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Ex1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5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6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0.xml" ContentType="application/vnd.openxmlformats-officedocument.drawing+xml"/>
  <Override PartName="/xl/charts/chart24.xml" ContentType="application/vnd.openxmlformats-officedocument.drawingml.chart+xml"/>
  <Override PartName="/xl/drawings/drawing21.xml" ContentType="application/vnd.openxmlformats-officedocument.drawing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ables/table1.xml" ContentType="application/vnd.openxmlformats-officedocument.spreadsheetml.table+xml"/>
  <Override PartName="/xl/drawings/drawing2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3.xml" ContentType="application/vnd.openxmlformats-officedocument.drawing+xml"/>
  <Override PartName="/xl/tables/table4.xml" ContentType="application/vnd.openxmlformats-officedocument.spreadsheetml.table+xml"/>
  <Override PartName="/xl/charts/chart2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4.xml" ContentType="application/vnd.openxmlformats-officedocument.drawing+xml"/>
  <Override PartName="/xl/charts/chart31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5.xml" ContentType="application/vnd.openxmlformats-officedocument.drawingml.chartshapes+xml"/>
  <Override PartName="/xl/charts/chart32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26.xml" ContentType="application/vnd.openxmlformats-officedocument.drawing+xml"/>
  <Override PartName="/xl/charts/chart33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8.xml" ContentType="application/vnd.openxmlformats-officedocument.drawing+xml"/>
  <Override PartName="/xl/charts/chart4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41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29.xml" ContentType="application/vnd.openxmlformats-officedocument.drawing+xml"/>
  <Override PartName="/xl/tables/table5.xml" ContentType="application/vnd.openxmlformats-officedocument.spreadsheetml.table+xml"/>
  <Override PartName="/xl/charts/chart42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.xml" ContentType="application/vnd.openxmlformats-officedocument.themeOverride+xml"/>
  <Override PartName="/xl/drawings/drawing30.xml" ContentType="application/vnd.openxmlformats-officedocument.drawing+xml"/>
  <Override PartName="/xl/charts/chart43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31.xml" ContentType="application/vnd.openxmlformats-officedocument.drawing+xml"/>
  <Override PartName="/xl/charts/chart44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2.xml" ContentType="application/vnd.openxmlformats-officedocument.drawing+xml"/>
  <Override PartName="/xl/charts/chart45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4.xml" ContentType="application/vnd.openxmlformats-officedocument.drawing+xml"/>
  <Override PartName="/xl/charts/chart47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35.xml" ContentType="application/vnd.openxmlformats-officedocument.drawing+xml"/>
  <Override PartName="/xl/charts/chart48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36.xml" ContentType="application/vnd.openxmlformats-officedocument.drawing+xml"/>
  <Override PartName="/xl/charts/chart49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37.xml" ContentType="application/vnd.openxmlformats-officedocument.drawing+xml"/>
  <Override PartName="/xl/charts/chart50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51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0490" windowHeight="7620" tabRatio="839" firstSheet="36" activeTab="38"/>
  </bookViews>
  <sheets>
    <sheet name="معرفی" sheetId="99" r:id="rId1"/>
    <sheet name="ارزش بازار" sheetId="183" r:id="rId2"/>
    <sheet name="شاخص های سهام" sheetId="184" r:id="rId3"/>
    <sheet name="ارزش معاملات بورس ها" sheetId="185" r:id="rId4"/>
    <sheet name="آمار معاملات حقیقی و حقوقی" sheetId="158" r:id="rId5"/>
    <sheet name="خرید و فروش حقیقی و حقوقی" sheetId="159" r:id="rId6"/>
    <sheet name="نسبت معاملات برخط و غیربرخط" sheetId="161" r:id="rId7"/>
    <sheet name="روند معاملات برخط و غیربرخط" sheetId="162" r:id="rId8"/>
    <sheet name="سرمایه گذار خارجی" sheetId="208" r:id="rId9"/>
    <sheet name="ارزش بازار سهام" sheetId="186" r:id="rId10"/>
    <sheet name="روند ارزش بازارهای بورس" sheetId="187" r:id="rId11"/>
    <sheet name="روند ارزش بازارهای فرابورس" sheetId="188" r:id="rId12"/>
    <sheet name="ارزش بازاری صنایع-مجموع" sheetId="189" r:id="rId13"/>
    <sheet name="ده صنعت باارزش بورس" sheetId="190" r:id="rId14"/>
    <sheet name="ده صنعت باارزش فرابورس" sheetId="191" r:id="rId15"/>
    <sheet name="معاملات سهام - نوع معاملات" sheetId="192" r:id="rId16"/>
    <sheet name="معاملات سهام - نوع بازار" sheetId="193" r:id="rId17"/>
    <sheet name="ارزش معاملات سهام-ده صنعت" sheetId="194" r:id="rId18"/>
    <sheet name="حجم معاملات سهام-ده صنعت" sheetId="195" r:id="rId19"/>
    <sheet name="معاملات بورس - صنایع" sheetId="196" r:id="rId20"/>
    <sheet name="معاملات فرابورس-صنایع" sheetId="197" r:id="rId21"/>
    <sheet name="عرضه اولیه" sheetId="165" r:id="rId22"/>
    <sheet name="مقایسه شاخص‌ها" sheetId="198" r:id="rId23"/>
    <sheet name="نسبت pe" sheetId="166" r:id="rId24"/>
    <sheet name="نمودار pe بازار" sheetId="167" r:id="rId25"/>
    <sheet name="توقف-بسته و تا پایان ماه باز" sheetId="209" r:id="rId26"/>
    <sheet name=" توقف در ماه بسته و همچنان" sheetId="210" r:id="rId27"/>
    <sheet name="توقف نماد-در کل ماه بسته بودن" sheetId="170" r:id="rId28"/>
    <sheet name="نمادهای متوقف 1" sheetId="211" r:id="rId29"/>
    <sheet name="نمادهای متوقف" sheetId="212" r:id="rId30"/>
    <sheet name="تامین مالی به تفکیک ماهیت ناشر" sheetId="213" r:id="rId31"/>
    <sheet name="تامین مالی - مانده" sheetId="214" r:id="rId32"/>
    <sheet name="تامین مالی - انتشار" sheetId="215" r:id="rId33"/>
    <sheet name="تامین مالی - سررسید" sheetId="216" r:id="rId34"/>
    <sheet name="اوراق - 60 درصد" sheetId="217" r:id="rId35"/>
    <sheet name="ارزش بازار اوراق بدهی" sheetId="199" r:id="rId36"/>
    <sheet name="م صکوک - بخش بازار" sheetId="200" r:id="rId37"/>
    <sheet name="م صکوک - نوع بازار" sheetId="201" r:id="rId38"/>
    <sheet name="ارزش مفهومی پوشش ریسک" sheetId="202" r:id="rId39"/>
    <sheet name="معاملات اوراق مشتقه" sheetId="203" r:id="rId40"/>
    <sheet name="ارزش انواع صندوق ها" sheetId="218" r:id="rId41"/>
    <sheet name="ارزش بازار صندوق ها" sheetId="204" r:id="rId42"/>
    <sheet name="م صندوق - بخش بازار" sheetId="205" r:id="rId43"/>
    <sheet name="م صندوق - نوع بازار" sheetId="206" r:id="rId44"/>
    <sheet name="تعداد صندوق ها" sheetId="219" r:id="rId45"/>
    <sheet name="روند ارزش صندوق ها" sheetId="220" r:id="rId46"/>
    <sheet name="معاملات فیزیکی کالا و انرژی" sheetId="207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xlnm._FilterDatabase" localSheetId="12" hidden="1">'ارزش بازاری صنایع-مجموع'!$A$22:$G$71</definedName>
    <definedName name="_xlnm._FilterDatabase" localSheetId="25" hidden="1">'توقف-بسته و تا پایان ماه باز'!$A$1:$F$96</definedName>
    <definedName name="_xlnm._FilterDatabase" localSheetId="13" hidden="1">'ده صنعت باارزش بورس'!$A$22:$G$22</definedName>
    <definedName name="_xlnm._FilterDatabase" localSheetId="14" hidden="1">'ده صنعت باارزش فرابورس'!$A$22:$G$22</definedName>
    <definedName name="_xlnm._FilterDatabase" localSheetId="20" hidden="1">'معاملات فرابورس-صنایع'!#REF!</definedName>
    <definedName name="_Toc486774299" localSheetId="25">'توقف-بسته و تا پایان ماه باز'!$E$3</definedName>
    <definedName name="_xlchart.0" localSheetId="34" hidden="1">'[1]ارزش بازار سهام'!$A$1:$B$21</definedName>
    <definedName name="_xlchart.0" localSheetId="28" hidden="1">'[1]ارزش بازار سهام'!$A$16:$B$21</definedName>
    <definedName name="_xlchart.1" localSheetId="34" hidden="1">'[1]ارزش بازار سهام'!$D$16:$D$21</definedName>
    <definedName name="_xlchart.1" localSheetId="28" hidden="1">('[2]نسبت معاملات برخط و غیربرخط'!#REF!,'[2]نسبت معاملات برخط و غیربرخط'!#REF!)</definedName>
    <definedName name="_xlchart.2" localSheetId="34" hidden="1">'[1]ارزش بازار سهام'!$A$16:$B$21</definedName>
    <definedName name="_xlchart.2" localSheetId="28" hidden="1">'[1]ارزش بازار سهام'!$A$16:$B$21</definedName>
    <definedName name="_xlchart.3" localSheetId="34" hidden="1">('[2]نسبت معاملات برخط و غیربرخط'!#REF!,'[2]نسبت معاملات برخط و غیربرخط'!#REF!)</definedName>
    <definedName name="_xlchart.3" localSheetId="28" hidden="1">('[2]نسبت معاملات برخط و غیربرخط'!#REF!,'[2]نسبت معاملات برخط و غیربرخط'!#REF!)</definedName>
    <definedName name="_xlchart.v1.0" localSheetId="26" hidden="1">('[2]نسبت معاملات برخط و غیربرخط'!#REF!,'[2]نسبت معاملات برخط و غیربرخط'!#REF!)</definedName>
    <definedName name="_xlchart.v1.0" localSheetId="40" hidden="1">('[2]نسبت معاملات برخط و غیربرخط'!#REF!,'[2]نسبت معاملات برخط و غیربرخط'!#REF!)</definedName>
    <definedName name="_xlchart.v1.0" localSheetId="4" hidden="1">('نسبت معاملات برخط و غیربرخط'!$B$5:$B$8,'نسبت معاملات برخط و غیربرخط'!$B$10)</definedName>
    <definedName name="_xlchart.v1.0" localSheetId="34" hidden="1">('[2]نسبت معاملات برخط و غیربرخط'!#REF!,'[2]نسبت معاملات برخط و غیربرخط'!#REF!)</definedName>
    <definedName name="_xlchart.v1.0" localSheetId="32" hidden="1">('[2]نسبت معاملات برخط و غیربرخط'!#REF!,'[2]نسبت معاملات برخط و غیربرخط'!#REF!)</definedName>
    <definedName name="_xlchart.v1.0" localSheetId="33" hidden="1">('[2]نسبت معاملات برخط و غیربرخط'!#REF!,'[2]نسبت معاملات برخط و غیربرخط'!#REF!)</definedName>
    <definedName name="_xlchart.v1.0" localSheetId="31" hidden="1">('[2]نسبت معاملات برخط و غیربرخط'!#REF!,'[2]نسبت معاملات برخط و غیربرخط'!#REF!)</definedName>
    <definedName name="_xlchart.v1.0" localSheetId="30" hidden="1">('[2]نسبت معاملات برخط و غیربرخط'!#REF!,'[2]نسبت معاملات برخط و غیربرخط'!#REF!)</definedName>
    <definedName name="_xlchart.v1.0" localSheetId="44" hidden="1">('[2]نسبت معاملات برخط و غیربرخط'!#REF!,'[2]نسبت معاملات برخط و غیربرخط'!#REF!)</definedName>
    <definedName name="_xlchart.v1.0" localSheetId="25" hidden="1">('[2]نسبت معاملات برخط و غیربرخط'!#REF!,'[2]نسبت معاملات برخط و غیربرخط'!#REF!)</definedName>
    <definedName name="_xlchart.v1.0" localSheetId="27" hidden="1">('[2]نسبت معاملات برخط و غیربرخط'!#REF!,'[2]نسبت معاملات برخط و غیربرخط'!#REF!)</definedName>
    <definedName name="_xlchart.v1.0" localSheetId="45" hidden="1">('[2]نسبت معاملات برخط و غیربرخط'!#REF!,'[2]نسبت معاملات برخط و غیربرخط'!#REF!)</definedName>
    <definedName name="_xlchart.v1.0" localSheetId="7" hidden="1">('نسبت معاملات برخط و غیربرخط'!$B$5:$B$8,'نسبت معاملات برخط و غیربرخط'!$B$10)</definedName>
    <definedName name="_xlchart.v1.0" localSheetId="8" hidden="1">('[2]نسبت معاملات برخط و غیربرخط'!#REF!,'[2]نسبت معاملات برخط و غیربرخط'!#REF!)</definedName>
    <definedName name="_xlchart.v1.0" localSheetId="21" hidden="1">('[2]نسبت معاملات برخط و غیربرخط'!#REF!,'[2]نسبت معاملات برخط و غیربرخط'!#REF!)</definedName>
    <definedName name="_xlchart.v1.0" localSheetId="23" hidden="1">('[3]نسبت معاملات برخط و غیربرخط'!#REF!,'[3]نسبت معاملات برخط و غیربرخط'!#REF!)</definedName>
    <definedName name="_xlchart.v1.0" localSheetId="6" hidden="1">'نسبت معاملات برخط و غیربرخط'!$B$18:$B$21</definedName>
    <definedName name="_xlchart.v1.0" localSheetId="29" hidden="1">('[2]نسبت معاملات برخط و غیربرخط'!#REF!,'[2]نسبت معاملات برخط و غیربرخط'!#REF!)</definedName>
    <definedName name="_xlchart.v1.0" localSheetId="28" hidden="1">('[2]نسبت معاملات برخط و غیربرخط'!#REF!,'[2]نسبت معاملات برخط و غیربرخط'!#REF!)</definedName>
    <definedName name="_xlchart.v1.0" localSheetId="24" hidden="1">('[3]نسبت معاملات برخط و غیربرخط'!#REF!,'[3]نسبت معاملات برخط و غیربرخط'!#REF!)</definedName>
    <definedName name="_xlchart.v1.0" hidden="1">('[2]نسبت معاملات برخط و غیربرخط'!#REF!,'[2]نسبت معاملات برخط و غیربرخط'!#REF!)</definedName>
    <definedName name="_xlchart.v1.1" localSheetId="26" hidden="1">('[2]نسبت معاملات برخط و غیربرخط'!#REF!,'[2]نسبت معاملات برخط و غیربرخط'!#REF!)</definedName>
    <definedName name="_xlchart.v1.1" localSheetId="40" hidden="1">('[2]نسبت معاملات برخط و غیربرخط'!#REF!,'[2]نسبت معاملات برخط و غیربرخط'!#REF!)</definedName>
    <definedName name="_xlchart.v1.1" localSheetId="4" hidden="1">('نسبت معاملات برخط و غیربرخط'!$C$5:$C$8,'نسبت معاملات برخط و غیربرخط'!$C$10)</definedName>
    <definedName name="_xlchart.v1.1" localSheetId="34" hidden="1">('[2]نسبت معاملات برخط و غیربرخط'!#REF!,'[2]نسبت معاملات برخط و غیربرخط'!#REF!)</definedName>
    <definedName name="_xlchart.v1.1" localSheetId="32" hidden="1">('[2]نسبت معاملات برخط و غیربرخط'!#REF!,'[2]نسبت معاملات برخط و غیربرخط'!#REF!)</definedName>
    <definedName name="_xlchart.v1.1" localSheetId="33" hidden="1">('[2]نسبت معاملات برخط و غیربرخط'!#REF!,'[2]نسبت معاملات برخط و غیربرخط'!#REF!)</definedName>
    <definedName name="_xlchart.v1.1" localSheetId="31" hidden="1">('[2]نسبت معاملات برخط و غیربرخط'!#REF!,'[2]نسبت معاملات برخط و غیربرخط'!#REF!)</definedName>
    <definedName name="_xlchart.v1.1" localSheetId="30" hidden="1">('[2]نسبت معاملات برخط و غیربرخط'!#REF!,'[2]نسبت معاملات برخط و غیربرخط'!#REF!)</definedName>
    <definedName name="_xlchart.v1.1" localSheetId="44" hidden="1">('[2]نسبت معاملات برخط و غیربرخط'!#REF!,'[2]نسبت معاملات برخط و غیربرخط'!#REF!)</definedName>
    <definedName name="_xlchart.v1.1" localSheetId="25" hidden="1">('[2]نسبت معاملات برخط و غیربرخط'!#REF!,'[2]نسبت معاملات برخط و غیربرخط'!#REF!)</definedName>
    <definedName name="_xlchart.v1.1" localSheetId="27" hidden="1">('[2]نسبت معاملات برخط و غیربرخط'!#REF!,'[2]نسبت معاملات برخط و غیربرخط'!#REF!)</definedName>
    <definedName name="_xlchart.v1.1" localSheetId="45" hidden="1">('[2]نسبت معاملات برخط و غیربرخط'!#REF!,'[2]نسبت معاملات برخط و غیربرخط'!#REF!)</definedName>
    <definedName name="_xlchart.v1.1" localSheetId="7" hidden="1">('نسبت معاملات برخط و غیربرخط'!$C$5:$C$8,'نسبت معاملات برخط و غیربرخط'!$C$10)</definedName>
    <definedName name="_xlchart.v1.1" localSheetId="8" hidden="1">('[2]نسبت معاملات برخط و غیربرخط'!#REF!,'[2]نسبت معاملات برخط و غیربرخط'!#REF!)</definedName>
    <definedName name="_xlchart.v1.1" localSheetId="21" hidden="1">('[2]نسبت معاملات برخط و غیربرخط'!#REF!,'[2]نسبت معاملات برخط و غیربرخط'!#REF!)</definedName>
    <definedName name="_xlchart.v1.1" localSheetId="23" hidden="1">('[3]نسبت معاملات برخط و غیربرخط'!#REF!,'[3]نسبت معاملات برخط و غیربرخط'!#REF!)</definedName>
    <definedName name="_xlchart.v1.1" localSheetId="6" hidden="1">'نسبت معاملات برخط و غیربرخط'!$C$18:$C$21</definedName>
    <definedName name="_xlchart.v1.1" localSheetId="29" hidden="1">('[2]نسبت معاملات برخط و غیربرخط'!#REF!,'[2]نسبت معاملات برخط و غیربرخط'!#REF!)</definedName>
    <definedName name="_xlchart.v1.1" localSheetId="28" hidden="1">('[2]نسبت معاملات برخط و غیربرخط'!#REF!,'[2]نسبت معاملات برخط و غیربرخط'!#REF!)</definedName>
    <definedName name="_xlchart.v1.1" localSheetId="24" hidden="1">('[3]نسبت معاملات برخط و غیربرخط'!#REF!,'[3]نسبت معاملات برخط و غیربرخط'!#REF!)</definedName>
    <definedName name="_xlchart.v1.1" hidden="1">('[2]نسبت معاملات برخط و غیربرخط'!#REF!,'[2]نسبت معاملات برخط و غیربرخط'!#REF!)</definedName>
    <definedName name="_xlchart.v1.2" localSheetId="26" hidden="1">('[2]نسبت معاملات برخط و غیربرخط'!#REF!,'[2]نسبت معاملات برخط و غیربرخط'!#REF!)</definedName>
    <definedName name="_xlchart.v1.2" localSheetId="40" hidden="1">('[2]نسبت معاملات برخط و غیربرخط'!#REF!,'[2]نسبت معاملات برخط و غیربرخط'!#REF!)</definedName>
    <definedName name="_xlchart.v1.2" localSheetId="4" hidden="1">('نسبت معاملات برخط و غیربرخط'!$B$18:$B$21,'نسبت معاملات برخط و غیربرخط'!$B$23)</definedName>
    <definedName name="_xlchart.v1.2" localSheetId="34" hidden="1">('[2]نسبت معاملات برخط و غیربرخط'!#REF!,'[2]نسبت معاملات برخط و غیربرخط'!#REF!)</definedName>
    <definedName name="_xlchart.v1.2" localSheetId="32" hidden="1">('[2]نسبت معاملات برخط و غیربرخط'!#REF!,'[2]نسبت معاملات برخط و غیربرخط'!#REF!)</definedName>
    <definedName name="_xlchart.v1.2" localSheetId="33" hidden="1">('[2]نسبت معاملات برخط و غیربرخط'!#REF!,'[2]نسبت معاملات برخط و غیربرخط'!#REF!)</definedName>
    <definedName name="_xlchart.v1.2" localSheetId="31" hidden="1">('[2]نسبت معاملات برخط و غیربرخط'!#REF!,'[2]نسبت معاملات برخط و غیربرخط'!#REF!)</definedName>
    <definedName name="_xlchart.v1.2" localSheetId="30" hidden="1">('نسبت معاملات برخط و غیربرخط'!$B$5:$B$8,'نسبت معاملات برخط و غیربرخط'!$B$10)</definedName>
    <definedName name="_xlchart.v1.2" localSheetId="44" hidden="1">('[2]نسبت معاملات برخط و غیربرخط'!#REF!,'[2]نسبت معاملات برخط و غیربرخط'!#REF!)</definedName>
    <definedName name="_xlchart.v1.2" localSheetId="25" hidden="1">('[2]نسبت معاملات برخط و غیربرخط'!#REF!,'[2]نسبت معاملات برخط و غیربرخط'!#REF!)</definedName>
    <definedName name="_xlchart.v1.2" localSheetId="27" hidden="1">('[2]نسبت معاملات برخط و غیربرخط'!#REF!,'[2]نسبت معاملات برخط و غیربرخط'!#REF!)</definedName>
    <definedName name="_xlchart.v1.2" localSheetId="45" hidden="1">('[2]نسبت معاملات برخط و غیربرخط'!#REF!,'[2]نسبت معاملات برخط و غیربرخط'!#REF!)</definedName>
    <definedName name="_xlchart.v1.2" localSheetId="7" hidden="1">('نسبت معاملات برخط و غیربرخط'!$B$18:$B$21,'نسبت معاملات برخط و غیربرخط'!$B$23)</definedName>
    <definedName name="_xlchart.v1.2" localSheetId="8" hidden="1">('[2]نسبت معاملات برخط و غیربرخط'!#REF!,'[2]نسبت معاملات برخط و غیربرخط'!#REF!)</definedName>
    <definedName name="_xlchart.v1.2" localSheetId="21" hidden="1">('[2]نسبت معاملات برخط و غیربرخط'!#REF!,'[2]نسبت معاملات برخط و غیربرخط'!#REF!)</definedName>
    <definedName name="_xlchart.v1.2" localSheetId="23" hidden="1">('[3]نسبت معاملات برخط و غیربرخط'!#REF!,'[3]نسبت معاملات برخط و غیربرخط'!#REF!)</definedName>
    <definedName name="_xlchart.v1.2" localSheetId="6" hidden="1">('[2]نسبت معاملات برخط و غیربرخط'!#REF!,'[2]نسبت معاملات برخط و غیربرخط'!#REF!)</definedName>
    <definedName name="_xlchart.v1.2" localSheetId="29" hidden="1">('[2]نسبت معاملات برخط و غیربرخط'!#REF!,'[2]نسبت معاملات برخط و غیربرخط'!#REF!)</definedName>
    <definedName name="_xlchart.v1.2" localSheetId="28" hidden="1">('[2]نسبت معاملات برخط و غیربرخط'!#REF!,'[2]نسبت معاملات برخط و غیربرخط'!#REF!)</definedName>
    <definedName name="_xlchart.v1.2" localSheetId="24" hidden="1">('[3]نسبت معاملات برخط و غیربرخط'!#REF!,'[3]نسبت معاملات برخط و غیربرخط'!#REF!)</definedName>
    <definedName name="_xlchart.v1.3" localSheetId="26" hidden="1">('[2]نسبت معاملات برخط و غیربرخط'!#REF!,'[2]نسبت معاملات برخط و غیربرخط'!#REF!)</definedName>
    <definedName name="_xlchart.v1.3" localSheetId="40" hidden="1">('[2]نسبت معاملات برخط و غیربرخط'!#REF!,'[2]نسبت معاملات برخط و غیربرخط'!#REF!)</definedName>
    <definedName name="_xlchart.v1.3" localSheetId="4" hidden="1">('نسبت معاملات برخط و غیربرخط'!$C$18:$C$21,'نسبت معاملات برخط و غیربرخط'!$C$23)</definedName>
    <definedName name="_xlchart.v1.3" localSheetId="34" hidden="1">('[2]نسبت معاملات برخط و غیربرخط'!#REF!,'[2]نسبت معاملات برخط و غیربرخط'!#REF!)</definedName>
    <definedName name="_xlchart.v1.3" localSheetId="32" hidden="1">('[2]نسبت معاملات برخط و غیربرخط'!#REF!,'[2]نسبت معاملات برخط و غیربرخط'!#REF!)</definedName>
    <definedName name="_xlchart.v1.3" localSheetId="33" hidden="1">('[2]نسبت معاملات برخط و غیربرخط'!#REF!,'[2]نسبت معاملات برخط و غیربرخط'!#REF!)</definedName>
    <definedName name="_xlchart.v1.3" localSheetId="31" hidden="1">('[2]نسبت معاملات برخط و غیربرخط'!#REF!,'[2]نسبت معاملات برخط و غیربرخط'!#REF!)</definedName>
    <definedName name="_xlchart.v1.3" localSheetId="30" hidden="1">('نسبت معاملات برخط و غیربرخط'!$C$5:$C$8,'نسبت معاملات برخط و غیربرخط'!$C$10)</definedName>
    <definedName name="_xlchart.v1.3" localSheetId="44" hidden="1">('[2]نسبت معاملات برخط و غیربرخط'!#REF!,'[2]نسبت معاملات برخط و غیربرخط'!#REF!)</definedName>
    <definedName name="_xlchart.v1.3" localSheetId="25" hidden="1">('[2]نسبت معاملات برخط و غیربرخط'!#REF!,'[2]نسبت معاملات برخط و غیربرخط'!#REF!)</definedName>
    <definedName name="_xlchart.v1.3" localSheetId="27" hidden="1">('[2]نسبت معاملات برخط و غیربرخط'!#REF!,'[2]نسبت معاملات برخط و غیربرخط'!#REF!)</definedName>
    <definedName name="_xlchart.v1.3" localSheetId="45" hidden="1">('[2]نسبت معاملات برخط و غیربرخط'!#REF!,'[2]نسبت معاملات برخط و غیربرخط'!#REF!)</definedName>
    <definedName name="_xlchart.v1.3" localSheetId="7" hidden="1">('نسبت معاملات برخط و غیربرخط'!$C$18:$C$21,'نسبت معاملات برخط و غیربرخط'!$C$23)</definedName>
    <definedName name="_xlchart.v1.3" localSheetId="8" hidden="1">('[2]نسبت معاملات برخط و غیربرخط'!#REF!,'[2]نسبت معاملات برخط و غیربرخط'!#REF!)</definedName>
    <definedName name="_xlchart.v1.3" localSheetId="21" hidden="1">('[2]نسبت معاملات برخط و غیربرخط'!#REF!,'[2]نسبت معاملات برخط و غیربرخط'!#REF!)</definedName>
    <definedName name="_xlchart.v1.3" localSheetId="23" hidden="1">('[3]نسبت معاملات برخط و غیربرخط'!#REF!,'[3]نسبت معاملات برخط و غیربرخط'!#REF!)</definedName>
    <definedName name="_xlchart.v1.3" localSheetId="6" hidden="1">('[2]نسبت معاملات برخط و غیربرخط'!#REF!,'[2]نسبت معاملات برخط و غیربرخط'!#REF!)</definedName>
    <definedName name="_xlchart.v1.3" localSheetId="29" hidden="1">('[2]نسبت معاملات برخط و غیربرخط'!#REF!,'[2]نسبت معاملات برخط و غیربرخط'!#REF!)</definedName>
    <definedName name="_xlchart.v1.3" localSheetId="28" hidden="1">('[2]نسبت معاملات برخط و غیربرخط'!#REF!,'[2]نسبت معاملات برخط و غیربرخط'!#REF!)</definedName>
    <definedName name="_xlchart.v1.3" localSheetId="24" hidden="1">('[3]نسبت معاملات برخط و غیربرخط'!#REF!,'[3]نسبت معاملات برخط و غیربرخط'!#REF!)</definedName>
    <definedName name="Cum_month" localSheetId="1">'[4]معاملات بورس - بخش بازار'!$F$2</definedName>
    <definedName name="Cum_month" localSheetId="35">'[4]معاملات بورس - بخش بازار'!$F$2</definedName>
    <definedName name="Cum_month" localSheetId="9">'[4]معاملات بورس - بخش بازار'!$F$2</definedName>
    <definedName name="Cum_month" localSheetId="41">'[4]معاملات بورس - بخش بازار'!$F$2</definedName>
    <definedName name="Cum_month" localSheetId="12">'[4]معاملات بورس - بخش بازار'!$F$2</definedName>
    <definedName name="Cum_month" localSheetId="3">'[4]معاملات بورس - بخش بازار'!$F$2</definedName>
    <definedName name="Cum_month" localSheetId="17">'[4]معاملات بورس - بخش بازار'!$F$2</definedName>
    <definedName name="Cum_month" localSheetId="38">'[5]معاملات بورس - بخش بازار'!$F$2</definedName>
    <definedName name="Cum_month" localSheetId="18">'[4]معاملات بورس - بخش بازار'!$F$2</definedName>
    <definedName name="Cum_month" localSheetId="13">'[4]معاملات بورس - بخش بازار'!$F$2</definedName>
    <definedName name="Cum_month" localSheetId="14">'[4]معاملات بورس - بخش بازار'!$F$2</definedName>
    <definedName name="Cum_month" localSheetId="10">'[4]معاملات بورس - بخش بازار'!$F$2</definedName>
    <definedName name="Cum_month" localSheetId="11">'[4]معاملات بورس - بخش بازار'!$F$2</definedName>
    <definedName name="Cum_month" localSheetId="2">'[4]معاملات بورس - بخش بازار'!$F$2</definedName>
    <definedName name="Cum_month" localSheetId="36">'[4]معاملات بورس - بخش بازار'!$F$2</definedName>
    <definedName name="Cum_month" localSheetId="37">'[4]معاملات بورس - بخش بازار'!$F$2</definedName>
    <definedName name="Cum_month" localSheetId="42">'[4]معاملات بورس - بخش بازار'!$F$2</definedName>
    <definedName name="Cum_month" localSheetId="43">'[4]معاملات بورس - بخش بازار'!$F$2</definedName>
    <definedName name="Cum_month" localSheetId="39">'[4]معاملات بورس - بخش بازار'!$F$2</definedName>
    <definedName name="Cum_month" localSheetId="19">#REF!</definedName>
    <definedName name="Cum_month" localSheetId="16">'[4]معاملات بورس - بخش بازار'!$F$2</definedName>
    <definedName name="Cum_month" localSheetId="15">'[4]معاملات بورس - بخش بازار'!$F$2</definedName>
    <definedName name="Cum_month" localSheetId="20">#REF!</definedName>
    <definedName name="Cum_month" localSheetId="46">'[4]معاملات بورس - بخش بازار'!$F$2</definedName>
    <definedName name="Cum_month" localSheetId="22">#REF!</definedName>
    <definedName name="Cum_month" localSheetId="23">'[6]معاملات بورس - بخش بازار'!$F$2</definedName>
    <definedName name="Cum_month" localSheetId="24">'[7]معاملات بورس - بخش بازار'!$F$2</definedName>
    <definedName name="Cum_month">'[5]معاملات بورس - بخش بازار'!$F$2</definedName>
    <definedName name="last_month" localSheetId="26">'[8]ارزش معاملات سهام-ده صنعت '!$E$3</definedName>
    <definedName name="last_month" localSheetId="40">'[8]ارزش معاملات سهام-ده صنعت '!$E$3</definedName>
    <definedName name="last_month" localSheetId="35">'[9]ارزش معاملات سهام-ده صنعت '!$E$3</definedName>
    <definedName name="last_month" localSheetId="41">'ارزش معاملات سهام-ده صنعت'!$D$3</definedName>
    <definedName name="last_month" localSheetId="17">'ارزش معاملات سهام-ده صنعت'!$D$3</definedName>
    <definedName name="last_month" localSheetId="38">#REF!</definedName>
    <definedName name="last_month" localSheetId="4">'[8]ارزش معاملات سهام-ده صنعت '!$E$3</definedName>
    <definedName name="last_month" localSheetId="34">'[8]ارزش معاملات سهام-ده صنعت '!$E$3</definedName>
    <definedName name="last_month" localSheetId="32">'[8]ارزش معاملات سهام-ده صنعت '!$E$3</definedName>
    <definedName name="last_month" localSheetId="33">'[8]ارزش معاملات سهام-ده صنعت '!$E$3</definedName>
    <definedName name="last_month" localSheetId="31">'[8]ارزش معاملات سهام-ده صنعت '!$E$3</definedName>
    <definedName name="last_month" localSheetId="30">'[8]ارزش معاملات سهام-ده صنعت '!$E$3</definedName>
    <definedName name="last_month" localSheetId="44">'[8]ارزش معاملات سهام-ده صنعت '!$E$3</definedName>
    <definedName name="last_month" localSheetId="25">'[8]ارزش معاملات سهام-ده صنعت '!$E$3</definedName>
    <definedName name="last_month" localSheetId="27">'[8]ارزش معاملات سهام-ده صنعت '!$E$3</definedName>
    <definedName name="last_month" localSheetId="18">'ارزش معاملات سهام-ده صنعت'!$D$3</definedName>
    <definedName name="last_month" localSheetId="5">'[1]ارزش معاملات سهام-ده صنعت '!$E$3</definedName>
    <definedName name="last_month" localSheetId="45">'[8]ارزش معاملات سهام-ده صنعت '!$E$3</definedName>
    <definedName name="last_month" localSheetId="7">'[8]ارزش معاملات سهام-ده صنعت '!$E$3</definedName>
    <definedName name="last_month" localSheetId="8">'[8]ارزش معاملات سهام-ده صنعت '!$E$3</definedName>
    <definedName name="last_month" localSheetId="21">'[8]ارزش معاملات سهام-ده صنعت '!$E$3</definedName>
    <definedName name="last_month" localSheetId="36">'ارزش معاملات سهام-ده صنعت'!$D$3</definedName>
    <definedName name="last_month" localSheetId="37">'ارزش معاملات سهام-ده صنعت'!$D$3</definedName>
    <definedName name="last_month" localSheetId="42">'ارزش معاملات سهام-ده صنعت'!$D$3</definedName>
    <definedName name="last_month" localSheetId="43">'ارزش معاملات سهام-ده صنعت'!$D$3</definedName>
    <definedName name="last_month" localSheetId="39">'ارزش معاملات سهام-ده صنعت'!$D$3</definedName>
    <definedName name="Last_month" localSheetId="19">#REF!</definedName>
    <definedName name="Last_month" localSheetId="20">#REF!</definedName>
    <definedName name="last_month" localSheetId="46">'ارزش معاملات سهام-ده صنعت'!$D$3</definedName>
    <definedName name="Last_month" localSheetId="22">#REF!</definedName>
    <definedName name="Last_month" localSheetId="23">'[6]معاملات بورس - بخش بازار'!$D$2</definedName>
    <definedName name="last_month" localSheetId="6">'[8]ارزش معاملات سهام-ده صنعت '!$E$3</definedName>
    <definedName name="last_month" localSheetId="29">'[8]ارزش معاملات سهام-ده صنعت '!$E$3</definedName>
    <definedName name="last_month" localSheetId="28">'[8]ارزش معاملات سهام-ده صنعت '!$E$3</definedName>
    <definedName name="Last_month" localSheetId="24">'[7]معاملات بورس - بخش بازار'!$D$2</definedName>
    <definedName name="last_month">#REF!</definedName>
    <definedName name="last_year" localSheetId="26">'[8]ارزش معاملات سهام-ده صنعت '!$F$3</definedName>
    <definedName name="last_year" localSheetId="40">'[8]ارزش معاملات سهام-ده صنعت '!$F$3</definedName>
    <definedName name="last_year" localSheetId="35">'ارزش معاملات سهام-ده صنعت'!$E$3</definedName>
    <definedName name="last_year" localSheetId="41">'ارزش معاملات سهام-ده صنعت'!$E$3</definedName>
    <definedName name="last_year" localSheetId="17">'ارزش معاملات سهام-ده صنعت'!$E$3</definedName>
    <definedName name="last_year" localSheetId="38">'ارزش معاملات سهام-ده صنعت'!$E$3</definedName>
    <definedName name="last_year" localSheetId="4">'[8]ارزش معاملات سهام-ده صنعت '!$F$3</definedName>
    <definedName name="last_year" localSheetId="34">'[8]ارزش معاملات سهام-ده صنعت '!$F$3</definedName>
    <definedName name="last_year" localSheetId="32">'[8]ارزش معاملات سهام-ده صنعت '!$F$3</definedName>
    <definedName name="last_year" localSheetId="33">'[8]ارزش معاملات سهام-ده صنعت '!$F$3</definedName>
    <definedName name="last_year" localSheetId="31">'[8]ارزش معاملات سهام-ده صنعت '!$F$3</definedName>
    <definedName name="last_year" localSheetId="30">'[8]ارزش معاملات سهام-ده صنعت '!$F$3</definedName>
    <definedName name="last_year" localSheetId="44">'[8]ارزش معاملات سهام-ده صنعت '!$F$3</definedName>
    <definedName name="last_year" localSheetId="25">'[8]ارزش معاملات سهام-ده صنعت '!$F$3</definedName>
    <definedName name="last_year" localSheetId="27">'[8]ارزش معاملات سهام-ده صنعت '!$F$3</definedName>
    <definedName name="last_year" localSheetId="18">'ارزش معاملات سهام-ده صنعت'!$E$3</definedName>
    <definedName name="last_year" localSheetId="45">'[8]ارزش معاملات سهام-ده صنعت '!$F$3</definedName>
    <definedName name="last_year" localSheetId="7">'[8]ارزش معاملات سهام-ده صنعت '!$F$3</definedName>
    <definedName name="last_year" localSheetId="8">'[8]ارزش معاملات سهام-ده صنعت '!$F$3</definedName>
    <definedName name="last_year" localSheetId="21">'[8]ارزش معاملات سهام-ده صنعت '!$F$3</definedName>
    <definedName name="last_year" localSheetId="36">'ارزش معاملات سهام-ده صنعت'!$E$3</definedName>
    <definedName name="last_year" localSheetId="37">'ارزش معاملات سهام-ده صنعت'!$E$3</definedName>
    <definedName name="last_year" localSheetId="42">'ارزش معاملات سهام-ده صنعت'!$E$3</definedName>
    <definedName name="last_year" localSheetId="43">'ارزش معاملات سهام-ده صنعت'!$E$3</definedName>
    <definedName name="last_year" localSheetId="39">'ارزش معاملات سهام-ده صنعت'!$E$3</definedName>
    <definedName name="last_year" localSheetId="19">'ارزش معاملات سهام-ده صنعت'!$E$3</definedName>
    <definedName name="last_year" localSheetId="20">'ارزش معاملات سهام-ده صنعت'!$E$3</definedName>
    <definedName name="last_year" localSheetId="46">'ارزش معاملات سهام-ده صنعت'!$E$3</definedName>
    <definedName name="last_year" localSheetId="22">'[10]ارزش معاملات سهام-ده صنعت '!$F$3</definedName>
    <definedName name="last_year" localSheetId="23">'[8]ارزش معاملات سهام-ده صنعت '!$F$3</definedName>
    <definedName name="last_year" localSheetId="6">'[8]ارزش معاملات سهام-ده صنعت '!$F$3</definedName>
    <definedName name="last_year" localSheetId="29">'[8]ارزش معاملات سهام-ده صنعت '!$F$3</definedName>
    <definedName name="last_year" localSheetId="28">'[8]ارزش معاملات سهام-ده صنعت '!$F$3</definedName>
    <definedName name="last_year" localSheetId="24">'[8]ارزش معاملات سهام-ده صنعت '!$F$3</definedName>
    <definedName name="last_year">#REF!</definedName>
    <definedName name="report_date" localSheetId="26">#REF!</definedName>
    <definedName name="report_date" localSheetId="40">#REF!</definedName>
    <definedName name="report_date" localSheetId="35">#REF!</definedName>
    <definedName name="report_date" localSheetId="41">#REF!</definedName>
    <definedName name="report_date" localSheetId="12">#REF!</definedName>
    <definedName name="report_date" localSheetId="17">#REF!</definedName>
    <definedName name="report_date" localSheetId="38">#REF!</definedName>
    <definedName name="report_date" localSheetId="4">#REF!</definedName>
    <definedName name="report_date" localSheetId="34">#REF!</definedName>
    <definedName name="report_date" localSheetId="32">#REF!</definedName>
    <definedName name="report_date" localSheetId="33">#REF!</definedName>
    <definedName name="report_date" localSheetId="31">#REF!</definedName>
    <definedName name="report_date" localSheetId="30">#REF!</definedName>
    <definedName name="report_date" localSheetId="44">#REF!</definedName>
    <definedName name="report_date" localSheetId="25">#REF!</definedName>
    <definedName name="report_date" localSheetId="27">#REF!</definedName>
    <definedName name="report_date" localSheetId="18">#REF!</definedName>
    <definedName name="report_date" localSheetId="5">#REF!</definedName>
    <definedName name="report_date" localSheetId="13">#REF!</definedName>
    <definedName name="report_date" localSheetId="14">#REF!</definedName>
    <definedName name="report_date" localSheetId="45">#REF!</definedName>
    <definedName name="report_date" localSheetId="7">#REF!</definedName>
    <definedName name="report_date" localSheetId="8">#REF!</definedName>
    <definedName name="report_date" localSheetId="21">#REF!</definedName>
    <definedName name="report_date" localSheetId="36">#REF!</definedName>
    <definedName name="report_date" localSheetId="37">#REF!</definedName>
    <definedName name="report_date" localSheetId="42">#REF!</definedName>
    <definedName name="report_date" localSheetId="43">#REF!</definedName>
    <definedName name="report_date" localSheetId="19">#REF!</definedName>
    <definedName name="report_date" localSheetId="20">#REF!</definedName>
    <definedName name="report_date" localSheetId="22">#REF!</definedName>
    <definedName name="report_date" localSheetId="23">#REF!</definedName>
    <definedName name="report_date" localSheetId="6">#REF!</definedName>
    <definedName name="report_date" localSheetId="29">#REF!</definedName>
    <definedName name="report_date" localSheetId="28">#REF!</definedName>
    <definedName name="report_date" localSheetId="24">#REF!</definedName>
    <definedName name="report_date">#REF!</definedName>
    <definedName name="this_month" localSheetId="26">'[8]ارزش معاملات سهام-ده صنعت '!$D$3</definedName>
    <definedName name="this_month" localSheetId="40">'[8]ارزش معاملات سهام-ده صنعت '!$D$3</definedName>
    <definedName name="this_month" localSheetId="35">'[9]ارزش معاملات سهام-ده صنعت '!$D$3</definedName>
    <definedName name="this_month" localSheetId="41">'ارزش معاملات سهام-ده صنعت'!$C$3</definedName>
    <definedName name="this_month" localSheetId="17">'ارزش معاملات سهام-ده صنعت'!$C$3</definedName>
    <definedName name="this_month" localSheetId="38">#REF!</definedName>
    <definedName name="this_month" localSheetId="4">'[8]ارزش معاملات سهام-ده صنعت '!$D$3</definedName>
    <definedName name="this_month" localSheetId="34">'[8]ارزش معاملات سهام-ده صنعت '!$D$3</definedName>
    <definedName name="this_month" localSheetId="32">'[8]ارزش معاملات سهام-ده صنعت '!$D$3</definedName>
    <definedName name="this_month" localSheetId="33">'[8]ارزش معاملات سهام-ده صنعت '!$D$3</definedName>
    <definedName name="this_month" localSheetId="31">'[8]ارزش معاملات سهام-ده صنعت '!$D$3</definedName>
    <definedName name="this_month" localSheetId="30">'[8]ارزش معاملات سهام-ده صنعت '!$D$3</definedName>
    <definedName name="this_month" localSheetId="44">'[8]ارزش معاملات سهام-ده صنعت '!$D$3</definedName>
    <definedName name="this_month" localSheetId="25">'[8]ارزش معاملات سهام-ده صنعت '!$D$3</definedName>
    <definedName name="this_month" localSheetId="27">'[8]ارزش معاملات سهام-ده صنعت '!$D$3</definedName>
    <definedName name="this_month" localSheetId="18">'ارزش معاملات سهام-ده صنعت'!$C$3</definedName>
    <definedName name="this_month" localSheetId="5">'[1]ارزش معاملات سهام-ده صنعت '!$D$3</definedName>
    <definedName name="this_month" localSheetId="45">'[8]ارزش معاملات سهام-ده صنعت '!$D$3</definedName>
    <definedName name="this_month" localSheetId="7">'[8]ارزش معاملات سهام-ده صنعت '!$D$3</definedName>
    <definedName name="this_month" localSheetId="8">'[8]ارزش معاملات سهام-ده صنعت '!$D$3</definedName>
    <definedName name="this_month" localSheetId="21">'[8]ارزش معاملات سهام-ده صنعت '!$D$3</definedName>
    <definedName name="this_month" localSheetId="36">'ارزش معاملات سهام-ده صنعت'!$C$3</definedName>
    <definedName name="this_month" localSheetId="37">'ارزش معاملات سهام-ده صنعت'!$C$3</definedName>
    <definedName name="this_month" localSheetId="42">'ارزش معاملات سهام-ده صنعت'!$C$3</definedName>
    <definedName name="this_month" localSheetId="43">'ارزش معاملات سهام-ده صنعت'!$C$3</definedName>
    <definedName name="this_month" localSheetId="39">'ارزش معاملات سهام-ده صنعت'!$C$3</definedName>
    <definedName name="This_month" localSheetId="19">#REF!</definedName>
    <definedName name="This_month" localSheetId="20">#REF!</definedName>
    <definedName name="this_month" localSheetId="46">'ارزش معاملات سهام-ده صنعت'!$C$3</definedName>
    <definedName name="This_month" localSheetId="22">#REF!</definedName>
    <definedName name="This_month" localSheetId="23">'[6]معاملات بورس - بخش بازار'!$C$2</definedName>
    <definedName name="this_month" localSheetId="6">'[8]ارزش معاملات سهام-ده صنعت '!$D$3</definedName>
    <definedName name="this_month" localSheetId="29">'[8]ارزش معاملات سهام-ده صنعت '!$D$3</definedName>
    <definedName name="this_month" localSheetId="28">'[8]ارزش معاملات سهام-ده صنعت '!$D$3</definedName>
    <definedName name="This_month" localSheetId="24">'[7]معاملات بورس - بخش بازار'!$C$2</definedName>
    <definedName name="this_month">#REF!</definedName>
    <definedName name="This_month_l" localSheetId="1">'[4]معاملات بورس - بخش بازار'!$E$2</definedName>
    <definedName name="This_month_l" localSheetId="35">'[4]معاملات بورس - بخش بازار'!$E$2</definedName>
    <definedName name="This_month_l" localSheetId="9">'[4]معاملات بورس - بخش بازار'!$E$2</definedName>
    <definedName name="This_month_l" localSheetId="41">'[4]معاملات بورس - بخش بازار'!$E$2</definedName>
    <definedName name="This_month_l" localSheetId="12">'[4]معاملات بورس - بخش بازار'!$E$2</definedName>
    <definedName name="This_month_l" localSheetId="3">'[4]معاملات بورس - بخش بازار'!$E$2</definedName>
    <definedName name="This_month_l" localSheetId="17">'[4]معاملات بورس - بخش بازار'!$E$2</definedName>
    <definedName name="This_month_l" localSheetId="38">'[5]معاملات بورس - بخش بازار'!$E$2</definedName>
    <definedName name="This_month_l" localSheetId="18">'[4]معاملات بورس - بخش بازار'!$E$2</definedName>
    <definedName name="This_month_l" localSheetId="13">'[4]معاملات بورس - بخش بازار'!$E$2</definedName>
    <definedName name="This_month_l" localSheetId="14">'[4]معاملات بورس - بخش بازار'!$E$2</definedName>
    <definedName name="This_month_l" localSheetId="10">'[4]معاملات بورس - بخش بازار'!$E$2</definedName>
    <definedName name="This_month_l" localSheetId="11">'[4]معاملات بورس - بخش بازار'!$E$2</definedName>
    <definedName name="This_month_l" localSheetId="2">'[4]معاملات بورس - بخش بازار'!$E$2</definedName>
    <definedName name="This_month_l" localSheetId="36">'[4]معاملات بورس - بخش بازار'!$E$2</definedName>
    <definedName name="This_month_l" localSheetId="37">'[4]معاملات بورس - بخش بازار'!$E$2</definedName>
    <definedName name="This_month_l" localSheetId="42">'[4]معاملات بورس - بخش بازار'!$E$2</definedName>
    <definedName name="This_month_l" localSheetId="43">'[4]معاملات بورس - بخش بازار'!$E$2</definedName>
    <definedName name="This_month_l" localSheetId="39">'[4]معاملات بورس - بخش بازار'!$E$2</definedName>
    <definedName name="This_month_l" localSheetId="19">#REF!</definedName>
    <definedName name="This_month_l" localSheetId="16">'[4]معاملات بورس - بخش بازار'!$E$2</definedName>
    <definedName name="This_month_l" localSheetId="15">'[4]معاملات بورس - بخش بازار'!$E$2</definedName>
    <definedName name="This_month_l" localSheetId="20">#REF!</definedName>
    <definedName name="This_month_l" localSheetId="46">'[4]معاملات بورس - بخش بازار'!$E$2</definedName>
    <definedName name="This_month_l" localSheetId="22">#REF!</definedName>
    <definedName name="This_month_l" localSheetId="23">'[6]معاملات بورس - بخش بازار'!$E$2</definedName>
    <definedName name="This_month_l" localSheetId="24">'[7]معاملات بورس - بخش بازار'!$E$2</definedName>
    <definedName name="This_month_l">'[5]معاملات بورس - بخش بازار'!$E$2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5" i="165" l="1"/>
  <c r="AH5" i="220" l="1"/>
  <c r="C14" i="219"/>
  <c r="D20" i="218"/>
  <c r="D21" i="218"/>
  <c r="D22" i="218"/>
  <c r="M24" i="218" l="1"/>
  <c r="K24" i="218"/>
  <c r="I24" i="218"/>
  <c r="G23" i="218"/>
  <c r="G22" i="218"/>
  <c r="G21" i="218"/>
  <c r="G20" i="218"/>
  <c r="G24" i="218" s="1"/>
  <c r="F23" i="218"/>
  <c r="E22" i="218"/>
  <c r="E21" i="218"/>
  <c r="E20" i="218"/>
  <c r="E24" i="218" s="1"/>
  <c r="C24" i="218"/>
  <c r="U32" i="216" l="1"/>
  <c r="W6" i="216"/>
  <c r="W82" i="215"/>
  <c r="W47" i="215"/>
  <c r="W55" i="215" s="1"/>
  <c r="V2" i="215"/>
  <c r="W22" i="215" s="1"/>
  <c r="V7" i="215"/>
  <c r="W23" i="215" s="1"/>
  <c r="V9" i="215"/>
  <c r="W24" i="215" s="1"/>
  <c r="W65" i="214"/>
  <c r="B28" i="214"/>
  <c r="X12" i="214"/>
  <c r="X3" i="214"/>
  <c r="V17" i="215" l="1"/>
  <c r="W25" i="215" s="1"/>
  <c r="X21" i="214"/>
  <c r="X6" i="212"/>
  <c r="Y4" i="214" l="1"/>
  <c r="Y6" i="214"/>
  <c r="Y8" i="214"/>
  <c r="Y10" i="214"/>
  <c r="Y14" i="214"/>
  <c r="Y16" i="214"/>
  <c r="Y18" i="214"/>
  <c r="Y20" i="214"/>
  <c r="Y5" i="214"/>
  <c r="Y7" i="214"/>
  <c r="Y9" i="214"/>
  <c r="Y11" i="214"/>
  <c r="Y13" i="214"/>
  <c r="Y15" i="214"/>
  <c r="Y17" i="214"/>
  <c r="Y19" i="214"/>
  <c r="Y12" i="214"/>
  <c r="Y3" i="214"/>
  <c r="AF39" i="213"/>
  <c r="AF9" i="213"/>
  <c r="AF11" i="213" s="1"/>
  <c r="Y3" i="208" l="1"/>
  <c r="Y4" i="208"/>
  <c r="X5" i="208"/>
  <c r="W5" i="165" l="1"/>
  <c r="AG5" i="220" l="1"/>
  <c r="AF5" i="220"/>
  <c r="AE5" i="220"/>
  <c r="AD5" i="220"/>
  <c r="AC5" i="220"/>
  <c r="AB5" i="220"/>
  <c r="AA5" i="220"/>
  <c r="Z5" i="220"/>
  <c r="E14" i="219"/>
  <c r="D14" i="219"/>
  <c r="B14" i="219"/>
  <c r="F13" i="219"/>
  <c r="F12" i="219"/>
  <c r="F11" i="219"/>
  <c r="F10" i="219"/>
  <c r="N6" i="219"/>
  <c r="M6" i="219"/>
  <c r="L6" i="219"/>
  <c r="K6" i="219"/>
  <c r="J6" i="219"/>
  <c r="I6" i="219"/>
  <c r="H6" i="219"/>
  <c r="G6" i="219"/>
  <c r="F6" i="219"/>
  <c r="E6" i="219"/>
  <c r="D6" i="219"/>
  <c r="C6" i="219"/>
  <c r="B6" i="219"/>
  <c r="L24" i="218"/>
  <c r="J24" i="218"/>
  <c r="H24" i="218"/>
  <c r="B24" i="218"/>
  <c r="F22" i="218"/>
  <c r="F21" i="218"/>
  <c r="F20" i="218"/>
  <c r="T32" i="216"/>
  <c r="S32" i="216"/>
  <c r="R32" i="216"/>
  <c r="Q32" i="216"/>
  <c r="P32" i="216"/>
  <c r="O32" i="216"/>
  <c r="N32" i="216"/>
  <c r="M32" i="216"/>
  <c r="L32" i="216"/>
  <c r="K32" i="216"/>
  <c r="V6" i="216"/>
  <c r="U6" i="216"/>
  <c r="T6" i="216"/>
  <c r="S6" i="216"/>
  <c r="R6" i="216"/>
  <c r="Q6" i="216"/>
  <c r="V82" i="215"/>
  <c r="U82" i="215"/>
  <c r="T82" i="215"/>
  <c r="S82" i="215"/>
  <c r="R82" i="215"/>
  <c r="Q82" i="215"/>
  <c r="P82" i="215"/>
  <c r="O82" i="215"/>
  <c r="N82" i="215"/>
  <c r="M82" i="215"/>
  <c r="L82" i="215"/>
  <c r="K82" i="215"/>
  <c r="J82" i="215"/>
  <c r="I82" i="215"/>
  <c r="H82" i="215"/>
  <c r="H55" i="215"/>
  <c r="V47" i="215"/>
  <c r="V55" i="215" s="1"/>
  <c r="U47" i="215"/>
  <c r="U55" i="215" s="1"/>
  <c r="T47" i="215"/>
  <c r="T55" i="215" s="1"/>
  <c r="S47" i="215"/>
  <c r="S55" i="215" s="1"/>
  <c r="R47" i="215"/>
  <c r="R55" i="215" s="1"/>
  <c r="Q47" i="215"/>
  <c r="Q55" i="215" s="1"/>
  <c r="P47" i="215"/>
  <c r="P55" i="215" s="1"/>
  <c r="O47" i="215"/>
  <c r="O55" i="215" s="1"/>
  <c r="N47" i="215"/>
  <c r="N55" i="215" s="1"/>
  <c r="M47" i="215"/>
  <c r="M55" i="215" s="1"/>
  <c r="L47" i="215"/>
  <c r="L55" i="215" s="1"/>
  <c r="K47" i="215"/>
  <c r="K55" i="215" s="1"/>
  <c r="J47" i="215"/>
  <c r="J55" i="215" s="1"/>
  <c r="I47" i="215"/>
  <c r="I55" i="215" s="1"/>
  <c r="O24" i="215"/>
  <c r="N24" i="215"/>
  <c r="M24" i="215"/>
  <c r="L24" i="215"/>
  <c r="K24" i="215"/>
  <c r="J24" i="215"/>
  <c r="I24" i="215"/>
  <c r="H24" i="215"/>
  <c r="G24" i="215"/>
  <c r="T23" i="215"/>
  <c r="S23" i="215"/>
  <c r="R23" i="215"/>
  <c r="Q23" i="215"/>
  <c r="P23" i="215"/>
  <c r="O23" i="215"/>
  <c r="N23" i="215"/>
  <c r="M23" i="215"/>
  <c r="L23" i="215"/>
  <c r="K23" i="215"/>
  <c r="J23" i="215"/>
  <c r="I23" i="215"/>
  <c r="H23" i="215"/>
  <c r="G23" i="215"/>
  <c r="O22" i="215"/>
  <c r="N22" i="215"/>
  <c r="H22" i="215"/>
  <c r="G22" i="215"/>
  <c r="N17" i="215"/>
  <c r="O25" i="215" s="1"/>
  <c r="M17" i="215"/>
  <c r="N25" i="215" s="1"/>
  <c r="G17" i="215"/>
  <c r="H25" i="215" s="1"/>
  <c r="F17" i="215"/>
  <c r="G25" i="215" s="1"/>
  <c r="E17" i="215"/>
  <c r="D17" i="215"/>
  <c r="C17" i="215"/>
  <c r="B17" i="215"/>
  <c r="U9" i="215"/>
  <c r="V24" i="215" s="1"/>
  <c r="T9" i="215"/>
  <c r="U24" i="215" s="1"/>
  <c r="S9" i="215"/>
  <c r="T24" i="215" s="1"/>
  <c r="R9" i="215"/>
  <c r="S24" i="215" s="1"/>
  <c r="Q9" i="215"/>
  <c r="R24" i="215" s="1"/>
  <c r="P9" i="215"/>
  <c r="Q24" i="215" s="1"/>
  <c r="O9" i="215"/>
  <c r="P24" i="215" s="1"/>
  <c r="U7" i="215"/>
  <c r="V23" i="215" s="1"/>
  <c r="T7" i="215"/>
  <c r="U23" i="215" s="1"/>
  <c r="U2" i="215"/>
  <c r="V22" i="215" s="1"/>
  <c r="T2" i="215"/>
  <c r="U22" i="215" s="1"/>
  <c r="S2" i="215"/>
  <c r="T22" i="215" s="1"/>
  <c r="R2" i="215"/>
  <c r="S22" i="215" s="1"/>
  <c r="Q2" i="215"/>
  <c r="R22" i="215" s="1"/>
  <c r="P2" i="215"/>
  <c r="Q22" i="215" s="1"/>
  <c r="O2" i="215"/>
  <c r="P22" i="215" s="1"/>
  <c r="L2" i="215"/>
  <c r="L17" i="215" s="1"/>
  <c r="M25" i="215" s="1"/>
  <c r="K2" i="215"/>
  <c r="L22" i="215" s="1"/>
  <c r="J2" i="215"/>
  <c r="K22" i="215" s="1"/>
  <c r="I2" i="215"/>
  <c r="J22" i="215" s="1"/>
  <c r="H2" i="215"/>
  <c r="H17" i="215" s="1"/>
  <c r="I25" i="215" s="1"/>
  <c r="V65" i="214"/>
  <c r="U65" i="214"/>
  <c r="T65" i="214"/>
  <c r="S65" i="214"/>
  <c r="R65" i="214"/>
  <c r="Q65" i="214"/>
  <c r="P65" i="214"/>
  <c r="O65" i="214"/>
  <c r="R12" i="214"/>
  <c r="Q12" i="214"/>
  <c r="P12" i="214"/>
  <c r="W3" i="214"/>
  <c r="V3" i="214"/>
  <c r="V21" i="214" s="1"/>
  <c r="U3" i="214"/>
  <c r="U21" i="214" s="1"/>
  <c r="T3" i="214"/>
  <c r="T21" i="214" s="1"/>
  <c r="S3" i="214"/>
  <c r="S21" i="214" s="1"/>
  <c r="Y21" i="214" s="1"/>
  <c r="R3" i="214"/>
  <c r="Q3" i="214"/>
  <c r="Q21" i="214" s="1"/>
  <c r="P3" i="214"/>
  <c r="O3" i="214"/>
  <c r="O21" i="214" s="1"/>
  <c r="N3" i="214"/>
  <c r="N21" i="214" s="1"/>
  <c r="M3" i="214"/>
  <c r="M21" i="214" s="1"/>
  <c r="L3" i="214"/>
  <c r="L21" i="214" s="1"/>
  <c r="K3" i="214"/>
  <c r="K21" i="214" s="1"/>
  <c r="J3" i="214"/>
  <c r="J21" i="214" s="1"/>
  <c r="I3" i="214"/>
  <c r="I21" i="214" s="1"/>
  <c r="H3" i="214"/>
  <c r="H21" i="214" s="1"/>
  <c r="G3" i="214"/>
  <c r="G21" i="214" s="1"/>
  <c r="F3" i="214"/>
  <c r="F21" i="214" s="1"/>
  <c r="E3" i="214"/>
  <c r="E21" i="214" s="1"/>
  <c r="D3" i="214"/>
  <c r="D21" i="214" s="1"/>
  <c r="C3" i="214"/>
  <c r="C21" i="214" s="1"/>
  <c r="AE39" i="213"/>
  <c r="AD39" i="213"/>
  <c r="AE41" i="213" s="1"/>
  <c r="AC39" i="213"/>
  <c r="AD41" i="213" s="1"/>
  <c r="AB39" i="213"/>
  <c r="AC41" i="213" s="1"/>
  <c r="AA39" i="213"/>
  <c r="AB41" i="213" s="1"/>
  <c r="Y39" i="213"/>
  <c r="Z41" i="213" s="1"/>
  <c r="X39" i="213"/>
  <c r="Y41" i="213" s="1"/>
  <c r="W39" i="213"/>
  <c r="X41" i="213" s="1"/>
  <c r="V39" i="213"/>
  <c r="U39" i="213"/>
  <c r="V41" i="213" s="1"/>
  <c r="T39" i="213"/>
  <c r="U41" i="213" s="1"/>
  <c r="S39" i="213"/>
  <c r="T41" i="213" s="1"/>
  <c r="R39" i="213"/>
  <c r="S41" i="213" s="1"/>
  <c r="Q39" i="213"/>
  <c r="R41" i="213" s="1"/>
  <c r="P39" i="213"/>
  <c r="Q41" i="213" s="1"/>
  <c r="O39" i="213"/>
  <c r="P41" i="213" s="1"/>
  <c r="N39" i="213"/>
  <c r="O41" i="213" s="1"/>
  <c r="M39" i="213"/>
  <c r="N41" i="213" s="1"/>
  <c r="L39" i="213"/>
  <c r="M41" i="213" s="1"/>
  <c r="K39" i="213"/>
  <c r="L41" i="213" s="1"/>
  <c r="J39" i="213"/>
  <c r="J10" i="213" s="1"/>
  <c r="J11" i="213" s="1"/>
  <c r="I39" i="213"/>
  <c r="I10" i="213" s="1"/>
  <c r="I11" i="213" s="1"/>
  <c r="H39" i="213"/>
  <c r="H10" i="213" s="1"/>
  <c r="H11" i="213" s="1"/>
  <c r="G39" i="213"/>
  <c r="G10" i="213" s="1"/>
  <c r="G11" i="213" s="1"/>
  <c r="F39" i="213"/>
  <c r="F10" i="213" s="1"/>
  <c r="F11" i="213" s="1"/>
  <c r="E39" i="213"/>
  <c r="E10" i="213" s="1"/>
  <c r="E11" i="213" s="1"/>
  <c r="D39" i="213"/>
  <c r="Z29" i="213"/>
  <c r="Z39" i="213" s="1"/>
  <c r="L10" i="213"/>
  <c r="D10" i="213"/>
  <c r="D11" i="213" s="1"/>
  <c r="AE9" i="213"/>
  <c r="AE11" i="213" s="1"/>
  <c r="AD9" i="213"/>
  <c r="AD11" i="213" s="1"/>
  <c r="AC9" i="213"/>
  <c r="AC11" i="213" s="1"/>
  <c r="AB9" i="213"/>
  <c r="AB11" i="213" s="1"/>
  <c r="AA9" i="213"/>
  <c r="AA11" i="213" s="1"/>
  <c r="Z9" i="213"/>
  <c r="Z11" i="213" s="1"/>
  <c r="Y9" i="213"/>
  <c r="Y11" i="213" s="1"/>
  <c r="X9" i="213"/>
  <c r="X11" i="213" s="1"/>
  <c r="W9" i="213"/>
  <c r="W11" i="213" s="1"/>
  <c r="V9" i="213"/>
  <c r="V11" i="213" s="1"/>
  <c r="U9" i="213"/>
  <c r="U11" i="213" s="1"/>
  <c r="T9" i="213"/>
  <c r="T11" i="213" s="1"/>
  <c r="S9" i="213"/>
  <c r="S11" i="213" s="1"/>
  <c r="R9" i="213"/>
  <c r="R11" i="213" s="1"/>
  <c r="Q9" i="213"/>
  <c r="Q11" i="213" s="1"/>
  <c r="P9" i="213"/>
  <c r="P11" i="213" s="1"/>
  <c r="O9" i="213"/>
  <c r="O11" i="213" s="1"/>
  <c r="N9" i="213"/>
  <c r="N11" i="213" s="1"/>
  <c r="M9" i="213"/>
  <c r="M11" i="213" s="1"/>
  <c r="L9" i="213"/>
  <c r="L11" i="213" s="1"/>
  <c r="K9" i="213"/>
  <c r="W6" i="212"/>
  <c r="V6" i="212"/>
  <c r="U6" i="212"/>
  <c r="T6" i="212"/>
  <c r="S6" i="212"/>
  <c r="R6" i="212"/>
  <c r="Q6" i="212"/>
  <c r="P6" i="212"/>
  <c r="O6" i="212"/>
  <c r="N6" i="212"/>
  <c r="M6" i="212"/>
  <c r="L6" i="212"/>
  <c r="K6" i="212"/>
  <c r="J6" i="212"/>
  <c r="I6" i="212"/>
  <c r="H6" i="212"/>
  <c r="G6" i="212"/>
  <c r="F6" i="212"/>
  <c r="E6" i="212"/>
  <c r="D6" i="212"/>
  <c r="C6" i="212"/>
  <c r="B6" i="212"/>
  <c r="D4" i="211"/>
  <c r="C4" i="211"/>
  <c r="B4" i="211"/>
  <c r="C5" i="208"/>
  <c r="D5" i="208"/>
  <c r="E5" i="208"/>
  <c r="F5" i="208"/>
  <c r="G5" i="208"/>
  <c r="H5" i="208"/>
  <c r="I5" i="208"/>
  <c r="J5" i="208"/>
  <c r="K5" i="208"/>
  <c r="L5" i="208"/>
  <c r="M5" i="208"/>
  <c r="N5" i="208"/>
  <c r="O5" i="208"/>
  <c r="Q5" i="208"/>
  <c r="R5" i="208"/>
  <c r="S5" i="208"/>
  <c r="T5" i="208"/>
  <c r="U5" i="208"/>
  <c r="V5" i="208"/>
  <c r="W5" i="208"/>
  <c r="Y5" i="208" s="1"/>
  <c r="F14" i="219" l="1"/>
  <c r="F24" i="218"/>
  <c r="D24" i="218"/>
  <c r="K10" i="213"/>
  <c r="K11" i="213" s="1"/>
  <c r="AF41" i="213"/>
  <c r="AF40" i="213"/>
  <c r="P21" i="214"/>
  <c r="R21" i="214"/>
  <c r="J17" i="215"/>
  <c r="K25" i="215" s="1"/>
  <c r="I22" i="215"/>
  <c r="M22" i="215"/>
  <c r="B7" i="211"/>
  <c r="C12" i="211" s="1"/>
  <c r="AE40" i="213"/>
  <c r="P17" i="215"/>
  <c r="Q25" i="215" s="1"/>
  <c r="R17" i="215"/>
  <c r="S25" i="215" s="1"/>
  <c r="T17" i="215"/>
  <c r="U25" i="215" s="1"/>
  <c r="I17" i="215"/>
  <c r="J25" i="215" s="1"/>
  <c r="K17" i="215"/>
  <c r="L25" i="215" s="1"/>
  <c r="O17" i="215"/>
  <c r="P25" i="215" s="1"/>
  <c r="Q17" i="215"/>
  <c r="R25" i="215" s="1"/>
  <c r="S17" i="215"/>
  <c r="T25" i="215" s="1"/>
  <c r="U17" i="215"/>
  <c r="V25" i="215" s="1"/>
  <c r="W21" i="214"/>
  <c r="B37" i="214"/>
  <c r="AA41" i="213"/>
  <c r="Z40" i="213"/>
  <c r="L40" i="213"/>
  <c r="N40" i="213"/>
  <c r="P40" i="213"/>
  <c r="R40" i="213"/>
  <c r="T40" i="213"/>
  <c r="V40" i="213"/>
  <c r="Y40" i="213"/>
  <c r="AA40" i="213"/>
  <c r="AC40" i="213"/>
  <c r="K40" i="213"/>
  <c r="M40" i="213"/>
  <c r="O40" i="213"/>
  <c r="Q40" i="213"/>
  <c r="S40" i="213"/>
  <c r="U40" i="213"/>
  <c r="X40" i="213"/>
  <c r="AB40" i="213"/>
  <c r="AD40" i="213"/>
  <c r="B13" i="211" l="1"/>
  <c r="C13" i="211" s="1"/>
  <c r="C9" i="211"/>
  <c r="C7" i="211"/>
  <c r="C11" i="211"/>
  <c r="C8" i="211"/>
  <c r="C10" i="211"/>
  <c r="C37" i="214"/>
  <c r="C36" i="214"/>
  <c r="C34" i="214"/>
  <c r="C32" i="214"/>
  <c r="C30" i="214"/>
  <c r="C35" i="214"/>
  <c r="C33" i="214"/>
  <c r="C31" i="214"/>
  <c r="C29" i="214"/>
  <c r="C28" i="214"/>
  <c r="V5" i="165" l="1"/>
  <c r="B5" i="165" l="1"/>
  <c r="C5" i="165"/>
  <c r="D5" i="165"/>
  <c r="E5" i="165"/>
  <c r="F5" i="165"/>
  <c r="G5" i="165"/>
  <c r="H5" i="165"/>
  <c r="I5" i="165"/>
  <c r="J5" i="165"/>
  <c r="K5" i="165"/>
  <c r="L5" i="165"/>
  <c r="M5" i="165"/>
  <c r="N5" i="165"/>
  <c r="O5" i="165"/>
  <c r="P5" i="165"/>
  <c r="Q5" i="165"/>
  <c r="R5" i="165"/>
  <c r="S5" i="165"/>
  <c r="T5" i="165"/>
  <c r="U5" i="165"/>
</calcChain>
</file>

<file path=xl/sharedStrings.xml><?xml version="1.0" encoding="utf-8"?>
<sst xmlns="http://schemas.openxmlformats.org/spreadsheetml/2006/main" count="6763" uniqueCount="2409">
  <si>
    <t>نوع اوراق</t>
  </si>
  <si>
    <t>1396-12-28</t>
  </si>
  <si>
    <t>1397-01-29</t>
  </si>
  <si>
    <t>1397-02-31</t>
  </si>
  <si>
    <t>1397-03-30</t>
  </si>
  <si>
    <t>1397-04-31</t>
  </si>
  <si>
    <t>1397-05-30</t>
  </si>
  <si>
    <t>1397-06-31</t>
  </si>
  <si>
    <t>1397-07-30</t>
  </si>
  <si>
    <t>1397-08-30</t>
  </si>
  <si>
    <t>1397-09-28</t>
  </si>
  <si>
    <t>1397-10-30</t>
  </si>
  <si>
    <t>1397-11-30</t>
  </si>
  <si>
    <t>ETFs</t>
  </si>
  <si>
    <t>اوراق بدهی</t>
  </si>
  <si>
    <t>سهام</t>
  </si>
  <si>
    <t>Grand Total</t>
  </si>
  <si>
    <t>بورس تهران</t>
  </si>
  <si>
    <t>فرابورس ایران</t>
  </si>
  <si>
    <t>نام بورس</t>
  </si>
  <si>
    <t>نام شاخص</t>
  </si>
  <si>
    <t>مقدار شاخص ‍‍‍‍‍نهایی</t>
  </si>
  <si>
    <t>بورس اوراق بهادار تهران</t>
  </si>
  <si>
    <t>فرابورس ايران</t>
  </si>
  <si>
    <t>شاخص 30 شركت بزرگ</t>
  </si>
  <si>
    <t>شاخص صنعت</t>
  </si>
  <si>
    <t>شاخص قيمت(هم وزن)</t>
  </si>
  <si>
    <t>شاخص قيمت</t>
  </si>
  <si>
    <t>شاخص كل (هم وزن)</t>
  </si>
  <si>
    <t>شاخص50شركت فعالتر</t>
  </si>
  <si>
    <t>شاخص كل فرابورس</t>
  </si>
  <si>
    <t>ارزش معامله - ميليارد ريال</t>
  </si>
  <si>
    <t>حجم معامله -هزار سهم</t>
  </si>
  <si>
    <t>تعداد معامله قبل از تخصيص</t>
  </si>
  <si>
    <t>1397-01</t>
  </si>
  <si>
    <t>1397-02</t>
  </si>
  <si>
    <t>1397-03</t>
  </si>
  <si>
    <t>1397-04</t>
  </si>
  <si>
    <t>1397-05</t>
  </si>
  <si>
    <t>1397-06</t>
  </si>
  <si>
    <t>1397-07</t>
  </si>
  <si>
    <t>1397-08</t>
  </si>
  <si>
    <t>1397-09</t>
  </si>
  <si>
    <t>1397-10</t>
  </si>
  <si>
    <t>1397-11</t>
  </si>
  <si>
    <t>شاخص كل بورس</t>
  </si>
  <si>
    <t>معاملات برخط</t>
  </si>
  <si>
    <t>معاملات غیر برخط</t>
  </si>
  <si>
    <t>مجموع</t>
  </si>
  <si>
    <t>1397-12-29</t>
  </si>
  <si>
    <t>حقوقی</t>
  </si>
  <si>
    <t>حقیقی</t>
  </si>
  <si>
    <t>بیش‌ترین حجم خرید و  فروش</t>
  </si>
  <si>
    <t xml:space="preserve"> اشخاص حقوقی</t>
  </si>
  <si>
    <t>تهران</t>
  </si>
  <si>
    <t>هرمزگان</t>
  </si>
  <si>
    <t>اصفهان</t>
  </si>
  <si>
    <t>خراسان رضوی</t>
  </si>
  <si>
    <t>گیلان</t>
  </si>
  <si>
    <t>سایر استان ها</t>
  </si>
  <si>
    <t xml:space="preserve"> اشخاص حقیقی</t>
  </si>
  <si>
    <t>آذربایجان شرقی</t>
  </si>
  <si>
    <t>البرز</t>
  </si>
  <si>
    <t>بهمن ماه 1397</t>
  </si>
  <si>
    <t>ارزش سبد  
(میلیارد ریال)</t>
  </si>
  <si>
    <t>دی­ماه 1397</t>
  </si>
  <si>
    <t>اسفند ماه 96</t>
  </si>
  <si>
    <t>فروردین ماه 97</t>
  </si>
  <si>
    <t>اردیبهشت ماه 97</t>
  </si>
  <si>
    <t>خردادماه 97</t>
  </si>
  <si>
    <t>تیرماه 97</t>
  </si>
  <si>
    <t>مردادماه 97</t>
  </si>
  <si>
    <t>شهریورماه 97</t>
  </si>
  <si>
    <t>مهرماه 97</t>
  </si>
  <si>
    <t>آبان ماه 97</t>
  </si>
  <si>
    <t>اسفند ماه 97</t>
  </si>
  <si>
    <t>آذرماه 97</t>
  </si>
  <si>
    <t>ارقام به میلیارد ریال</t>
  </si>
  <si>
    <t>نوع بازار</t>
  </si>
  <si>
    <t>عنوان</t>
  </si>
  <si>
    <t>عملکرد 90</t>
  </si>
  <si>
    <t>عملکرد 91</t>
  </si>
  <si>
    <t>عملکرد92</t>
  </si>
  <si>
    <t>عملکرد93</t>
  </si>
  <si>
    <t>عملکرد 94</t>
  </si>
  <si>
    <t>عملکرد 95</t>
  </si>
  <si>
    <t>عملکرد 96</t>
  </si>
  <si>
    <t>عملکرد 97 تا 97/01/31</t>
  </si>
  <si>
    <t>عملکرد 97 تا 97/02/31</t>
  </si>
  <si>
    <t>عملکرد 97 تا 97/03/31</t>
  </si>
  <si>
    <t>عملکرد 97 تا 97/04/31</t>
  </si>
  <si>
    <t>عملکرد 97 تا 97/05/31</t>
  </si>
  <si>
    <t>عملکرد 97 تا 97/06/31</t>
  </si>
  <si>
    <t>عملکرد 97 تا 97/07/30</t>
  </si>
  <si>
    <t>عملکرد 97 تا 97/08/30</t>
  </si>
  <si>
    <t>عملکرد 97 تا 97/09/30</t>
  </si>
  <si>
    <t>عملکرد 97 تا 97/10/30</t>
  </si>
  <si>
    <t>عملکرد 97 تا 97/11/30</t>
  </si>
  <si>
    <t>عملکرد 97 تا 97/12/29</t>
  </si>
  <si>
    <t>تاسیس شرکت های سهامی عام</t>
  </si>
  <si>
    <t>افزایش سرمایه شرکتهای سهامی عام (مجوزهای ارائه شده)*</t>
  </si>
  <si>
    <t>افزایش سرمایه شرکتهای سهامی عام - از محل مازاد تجدید ارزیابی- (مجوزهای ارائه شده)*</t>
  </si>
  <si>
    <t>انتشار انواع ابزارهای تأمین مالی</t>
  </si>
  <si>
    <t>عرضه اولیه سهام شرکت ها در بورس و فرابورس</t>
  </si>
  <si>
    <t>انتشار اوراق بهادار بدهی شرکتی*</t>
  </si>
  <si>
    <t>انتشار اوراق سلف موازی استاندارد شرکتی</t>
  </si>
  <si>
    <t>اوراق مشارکت دولت، شهرداری ها و بانکها **</t>
  </si>
  <si>
    <t>گواهی سپرده سرمایه گذاری عام و خاص**</t>
  </si>
  <si>
    <t xml:space="preserve">اوراق مشارکت شرکت ملی نفت </t>
  </si>
  <si>
    <t>انتشار اوراق سلف موازی استاندارد دولتی</t>
  </si>
  <si>
    <t>اوراق اجاره دولتی</t>
  </si>
  <si>
    <t>اوراق مرابحه دولتی</t>
  </si>
  <si>
    <t>اوراق منفعت دولتی</t>
  </si>
  <si>
    <t>اسناد خزانه اسلامی</t>
  </si>
  <si>
    <t>بازار اول</t>
  </si>
  <si>
    <t>بازار دوم</t>
  </si>
  <si>
    <t>بازار پايه</t>
  </si>
  <si>
    <t>نام نوع بازار</t>
  </si>
  <si>
    <t>شرکتهای کوچک و متوسط</t>
  </si>
  <si>
    <t>ميليارد ريال</t>
  </si>
  <si>
    <t>ارزش بازار</t>
  </si>
  <si>
    <t>درصد از كل</t>
  </si>
  <si>
    <t>محصولات شيميايي</t>
  </si>
  <si>
    <t>فلزات اساسي</t>
  </si>
  <si>
    <t>استخراج کانه هاي فلزي</t>
  </si>
  <si>
    <t>فراورده هاي نفتي، كك و سوخت هسته اي</t>
  </si>
  <si>
    <t>بانكها و موسسات اعتباري</t>
  </si>
  <si>
    <t>شرکتهاي چند رشته اي صنعتي</t>
  </si>
  <si>
    <t>مخابرات</t>
  </si>
  <si>
    <t>رايانه و فعاليت‌هاي وابسته به آن</t>
  </si>
  <si>
    <t>مواد و محصولات دارويي</t>
  </si>
  <si>
    <t>عرضه برق، گاز، بخاروآب گرم</t>
  </si>
  <si>
    <t>سایر</t>
  </si>
  <si>
    <t>مجموع کل</t>
  </si>
  <si>
    <t>نام نوع صنعت</t>
  </si>
  <si>
    <t>خودرو و ساخت قطعات</t>
  </si>
  <si>
    <t>خدمات فني و مهندسي</t>
  </si>
  <si>
    <t>سرمايه گذاريها</t>
  </si>
  <si>
    <t>حمل ونقل، انبارداري و ارتباطات</t>
  </si>
  <si>
    <t>سيمان، آهك و گچ</t>
  </si>
  <si>
    <t>فعاليتهاي كمكي به نهادهاي مالي واسط</t>
  </si>
  <si>
    <t>محصولات غذايي و آشاميدني به جز قند و شكر</t>
  </si>
  <si>
    <t>ماشين آلات و دستگاه‌هاي برقي</t>
  </si>
  <si>
    <t>انبوه سازي، املاك و مستغلات</t>
  </si>
  <si>
    <t>ماشين آلات و تجهيزات</t>
  </si>
  <si>
    <t>بيمه وصندوق بازنشستگي به جزتامين اجتماعي</t>
  </si>
  <si>
    <t>ساير محصولات كاني غيرفلزي</t>
  </si>
  <si>
    <t>خرده فروشي،باستثناي وسايل نقليه موتوري</t>
  </si>
  <si>
    <t>قند و شكر</t>
  </si>
  <si>
    <t>اطلاعات و ارتباطات</t>
  </si>
  <si>
    <t>لاستيك و پلاستيك</t>
  </si>
  <si>
    <t>ساخت محصولات فلزي</t>
  </si>
  <si>
    <t>ساير واسطه گريهاي مالي</t>
  </si>
  <si>
    <t>استخراج نفت گاز و خدمات جنبي جز اکتشاف</t>
  </si>
  <si>
    <t>ابزارپزشکي، اپتيکي و اندازه‌گيري</t>
  </si>
  <si>
    <t>كاشي و سراميك</t>
  </si>
  <si>
    <t>زراعت و خدمات وابسته</t>
  </si>
  <si>
    <t>دباغي، پرداخت چرم و ساخت انواع پاپوش</t>
  </si>
  <si>
    <t>انتشار، چاپ و تکثير</t>
  </si>
  <si>
    <t>محصولات كاغذي</t>
  </si>
  <si>
    <t>محصولات چوبي</t>
  </si>
  <si>
    <t>ساخت دستگاه‌ها و وسايل ارتباطي</t>
  </si>
  <si>
    <t>منسوجات</t>
  </si>
  <si>
    <t>استخراج ساير معادن</t>
  </si>
  <si>
    <t>استخراج زغال سنگ</t>
  </si>
  <si>
    <t>بازار ابزارهاي نوين مالي</t>
  </si>
  <si>
    <t>واسطه‌گري‌هاي مالي و پولي</t>
  </si>
  <si>
    <t xml:space="preserve">مجموع کل </t>
  </si>
  <si>
    <t>پيمانكاري صنعتي</t>
  </si>
  <si>
    <t>هتل و رستوران</t>
  </si>
  <si>
    <t>توليد محصولات كامپيوتري الكترونيكي ونوري</t>
  </si>
  <si>
    <t>حمل و نقل آبي</t>
  </si>
  <si>
    <t>تجارت عمده وخرده فروشي وسائط نقليه موتور</t>
  </si>
  <si>
    <t>تجارت عمده فروشي به جز وسايل نقليه موتور</t>
  </si>
  <si>
    <t>بورس</t>
  </si>
  <si>
    <t>اسفند 97</t>
  </si>
  <si>
    <t>اسفند 96</t>
  </si>
  <si>
    <t>فروردین 97</t>
  </si>
  <si>
    <t>اردیبهشت 97</t>
  </si>
  <si>
    <t>خرداد 97</t>
  </si>
  <si>
    <t>تیر 97</t>
  </si>
  <si>
    <t>مرداد 97</t>
  </si>
  <si>
    <t>شهریور 97</t>
  </si>
  <si>
    <t>مهر 97</t>
  </si>
  <si>
    <t>آبان 97</t>
  </si>
  <si>
    <t>آذر 97</t>
  </si>
  <si>
    <t>دی 97</t>
  </si>
  <si>
    <t>بهمن 97</t>
  </si>
  <si>
    <t>فروردین 98</t>
  </si>
  <si>
    <t>عرضه اولیه</t>
  </si>
  <si>
    <t>در کل ماه بسته</t>
  </si>
  <si>
    <t>در ماه بسته و همچنان متوقف</t>
  </si>
  <si>
    <t>در ماه بسته و باز شدن</t>
  </si>
  <si>
    <t>بورس­ کالا</t>
  </si>
  <si>
    <t>بازارهای فیزیکی</t>
  </si>
  <si>
    <t>1397-12</t>
  </si>
  <si>
    <t>بورس کالا</t>
  </si>
  <si>
    <t>بورس انرژی</t>
  </si>
  <si>
    <t>میانگین روزانه</t>
  </si>
  <si>
    <t>نرمال</t>
  </si>
  <si>
    <t>بلوک</t>
  </si>
  <si>
    <t>عمده</t>
  </si>
  <si>
    <t>1398-01</t>
  </si>
  <si>
    <t>کل</t>
  </si>
  <si>
    <t>حجم معامله - هزار سهم</t>
  </si>
  <si>
    <t>بازار سوم</t>
  </si>
  <si>
    <t>تعداد معامله</t>
  </si>
  <si>
    <t>بدهی</t>
  </si>
  <si>
    <t>سرمایه ای</t>
  </si>
  <si>
    <t>ارزش تامین مالی در هر ماه</t>
  </si>
  <si>
    <t>ارزش معاملات در هر ماه</t>
  </si>
  <si>
    <t>اوراق منفعت</t>
  </si>
  <si>
    <t>غیر دولتی</t>
  </si>
  <si>
    <t>اوراق مشاركت</t>
  </si>
  <si>
    <t>اوراق مرابحه</t>
  </si>
  <si>
    <t>اوراق سلف موازی استاندارد</t>
  </si>
  <si>
    <t>اوراق رهني</t>
  </si>
  <si>
    <t>اوراق اجاره</t>
  </si>
  <si>
    <t>دولتی</t>
  </si>
  <si>
    <t>اسناد خزانه اسلامي</t>
  </si>
  <si>
    <t>ماهیت ناشر</t>
  </si>
  <si>
    <t>شرکتی</t>
  </si>
  <si>
    <t>شهرداری</t>
  </si>
  <si>
    <t>اوراق سفارش ساخت</t>
  </si>
  <si>
    <t>مبلغ مانده</t>
  </si>
  <si>
    <t>1397-09-30</t>
  </si>
  <si>
    <t>1397-12-30</t>
  </si>
  <si>
    <t>1398-01-31</t>
  </si>
  <si>
    <t>1397-05-31</t>
  </si>
  <si>
    <t>1397-03-31</t>
  </si>
  <si>
    <t>1397-01-31</t>
  </si>
  <si>
    <t>نام نوع اوراق بهادار</t>
  </si>
  <si>
    <t>اختيار خريد</t>
  </si>
  <si>
    <t>اختيار فروش</t>
  </si>
  <si>
    <t>بورس اوراق بهادار تهران Total</t>
  </si>
  <si>
    <t>بازار اوراق بدهي</t>
  </si>
  <si>
    <t>بازار صندوق هاي سرمايه گذاري قابل معامله در بورس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</si>
  <si>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</si>
  <si>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</si>
  <si>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</si>
  <si>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</si>
  <si>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</si>
  <si>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</si>
  <si>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</si>
  <si>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</si>
  <si>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</si>
  <si>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</si>
  <si>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</si>
  <si>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</si>
  <si>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</si>
  <si>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</si>
  <si>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</si>
  <si>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</si>
  <si>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</si>
  <si>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</si>
  <si>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</si>
  <si>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</si>
  <si>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تاریخ</t>
  </si>
  <si>
    <t>درصد تغییرات</t>
  </si>
  <si>
    <t>نسبت به ماه قبل</t>
  </si>
  <si>
    <t>نسبت به ماه مشابه در سال قبل</t>
  </si>
  <si>
    <t>مجموع 5 استان</t>
  </si>
  <si>
    <t>ماه</t>
  </si>
  <si>
    <t>درصد از کل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</si>
  <si>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</si>
  <si>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</si>
  <si>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</si>
  <si>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</si>
  <si>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</si>
  <si>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</si>
  <si>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</si>
  <si>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</si>
  <si>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</si>
  <si>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</si>
  <si>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</si>
  <si>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</si>
  <si>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</si>
  <si>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</si>
  <si>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</si>
  <si>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1396/04</t>
  </si>
  <si>
    <t>1396/05</t>
  </si>
  <si>
    <t>1396/06</t>
  </si>
  <si>
    <t>1396/07</t>
  </si>
  <si>
    <t>1396/08</t>
  </si>
  <si>
    <t>1396/09</t>
  </si>
  <si>
    <t>1396/10</t>
  </si>
  <si>
    <t>1396/11</t>
  </si>
  <si>
    <t>1396/12</t>
  </si>
  <si>
    <t>1397/01</t>
  </si>
  <si>
    <t>1397/02</t>
  </si>
  <si>
    <t>1397/03</t>
  </si>
  <si>
    <t>1397/04</t>
  </si>
  <si>
    <t>1397/05</t>
  </si>
  <si>
    <t>1397/06</t>
  </si>
  <si>
    <t>1397/07</t>
  </si>
  <si>
    <t>1397/08</t>
  </si>
  <si>
    <t>1397/09</t>
  </si>
  <si>
    <t>1397/10</t>
  </si>
  <si>
    <t>1397/11</t>
  </si>
  <si>
    <t>1397/12</t>
  </si>
  <si>
    <t>صنعت</t>
  </si>
  <si>
    <t>شرکت</t>
  </si>
  <si>
    <t>نماد</t>
  </si>
  <si>
    <t>علت توقف</t>
  </si>
  <si>
    <t>تعداد روزهای توقف</t>
  </si>
  <si>
    <t>اطلاعات با اهميت گروه الف</t>
  </si>
  <si>
    <t>اطلاعات با اهميت گروه ب</t>
  </si>
  <si>
    <t>تغييرات بيش از 50 درصدي قيمت</t>
  </si>
  <si>
    <t xml:space="preserve">بورس  </t>
  </si>
  <si>
    <t>تاریخ توقف</t>
  </si>
  <si>
    <t>97/12/28</t>
  </si>
  <si>
    <t>كنتورسازي‌ايران‌</t>
  </si>
  <si>
    <t>آكنتور</t>
  </si>
  <si>
    <t>ابهام درارائه اطلاعات</t>
  </si>
  <si>
    <t>95/6/13</t>
  </si>
  <si>
    <t>جهت بررسي وضعيت اطلاعاتي ناشر</t>
  </si>
  <si>
    <t>بانك انصار</t>
  </si>
  <si>
    <t>وانصار</t>
  </si>
  <si>
    <t>97/5/6 </t>
  </si>
  <si>
    <t>مجموع نوع 1 و 2</t>
  </si>
  <si>
    <t>تغييرات بيش از 20 و یا 50 درصدي قيمت</t>
  </si>
  <si>
    <t>برگزاري مجمع عمومی عادی</t>
  </si>
  <si>
    <t>برگزاري مجمع عمومی فوق العاده</t>
  </si>
  <si>
    <t>بازار اوراق بدهی</t>
  </si>
  <si>
    <t>96/12/28</t>
  </si>
  <si>
    <t>97/01/31</t>
  </si>
  <si>
    <t>97/02/31</t>
  </si>
  <si>
    <t>97/03/31</t>
  </si>
  <si>
    <t>97/04/31</t>
  </si>
  <si>
    <t>97/05/31</t>
  </si>
  <si>
    <t>97/06/31</t>
  </si>
  <si>
    <t>97/07/30</t>
  </si>
  <si>
    <t>97/08/30</t>
  </si>
  <si>
    <t>97/09/30</t>
  </si>
  <si>
    <t>97/10/30</t>
  </si>
  <si>
    <t>97/11/30</t>
  </si>
  <si>
    <t xml:space="preserve"> صندوق سرمایه گذاری در سهام</t>
  </si>
  <si>
    <t>صندوق سرمایه گذاری در اوراق بهادار با درآمد ثابت</t>
  </si>
  <si>
    <t>صندوق مختلط</t>
  </si>
  <si>
    <t>صندوق اختصاصی بازارگردانی</t>
  </si>
  <si>
    <t>اوراق بهادار با درآمد ثابت</t>
  </si>
  <si>
    <t xml:space="preserve"> مختلط</t>
  </si>
  <si>
    <t>اختصاصی بازارگردانی</t>
  </si>
  <si>
    <t>96/01/31</t>
  </si>
  <si>
    <t>96/02/31</t>
  </si>
  <si>
    <t>96/03/31</t>
  </si>
  <si>
    <t>96/04/31</t>
  </si>
  <si>
    <t>96/05/31</t>
  </si>
  <si>
    <t>96/06/31</t>
  </si>
  <si>
    <t>96/07/30</t>
  </si>
  <si>
    <t>96/08/30</t>
  </si>
  <si>
    <t>96/09/30</t>
  </si>
  <si>
    <t>96/10/30</t>
  </si>
  <si>
    <t>96/11/30</t>
  </si>
  <si>
    <t xml:space="preserve"> صندوقهای سرمایه گذاری در سهام</t>
  </si>
  <si>
    <t>صندوقهای سرمایه گذاری در اوراق بهادار با درآمد ثابت</t>
  </si>
  <si>
    <t>صندوقهای مختلط</t>
  </si>
  <si>
    <t>1397-12-28</t>
  </si>
  <si>
    <t>عملکرد 98 تا 98/01/31</t>
  </si>
  <si>
    <t>بورس­ انرژی</t>
  </si>
  <si>
    <t>ارزش مفهومی پوشش ریسک</t>
  </si>
  <si>
    <t>نسبت به ماه مشابه سال قبل</t>
  </si>
  <si>
    <t>-</t>
  </si>
  <si>
    <t>فروردین ماه 98</t>
  </si>
  <si>
    <t>1398/01</t>
  </si>
  <si>
    <t>تعداد روزهای کاری در ماه</t>
  </si>
  <si>
    <t>اوراق بهادار مبتني بر دارايي فكري</t>
  </si>
  <si>
    <t>ردیف</t>
  </si>
  <si>
    <t>نسبت گردش معاملات</t>
  </si>
  <si>
    <t>نام صنعت</t>
  </si>
  <si>
    <t>1397/12/28</t>
  </si>
  <si>
    <t>1396-12-30</t>
  </si>
  <si>
    <t>1396-11-30</t>
  </si>
  <si>
    <t>1396-10-30</t>
  </si>
  <si>
    <t>1396-09-31</t>
  </si>
  <si>
    <t>1396-08-30</t>
  </si>
  <si>
    <t>1396-07-30</t>
  </si>
  <si>
    <t>1396-06-29</t>
  </si>
  <si>
    <t>1396-05-31</t>
  </si>
  <si>
    <t>1396-04-31</t>
  </si>
  <si>
    <t>1396-03-31</t>
  </si>
  <si>
    <t>1396-02-31</t>
  </si>
  <si>
    <t>1396-01-31</t>
  </si>
  <si>
    <t>1395-12-28</t>
  </si>
  <si>
    <t>1395-11-30</t>
  </si>
  <si>
    <t>1395-10-30</t>
  </si>
  <si>
    <t>1395-09-30</t>
  </si>
  <si>
    <t>1395-08-30</t>
  </si>
  <si>
    <t>1395-07-30</t>
  </si>
  <si>
    <t>1395-06-31</t>
  </si>
  <si>
    <t>1395-05-31</t>
  </si>
  <si>
    <t>1395-04-31</t>
  </si>
  <si>
    <t>1395-03-31</t>
  </si>
  <si>
    <t>1395-02-31</t>
  </si>
  <si>
    <t>1395-01-31</t>
  </si>
  <si>
    <t>1394-12-29</t>
  </si>
  <si>
    <t>1394-11-30</t>
  </si>
  <si>
    <t>1394-10-30</t>
  </si>
  <si>
    <t>1394-09-30</t>
  </si>
  <si>
    <t>1394-08-30</t>
  </si>
  <si>
    <t>1394-07-30</t>
  </si>
  <si>
    <t>1394-06-31</t>
  </si>
  <si>
    <t>1394-05-31</t>
  </si>
  <si>
    <t>1394-04-31</t>
  </si>
  <si>
    <t>1394-03-31</t>
  </si>
  <si>
    <t>1394-02-31</t>
  </si>
  <si>
    <t>1394-01-31</t>
  </si>
  <si>
    <t>1393-12-29</t>
  </si>
  <si>
    <t>1393-11-30</t>
  </si>
  <si>
    <t>1393-10-30</t>
  </si>
  <si>
    <t>1393-09-30</t>
  </si>
  <si>
    <t>1393-08-30</t>
  </si>
  <si>
    <t>1393-07-30</t>
  </si>
  <si>
    <t>1393-06-31</t>
  </si>
  <si>
    <t>1393-05-31</t>
  </si>
  <si>
    <t>1393-04-31</t>
  </si>
  <si>
    <t>1393-03-31</t>
  </si>
  <si>
    <t>1393-02-31</t>
  </si>
  <si>
    <t>1393-01-31</t>
  </si>
  <si>
    <t>1392-12-29</t>
  </si>
  <si>
    <t>1392-11-30</t>
  </si>
  <si>
    <t>1392-10-30</t>
  </si>
  <si>
    <t>1392-09-30</t>
  </si>
  <si>
    <t>1392-08-30</t>
  </si>
  <si>
    <t>1392-07-30</t>
  </si>
  <si>
    <t>1392-06-31</t>
  </si>
  <si>
    <t>1392-05-31</t>
  </si>
  <si>
    <t>1392-04-31</t>
  </si>
  <si>
    <t>1392-03-31</t>
  </si>
  <si>
    <t>1392-02-31</t>
  </si>
  <si>
    <t>1392-01-31</t>
  </si>
  <si>
    <t>1391-12-30</t>
  </si>
  <si>
    <t>1391-11-30</t>
  </si>
  <si>
    <t>1391-10-30</t>
  </si>
  <si>
    <t>1391-09-30</t>
  </si>
  <si>
    <t>1391-08-30</t>
  </si>
  <si>
    <t>1391-07-30</t>
  </si>
  <si>
    <t>1391-06-31</t>
  </si>
  <si>
    <t>1391-05-31</t>
  </si>
  <si>
    <t>1391-04-31</t>
  </si>
  <si>
    <t>1391-03-31</t>
  </si>
  <si>
    <t>1391-02-31</t>
  </si>
  <si>
    <t>1391-01-31</t>
  </si>
  <si>
    <t>1390-12-29</t>
  </si>
  <si>
    <t>1390-11-30</t>
  </si>
  <si>
    <t>1390-10-30</t>
  </si>
  <si>
    <t>1390-09-30</t>
  </si>
  <si>
    <t>1390-08-30</t>
  </si>
  <si>
    <t>1390-07-30</t>
  </si>
  <si>
    <t>1390-06-31</t>
  </si>
  <si>
    <t>1390-05-31</t>
  </si>
  <si>
    <t>1390-04-31</t>
  </si>
  <si>
    <t>1390-03-31</t>
  </si>
  <si>
    <t>1390-02-31</t>
  </si>
  <si>
    <t>1390-01-31</t>
  </si>
  <si>
    <t>تاريخ انتهاي ماه</t>
  </si>
  <si>
    <t>وسائل اندازه گیری، پزشکی و اپتیکی</t>
  </si>
  <si>
    <t>استخراج نفت و گاز و خدمات جنبی جزاکتشاف</t>
  </si>
  <si>
    <t>سایرواسطه گری های مالی</t>
  </si>
  <si>
    <t>فرآورده های نفتی کک و سوخت هسته ای</t>
  </si>
  <si>
    <t>خدمات فنی و مهندسی</t>
  </si>
  <si>
    <t>استخراج ذغال سنگ</t>
  </si>
  <si>
    <t>ساخت محصولات فلزی</t>
  </si>
  <si>
    <t>استخراج سایرمعادن</t>
  </si>
  <si>
    <t>حمل و نقل، انبارداری و ارتباطات</t>
  </si>
  <si>
    <t>دباغی، پرداخت چرم و ساخت انواع پاپوش</t>
  </si>
  <si>
    <t>كل بازار</t>
  </si>
  <si>
    <t>فعالیتهای کمکی به نهادهای مالی واسط</t>
  </si>
  <si>
    <t>تامین برق، گاز، بخار و آب گرم</t>
  </si>
  <si>
    <t>میانگین</t>
  </si>
  <si>
    <t>محصولات چوبی</t>
  </si>
  <si>
    <t>انتشار، چاپ و تکثیر</t>
  </si>
  <si>
    <t>کشاورزی، دامپروری و خدمات وابسته به آن</t>
  </si>
  <si>
    <t>محصولات کاغذی</t>
  </si>
  <si>
    <t>ساخت رادیو و تلویزیون و دستگاه ها ووسایل ارتباطاتی</t>
  </si>
  <si>
    <t>کاشی و سرامیک</t>
  </si>
  <si>
    <t>قندو شکر</t>
  </si>
  <si>
    <t>سایرمحصولات کانی غیرفلزی</t>
  </si>
  <si>
    <t>لاستیک و پلاستیک</t>
  </si>
  <si>
    <t>پیمان کاری صنعتی</t>
  </si>
  <si>
    <t>ماشین و تجهیزات</t>
  </si>
  <si>
    <t>ماشین آلات دستگاه های برقی</t>
  </si>
  <si>
    <t>بیمه و وصندوق بازنشستگی بجزتامین اجتماعی</t>
  </si>
  <si>
    <t>محصولات غذایی و آشامیدنی بجز قند و شکر</t>
  </si>
  <si>
    <t>انبوه سازی املاک و مستغلات</t>
  </si>
  <si>
    <t>رایانه و فعالیت های وابسته به آن</t>
  </si>
  <si>
    <t>مواد و محصولات داروئی</t>
  </si>
  <si>
    <t>سرمایه گذاری ها</t>
  </si>
  <si>
    <t>سیمان، آهک و گچ</t>
  </si>
  <si>
    <t>محصولات شیمیائی</t>
  </si>
  <si>
    <t>شرکت های چندرشته ای صنعتی</t>
  </si>
  <si>
    <t>بانک ها، موسسات اعتباری و سایرنهادهای مالی</t>
  </si>
  <si>
    <t>تاريخ ميلادي انتهاي ماه</t>
  </si>
  <si>
    <t>درصد</t>
  </si>
  <si>
    <t>تعداد</t>
  </si>
  <si>
    <t>نوع</t>
  </si>
  <si>
    <t>تعداد نمادهایی که قبل از ماه متوقف‌شده و در پایان ماه نیز همچنان متوقف بوده اند</t>
  </si>
  <si>
    <t>تعداد نمادهای متوقف شده در هر ماه که تا پایان آن ماه متوقف بوده اند</t>
  </si>
  <si>
    <t>تعداد نمادهای متوقف شده در هر ماه که تا پایان آن ماه بازگشایی شده اند</t>
  </si>
  <si>
    <t>نوع/ماه</t>
  </si>
  <si>
    <t>منبع: اداره امور نهادهای مالی</t>
  </si>
  <si>
    <r>
      <t>اختصاصی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B Mitra"/>
        <charset val="178"/>
      </rPr>
      <t>بازارگردانی</t>
    </r>
  </si>
  <si>
    <r>
      <t>سهام</t>
    </r>
    <r>
      <rPr>
        <sz val="12"/>
        <color rgb="FF000000"/>
        <rFont val="Calibri"/>
        <family val="2"/>
      </rPr>
      <t xml:space="preserve"> </t>
    </r>
  </si>
  <si>
    <t>مختلط</t>
  </si>
  <si>
    <r>
      <t>اوراق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B Mitra"/>
        <charset val="178"/>
      </rPr>
      <t>بهادار با درآمد ثابت</t>
    </r>
  </si>
  <si>
    <t>نوع صندوق سرمایه‌گذاری</t>
  </si>
  <si>
    <t>ارزش سهام (میلیارد ریال)</t>
  </si>
  <si>
    <t>فروش (میلیارد ریال)</t>
  </si>
  <si>
    <t>خرید (میلیارد ریال)</t>
  </si>
  <si>
    <t>ارزش به تفکیک حقیقی و حقوقی (میلیارد ریال)</t>
  </si>
  <si>
    <t>ارزش (میلیارد ریال)</t>
  </si>
  <si>
    <t>1397-10-29</t>
  </si>
  <si>
    <t>1397-10-26</t>
  </si>
  <si>
    <t>1397-10-25</t>
  </si>
  <si>
    <t>1397-10-24</t>
  </si>
  <si>
    <t>1397-10-23</t>
  </si>
  <si>
    <t>1397-10-22</t>
  </si>
  <si>
    <t>1397-10-19</t>
  </si>
  <si>
    <t>1397-10-18</t>
  </si>
  <si>
    <t>1397-10-17</t>
  </si>
  <si>
    <t>1397-10-16</t>
  </si>
  <si>
    <t>1397-10-15</t>
  </si>
  <si>
    <t>1397-10-12</t>
  </si>
  <si>
    <t>1397-10-11</t>
  </si>
  <si>
    <t>1397-10-10</t>
  </si>
  <si>
    <t>1397-10-09</t>
  </si>
  <si>
    <t>1397-10-08</t>
  </si>
  <si>
    <t>1397-10-05</t>
  </si>
  <si>
    <t>1397-10-04</t>
  </si>
  <si>
    <t>1397-10-03</t>
  </si>
  <si>
    <t>1397-10-02</t>
  </si>
  <si>
    <t>1397-10-01</t>
  </si>
  <si>
    <t>1397-09-27</t>
  </si>
  <si>
    <t>1397-09-26</t>
  </si>
  <si>
    <t>1397-09-25</t>
  </si>
  <si>
    <t>1397-09-24</t>
  </si>
  <si>
    <t>1397-09-21</t>
  </si>
  <si>
    <t>1397-09-20</t>
  </si>
  <si>
    <t>1397-09-19</t>
  </si>
  <si>
    <t>1397-09-18</t>
  </si>
  <si>
    <t>1397-09-17</t>
  </si>
  <si>
    <t>1397-09-14</t>
  </si>
  <si>
    <t>1397-09-13</t>
  </si>
  <si>
    <t>1397-09-12</t>
  </si>
  <si>
    <t>1397-09-11</t>
  </si>
  <si>
    <t>1397-09-10</t>
  </si>
  <si>
    <t>1397-09-07</t>
  </si>
  <si>
    <t>1397-09-06</t>
  </si>
  <si>
    <t>1397-09-05</t>
  </si>
  <si>
    <t>1397-09-03</t>
  </si>
  <si>
    <t>1397-08-29</t>
  </si>
  <si>
    <t>1397-08-28</t>
  </si>
  <si>
    <t>1397-08-27</t>
  </si>
  <si>
    <t>1397-08-26</t>
  </si>
  <si>
    <t>1397-08-23</t>
  </si>
  <si>
    <t>1397-08-22</t>
  </si>
  <si>
    <t>1397-08-21</t>
  </si>
  <si>
    <t>1397-08-20</t>
  </si>
  <si>
    <t>1397-08-19</t>
  </si>
  <si>
    <t>1397-08-15</t>
  </si>
  <si>
    <t>1397-08-14</t>
  </si>
  <si>
    <t>1397-08-13</t>
  </si>
  <si>
    <t>1397-08-12</t>
  </si>
  <si>
    <t>1397-08-09</t>
  </si>
  <si>
    <t>1397-08-07</t>
  </si>
  <si>
    <t>1397-08-06</t>
  </si>
  <si>
    <t>1397-08-05</t>
  </si>
  <si>
    <t>1397-08-02</t>
  </si>
  <si>
    <t>1397-08-01</t>
  </si>
  <si>
    <t>1397-07-29</t>
  </si>
  <si>
    <t>1397-07-28</t>
  </si>
  <si>
    <t>1397-07-25</t>
  </si>
  <si>
    <t>1397-07-24</t>
  </si>
  <si>
    <t>1397-07-23</t>
  </si>
  <si>
    <t>1397-07-22</t>
  </si>
  <si>
    <t>1397-07-21</t>
  </si>
  <si>
    <t>1397-07-18</t>
  </si>
  <si>
    <t>1397-07-17</t>
  </si>
  <si>
    <t>1397-07-16</t>
  </si>
  <si>
    <t>1397-07-15</t>
  </si>
  <si>
    <t>1397-07-14</t>
  </si>
  <si>
    <t>1397-07-11</t>
  </si>
  <si>
    <t>1397-07-10</t>
  </si>
  <si>
    <t>1397-07-09</t>
  </si>
  <si>
    <t>1397-07-08</t>
  </si>
  <si>
    <t>1397-07-07</t>
  </si>
  <si>
    <t>1397-07-04</t>
  </si>
  <si>
    <t>1397-07-03</t>
  </si>
  <si>
    <t>1397-07-02</t>
  </si>
  <si>
    <t>1397-07-01</t>
  </si>
  <si>
    <t>1397-06-27</t>
  </si>
  <si>
    <t>1397-06-26</t>
  </si>
  <si>
    <t>1397-06-25</t>
  </si>
  <si>
    <t>1397-06-24</t>
  </si>
  <si>
    <t>1397-06-21</t>
  </si>
  <si>
    <t>1397-06-20</t>
  </si>
  <si>
    <t>1397-06-19</t>
  </si>
  <si>
    <t>1397-06-18</t>
  </si>
  <si>
    <t>1397-06-17</t>
  </si>
  <si>
    <t>1397-06-14</t>
  </si>
  <si>
    <t>1397-06-13</t>
  </si>
  <si>
    <t>1397-06-12</t>
  </si>
  <si>
    <t>1397-06-11</t>
  </si>
  <si>
    <t>1397-06-10</t>
  </si>
  <si>
    <t>1397-06-07</t>
  </si>
  <si>
    <t>1397-06-06</t>
  </si>
  <si>
    <t>1397-06-05</t>
  </si>
  <si>
    <t>1397-06-04</t>
  </si>
  <si>
    <t>1397-06-03</t>
  </si>
  <si>
    <t>1397-05-29</t>
  </si>
  <si>
    <t>1397-05-28</t>
  </si>
  <si>
    <t>1397-05-27</t>
  </si>
  <si>
    <t>1397-05-24</t>
  </si>
  <si>
    <t>1397-05-23</t>
  </si>
  <si>
    <t>1397-05-22</t>
  </si>
  <si>
    <t>1397-05-21</t>
  </si>
  <si>
    <t>1397-05-20</t>
  </si>
  <si>
    <t>1397-05-17</t>
  </si>
  <si>
    <t>1397-05-16</t>
  </si>
  <si>
    <t>1397-05-15</t>
  </si>
  <si>
    <t>1397-05-14</t>
  </si>
  <si>
    <t>1397-05-13</t>
  </si>
  <si>
    <t>1397-05-10</t>
  </si>
  <si>
    <t>1397-05-09</t>
  </si>
  <si>
    <t>1397-05-08</t>
  </si>
  <si>
    <t>1397-05-07</t>
  </si>
  <si>
    <t>1397-05-06</t>
  </si>
  <si>
    <t>1397-05-03</t>
  </si>
  <si>
    <t>1397-05-02</t>
  </si>
  <si>
    <t>1397-05-01</t>
  </si>
  <si>
    <t>1397-04-30</t>
  </si>
  <si>
    <t>1397-04-27</t>
  </si>
  <si>
    <t>1397-04-26</t>
  </si>
  <si>
    <t>1397-04-25</t>
  </si>
  <si>
    <t>1397-04-24</t>
  </si>
  <si>
    <t>1397-04-23</t>
  </si>
  <si>
    <t>1397-04-20</t>
  </si>
  <si>
    <t>1397-04-19</t>
  </si>
  <si>
    <t>1397-04-17</t>
  </si>
  <si>
    <t>1397-04-16</t>
  </si>
  <si>
    <t>1397-04-13</t>
  </si>
  <si>
    <t>1397-04-12</t>
  </si>
  <si>
    <t>1397-04-11</t>
  </si>
  <si>
    <t>1397-04-10</t>
  </si>
  <si>
    <t>1397-04-09</t>
  </si>
  <si>
    <t>1397-04-06</t>
  </si>
  <si>
    <t>1397-04-05</t>
  </si>
  <si>
    <t>1397-04-04</t>
  </si>
  <si>
    <t>1397-04-03</t>
  </si>
  <si>
    <t>1397-04-02</t>
  </si>
  <si>
    <t>1397-03-29</t>
  </si>
  <si>
    <t>1397-03-28</t>
  </si>
  <si>
    <t>1397-03-27</t>
  </si>
  <si>
    <t>1397-03-23</t>
  </si>
  <si>
    <t>1397-03-22</t>
  </si>
  <si>
    <t>1397-03-21</t>
  </si>
  <si>
    <t>1397-03-20</t>
  </si>
  <si>
    <t>1397-03-19</t>
  </si>
  <si>
    <t>1397-03-13</t>
  </si>
  <si>
    <t>1397-03-12</t>
  </si>
  <si>
    <t>1397-03-09</t>
  </si>
  <si>
    <t>1397-03-08</t>
  </si>
  <si>
    <t>1397-03-07</t>
  </si>
  <si>
    <t>1397-03-06</t>
  </si>
  <si>
    <t>1397-03-05</t>
  </si>
  <si>
    <t>1397-03-02</t>
  </si>
  <si>
    <t>1397-03-01</t>
  </si>
  <si>
    <t>1397-02-30</t>
  </si>
  <si>
    <t>1397-02-29</t>
  </si>
  <si>
    <t>1397-02-26</t>
  </si>
  <si>
    <t>1397-02-25</t>
  </si>
  <si>
    <t>1397-02-24</t>
  </si>
  <si>
    <t>1397-02-23</t>
  </si>
  <si>
    <t>1397-02-22</t>
  </si>
  <si>
    <t>1397-02-19</t>
  </si>
  <si>
    <t>1397-02-18</t>
  </si>
  <si>
    <t>1397-02-17</t>
  </si>
  <si>
    <t>1397-02-16</t>
  </si>
  <si>
    <t>1397-02-15</t>
  </si>
  <si>
    <t>1397-02-11</t>
  </si>
  <si>
    <t>1397-02-10</t>
  </si>
  <si>
    <t>1397-02-09</t>
  </si>
  <si>
    <t>1397-02-08</t>
  </si>
  <si>
    <t>1397-02-05</t>
  </si>
  <si>
    <t>1397-02-04</t>
  </si>
  <si>
    <t>1397-02-03</t>
  </si>
  <si>
    <t>1397-02-02</t>
  </si>
  <si>
    <t>1397-02-01</t>
  </si>
  <si>
    <t>1397-01-28</t>
  </si>
  <si>
    <t>1397-01-27</t>
  </si>
  <si>
    <t>1397-01-26</t>
  </si>
  <si>
    <t>1397-01-22</t>
  </si>
  <si>
    <t>1397-01-21</t>
  </si>
  <si>
    <t>1397-01-20</t>
  </si>
  <si>
    <t>1397-01-19</t>
  </si>
  <si>
    <t>1397-01-18</t>
  </si>
  <si>
    <t>1397-01-15</t>
  </si>
  <si>
    <t>1397-01-14</t>
  </si>
  <si>
    <t>1397-01-08</t>
  </si>
  <si>
    <t>1397-01-07</t>
  </si>
  <si>
    <t>1397-01-06</t>
  </si>
  <si>
    <t>1397-01-05</t>
  </si>
  <si>
    <t>1396-12-27</t>
  </si>
  <si>
    <t>1396-12-26</t>
  </si>
  <si>
    <t>1396-12-23</t>
  </si>
  <si>
    <t>1396-12-22</t>
  </si>
  <si>
    <t>1396-12-21</t>
  </si>
  <si>
    <t>1396-12-20</t>
  </si>
  <si>
    <t>1396-12-19</t>
  </si>
  <si>
    <t>1396-12-16</t>
  </si>
  <si>
    <t>1396-12-15</t>
  </si>
  <si>
    <t>1396-12-14</t>
  </si>
  <si>
    <t>1396-12-13</t>
  </si>
  <si>
    <t>1396-12-12</t>
  </si>
  <si>
    <t>1396-12-09</t>
  </si>
  <si>
    <t>1396-12-08</t>
  </si>
  <si>
    <t>1396-12-07</t>
  </si>
  <si>
    <t>1396-12-06</t>
  </si>
  <si>
    <t>1396-12-05</t>
  </si>
  <si>
    <t>1396-12-02</t>
  </si>
  <si>
    <t>1396-11-29</t>
  </si>
  <si>
    <t>1396-11-28</t>
  </si>
  <si>
    <t>1396-11-25</t>
  </si>
  <si>
    <t>1396-11-24</t>
  </si>
  <si>
    <t>1396-11-23</t>
  </si>
  <si>
    <t>1396-11-21</t>
  </si>
  <si>
    <t>1396-11-18</t>
  </si>
  <si>
    <t>1396-11-17</t>
  </si>
  <si>
    <t>1396-11-16</t>
  </si>
  <si>
    <t>1396-11-15</t>
  </si>
  <si>
    <t>1396-11-14</t>
  </si>
  <si>
    <t>1396-11-11</t>
  </si>
  <si>
    <t>1396-11-10</t>
  </si>
  <si>
    <t>1396-11-09</t>
  </si>
  <si>
    <t>1396-11-08</t>
  </si>
  <si>
    <t>1396-11-07</t>
  </si>
  <si>
    <t>1396-11-04</t>
  </si>
  <si>
    <t>1396-11-03</t>
  </si>
  <si>
    <t>1396-11-02</t>
  </si>
  <si>
    <t>1396-11-01</t>
  </si>
  <si>
    <t>1396-10-27</t>
  </si>
  <si>
    <t>1396-10-26</t>
  </si>
  <si>
    <t>1396-10-25</t>
  </si>
  <si>
    <t>1396-10-24</t>
  </si>
  <si>
    <t>1396-10-23</t>
  </si>
  <si>
    <t>1396-10-20</t>
  </si>
  <si>
    <t>1396-10-19</t>
  </si>
  <si>
    <t>1396-10-18</t>
  </si>
  <si>
    <t>1396-10-17</t>
  </si>
  <si>
    <t>1396-10-16</t>
  </si>
  <si>
    <t>1396-10-13</t>
  </si>
  <si>
    <t>1396-10-12</t>
  </si>
  <si>
    <t>1396-10-11</t>
  </si>
  <si>
    <t>1396-10-10</t>
  </si>
  <si>
    <t>1396-10-09</t>
  </si>
  <si>
    <t>1396-10-06</t>
  </si>
  <si>
    <t>1396-10-05</t>
  </si>
  <si>
    <t>1396-10-04</t>
  </si>
  <si>
    <t>1396-10-03</t>
  </si>
  <si>
    <t>1396-10-02</t>
  </si>
  <si>
    <t>1396-09-29</t>
  </si>
  <si>
    <t>1396-09-28</t>
  </si>
  <si>
    <t>1396-09-27</t>
  </si>
  <si>
    <t>1396-09-26</t>
  </si>
  <si>
    <t>1396-09-25</t>
  </si>
  <si>
    <t>1396-09-22</t>
  </si>
  <si>
    <t>1396-09-21</t>
  </si>
  <si>
    <t>1396-09-20</t>
  </si>
  <si>
    <t>1396-09-19</t>
  </si>
  <si>
    <t>1396-09-18</t>
  </si>
  <si>
    <t>1396-09-14</t>
  </si>
  <si>
    <t>1396-09-13</t>
  </si>
  <si>
    <t>1396-09-12</t>
  </si>
  <si>
    <t>1396-09-11</t>
  </si>
  <si>
    <t>1396-09-08</t>
  </si>
  <si>
    <t>1396-09-07</t>
  </si>
  <si>
    <t>1396-09-05</t>
  </si>
  <si>
    <t>1396-09-04</t>
  </si>
  <si>
    <t>1396-09-01</t>
  </si>
  <si>
    <t>1396-08-29</t>
  </si>
  <si>
    <t>1396-08-27</t>
  </si>
  <si>
    <t>1396-08-24</t>
  </si>
  <si>
    <t>1396-08-23</t>
  </si>
  <si>
    <t>1396-08-22</t>
  </si>
  <si>
    <t>1396-08-21</t>
  </si>
  <si>
    <t>1396-08-20</t>
  </si>
  <si>
    <t>1396-08-17</t>
  </si>
  <si>
    <t>1396-08-16</t>
  </si>
  <si>
    <t>1396-08-15</t>
  </si>
  <si>
    <t>1396-08-14</t>
  </si>
  <si>
    <t>1396-08-13</t>
  </si>
  <si>
    <t>1396-08-10</t>
  </si>
  <si>
    <t>1396-08-09</t>
  </si>
  <si>
    <t>1396-08-08</t>
  </si>
  <si>
    <t>1396-08-07</t>
  </si>
  <si>
    <t>1396-08-06</t>
  </si>
  <si>
    <t>1396-08-03</t>
  </si>
  <si>
    <t>1396-08-02</t>
  </si>
  <si>
    <t>1396-08-01</t>
  </si>
  <si>
    <t>1396-07-29</t>
  </si>
  <si>
    <t>1396-07-26</t>
  </si>
  <si>
    <t>1396-07-25</t>
  </si>
  <si>
    <t>1396-07-24</t>
  </si>
  <si>
    <t>1396-07-23</t>
  </si>
  <si>
    <t>1396-07-22</t>
  </si>
  <si>
    <t>1396-07-19</t>
  </si>
  <si>
    <t>1396-07-18</t>
  </si>
  <si>
    <t>1396-07-17</t>
  </si>
  <si>
    <t>1396-07-16</t>
  </si>
  <si>
    <t>1396-07-15</t>
  </si>
  <si>
    <t>1396-07-12</t>
  </si>
  <si>
    <t>1396-07-11</t>
  </si>
  <si>
    <t>1396-07-10</t>
  </si>
  <si>
    <t>1396-07-05</t>
  </si>
  <si>
    <t>1396-07-04</t>
  </si>
  <si>
    <t>1396-07-03</t>
  </si>
  <si>
    <t>1396-07-02</t>
  </si>
  <si>
    <t>1396-07-01</t>
  </si>
  <si>
    <t>1396-06-28</t>
  </si>
  <si>
    <t>1396-06-27</t>
  </si>
  <si>
    <t>1396-06-26</t>
  </si>
  <si>
    <t>1396-06-25</t>
  </si>
  <si>
    <t>1396-06-22</t>
  </si>
  <si>
    <t>1396-06-21</t>
  </si>
  <si>
    <t>1396-06-20</t>
  </si>
  <si>
    <t>1396-06-19</t>
  </si>
  <si>
    <t>1396-06-15</t>
  </si>
  <si>
    <t>1396-06-14</t>
  </si>
  <si>
    <t>1396-06-13</t>
  </si>
  <si>
    <t>1396-06-12</t>
  </si>
  <si>
    <t>1396-06-11</t>
  </si>
  <si>
    <t>1396-06-08</t>
  </si>
  <si>
    <t>1396-06-07</t>
  </si>
  <si>
    <t>1396-06-06</t>
  </si>
  <si>
    <t>1396-06-05</t>
  </si>
  <si>
    <t>1396-06-04</t>
  </si>
  <si>
    <t>1396-06-01</t>
  </si>
  <si>
    <t>1396-05-30</t>
  </si>
  <si>
    <t>1396-05-29</t>
  </si>
  <si>
    <t>1396-05-28</t>
  </si>
  <si>
    <t>1396-05-25</t>
  </si>
  <si>
    <t>1396-05-24</t>
  </si>
  <si>
    <t>1396-05-23</t>
  </si>
  <si>
    <t>1396-05-22</t>
  </si>
  <si>
    <t>1396-05-21</t>
  </si>
  <si>
    <t>1396-05-18</t>
  </si>
  <si>
    <t>1396-05-17</t>
  </si>
  <si>
    <t>1396-05-16</t>
  </si>
  <si>
    <t>1396-05-15</t>
  </si>
  <si>
    <t>1396-05-11</t>
  </si>
  <si>
    <t>1396-05-10</t>
  </si>
  <si>
    <t>1396-05-09</t>
  </si>
  <si>
    <t>1396-05-08</t>
  </si>
  <si>
    <t>1396-05-07</t>
  </si>
  <si>
    <t>1396-05-04</t>
  </si>
  <si>
    <t>1396-05-03</t>
  </si>
  <si>
    <t>1396-05-02</t>
  </si>
  <si>
    <t>1396-05-01</t>
  </si>
  <si>
    <t>1396-04-28</t>
  </si>
  <si>
    <t>1396-04-27</t>
  </si>
  <si>
    <t>1396-04-26</t>
  </si>
  <si>
    <t>1396-04-25</t>
  </si>
  <si>
    <t>1396-04-24</t>
  </si>
  <si>
    <t>1396-04-21</t>
  </si>
  <si>
    <t>1396-04-20</t>
  </si>
  <si>
    <t>1396-04-19</t>
  </si>
  <si>
    <t>1396-04-18</t>
  </si>
  <si>
    <t>1396-04-17</t>
  </si>
  <si>
    <t>1396-04-14</t>
  </si>
  <si>
    <t>1396-04-13</t>
  </si>
  <si>
    <t>1396-04-12</t>
  </si>
  <si>
    <t>1396-04-11</t>
  </si>
  <si>
    <t>1396-04-10</t>
  </si>
  <si>
    <t>1396-04-07</t>
  </si>
  <si>
    <t>1396-04-04</t>
  </si>
  <si>
    <t>1396-04-03</t>
  </si>
  <si>
    <t>1396-03-30</t>
  </si>
  <si>
    <t>1396-03-29</t>
  </si>
  <si>
    <t>1396-03-28</t>
  </si>
  <si>
    <t>1396-03-27</t>
  </si>
  <si>
    <t>1396-03-24</t>
  </si>
  <si>
    <t>1396-03-23</t>
  </si>
  <si>
    <t>1396-03-22</t>
  </si>
  <si>
    <t>1396-03-21</t>
  </si>
  <si>
    <t>1396-03-20</t>
  </si>
  <si>
    <t>1396-03-17</t>
  </si>
  <si>
    <t>1396-03-16</t>
  </si>
  <si>
    <t>1396-03-13</t>
  </si>
  <si>
    <t>1396-03-10</t>
  </si>
  <si>
    <t>1396-03-09</t>
  </si>
  <si>
    <t>1396-03-08</t>
  </si>
  <si>
    <t>1396-03-07</t>
  </si>
  <si>
    <t>1396-03-06</t>
  </si>
  <si>
    <t>1396-03-03</t>
  </si>
  <si>
    <t>1396-03-02</t>
  </si>
  <si>
    <t>1396-03-01</t>
  </si>
  <si>
    <t>1396-02-30</t>
  </si>
  <si>
    <t>1396-02-27</t>
  </si>
  <si>
    <t>1396-02-26</t>
  </si>
  <si>
    <t>1396-02-25</t>
  </si>
  <si>
    <t>1396-02-24</t>
  </si>
  <si>
    <t>1396-02-23</t>
  </si>
  <si>
    <t>1396-02-20</t>
  </si>
  <si>
    <t>1396-02-19</t>
  </si>
  <si>
    <t>1396-02-18</t>
  </si>
  <si>
    <t>1396-02-17</t>
  </si>
  <si>
    <t>1396-02-16</t>
  </si>
  <si>
    <t>1396-02-13</t>
  </si>
  <si>
    <t>1396-02-12</t>
  </si>
  <si>
    <t>1396-02-11</t>
  </si>
  <si>
    <t>1396-02-10</t>
  </si>
  <si>
    <t>1396-02-09</t>
  </si>
  <si>
    <t>1396-02-06</t>
  </si>
  <si>
    <t>1396-02-04</t>
  </si>
  <si>
    <t>1396-02-03</t>
  </si>
  <si>
    <t>1396-02-02</t>
  </si>
  <si>
    <t>1396-01-30</t>
  </si>
  <si>
    <t>1396-01-29</t>
  </si>
  <si>
    <t>1396-01-28</t>
  </si>
  <si>
    <t>1396-01-27</t>
  </si>
  <si>
    <t>1396-01-26</t>
  </si>
  <si>
    <t>1396-01-23</t>
  </si>
  <si>
    <t>1396-01-21</t>
  </si>
  <si>
    <t>1396-01-20</t>
  </si>
  <si>
    <t>1396-01-19</t>
  </si>
  <si>
    <t>1396-01-16</t>
  </si>
  <si>
    <t>1396-01-15</t>
  </si>
  <si>
    <t>1396-01-14</t>
  </si>
  <si>
    <t>1396-01-09</t>
  </si>
  <si>
    <t>1396-01-08</t>
  </si>
  <si>
    <t>1396-01-07</t>
  </si>
  <si>
    <t>1396-01-06</t>
  </si>
  <si>
    <t>1396-01-05</t>
  </si>
  <si>
    <t>1395-12-25</t>
  </si>
  <si>
    <t>1395-12-24</t>
  </si>
  <si>
    <t>1395-12-23</t>
  </si>
  <si>
    <t>1395-12-22</t>
  </si>
  <si>
    <t>1395-12-21</t>
  </si>
  <si>
    <t>1395-12-18</t>
  </si>
  <si>
    <t>1395-12-17</t>
  </si>
  <si>
    <t>1395-12-16</t>
  </si>
  <si>
    <t>1395-12-15</t>
  </si>
  <si>
    <t>1395-12-14</t>
  </si>
  <si>
    <t>1395-12-11</t>
  </si>
  <si>
    <t>1395-12-10</t>
  </si>
  <si>
    <t>1395-12-09</t>
  </si>
  <si>
    <t>1395-12-08</t>
  </si>
  <si>
    <t>1395-12-07</t>
  </si>
  <si>
    <t>1395-12-04</t>
  </si>
  <si>
    <t>1395-12-03</t>
  </si>
  <si>
    <t>1395-12-02</t>
  </si>
  <si>
    <t>1395-12-01</t>
  </si>
  <si>
    <t>1395-11-27</t>
  </si>
  <si>
    <t>1395-11-26</t>
  </si>
  <si>
    <t>1395-11-25</t>
  </si>
  <si>
    <t>1395-11-24</t>
  </si>
  <si>
    <t>1395-11-23</t>
  </si>
  <si>
    <t>1395-11-20</t>
  </si>
  <si>
    <t>1395-11-19</t>
  </si>
  <si>
    <t>1395-11-18</t>
  </si>
  <si>
    <t>1395-11-17</t>
  </si>
  <si>
    <t>1395-11-16</t>
  </si>
  <si>
    <t>1395-11-13</t>
  </si>
  <si>
    <t>1395-11-12</t>
  </si>
  <si>
    <t>1395-11-11</t>
  </si>
  <si>
    <t>1395-11-10</t>
  </si>
  <si>
    <t>1395-11-09</t>
  </si>
  <si>
    <t>1395-11-06</t>
  </si>
  <si>
    <t>1395-11-05</t>
  </si>
  <si>
    <t>1395-11-04</t>
  </si>
  <si>
    <t>1395-11-03</t>
  </si>
  <si>
    <t>1395-11-02</t>
  </si>
  <si>
    <t>1395-10-29</t>
  </si>
  <si>
    <t>1395-10-28</t>
  </si>
  <si>
    <t>1395-10-27</t>
  </si>
  <si>
    <t>1395-10-26</t>
  </si>
  <si>
    <t>1395-10-25</t>
  </si>
  <si>
    <t>1395-10-22</t>
  </si>
  <si>
    <t>1395-10-20</t>
  </si>
  <si>
    <t>1395-10-19</t>
  </si>
  <si>
    <t>1395-10-18</t>
  </si>
  <si>
    <t>1395-10-15</t>
  </si>
  <si>
    <t>1395-10-14</t>
  </si>
  <si>
    <t>1395-10-13</t>
  </si>
  <si>
    <t>1395-10-12</t>
  </si>
  <si>
    <t>1395-10-11</t>
  </si>
  <si>
    <t>1395-10-08</t>
  </si>
  <si>
    <t>1395-10-07</t>
  </si>
  <si>
    <t>1395-10-06</t>
  </si>
  <si>
    <t>1395-10-05</t>
  </si>
  <si>
    <t>1395-10-04</t>
  </si>
  <si>
    <t>1395-10-01</t>
  </si>
  <si>
    <t>1395-09-29</t>
  </si>
  <si>
    <t>1395-09-28</t>
  </si>
  <si>
    <t>1395-09-24</t>
  </si>
  <si>
    <t>1395-09-23</t>
  </si>
  <si>
    <t>1395-09-22</t>
  </si>
  <si>
    <t>1395-09-21</t>
  </si>
  <si>
    <t>1395-09-20</t>
  </si>
  <si>
    <t>1395-09-17</t>
  </si>
  <si>
    <t>1395-09-16</t>
  </si>
  <si>
    <t>1395-09-15</t>
  </si>
  <si>
    <t>1395-09-14</t>
  </si>
  <si>
    <t>1395-09-13</t>
  </si>
  <si>
    <t>1395-09-09</t>
  </si>
  <si>
    <t>1395-09-07</t>
  </si>
  <si>
    <t>1395-09-06</t>
  </si>
  <si>
    <t>1395-09-03</t>
  </si>
  <si>
    <t>1395-09-02</t>
  </si>
  <si>
    <t>1395-09-01</t>
  </si>
  <si>
    <t>1395-08-29</t>
  </si>
  <si>
    <t>1395-08-26</t>
  </si>
  <si>
    <t>1395-08-25</t>
  </si>
  <si>
    <t>1395-08-24</t>
  </si>
  <si>
    <t>1395-08-23</t>
  </si>
  <si>
    <t>1395-08-22</t>
  </si>
  <si>
    <t>1395-08-19</t>
  </si>
  <si>
    <t>1395-08-18</t>
  </si>
  <si>
    <t>1395-08-17</t>
  </si>
  <si>
    <t>1395-08-16</t>
  </si>
  <si>
    <t>1395-08-15</t>
  </si>
  <si>
    <t>1395-08-12</t>
  </si>
  <si>
    <t>1395-08-11</t>
  </si>
  <si>
    <t>1395-08-10</t>
  </si>
  <si>
    <t>1395-08-09</t>
  </si>
  <si>
    <t>1395-08-08</t>
  </si>
  <si>
    <t>1395-08-05</t>
  </si>
  <si>
    <t>1395-08-04</t>
  </si>
  <si>
    <t>1395-08-03</t>
  </si>
  <si>
    <t>1395-08-02</t>
  </si>
  <si>
    <t>1395-08-01</t>
  </si>
  <si>
    <t>1395-07-28</t>
  </si>
  <si>
    <t>1395-07-27</t>
  </si>
  <si>
    <t>1395-07-26</t>
  </si>
  <si>
    <t>1395-07-25</t>
  </si>
  <si>
    <t>1395-07-24</t>
  </si>
  <si>
    <t>1395-07-19</t>
  </si>
  <si>
    <t>1395-07-18</t>
  </si>
  <si>
    <t>1395-07-17</t>
  </si>
  <si>
    <t>1395-07-14</t>
  </si>
  <si>
    <t>1395-07-13</t>
  </si>
  <si>
    <t>1395-07-12</t>
  </si>
  <si>
    <t>1395-07-11</t>
  </si>
  <si>
    <t>1395-07-10</t>
  </si>
  <si>
    <t>1395-07-07</t>
  </si>
  <si>
    <t>1395-07-06</t>
  </si>
  <si>
    <t>1395-07-05</t>
  </si>
  <si>
    <t>1395-07-04</t>
  </si>
  <si>
    <t>1395-07-03</t>
  </si>
  <si>
    <t>1395-06-29</t>
  </si>
  <si>
    <t>1395-06-28</t>
  </si>
  <si>
    <t>1395-06-27</t>
  </si>
  <si>
    <t>1395-06-24</t>
  </si>
  <si>
    <t>1395-06-23</t>
  </si>
  <si>
    <t>1395-06-21</t>
  </si>
  <si>
    <t>1395-06-20</t>
  </si>
  <si>
    <t>1395-06-17</t>
  </si>
  <si>
    <t>1395-06-16</t>
  </si>
  <si>
    <t>1395-06-15</t>
  </si>
  <si>
    <t>1395-06-14</t>
  </si>
  <si>
    <t>1395-06-13</t>
  </si>
  <si>
    <t>1395-06-10</t>
  </si>
  <si>
    <t>1395-06-09</t>
  </si>
  <si>
    <t>1395-06-08</t>
  </si>
  <si>
    <t>1395-06-07</t>
  </si>
  <si>
    <t>1395-06-06</t>
  </si>
  <si>
    <t>1395-06-03</t>
  </si>
  <si>
    <t>1395-06-02</t>
  </si>
  <si>
    <t>1395-06-01</t>
  </si>
  <si>
    <t>1395-05-30</t>
  </si>
  <si>
    <t>1395-05-27</t>
  </si>
  <si>
    <t>1395-05-26</t>
  </si>
  <si>
    <t>1395-05-25</t>
  </si>
  <si>
    <t>1395-05-24</t>
  </si>
  <si>
    <t>1395-05-23</t>
  </si>
  <si>
    <t>1395-05-20</t>
  </si>
  <si>
    <t>1395-05-19</t>
  </si>
  <si>
    <t>1395-05-18</t>
  </si>
  <si>
    <t>1395-05-17</t>
  </si>
  <si>
    <t>1395-05-16</t>
  </si>
  <si>
    <t>1395-05-13</t>
  </si>
  <si>
    <t>1395-05-12</t>
  </si>
  <si>
    <t>1395-05-11</t>
  </si>
  <si>
    <t>1395-05-10</t>
  </si>
  <si>
    <t>1395-05-06</t>
  </si>
  <si>
    <t>1395-05-05</t>
  </si>
  <si>
    <t>1395-05-04</t>
  </si>
  <si>
    <t>1395-05-03</t>
  </si>
  <si>
    <t>1395-05-02</t>
  </si>
  <si>
    <t>1395-04-30</t>
  </si>
  <si>
    <t>1395-04-29</t>
  </si>
  <si>
    <t>1395-04-28</t>
  </si>
  <si>
    <t>1395-04-27</t>
  </si>
  <si>
    <t>1395-04-26</t>
  </si>
  <si>
    <t>1395-04-23</t>
  </si>
  <si>
    <t>1395-04-22</t>
  </si>
  <si>
    <t>1395-04-21</t>
  </si>
  <si>
    <t>1395-04-20</t>
  </si>
  <si>
    <t>1395-04-19</t>
  </si>
  <si>
    <t>1395-04-15</t>
  </si>
  <si>
    <t>1395-04-14</t>
  </si>
  <si>
    <t>1395-04-13</t>
  </si>
  <si>
    <t>1395-04-12</t>
  </si>
  <si>
    <t>1395-04-09</t>
  </si>
  <si>
    <t>1395-04-08</t>
  </si>
  <si>
    <t>1395-04-06</t>
  </si>
  <si>
    <t>1395-04-05</t>
  </si>
  <si>
    <t>1395-04-02</t>
  </si>
  <si>
    <t>1395-04-01</t>
  </si>
  <si>
    <t>1395-03-30</t>
  </si>
  <si>
    <t>1395-03-29</t>
  </si>
  <si>
    <t>1395-03-26</t>
  </si>
  <si>
    <t>1395-03-25</t>
  </si>
  <si>
    <t>1395-03-24</t>
  </si>
  <si>
    <t>1395-03-23</t>
  </si>
  <si>
    <t>1395-03-22</t>
  </si>
  <si>
    <t>1395-03-19</t>
  </si>
  <si>
    <t>1395-03-18</t>
  </si>
  <si>
    <t>1395-03-17</t>
  </si>
  <si>
    <t>1395-03-16</t>
  </si>
  <si>
    <t>1395-03-12</t>
  </si>
  <si>
    <t>1395-03-11</t>
  </si>
  <si>
    <t>1395-03-10</t>
  </si>
  <si>
    <t>1395-03-09</t>
  </si>
  <si>
    <t>1395-03-08</t>
  </si>
  <si>
    <t>1395-03-05</t>
  </si>
  <si>
    <t>1395-03-04</t>
  </si>
  <si>
    <t>1395-03-03</t>
  </si>
  <si>
    <t>1395-03-01</t>
  </si>
  <si>
    <t>1395-02-29</t>
  </si>
  <si>
    <t>1395-02-28</t>
  </si>
  <si>
    <t>1395-02-27</t>
  </si>
  <si>
    <t>1395-02-26</t>
  </si>
  <si>
    <t>1395-02-25</t>
  </si>
  <si>
    <t>1395-02-22</t>
  </si>
  <si>
    <t>1395-02-21</t>
  </si>
  <si>
    <t>1395-02-20</t>
  </si>
  <si>
    <t>1395-02-19</t>
  </si>
  <si>
    <t>1395-02-18</t>
  </si>
  <si>
    <t>1395-02-15</t>
  </si>
  <si>
    <t>1395-02-14</t>
  </si>
  <si>
    <t>1395-02-13</t>
  </si>
  <si>
    <t>1395-02-12</t>
  </si>
  <si>
    <t>1395-02-11</t>
  </si>
  <si>
    <t>1395-02-08</t>
  </si>
  <si>
    <t>1395-02-07</t>
  </si>
  <si>
    <t>1395-02-06</t>
  </si>
  <si>
    <t>1395-02-05</t>
  </si>
  <si>
    <t>1395-02-04</t>
  </si>
  <si>
    <t>1395-02-01</t>
  </si>
  <si>
    <t>1395-01-30</t>
  </si>
  <si>
    <t>1395-01-29</t>
  </si>
  <si>
    <t>1395-01-28</t>
  </si>
  <si>
    <t>1395-01-25</t>
  </si>
  <si>
    <t>1395-01-24</t>
  </si>
  <si>
    <t>1395-01-23</t>
  </si>
  <si>
    <t>1395-01-22</t>
  </si>
  <si>
    <t>1395-01-21</t>
  </si>
  <si>
    <t>1395-01-18</t>
  </si>
  <si>
    <t>1395-01-17</t>
  </si>
  <si>
    <t>1395-01-16</t>
  </si>
  <si>
    <t>1395-01-15</t>
  </si>
  <si>
    <t>1395-01-14</t>
  </si>
  <si>
    <t>1395-01-11</t>
  </si>
  <si>
    <t>1395-01-10</t>
  </si>
  <si>
    <t>1395-01-09</t>
  </si>
  <si>
    <t>1395-01-08</t>
  </si>
  <si>
    <t>1395-01-07</t>
  </si>
  <si>
    <t>COMCEC</t>
  </si>
  <si>
    <t>MSCI</t>
  </si>
  <si>
    <t>شاخص کل</t>
  </si>
  <si>
    <t>1394-12-26</t>
  </si>
  <si>
    <t>date_m</t>
  </si>
  <si>
    <t>date</t>
  </si>
  <si>
    <t>مجموع بورس، فرابورس، کالا و انرژی</t>
  </si>
  <si>
    <t>1398-1-30</t>
  </si>
  <si>
    <t>بازار صندوق هاي قابل معامله در بورس</t>
  </si>
  <si>
    <t>بازار صندوق های کالایی</t>
  </si>
  <si>
    <t>بازار صندوق های انرژی</t>
  </si>
  <si>
    <t>جمع</t>
  </si>
  <si>
    <t>1398-01-05</t>
  </si>
  <si>
    <t>1398-01-06</t>
  </si>
  <si>
    <t>1398-01-07</t>
  </si>
  <si>
    <t>1398-01-10</t>
  </si>
  <si>
    <t>1398-01-11</t>
  </si>
  <si>
    <t>1398-01-17</t>
  </si>
  <si>
    <t>1398-01-18</t>
  </si>
  <si>
    <t>1398-01-19</t>
  </si>
  <si>
    <t>1398-01-20</t>
  </si>
  <si>
    <t>1398-01-21</t>
  </si>
  <si>
    <t>1398-01-24</t>
  </si>
  <si>
    <t>1398-01-25</t>
  </si>
  <si>
    <t>1398-01-26</t>
  </si>
  <si>
    <t>1398-01-27</t>
  </si>
  <si>
    <t>1398-01-28</t>
  </si>
  <si>
    <t>1397-11-01</t>
  </si>
  <si>
    <t>1397-11-02</t>
  </si>
  <si>
    <t>1397-11-03</t>
  </si>
  <si>
    <t>1397-11-06</t>
  </si>
  <si>
    <t>1397-11-07</t>
  </si>
  <si>
    <t>1397-11-08</t>
  </si>
  <si>
    <t>1397-11-09</t>
  </si>
  <si>
    <t>1397-11-10</t>
  </si>
  <si>
    <t>1397-11-13</t>
  </si>
  <si>
    <t>1397-11-15</t>
  </si>
  <si>
    <t>1397-11-14</t>
  </si>
  <si>
    <t>1397-11-16</t>
  </si>
  <si>
    <t>1397-11-17</t>
  </si>
  <si>
    <t>1397-11-21</t>
  </si>
  <si>
    <t>1397-11-23</t>
  </si>
  <si>
    <t>1397-11-24</t>
  </si>
  <si>
    <t>1397-11-27</t>
  </si>
  <si>
    <t>1397-11-28</t>
  </si>
  <si>
    <t>1397-11-29</t>
  </si>
  <si>
    <t>1397-12-01</t>
  </si>
  <si>
    <t>1397-12-04</t>
  </si>
  <si>
    <t>1397-12-05</t>
  </si>
  <si>
    <t>1397-12-06</t>
  </si>
  <si>
    <t>1397-12-07</t>
  </si>
  <si>
    <t>1397-12-08</t>
  </si>
  <si>
    <t>1397-12-11</t>
  </si>
  <si>
    <t>1397-12-12</t>
  </si>
  <si>
    <t>1397-12-13</t>
  </si>
  <si>
    <t>1397-12-14</t>
  </si>
  <si>
    <t>1397-12-15</t>
  </si>
  <si>
    <t>1397-12-18</t>
  </si>
  <si>
    <t>1397-12-19</t>
  </si>
  <si>
    <t>1397-12-20</t>
  </si>
  <si>
    <t>1397-12-21</t>
  </si>
  <si>
    <t>1397-12-22</t>
  </si>
  <si>
    <t>1397-12-25</t>
  </si>
  <si>
    <t>1397-12-26</t>
  </si>
  <si>
    <t>1397-12-27</t>
  </si>
  <si>
    <t>بخش بازار - FA</t>
  </si>
  <si>
    <t>اوراق مشتقه</t>
  </si>
  <si>
    <t>نام اوراق</t>
  </si>
  <si>
    <t>مشاركت دولتي9-شرايط خاص990909</t>
  </si>
  <si>
    <t>اشاد9</t>
  </si>
  <si>
    <t>وزارت امور اقتصادی و دارایی به نمایندگی از دولت ج. ا. ا.</t>
  </si>
  <si>
    <t>اسنادخزانه-م3بودجه97-990721</t>
  </si>
  <si>
    <t>اخزا703</t>
  </si>
  <si>
    <t>منفعت دولت-با شرايط خاص140006 </t>
  </si>
  <si>
    <t>افاد1</t>
  </si>
  <si>
    <t>اسنادخزانه-م6بودجه97-990423</t>
  </si>
  <si>
    <t>اخزا706</t>
  </si>
  <si>
    <t>اسنادخزانه-م4بودجه97-991022 </t>
  </si>
  <si>
    <t>اخزا704</t>
  </si>
  <si>
    <t>مشاركت دولتي6-شرايط خاص981201 </t>
  </si>
  <si>
    <t>اشاد6</t>
  </si>
  <si>
    <t>اسنادخزانه-م9بودجه97-990513</t>
  </si>
  <si>
    <t>اخزا709</t>
  </si>
  <si>
    <t>اجاره دولت آموزش وپرورش991020</t>
  </si>
  <si>
    <t>اجاد3</t>
  </si>
  <si>
    <t>مشاركت دولتي10-شرايط خاص001226</t>
  </si>
  <si>
    <t>اشاد10</t>
  </si>
  <si>
    <t>منفعت دولتي2-شرايط خاص14000626 </t>
  </si>
  <si>
    <t>افاد2</t>
  </si>
  <si>
    <t>مرابحه گندم2-واجدشرايط خاص1400</t>
  </si>
  <si>
    <t>گندم2</t>
  </si>
  <si>
    <t>اسنادخزانه-م12بودجه96-981114 </t>
  </si>
  <si>
    <t>اخزا612</t>
  </si>
  <si>
    <t>اسنادخزانه-م13بودجه97-000518</t>
  </si>
  <si>
    <t>اخزا713</t>
  </si>
  <si>
    <t>مرابحه سلامت6واجدشرايط خاص1400 </t>
  </si>
  <si>
    <t>سلامت6</t>
  </si>
  <si>
    <t>اسنادخزانه-م23بودجه96-990528</t>
  </si>
  <si>
    <t>اخزا623</t>
  </si>
  <si>
    <t>اسنادخزانه-م24بودجه96-990625 </t>
  </si>
  <si>
    <t>اخزا624</t>
  </si>
  <si>
    <t>اسنادخزانه-م16بودجه97-000407</t>
  </si>
  <si>
    <t>اخزا716</t>
  </si>
  <si>
    <t>مشاركت دولت-باشرايط خاص140010</t>
  </si>
  <si>
    <t>اشاد1</t>
  </si>
  <si>
    <t>سلف نفت خام سبك داخلي 983</t>
  </si>
  <si>
    <t>سنفت983</t>
  </si>
  <si>
    <t>صكوك اجاره خليج فارس- 3ماهه16% </t>
  </si>
  <si>
    <t>صفارس412</t>
  </si>
  <si>
    <t>صنایع پتروشیمی خلیج فارس</t>
  </si>
  <si>
    <t>صكوك اجاره مخابرات-3 ماهه 16%</t>
  </si>
  <si>
    <t>صخابر102</t>
  </si>
  <si>
    <t>شرکت مخابرات ایران</t>
  </si>
  <si>
    <t>منفعت صبا اروند ملت 14001222</t>
  </si>
  <si>
    <t>اروند08</t>
  </si>
  <si>
    <t>شرکت توسعه نفت و گاز صبا اروند (سهامی خاص)</t>
  </si>
  <si>
    <t>اجاره تامين اجتماعي-امين991226 </t>
  </si>
  <si>
    <t>شستا991</t>
  </si>
  <si>
    <t>شرکت سرمایه گذاری تأمین اجتماعی - شستا</t>
  </si>
  <si>
    <t>سلف موازي استانداردنفت كوره982</t>
  </si>
  <si>
    <t>سمانك982</t>
  </si>
  <si>
    <t>شرکت ملی نفت ایران</t>
  </si>
  <si>
    <t>اجاره تامين اجتماعي-امين001220</t>
  </si>
  <si>
    <t>شستا005</t>
  </si>
  <si>
    <t>اجاره دولت مرحله يك1394-981226</t>
  </si>
  <si>
    <t>اجاد1</t>
  </si>
  <si>
    <t>اجاره دولتي آپرورش-لوتوس991118</t>
  </si>
  <si>
    <t>اجاد22</t>
  </si>
  <si>
    <t>اجاره دولتي آپرورش-نوين991118 </t>
  </si>
  <si>
    <t>اجاد24</t>
  </si>
  <si>
    <t>منفعت صبا اروند لوتوس 14001222</t>
  </si>
  <si>
    <t>اروند10</t>
  </si>
  <si>
    <t>منفعت صبا اروند سپهر 14001222</t>
  </si>
  <si>
    <t>اروند11</t>
  </si>
  <si>
    <t>سلف موازي استانداردنفت كوره981</t>
  </si>
  <si>
    <t>سمانك981</t>
  </si>
  <si>
    <t>سلف نفت خام سبك داخلي 981</t>
  </si>
  <si>
    <t>سنفت981</t>
  </si>
  <si>
    <t>سلف نفت خام سبك داخلي 982</t>
  </si>
  <si>
    <t>سنفت982</t>
  </si>
  <si>
    <t>سلف نفت خام سبك داخلي 984 </t>
  </si>
  <si>
    <t>سنفت984</t>
  </si>
  <si>
    <t>اجاره تامين اجتماعي-سپهر991226 </t>
  </si>
  <si>
    <t>شستا992</t>
  </si>
  <si>
    <t>اجاره ت.اجتماعي-كاردان991226</t>
  </si>
  <si>
    <t>شستا993</t>
  </si>
  <si>
    <t>مشاركت شهرداري تهران-3ماهه21%</t>
  </si>
  <si>
    <t>تهران811</t>
  </si>
  <si>
    <t>شهرداري تهران</t>
  </si>
  <si>
    <t>منفعت صبا اروند تمدن14001113</t>
  </si>
  <si>
    <t>اروند03</t>
  </si>
  <si>
    <t>اجاره تامين اجتماعي-تمدن000523 </t>
  </si>
  <si>
    <t>شستا002</t>
  </si>
  <si>
    <t>مشاركت شهرداري مشهد-3ماهه 16%</t>
  </si>
  <si>
    <t>مشهد905</t>
  </si>
  <si>
    <t>شهرداري مشهد</t>
  </si>
  <si>
    <t>صكوك اجاره سايپا - 3ماهه18%</t>
  </si>
  <si>
    <t>صايپا104</t>
  </si>
  <si>
    <t> شركت سایپا</t>
  </si>
  <si>
    <t>مرابحه دولتي تعاون-ملت991118 </t>
  </si>
  <si>
    <t>سلامت1</t>
  </si>
  <si>
    <t>صكوك مرابحه سايپا012-3ماهه 16% </t>
  </si>
  <si>
    <t>صايپا012</t>
  </si>
  <si>
    <t>شرکت ایرانی تولید اتومبیل سایپا (سهامی عام)</t>
  </si>
  <si>
    <t>ص مرابحه خودرو0012- 3ماهه 18% </t>
  </si>
  <si>
    <t>صخود0012</t>
  </si>
  <si>
    <t>مشاركت دولتي7-شرايط خاص981227 </t>
  </si>
  <si>
    <t>اشاد7</t>
  </si>
  <si>
    <t>اجاره دولتي آپرورش-سپهر991118 </t>
  </si>
  <si>
    <t>اجاد25</t>
  </si>
  <si>
    <t>منفعت صبا اروند نوين 14001222</t>
  </si>
  <si>
    <t>اروند09</t>
  </si>
  <si>
    <t>مرابحه دولت تعاون-كاردان991118 </t>
  </si>
  <si>
    <t>سلامت2</t>
  </si>
  <si>
    <t>سلف نفت خام سبك داخلي 985 </t>
  </si>
  <si>
    <t>سنفت985</t>
  </si>
  <si>
    <t>اجاره تامين اجتماعي-امين000523</t>
  </si>
  <si>
    <t>شستا001</t>
  </si>
  <si>
    <t>اجاره تامين اجتماعي-سپهر000523</t>
  </si>
  <si>
    <t>شستا003</t>
  </si>
  <si>
    <t>اجاره تامين اجتماعي-نوين991226 </t>
  </si>
  <si>
    <t>شستا994</t>
  </si>
  <si>
    <t>صكوك مرابحه سايپا998-3ماهه 18%</t>
  </si>
  <si>
    <t>صايپا998</t>
  </si>
  <si>
    <t>اجاره اعتماد مبين لوتوس011019</t>
  </si>
  <si>
    <t>مبين014</t>
  </si>
  <si>
    <t>مشاركت شهرداري تهران-3ماهه18%</t>
  </si>
  <si>
    <t>مترو9812</t>
  </si>
  <si>
    <t>اجاره دولتي آپرورش-آرمان991118 </t>
  </si>
  <si>
    <t>اجاد21</t>
  </si>
  <si>
    <t>اجاره دولتي وزا.علوم-الف991224</t>
  </si>
  <si>
    <t>اجاد41</t>
  </si>
  <si>
    <t>صكوك مرابحه سايپا112-3ماهه 16%</t>
  </si>
  <si>
    <t>صايپا112</t>
  </si>
  <si>
    <t>ص مرابحه خودرو412- 3ماهه 18% </t>
  </si>
  <si>
    <t>صخود412</t>
  </si>
  <si>
    <t>اجاره اعتماد مبين لوتوس010710</t>
  </si>
  <si>
    <t>مبين011</t>
  </si>
  <si>
    <t>تهران812</t>
  </si>
  <si>
    <t>اجاره هواپيمايي ماهان 9903</t>
  </si>
  <si>
    <t>ماهان99</t>
  </si>
  <si>
    <t>شرکت هواپيمايي ماهان (سهامی خاص)</t>
  </si>
  <si>
    <t>اجاره دولتي آپرورش-ملت991118</t>
  </si>
  <si>
    <t>اجاد23</t>
  </si>
  <si>
    <t>منفعت صبا اروند لوتوس 14001113</t>
  </si>
  <si>
    <t>اروند05</t>
  </si>
  <si>
    <t>مشاركت دولتي2-شرايط خاص001227</t>
  </si>
  <si>
    <t>اشاد2</t>
  </si>
  <si>
    <t>سلف نفت خام سبك داخلي 986</t>
  </si>
  <si>
    <t>سنفت986</t>
  </si>
  <si>
    <t>اجاره تامين اجتماعي-نوين000523</t>
  </si>
  <si>
    <t>شستا004</t>
  </si>
  <si>
    <t>صكوك مرابحه سايپا908-3ماهه 18%</t>
  </si>
  <si>
    <t>صايپا908</t>
  </si>
  <si>
    <t>اجاره رايتل  ماهانه 21 %</t>
  </si>
  <si>
    <t>صايتل902</t>
  </si>
  <si>
    <t>شرکت خدمات ارتباطی رایتل (سهامی خاص)</t>
  </si>
  <si>
    <t>ص اجاره گل گهر 1411-3 ماهه 17%</t>
  </si>
  <si>
    <t>صگل1411</t>
  </si>
  <si>
    <t>شرکت معدنی و صنعتی گل گهر (سهامی عام)</t>
  </si>
  <si>
    <t>فولاد کاوه جنوب کیش</t>
  </si>
  <si>
    <t>رهني كرمان موتور14001130 </t>
  </si>
  <si>
    <t>كرمان00</t>
  </si>
  <si>
    <t>مشاركت شهرداري مشهد-3ماهه16%</t>
  </si>
  <si>
    <t>مشهد995</t>
  </si>
  <si>
    <t>مشاركت گچساران- 3 ماهه 18%</t>
  </si>
  <si>
    <t>مگچسا104</t>
  </si>
  <si>
    <t>شرکت پتروشیمی گچساران (سهامی خاص)</t>
  </si>
  <si>
    <t>صكوك اجاره سايپا143-3ماهه18% </t>
  </si>
  <si>
    <t>صايپا143</t>
  </si>
  <si>
    <t>شرکت ایرانی تولید اتومبیل (سایپا) (سهامی عام)</t>
  </si>
  <si>
    <t>صكوك اجاره سايپا403-3ماهه18% </t>
  </si>
  <si>
    <t>صايپا403</t>
  </si>
  <si>
    <t>اجاره دولتي آپرورش-اميد991118 </t>
  </si>
  <si>
    <t>اجاد26</t>
  </si>
  <si>
    <t>اجاره دولتي وزارت علوم-ب991224</t>
  </si>
  <si>
    <t>اجاد42 </t>
  </si>
  <si>
    <t>مشاركت رايان سايپا-3ماهه16% </t>
  </si>
  <si>
    <t>رايان106</t>
  </si>
  <si>
    <t>شرکت لیزینگ رایان سایپا (سهامی عام)</t>
  </si>
  <si>
    <t>مرابحه دولتي تعاون-اميد991118 </t>
  </si>
  <si>
    <t>سلامت3</t>
  </si>
  <si>
    <t>اجاره اعتماد مبين تمدن010710 </t>
  </si>
  <si>
    <t>مبين012</t>
  </si>
  <si>
    <t>مشاركت شهرداري شيراز-3ماهه16%</t>
  </si>
  <si>
    <t>مشير9911</t>
  </si>
  <si>
    <t>شهرداري شیراز</t>
  </si>
  <si>
    <t>اجاره ريلي البرزنيرو14020514 </t>
  </si>
  <si>
    <t>البرز02</t>
  </si>
  <si>
    <t>شرکت تجهیزات ناوگان ریلی البرز نیرو (سهامی خاص)</t>
  </si>
  <si>
    <t>اجاره دولت آپرورش-كاردان991118 </t>
  </si>
  <si>
    <t>اجاد27</t>
  </si>
  <si>
    <t>منفعت صبا اروند اميد14001113</t>
  </si>
  <si>
    <t>اروند01</t>
  </si>
  <si>
    <t>منفعت صبا اروند كاردان14001113</t>
  </si>
  <si>
    <t>اروند04</t>
  </si>
  <si>
    <t>منفعت صبا اروند ملت 14001113</t>
  </si>
  <si>
    <t>اروند06</t>
  </si>
  <si>
    <t>مشارکت ليزينگ اميد9907</t>
  </si>
  <si>
    <t>اميد99</t>
  </si>
  <si>
    <t>لیزینگ امید (سهامی عام)</t>
  </si>
  <si>
    <t>اجاره ريل پردازسير021212 </t>
  </si>
  <si>
    <t>حريل02</t>
  </si>
  <si>
    <t>مشاركت رايان سايپا-3ماهه18% </t>
  </si>
  <si>
    <t>رايان911</t>
  </si>
  <si>
    <t>مرابحه دولتي تعاون-لوتوس991118</t>
  </si>
  <si>
    <t>سلامت4</t>
  </si>
  <si>
    <t>مرابحه دولتي تعاون-نوين991118 </t>
  </si>
  <si>
    <t>سلامت5</t>
  </si>
  <si>
    <t>صكوك مرابحه سايپا412-3ماهه 16% </t>
  </si>
  <si>
    <t>صايپا412</t>
  </si>
  <si>
    <t>ص مرابحه خودرو1412- 3ماهه 18% </t>
  </si>
  <si>
    <t>صخود1412</t>
  </si>
  <si>
    <t>ص اجاره گل گهر 411- 3 ماهه 17% </t>
  </si>
  <si>
    <t>صگل411</t>
  </si>
  <si>
    <t>منفعت هواپيمايي ماهان 14011123</t>
  </si>
  <si>
    <t>ماهان01</t>
  </si>
  <si>
    <t>شرکت هواپيمايي ماهان</t>
  </si>
  <si>
    <t>اجاره اعتماد مبين نوين010710</t>
  </si>
  <si>
    <t>مبين013</t>
  </si>
  <si>
    <t>اجاره اعتماد مبين تمدن011019</t>
  </si>
  <si>
    <t>مبين015</t>
  </si>
  <si>
    <t>اجاره اعتماد مبين اميد011019 </t>
  </si>
  <si>
    <t>مبين016</t>
  </si>
  <si>
    <t>اجاره مهندسي صبا نفت14010225 </t>
  </si>
  <si>
    <t>صبا1401</t>
  </si>
  <si>
    <t>شرکت مهندسی و ساختمانی صبا نفت</t>
  </si>
  <si>
    <t>صكوك اجاره سايپا يدك-3ماهه18%</t>
  </si>
  <si>
    <t>صيدك1404</t>
  </si>
  <si>
    <t>شرکت بازرگانی سایپا یدک (سهامی خاص)</t>
  </si>
  <si>
    <t>مشاركت رايان سايپا 3 ماهه 22%</t>
  </si>
  <si>
    <t>رايان</t>
  </si>
  <si>
    <t>شرکت لیزینگ رايان سايپا (سهامی عام)</t>
  </si>
  <si>
    <t>شرکت تولیدی آرین ماهتاب گستر</t>
  </si>
  <si>
    <t>سلف موازي برق ماهتاب گستر991</t>
  </si>
  <si>
    <t>سماه991</t>
  </si>
  <si>
    <t>اجاره ريل پرداز نوآفرين021213</t>
  </si>
  <si>
    <t>نوريل02</t>
  </si>
  <si>
    <t>شرکت ریل پرداز نوافرین</t>
  </si>
  <si>
    <t>اوراق اجاره جوپار 990212</t>
  </si>
  <si>
    <t>جوپار99</t>
  </si>
  <si>
    <t>شرکت قطارهای مسافری و باری جوپار (سهامی خاص)</t>
  </si>
  <si>
    <t>منفعت صبا اروند امين14001113</t>
  </si>
  <si>
    <t>اروند02</t>
  </si>
  <si>
    <t>منفعت صبا اروند نوين 14001113</t>
  </si>
  <si>
    <t>اروند07</t>
  </si>
  <si>
    <t>مرابحه پديده شيمي قرن990701 </t>
  </si>
  <si>
    <t>قرن99</t>
  </si>
  <si>
    <t>شرکت پدیده شیمی قرن (سهامی خاص)</t>
  </si>
  <si>
    <t>مرابحه بنا گستر كرانه991222</t>
  </si>
  <si>
    <t>كرانه99</t>
  </si>
  <si>
    <t>شرکت بناگستر کرانه (سهامی خاص)</t>
  </si>
  <si>
    <t>مرابحه صنعت غذايي كورش990411</t>
  </si>
  <si>
    <t>كورش99</t>
  </si>
  <si>
    <t>صنعت غذایی کورش</t>
  </si>
  <si>
    <t>اجاره لوتوس پارسيان990717</t>
  </si>
  <si>
    <t>لوتوس99</t>
  </si>
  <si>
    <t>تأمین سرمایه لوتوس پارسيان</t>
  </si>
  <si>
    <t>اجاره ريل كوثر14010509 </t>
  </si>
  <si>
    <t>ريل1401</t>
  </si>
  <si>
    <t>مشاركت ليزينگ ايران وشرق140010</t>
  </si>
  <si>
    <t>شرق1400</t>
  </si>
  <si>
    <t>لیزینگ ایران و شرق</t>
  </si>
  <si>
    <t>مشاركت حكمت ايرانيان 140107</t>
  </si>
  <si>
    <t>حكمت01</t>
  </si>
  <si>
    <t>شرکت واسپاری حکمت ایرانیان (سهامی خاص)</t>
  </si>
  <si>
    <t>مرابحه سيمان شرق 990109</t>
  </si>
  <si>
    <t>صشرق99</t>
  </si>
  <si>
    <t>بازار فیزیکی بورس کالا و انرژی</t>
  </si>
  <si>
    <t>1399-01-09</t>
  </si>
  <si>
    <t>1401-07-02</t>
  </si>
  <si>
    <t>1400-10-25</t>
  </si>
  <si>
    <t>1398-03-22</t>
  </si>
  <si>
    <t>1401-05-09</t>
  </si>
  <si>
    <t>1399-07-17</t>
  </si>
  <si>
    <t>1399-04-11</t>
  </si>
  <si>
    <t>1399-12-22</t>
  </si>
  <si>
    <t>1399-07-01</t>
  </si>
  <si>
    <t>1398-09-24</t>
  </si>
  <si>
    <t>1400-11-13</t>
  </si>
  <si>
    <t>1399-02-12</t>
  </si>
  <si>
    <t>1402-12-13</t>
  </si>
  <si>
    <t>1398-12-26</t>
  </si>
  <si>
    <t>1398-12-25</t>
  </si>
  <si>
    <t>1393-12-25</t>
  </si>
  <si>
    <t>1400-04-10</t>
  </si>
  <si>
    <t>1401-02-26</t>
  </si>
  <si>
    <t>1401-10-19</t>
  </si>
  <si>
    <t>1401-07-10</t>
  </si>
  <si>
    <t>1401-11-23</t>
  </si>
  <si>
    <t>1398-09-12</t>
  </si>
  <si>
    <t>1400-11-10</t>
  </si>
  <si>
    <t>1400-12-05</t>
  </si>
  <si>
    <t>1401-12-20</t>
  </si>
  <si>
    <t>1399-11-18</t>
  </si>
  <si>
    <t>1402-12-12</t>
  </si>
  <si>
    <t>1399-07-25</t>
  </si>
  <si>
    <t>1402-05-14</t>
  </si>
  <si>
    <t>1399-11-30</t>
  </si>
  <si>
    <t>1400-06-05 </t>
  </si>
  <si>
    <t>1399-12-24</t>
  </si>
  <si>
    <t>1398-07-30</t>
  </si>
  <si>
    <t>1400-03-03</t>
  </si>
  <si>
    <t>1398-10-30</t>
  </si>
  <si>
    <t>1401-04-28</t>
  </si>
  <si>
    <t>1399-05-23</t>
  </si>
  <si>
    <t>1400-11-30</t>
  </si>
  <si>
    <t>1398-06-13</t>
  </si>
  <si>
    <t>1398-07-15</t>
  </si>
  <si>
    <t>1399-02-14</t>
  </si>
  <si>
    <t>1399-08-26</t>
  </si>
  <si>
    <t>1400-05-23</t>
  </si>
  <si>
    <t>1399-03-21</t>
  </si>
  <si>
    <t>1400-12-27</t>
  </si>
  <si>
    <t>1399-03-09</t>
  </si>
  <si>
    <t>1398-10-17</t>
  </si>
  <si>
    <t>1399-12-26</t>
  </si>
  <si>
    <t>1400-12-22</t>
  </si>
  <si>
    <t>1398-12-27</t>
  </si>
  <si>
    <t>1398-03-27</t>
  </si>
  <si>
    <t>1400-04-31</t>
  </si>
  <si>
    <t>1398-04-22</t>
  </si>
  <si>
    <t>1398-11-10</t>
  </si>
  <si>
    <t>1399-03-20</t>
  </si>
  <si>
    <t>1398-12-19</t>
  </si>
  <si>
    <t>1398-12-21</t>
  </si>
  <si>
    <t>1398-12-05</t>
  </si>
  <si>
    <t>1394-12-25</t>
  </si>
  <si>
    <t>1400-12-20</t>
  </si>
  <si>
    <t>1398-12-18</t>
  </si>
  <si>
    <t>1398-07-22</t>
  </si>
  <si>
    <t>1398-08-20</t>
  </si>
  <si>
    <t>1401-02-30</t>
  </si>
  <si>
    <t>1398-04-11</t>
  </si>
  <si>
    <t>1398-07-13</t>
  </si>
  <si>
    <t>1400-10-26</t>
  </si>
  <si>
    <t>1398-04-30</t>
  </si>
  <si>
    <t>1398-07-23</t>
  </si>
  <si>
    <t>1400-04-07</t>
  </si>
  <si>
    <t>1399-06-25</t>
  </si>
  <si>
    <t>1399-05-28</t>
  </si>
  <si>
    <t>1398-09-11</t>
  </si>
  <si>
    <t>1400-09-22</t>
  </si>
  <si>
    <t>1400-05-18</t>
  </si>
  <si>
    <t>1398-11-14</t>
  </si>
  <si>
    <t>1400-08-20</t>
  </si>
  <si>
    <t>1400-06-26</t>
  </si>
  <si>
    <t>1400-12-26</t>
  </si>
  <si>
    <t>1399-05-13</t>
  </si>
  <si>
    <t>1398-12-01</t>
  </si>
  <si>
    <t>1399-10-22</t>
  </si>
  <si>
    <t>1399-04-23</t>
  </si>
  <si>
    <t>1400-06-15</t>
  </si>
  <si>
    <t>1398-06-27</t>
  </si>
  <si>
    <t>1399-07-21</t>
  </si>
  <si>
    <t>1399-09-09</t>
  </si>
  <si>
    <t>تعدادمعامله قبل از تخصیص</t>
  </si>
  <si>
    <t>حجم معامله- هزار سهم</t>
  </si>
  <si>
    <t>حجم معامله (هزار قرارداد)</t>
  </si>
  <si>
    <t>ارزش تجمعی معاملات کل سال تا انتهای ماه قبل</t>
  </si>
  <si>
    <t>ارزش تجمعی تامین مالی انجام شده کل سال تا انتهای ماه قبل</t>
  </si>
  <si>
    <t>افزایش ارزش صندوق ها نسبت به ابتدای سال</t>
  </si>
  <si>
    <t>خرد</t>
  </si>
  <si>
    <t>قرارداد آتی</t>
  </si>
  <si>
    <t xml:space="preserve">قرارداداختیار معامله </t>
  </si>
  <si>
    <t>سلف موازی استاندارد</t>
  </si>
  <si>
    <t>گواهی سپرده کالایی</t>
  </si>
  <si>
    <t>تابلو برق (مشتقه)</t>
  </si>
  <si>
    <t>قرارداد آتی سبد سهام</t>
  </si>
  <si>
    <t>ارزش مفهومی معاملات  پوشش ریسک (میلیارد ریال)</t>
  </si>
  <si>
    <t>ارزش مفهومی معاملات پوشش ریسک (میلیارد ریال)</t>
  </si>
  <si>
    <t>ارزش اوراق بدهی منتشره - ماهیت ناشر</t>
  </si>
  <si>
    <t>ارزش اوراق بدهی منتشره - نوع اوراق</t>
  </si>
  <si>
    <t>ارزش اوراق بدهی سررسید شده - ماهیت ناشر</t>
  </si>
  <si>
    <t>تعداد اوراق بدهی منتشره - ماهیت ناشر</t>
  </si>
  <si>
    <t>تعداد اوراق بدهی سررسید شده - ماهیت ناشر</t>
  </si>
  <si>
    <t>تعداد مانده اوراق بدهی منتشره - ماهیت ناشر</t>
  </si>
  <si>
    <t>ارزش مانده اوراق بدهی منتشره - ماهیت ناشر</t>
  </si>
  <si>
    <t>1398-02</t>
  </si>
  <si>
    <t>1398-02-31</t>
  </si>
  <si>
    <t>اردیبهشت 98</t>
  </si>
  <si>
    <t>اردیبهشت ماه 98</t>
  </si>
  <si>
    <t>نسبت به پایان سال 97</t>
  </si>
  <si>
    <t>درصد تجمعی</t>
  </si>
  <si>
    <t>سلف موازي استانداردنفت كوره991</t>
  </si>
  <si>
    <t>1398-02-23</t>
  </si>
  <si>
    <t>1399-02-23</t>
  </si>
  <si>
    <t>فرابورس - پذیرفته شده</t>
  </si>
  <si>
    <t>فرابورس - ثبت شده</t>
  </si>
  <si>
    <t>عملکرد 98 تا 98/02/31</t>
  </si>
  <si>
    <t>1398-01-30</t>
  </si>
  <si>
    <t>98/01/30</t>
  </si>
  <si>
    <t>1398-02-02</t>
  </si>
  <si>
    <t>1398-02-03</t>
  </si>
  <si>
    <t>1398-02-04</t>
  </si>
  <si>
    <t>1398-02-07</t>
  </si>
  <si>
    <t>1398-02-08</t>
  </si>
  <si>
    <t>1398-02-09</t>
  </si>
  <si>
    <t>1398-02-10</t>
  </si>
  <si>
    <t>1398-02-11</t>
  </si>
  <si>
    <t>1398-02-14</t>
  </si>
  <si>
    <t>1398-02-15</t>
  </si>
  <si>
    <t>1398-02-16</t>
  </si>
  <si>
    <t>1398-02-17</t>
  </si>
  <si>
    <t>1398-02-18</t>
  </si>
  <si>
    <t>1398-02-21</t>
  </si>
  <si>
    <t>1398-02-22</t>
  </si>
  <si>
    <t>1398-02-24</t>
  </si>
  <si>
    <t>1398-02-25</t>
  </si>
  <si>
    <t>1398-02-28</t>
  </si>
  <si>
    <t>1398-02-29</t>
  </si>
  <si>
    <t>1398-02-30</t>
  </si>
  <si>
    <t>1398/02</t>
  </si>
  <si>
    <t>1397/12/29</t>
  </si>
  <si>
    <t>خرداد ماه 98</t>
  </si>
  <si>
    <t>خرداد 98</t>
  </si>
  <si>
    <t>1398-03-31</t>
  </si>
  <si>
    <t>1398-03</t>
  </si>
  <si>
    <t>1398-03-01</t>
  </si>
  <si>
    <t>1398-03-04</t>
  </si>
  <si>
    <t>1398-03-05</t>
  </si>
  <si>
    <t>1398-03-07</t>
  </si>
  <si>
    <t>1398-03-08</t>
  </si>
  <si>
    <t>1398-03-11</t>
  </si>
  <si>
    <t>1398-03-12</t>
  </si>
  <si>
    <t>1398-03-13</t>
  </si>
  <si>
    <t>1398-03-18</t>
  </si>
  <si>
    <t>1398-03-19</t>
  </si>
  <si>
    <t>1398-03-20</t>
  </si>
  <si>
    <t>1398-03-21</t>
  </si>
  <si>
    <t>1398-03-25</t>
  </si>
  <si>
    <t>1398-03-26</t>
  </si>
  <si>
    <t>1398-03-28</t>
  </si>
  <si>
    <t>1398-03-29</t>
  </si>
  <si>
    <t>98/02/31</t>
  </si>
  <si>
    <t>بررسي وضعيت اطلاعاتي ناشر</t>
  </si>
  <si>
    <t>اوراق خرید دین</t>
  </si>
  <si>
    <t>اسنادخزانه-م21بودجه97-000728</t>
  </si>
  <si>
    <t>اخزا721</t>
  </si>
  <si>
    <t>1400-07-28</t>
  </si>
  <si>
    <t>اسنادخزانه-م18بودجه97-000525</t>
  </si>
  <si>
    <t>اخزا718</t>
  </si>
  <si>
    <t>1400-05-25</t>
  </si>
  <si>
    <t>اسنادخزانه-م22بودجه97-000428</t>
  </si>
  <si>
    <t>اخزا722</t>
  </si>
  <si>
    <t>1400-04-28</t>
  </si>
  <si>
    <t>اسنادخزانه-م23بودجه97-000824</t>
  </si>
  <si>
    <t>اخزا723</t>
  </si>
  <si>
    <t>1400-08-24</t>
  </si>
  <si>
    <t>اسنادخزانه-م20بودجه97-000324</t>
  </si>
  <si>
    <t>اخزا720</t>
  </si>
  <si>
    <t>1398-08-27</t>
  </si>
  <si>
    <t>اسنادخزانه-م15بودجه97-990224</t>
  </si>
  <si>
    <t>اخزا715</t>
  </si>
  <si>
    <t>1399-02-24</t>
  </si>
  <si>
    <t>صكوك مرابحه سايپا203-3ماهه 16%</t>
  </si>
  <si>
    <t>صایپا203</t>
  </si>
  <si>
    <t>1402-03-27</t>
  </si>
  <si>
    <t>سلف پلی اتیلن سنگین</t>
  </si>
  <si>
    <t>عیلام3</t>
  </si>
  <si>
    <t>پتروشیمی ایلام</t>
  </si>
  <si>
    <t>1399-09-11</t>
  </si>
  <si>
    <t>ص دين مسكن جنوب-ماهانه16درصد</t>
  </si>
  <si>
    <t>صمسكن912</t>
  </si>
  <si>
    <t>شرکت سرمايه گذاري مسكن جنوب(سهامي عام)</t>
  </si>
  <si>
    <t>1399-12-28</t>
  </si>
  <si>
    <t>عملکرد 98 تا 98/03/31</t>
  </si>
  <si>
    <t>1398/03</t>
  </si>
  <si>
    <t>میانگین روزهای توقف</t>
  </si>
  <si>
    <t>پايه</t>
  </si>
  <si>
    <t>1398-04-31</t>
  </si>
  <si>
    <t>1398-04</t>
  </si>
  <si>
    <t>انباشته از ابتدای سال 98  تا اخر اردیبهشت</t>
  </si>
  <si>
    <t>انباشته از ابتدای سال 98  تا اخر  خرداد</t>
  </si>
  <si>
    <t>حجم معاملات</t>
  </si>
  <si>
    <t>ارزش معاملات</t>
  </si>
  <si>
    <t>تن</t>
  </si>
  <si>
    <t>(میلیارد ریال)</t>
  </si>
  <si>
    <t xml:space="preserve"> کشاورزي</t>
  </si>
  <si>
    <t>صنعتی</t>
  </si>
  <si>
    <t>پتروشيمي و فرآورده های نفتی</t>
  </si>
  <si>
    <t>بازار فرعی</t>
  </si>
  <si>
    <t>کل بازار</t>
  </si>
  <si>
    <t>انباشته از ابتدای سال 98  تا اخر فروردین</t>
  </si>
  <si>
    <t>(تن/ کیلووات در هر ساعت)</t>
  </si>
  <si>
    <t>بازار فیزیکی</t>
  </si>
  <si>
    <t>بازار  هیدروکربوری</t>
  </si>
  <si>
    <t>برق</t>
  </si>
  <si>
    <t>1398/04</t>
  </si>
  <si>
    <t>تیرماه 98</t>
  </si>
  <si>
    <t>تیر 98</t>
  </si>
  <si>
    <t>1398-04-29</t>
  </si>
  <si>
    <t>1398-04-26</t>
  </si>
  <si>
    <t>1398-04-25</t>
  </si>
  <si>
    <t>1398-04-24</t>
  </si>
  <si>
    <t>1398-04-23</t>
  </si>
  <si>
    <t>1398-04-19</t>
  </si>
  <si>
    <t>1398-04-18</t>
  </si>
  <si>
    <t>1398-04-17</t>
  </si>
  <si>
    <t>1398-04-16</t>
  </si>
  <si>
    <t>1398-04-15</t>
  </si>
  <si>
    <t>1398-04-12</t>
  </si>
  <si>
    <t>1398-04-10</t>
  </si>
  <si>
    <t>1398-04-09</t>
  </si>
  <si>
    <t>1398-04-05</t>
  </si>
  <si>
    <t>1398-04-04</t>
  </si>
  <si>
    <t>1398-04-03</t>
  </si>
  <si>
    <t>1398-04-02</t>
  </si>
  <si>
    <t>1398-04-01</t>
  </si>
  <si>
    <t>نوش‌ مازندران‌</t>
  </si>
  <si>
    <t>غنوش</t>
  </si>
  <si>
    <t>س. توسعه و عمران استان كرمان</t>
  </si>
  <si>
    <t>كرمان</t>
  </si>
  <si>
    <t>عملکرد 98 تا 98/04/31</t>
  </si>
  <si>
    <t>مشاركت شهرداري تبريز-3ماهه18% (تبريز112)</t>
  </si>
  <si>
    <t>تبريز112</t>
  </si>
  <si>
    <t>شهرداری تبریز</t>
  </si>
  <si>
    <t>1401-12-26</t>
  </si>
  <si>
    <t>مشاركت شهرداري شيراز-3ماهه18% (مشير112)</t>
  </si>
  <si>
    <t>مشير112</t>
  </si>
  <si>
    <t>شهرداری شیراز</t>
  </si>
  <si>
    <t>1401-12-28</t>
  </si>
  <si>
    <t>مشاركت شهرداري كرج-3ماهه18% (مكرج112)</t>
  </si>
  <si>
    <t>مكرج112</t>
  </si>
  <si>
    <t>شهرداری کرج</t>
  </si>
  <si>
    <t>1401-12-27</t>
  </si>
  <si>
    <t>صكوك رهني خودرو1404- 3ماهه 16% (صخود1404)</t>
  </si>
  <si>
    <t>صخود1404</t>
  </si>
  <si>
    <t>ایران خودرو</t>
  </si>
  <si>
    <t>ص رهني خودرو0004- 3ماهه 16% (صخود0004)</t>
  </si>
  <si>
    <t>صخود0004</t>
  </si>
  <si>
    <t>98/03/31</t>
  </si>
  <si>
    <t>1398-05-31</t>
  </si>
  <si>
    <t>1398-05</t>
  </si>
  <si>
    <t>مردادماه 98</t>
  </si>
  <si>
    <t>مرداد 98</t>
  </si>
  <si>
    <t>مقایسه ارزش معاملات اشخاص حقیقی و حقوقی در سهام از ابتدای سال 1395</t>
  </si>
  <si>
    <t>1398/05</t>
  </si>
  <si>
    <t>98/04/31</t>
  </si>
  <si>
    <t>عملکرد 98 تا 98/05/31</t>
  </si>
  <si>
    <t>صينا205</t>
  </si>
  <si>
    <t>لابراتوارهای سینا دارو</t>
  </si>
  <si>
    <t>1398-05-15</t>
  </si>
  <si>
    <t>1402-05-15</t>
  </si>
  <si>
    <t>نوسازي‌وساختمان‌تهران‌</t>
  </si>
  <si>
    <t>ثنوسا</t>
  </si>
  <si>
    <t>برگزاري مجمع عمومي فوق العاده به منظور تصميم گيري در خصوص افزايش سرمايه</t>
  </si>
  <si>
    <t>1398-05-01</t>
  </si>
  <si>
    <t>1398-05-02</t>
  </si>
  <si>
    <t>1398-05-05</t>
  </si>
  <si>
    <t>1398-05-06</t>
  </si>
  <si>
    <t>1398-05-07</t>
  </si>
  <si>
    <t>1398-05-08</t>
  </si>
  <si>
    <t>1398-05-09</t>
  </si>
  <si>
    <t>1398-05-12</t>
  </si>
  <si>
    <t>1398-05-13</t>
  </si>
  <si>
    <t>1398-05-14</t>
  </si>
  <si>
    <t>1398-05-16</t>
  </si>
  <si>
    <t>1398-05-19</t>
  </si>
  <si>
    <t>1398-05-20</t>
  </si>
  <si>
    <t>1398-05-22</t>
  </si>
  <si>
    <t>1398-05-23</t>
  </si>
  <si>
    <t>1398-05-26</t>
  </si>
  <si>
    <t>1398-05-27</t>
  </si>
  <si>
    <t>1398-05-28</t>
  </si>
  <si>
    <t>1398-05-30</t>
  </si>
  <si>
    <t>1398-06-31</t>
  </si>
  <si>
    <t>1398-06</t>
  </si>
  <si>
    <t>فعاليت هاي هنري، سرگرمي و خلاقانه</t>
  </si>
  <si>
    <t>1398-06-02</t>
  </si>
  <si>
    <t>1398-06-03</t>
  </si>
  <si>
    <t>1398-06-04</t>
  </si>
  <si>
    <t>1398-06-05</t>
  </si>
  <si>
    <t>1398-06-06</t>
  </si>
  <si>
    <t>1398-06-09</t>
  </si>
  <si>
    <t>1398-06-10</t>
  </si>
  <si>
    <t>1398-06-11</t>
  </si>
  <si>
    <t>1398-06-12</t>
  </si>
  <si>
    <t>1398-06-16</t>
  </si>
  <si>
    <t>1398-06-17</t>
  </si>
  <si>
    <t>1398-06-20</t>
  </si>
  <si>
    <t>1398-06-23</t>
  </si>
  <si>
    <t>1398-06-24</t>
  </si>
  <si>
    <t>1398-06-25</t>
  </si>
  <si>
    <t>1398-06-26</t>
  </si>
  <si>
    <t>1398-06-30</t>
  </si>
  <si>
    <t>1398/06</t>
  </si>
  <si>
    <t>شهریورماه 98</t>
  </si>
  <si>
    <t>شهریور 98</t>
  </si>
  <si>
    <t>98/1/28</t>
  </si>
  <si>
    <t>جهت ادغام در بانک سپه</t>
  </si>
  <si>
    <t>وكوثر</t>
  </si>
  <si>
    <t>شركت اعتباري  كوثر مركزي</t>
  </si>
  <si>
    <t>حكمت</t>
  </si>
  <si>
    <t>بانك حكمت  ايرانيان</t>
  </si>
  <si>
    <t>عملکرد 98 تا 98/06/31</t>
  </si>
  <si>
    <t>اوراق مشارکت</t>
  </si>
  <si>
    <t>صكوك منفعت سينا دارو-3ماهه 19% (صينا205)</t>
  </si>
  <si>
    <t>1398-06-28</t>
  </si>
  <si>
    <t>شهرداری مشهد</t>
  </si>
  <si>
    <t>مشهد0112</t>
  </si>
  <si>
    <t>مشاركت ش مشهد0112-3ماهه18% (مشهد0112)</t>
  </si>
  <si>
    <t>1399-07-13</t>
  </si>
  <si>
    <t>سنفت994</t>
  </si>
  <si>
    <t>سلف نفت خام سبك داخلي 994 (سنفت994)</t>
  </si>
  <si>
    <t>1402-06-05</t>
  </si>
  <si>
    <t>كود شيميايي اوره لردگان</t>
  </si>
  <si>
    <t>شلرد02</t>
  </si>
  <si>
    <t>كود شيميايي اوره لردگان (شلرد02)</t>
  </si>
  <si>
    <t>1400-12-28</t>
  </si>
  <si>
    <t>مشهد0012</t>
  </si>
  <si>
    <t>مشاركت شهرداري مشهد-3ماهه20% (مشهد0012)</t>
  </si>
  <si>
    <t>سنفت992</t>
  </si>
  <si>
    <t>سلف نفت خام سبك داخلي 992 (سنفت992)</t>
  </si>
  <si>
    <t>1400-06-12</t>
  </si>
  <si>
    <t>عكاوه2</t>
  </si>
  <si>
    <t>اوراق سلف شمش فولاد كاوه كيش (عكاوه2)</t>
  </si>
  <si>
    <t>1399-07-12</t>
  </si>
  <si>
    <t>سنفت991</t>
  </si>
  <si>
    <t>سلف نفت خام سبك داخلي 991 (سنفت991)</t>
  </si>
  <si>
    <t>1399-06-27</t>
  </si>
  <si>
    <t>توسعه نفت و گاز صبای کنگان</t>
  </si>
  <si>
    <t>سميعا991</t>
  </si>
  <si>
    <t>سلف موازي استاندارد سميعا 991 (سميعا991)</t>
  </si>
  <si>
    <t>سنفت995</t>
  </si>
  <si>
    <t>سلف نفت خام سبك داخلي 995 (سنفت995)</t>
  </si>
  <si>
    <t>سنفت993</t>
  </si>
  <si>
    <t>سلف نفت خام سبك داخلي 993 (سنفت993)</t>
  </si>
  <si>
    <t>مشهد1412</t>
  </si>
  <si>
    <t>مشاركت ش مشهد1412-3ماهه18% (مشهد1412)</t>
  </si>
  <si>
    <t>سنفت996</t>
  </si>
  <si>
    <t>سلف نفت خام سبك داخلي 996 (سنفت996)</t>
  </si>
  <si>
    <t>98/05/31</t>
  </si>
  <si>
    <t>1398-07</t>
  </si>
  <si>
    <t>فعاليت مهندسي، تجزيه، تحليل و آزمايش فني</t>
  </si>
  <si>
    <t>1398-07-01</t>
  </si>
  <si>
    <t>1398-07-02</t>
  </si>
  <si>
    <t>1398-07-03</t>
  </si>
  <si>
    <t>1398-07-06</t>
  </si>
  <si>
    <t>1398-07-07</t>
  </si>
  <si>
    <t>1398-07-08</t>
  </si>
  <si>
    <t>1398-07-09</t>
  </si>
  <si>
    <t>1398-07-10</t>
  </si>
  <si>
    <t>1398-07-14</t>
  </si>
  <si>
    <t>1398-07-16</t>
  </si>
  <si>
    <t>1398-07-17</t>
  </si>
  <si>
    <t>1398-07-20</t>
  </si>
  <si>
    <t>1398-07-21</t>
  </si>
  <si>
    <t>1398-07-24</t>
  </si>
  <si>
    <t>1398-07-28</t>
  </si>
  <si>
    <t>1398-07-29</t>
  </si>
  <si>
    <t>1398/07</t>
  </si>
  <si>
    <t>مهرماه 98</t>
  </si>
  <si>
    <t>مهر 98</t>
  </si>
  <si>
    <t>برگزاري مجمع عمومي عادي ساليانه به منظور تصويب صورتهاي مالي</t>
  </si>
  <si>
    <t>وساخت</t>
  </si>
  <si>
    <t>سرمايه‌ گذاري‌ ساختمان‌ايران‌</t>
  </si>
  <si>
    <t>عملکرد 98 تا 98/07/30</t>
  </si>
  <si>
    <t>98/06/31</t>
  </si>
  <si>
    <t>میلیارد ریال</t>
  </si>
  <si>
    <t>نوع معاملات</t>
  </si>
  <si>
    <t>قرارداد اختیار معامله</t>
  </si>
  <si>
    <t>حجم معامله</t>
  </si>
  <si>
    <t>ارزش مفهومی معاملات پوشش ریسک</t>
  </si>
  <si>
    <t xml:space="preserve">تعداد معامله </t>
  </si>
  <si>
    <t>آبان ماه 98</t>
  </si>
  <si>
    <t>آبان 98</t>
  </si>
  <si>
    <t>برگزاري مجمع عمومي عادي ساليانه بمنظور تصويب صورت هاي مالي</t>
  </si>
  <si>
    <t>افشاي اطلاعات با اهميت گروه الف</t>
  </si>
  <si>
    <t>1398-08-30</t>
  </si>
  <si>
    <t>1398-08</t>
  </si>
  <si>
    <t>نسبت به پایان سال قبل</t>
  </si>
  <si>
    <t>شاخص كل (وزنی ارزشی)</t>
  </si>
  <si>
    <t>شاخص قيمت (وزنی ارزشی)</t>
  </si>
  <si>
    <t xml:space="preserve">بورس تهران </t>
  </si>
  <si>
    <t>تجمعی از ابتدای سال</t>
  </si>
  <si>
    <t>شاخص كل</t>
  </si>
  <si>
    <t>شاخص50 شركت فعال‌تر</t>
  </si>
  <si>
    <t>شاخص قيمت (هم وزن)</t>
  </si>
  <si>
    <t>نام شاخص </t>
  </si>
  <si>
    <t>نام بورس </t>
  </si>
  <si>
    <t>شرکت­های کوچک و متوسط</t>
  </si>
  <si>
    <t>نام بازار</t>
  </si>
  <si>
    <t>نام بازار </t>
  </si>
  <si>
    <t>نسبت حجم معاملات به کل معاملات</t>
  </si>
  <si>
    <t>هزار سهم</t>
  </si>
  <si>
    <t>Total</t>
  </si>
  <si>
    <t>1398-08-29</t>
  </si>
  <si>
    <t>1398-08-28</t>
  </si>
  <si>
    <t>1398-08-26</t>
  </si>
  <si>
    <t>1398-08-25</t>
  </si>
  <si>
    <t>1398-08-22</t>
  </si>
  <si>
    <t>1398-08-21</t>
  </si>
  <si>
    <t>1398-08-19</t>
  </si>
  <si>
    <t>1398-08-18</t>
  </si>
  <si>
    <t>1398-08-14</t>
  </si>
  <si>
    <t>1398-08-13</t>
  </si>
  <si>
    <t>1398-08-12</t>
  </si>
  <si>
    <t>1398-08-11</t>
  </si>
  <si>
    <t>1398-08-08</t>
  </si>
  <si>
    <t>1398-08-06</t>
  </si>
  <si>
    <t>1398-08-04</t>
  </si>
  <si>
    <t>1398-08-01</t>
  </si>
  <si>
    <t>یک سال اخیر</t>
  </si>
  <si>
    <t>بام بازار</t>
  </si>
  <si>
    <t>Kwh</t>
  </si>
  <si>
    <t>هیدروکربوری</t>
  </si>
  <si>
    <t>ارزش معاملات (میلیارد ریال)</t>
  </si>
  <si>
    <t>انباشته از ابتدای سال 98تا انتهای آبان ماه</t>
  </si>
  <si>
    <t>انباشته از ابتدای سال 98تا انتهای مهر ماه</t>
  </si>
  <si>
    <t>سال 97</t>
  </si>
  <si>
    <t>واحد</t>
  </si>
  <si>
    <t>بازار</t>
  </si>
  <si>
    <t>گروه محصولات نفتی و ‌پتروشيمي</t>
  </si>
  <si>
    <t>گروه کالاهاي فلزي</t>
  </si>
  <si>
    <t>گروه کالاهاي کشاورزي</t>
  </si>
  <si>
    <t>(تن)</t>
  </si>
  <si>
    <t>انباشته از ابتدای سال 98 تا انتهای</t>
  </si>
  <si>
    <t>گروه کالا</t>
  </si>
  <si>
    <t>انباشته از ابتدای سال 98تا انتهای شهریور ماه</t>
  </si>
  <si>
    <t>انباشته از ابتدای سال 98تا انتهای مرداد ماه</t>
  </si>
  <si>
    <t>انباشته از ابتدای سال 98تا انتهای تیر ماه</t>
  </si>
  <si>
    <t>معدنی</t>
  </si>
  <si>
    <t>بازار فیزیکی کالا</t>
  </si>
  <si>
    <t>مقایسه ارزش معاملات اشخاص حقیقی و حقوقی در اوراق از ابتدای سال 1395</t>
  </si>
  <si>
    <t xml:space="preserve">مقایسه ارزش معاملات اشخاص حقیقی و حقوقی در سهام </t>
  </si>
  <si>
    <t>مقایسه ارزش معاملات اشخاص حقیقی و حقوقی در اوراق</t>
  </si>
  <si>
    <t>P/E</t>
  </si>
  <si>
    <t>تاریخ انتهای ماه (کمترین P/E)</t>
  </si>
  <si>
    <t>دوره  13 ماهه اخیر</t>
  </si>
  <si>
    <t>98/07/30</t>
  </si>
  <si>
    <t>عملکرد 98 تا 98/08/30</t>
  </si>
  <si>
    <t>منفعت دولتي4-شرايط خاص14010729 (افاد4)</t>
  </si>
  <si>
    <t>افاد4</t>
  </si>
  <si>
    <t>1401-07-29</t>
  </si>
  <si>
    <t>اسنادخزانه-م15بودجه98-010406 (اخزا815)</t>
  </si>
  <si>
    <t>اخزا815</t>
  </si>
  <si>
    <t>1401-04-06</t>
  </si>
  <si>
    <t>اسنادخزانه-م11بودجه98-001013 (اخزا811)</t>
  </si>
  <si>
    <t>اخزا811</t>
  </si>
  <si>
    <t>1400-10-13</t>
  </si>
  <si>
    <t>اسنادخزانه-م14بودجه98-010318 (اخزا814)</t>
  </si>
  <si>
    <t>اخزا814</t>
  </si>
  <si>
    <t>1401-03-18</t>
  </si>
  <si>
    <t>اسنادخزانه-م9بودجه98-000923 (اخزا809)</t>
  </si>
  <si>
    <t>اخزا809</t>
  </si>
  <si>
    <t>1400-09-23</t>
  </si>
  <si>
    <t>اسنادخزانه-م2بودجه98-990430 (اخزا802)</t>
  </si>
  <si>
    <t>اخزا802</t>
  </si>
  <si>
    <t>1399-04-30</t>
  </si>
  <si>
    <t>اسنادخزانه-م5بودجه98-000422 (اخزا805)</t>
  </si>
  <si>
    <t>اخزا805</t>
  </si>
  <si>
    <t>1400-04-22</t>
  </si>
  <si>
    <t>اسنادخزانه-م7بودجه98-000719 (اخزا807)</t>
  </si>
  <si>
    <t>اخزا807</t>
  </si>
  <si>
    <t>1400-07-19</t>
  </si>
  <si>
    <t>اسنادخزانه-م6بودجه98-000519 (اخزا806)</t>
  </si>
  <si>
    <t>اخزا806</t>
  </si>
  <si>
    <t>1400-05-19</t>
  </si>
  <si>
    <t>اسنادخزانه-م3بودجه98-990521 (اخزا803)</t>
  </si>
  <si>
    <t>اخزا803</t>
  </si>
  <si>
    <t>1399-05-21</t>
  </si>
  <si>
    <t>منفعت دولت5-ش.خاص كاردان0108 (افاد51)</t>
  </si>
  <si>
    <t>افاد51</t>
  </si>
  <si>
    <t>1401-08-18</t>
  </si>
  <si>
    <t>منفعت دولت5-ش.خاص سپهر0108 (افاد52)</t>
  </si>
  <si>
    <t>افاد52</t>
  </si>
  <si>
    <t>منفعت دولت5-ش.خاص كاريزما0108 (افاد53)</t>
  </si>
  <si>
    <t>افاد53</t>
  </si>
  <si>
    <t>منفعت دولت5-ش.خاص لوتوس0108 (افاد54)</t>
  </si>
  <si>
    <t>افاد54</t>
  </si>
  <si>
    <t>منفعت دولت5-ش.خاص ساير0108 (افاد55)</t>
  </si>
  <si>
    <t>افاد55</t>
  </si>
  <si>
    <t>1400-03-24</t>
  </si>
  <si>
    <t>سلف نفت خام سبك داخلي2991 (سنفت2991)</t>
  </si>
  <si>
    <t>سنفت2991</t>
  </si>
  <si>
    <t>1399-12-03</t>
  </si>
  <si>
    <t>سلف نفت خام سبك داخلي2992 (سنفت2992)</t>
  </si>
  <si>
    <t>سنفت2992</t>
  </si>
  <si>
    <t>اسنادخزانه-م4بودجه98-000421 (اخزا804)</t>
  </si>
  <si>
    <t>اخزا804</t>
  </si>
  <si>
    <t>1400-04-21</t>
  </si>
  <si>
    <t>اجاره س. و توسعه كيش14020820 (كيش1402)</t>
  </si>
  <si>
    <t>كيش1402</t>
  </si>
  <si>
    <t>سرمايه گذاري و توسعه كيش</t>
  </si>
  <si>
    <t>1402-08-20</t>
  </si>
  <si>
    <t>سلف نفت خام سبك داخلي2997 (سنفت2997)</t>
  </si>
  <si>
    <t>سنفت2997</t>
  </si>
  <si>
    <t>1399-12-06</t>
  </si>
  <si>
    <t>سلف نفت خام سبك داخلي2993 (سنفت2993)</t>
  </si>
  <si>
    <t>سنفت2993</t>
  </si>
  <si>
    <t>سلف نفت خام سبك داخلي2994 (سنفت2994)</t>
  </si>
  <si>
    <t>سنفت2994</t>
  </si>
  <si>
    <t>سلف نفت خام سبك داخلي2996 (سنفت2996)</t>
  </si>
  <si>
    <t>سنفت2996</t>
  </si>
  <si>
    <t>سلف نفت خام سبك داخلي2995 (سنفت2995)</t>
  </si>
  <si>
    <t>سنفت2995</t>
  </si>
  <si>
    <t>مشاركت ش مشهد112-3ماهه18% (مشهد112)</t>
  </si>
  <si>
    <t>مشهد112</t>
  </si>
  <si>
    <t>سلف كنستانتره سنگ آهن سناباد (عسناسنگ)</t>
  </si>
  <si>
    <t>عسناسنگ</t>
  </si>
  <si>
    <t>صنعتی و معدنی توسعه فراگیر سناباد</t>
  </si>
  <si>
    <t>1398-09-30</t>
  </si>
  <si>
    <t>1398/09/30</t>
  </si>
  <si>
    <t>1398-09</t>
  </si>
  <si>
    <t>آذر ماه</t>
  </si>
  <si>
    <t>1398/09</t>
  </si>
  <si>
    <t>آذر ماه 1398</t>
  </si>
  <si>
    <t>1398-09-02</t>
  </si>
  <si>
    <t>1398-09-03</t>
  </si>
  <si>
    <t>1398-09-04</t>
  </si>
  <si>
    <t>1398-09-05</t>
  </si>
  <si>
    <t>1398-09-06</t>
  </si>
  <si>
    <t>1398-09-09</t>
  </si>
  <si>
    <t>1398-09-10</t>
  </si>
  <si>
    <t>1398-09-13</t>
  </si>
  <si>
    <t>1398-09-16</t>
  </si>
  <si>
    <t>1398-09-17</t>
  </si>
  <si>
    <t>1398-09-18</t>
  </si>
  <si>
    <t>1398-09-19</t>
  </si>
  <si>
    <t>1398-09-20</t>
  </si>
  <si>
    <t>1398-09-23</t>
  </si>
  <si>
    <t>1398-09-25</t>
  </si>
  <si>
    <t>1398-09-26</t>
  </si>
  <si>
    <t>1398-09-27</t>
  </si>
  <si>
    <t>انباشته از ابتدای سال 98تا انتهای آذر ماه</t>
  </si>
  <si>
    <t>آذر ماه 98</t>
  </si>
  <si>
    <t>1398/08</t>
  </si>
  <si>
    <t>درصد تغییر</t>
  </si>
  <si>
    <t>داده گسترعصرنوين-هاي وب</t>
  </si>
  <si>
    <t>هاي وب</t>
  </si>
  <si>
    <t>بيمه آسيا</t>
  </si>
  <si>
    <t>آسيا</t>
  </si>
  <si>
    <t>پارس‌ سرام‌</t>
  </si>
  <si>
    <t>كسرام</t>
  </si>
  <si>
    <t>ليزينگ ايرانيان</t>
  </si>
  <si>
    <t>وايران</t>
  </si>
  <si>
    <t>سرمايه گذاري توسعه صنعت وتجارت</t>
  </si>
  <si>
    <t>وصنعت</t>
  </si>
  <si>
    <t>سرمايه‌گذاري‌بوعلي‌</t>
  </si>
  <si>
    <t>وبوعلي</t>
  </si>
  <si>
    <t>سيمان‌ بهبهان‌</t>
  </si>
  <si>
    <t>سبهان</t>
  </si>
  <si>
    <t>سيمان‌ شمال‌</t>
  </si>
  <si>
    <t>سشمال</t>
  </si>
  <si>
    <t>سيمان‌ كرمان‌</t>
  </si>
  <si>
    <t>سكرما</t>
  </si>
  <si>
    <t>سيمان‌فارس‌</t>
  </si>
  <si>
    <t>سفار</t>
  </si>
  <si>
    <t>صنايع سيمان دشتستان</t>
  </si>
  <si>
    <t>سدشت</t>
  </si>
  <si>
    <t>سرمايه گذاري گروه توسعه ملي</t>
  </si>
  <si>
    <t>وبانك</t>
  </si>
  <si>
    <t>مبين انرژي خليج فارس</t>
  </si>
  <si>
    <t>مبين</t>
  </si>
  <si>
    <t>قندهكمتان‌</t>
  </si>
  <si>
    <t>قهكمت</t>
  </si>
  <si>
    <t>برگزاري مجمع عمومي عادي بطور فوق العاده به منظور انتخاب اعضاي هيأت مديره</t>
  </si>
  <si>
    <t>كابل‌ البرز</t>
  </si>
  <si>
    <t>بالبر</t>
  </si>
  <si>
    <t>س. صنايع‌شيميايي‌ايران</t>
  </si>
  <si>
    <t>شيران</t>
  </si>
  <si>
    <t>سرمايه‌گذاري صنايع پتروشيمي‌</t>
  </si>
  <si>
    <t>وپترو</t>
  </si>
  <si>
    <t>گروه پتروشيمي س. ايرانيان</t>
  </si>
  <si>
    <t>پترول</t>
  </si>
  <si>
    <t>صنعتي‌ بهشهر</t>
  </si>
  <si>
    <t>غبشهر</t>
  </si>
  <si>
    <t>داروپخش‌ (هلدينگ‌</t>
  </si>
  <si>
    <t>وپخش</t>
  </si>
  <si>
    <t>آ.س.پ</t>
  </si>
  <si>
    <t>آ س پ</t>
  </si>
  <si>
    <t>برگزاري مجمع عمومي عادي ساليانه صاحبان سهام</t>
  </si>
  <si>
    <t>بانك دي</t>
  </si>
  <si>
    <t>دي</t>
  </si>
  <si>
    <t>مهندسي ساختمان تاسيسات راه آهن</t>
  </si>
  <si>
    <t>بالاس</t>
  </si>
  <si>
    <t>توکاريل</t>
  </si>
  <si>
    <t>توريل</t>
  </si>
  <si>
    <t>گسترش سرمايه گذاري ايرانيان</t>
  </si>
  <si>
    <t>وگستر</t>
  </si>
  <si>
    <t>مديريت انرژي اميد  تابان هور</t>
  </si>
  <si>
    <t>وهور</t>
  </si>
  <si>
    <t>فراوردههاي غذايي وقند چهارمحال</t>
  </si>
  <si>
    <t>قچار</t>
  </si>
  <si>
    <t>پاكديس</t>
  </si>
  <si>
    <t>غديس</t>
  </si>
  <si>
    <t>مواد اوليه دارويي البرز بالك</t>
  </si>
  <si>
    <t>دبالك</t>
  </si>
  <si>
    <t>سرمايه گذاري خوارزمي</t>
  </si>
  <si>
    <t>وخارزم</t>
  </si>
  <si>
    <t>فرآوري‌موادمعدني‌ايران‌</t>
  </si>
  <si>
    <t>فرآور</t>
  </si>
  <si>
    <t>98/9/24</t>
  </si>
  <si>
    <t>پتروشيمي پرديس</t>
  </si>
  <si>
    <t>شپديس</t>
  </si>
  <si>
    <t>داروسازي‌ اسوه‌</t>
  </si>
  <si>
    <t>داسوه</t>
  </si>
  <si>
    <t>آذر 98</t>
  </si>
  <si>
    <t>عملکرد 98 تا 98/09/30</t>
  </si>
  <si>
    <t>نام ناشر</t>
  </si>
  <si>
    <t>بورس منتشر کننده اوراق</t>
  </si>
  <si>
    <t>تاریخ انتشار</t>
  </si>
  <si>
    <t>تاریخ سررسید</t>
  </si>
  <si>
    <t>اسنادخزانه-م12بودجه98-001111 (اخزا812)</t>
  </si>
  <si>
    <t>اخزا812</t>
  </si>
  <si>
    <t>1400-11-11</t>
  </si>
  <si>
    <t>منفعت دولت6-ش.خاص140109 (افاد61)</t>
  </si>
  <si>
    <t>افاد61</t>
  </si>
  <si>
    <t>1401-09-17</t>
  </si>
  <si>
    <t>اسنادخزانه-م16بودجه98-010503 (اخزا816)</t>
  </si>
  <si>
    <t>اخزا816</t>
  </si>
  <si>
    <t>1401-05-03</t>
  </si>
  <si>
    <t>اسنادخزانه-م8بودجه98-000817 (اخزا808)</t>
  </si>
  <si>
    <t>اخزا808</t>
  </si>
  <si>
    <t>1400-08-17</t>
  </si>
  <si>
    <t>اسنادخزانه-م10بودجه98-001006 (اخزا810)</t>
  </si>
  <si>
    <t>اخزا810</t>
  </si>
  <si>
    <t>1400-10-06</t>
  </si>
  <si>
    <t>اسنادخزانه-م13بودجه98-010219 (اخزا813)</t>
  </si>
  <si>
    <t>اخزا813</t>
  </si>
  <si>
    <t>1401-02-19</t>
  </si>
  <si>
    <t>منفعت دولت6-ش.خاص ملت0109 (افاد62)</t>
  </si>
  <si>
    <t>افاد62</t>
  </si>
  <si>
    <t>1401-09-18</t>
  </si>
  <si>
    <t>اسنادخزانه-م1بودجه98-990423 (اخزا801)</t>
  </si>
  <si>
    <t>اخزا801</t>
  </si>
  <si>
    <t>مشاركت ش اصفهان012-3ماهه20% (مصفها012)</t>
  </si>
  <si>
    <t>مصفها012</t>
  </si>
  <si>
    <t>شهرداری اصفهان</t>
  </si>
  <si>
    <t>وزارت تعاون، کار و رفاه اجتماعی</t>
  </si>
  <si>
    <t>شرکت ایران خودرو</t>
  </si>
  <si>
    <t>شرکت توسعه اعتماد مبین (سهامی خاص)</t>
  </si>
  <si>
    <t>شرکت کرمان موتور</t>
  </si>
  <si>
    <t>مشاركت ش اصفهان203-3ماهه18% (مصفها203)</t>
  </si>
  <si>
    <t>مصفها203</t>
  </si>
  <si>
    <t>1402-03-20</t>
  </si>
  <si>
    <t>شرکت ریل پرداز سیر</t>
  </si>
  <si>
    <t>شرکت ریل سیر کوثر (سهامی عام)</t>
  </si>
  <si>
    <t>شرکت سيمان شرق</t>
  </si>
  <si>
    <t>پایان آبان ماه 1398</t>
  </si>
  <si>
    <t>98/08/30</t>
  </si>
  <si>
    <t>تعداد سرمایه‌گذار در آبان ماه 1398</t>
  </si>
  <si>
    <t>پایان آبان ماه 1397</t>
  </si>
  <si>
    <t>1398/10/30</t>
  </si>
  <si>
    <t>1398-10</t>
  </si>
  <si>
    <t>دی ماه 98</t>
  </si>
  <si>
    <t>دی ماه 97</t>
  </si>
  <si>
    <t>تاپایان دی ماه</t>
  </si>
  <si>
    <t>1398/10</t>
  </si>
  <si>
    <t>دی ماه 1398</t>
  </si>
  <si>
    <t>1397/10/30</t>
  </si>
  <si>
    <t>نسبت به کل حجم دی ماه 98</t>
  </si>
  <si>
    <t>دی ماه</t>
  </si>
  <si>
    <t>دی ماه 1397</t>
  </si>
  <si>
    <t>تاپایان دی ماه 1398</t>
  </si>
  <si>
    <t>انباشته از ابتدای سال 98تا انتهای دی ماه</t>
  </si>
  <si>
    <t>عملکرد 98 تا 98/10/30</t>
  </si>
  <si>
    <t>معادن‌منگنزايران‌</t>
  </si>
  <si>
    <t>كمنگنز</t>
  </si>
  <si>
    <t>سامان‌ گستراصفهان‌</t>
  </si>
  <si>
    <t>ثامان</t>
  </si>
  <si>
    <t>برگزاري مجمع عمومي عادي ساليانه به منظور تصويب صورت هاي مالي</t>
  </si>
  <si>
    <t>برگزاري مجامع عمومي عادي ساليانه به منظور تصويب صورتهاي مالي_عمومي فوق العاده</t>
  </si>
  <si>
    <t>افست‌</t>
  </si>
  <si>
    <t>چافست</t>
  </si>
  <si>
    <t>برگزاري مجامع عمومي عادي ساليانه به منظور تصويب صورت هاي مالي -عمومي فوق العاده و عمومي عادي به طور فوق العاده</t>
  </si>
  <si>
    <t>پست بانك ايران</t>
  </si>
  <si>
    <t>وپست</t>
  </si>
  <si>
    <t>حمل و نقل بين المللي خليج فارس</t>
  </si>
  <si>
    <t>حفارس</t>
  </si>
  <si>
    <t>رادياتور ايران‌</t>
  </si>
  <si>
    <t>ختور</t>
  </si>
  <si>
    <t>سازه‌ پويش‌</t>
  </si>
  <si>
    <t>خپويش</t>
  </si>
  <si>
    <t>فنرسازي‌زر</t>
  </si>
  <si>
    <t>خزر</t>
  </si>
  <si>
    <t>ايران‌ارقام‌</t>
  </si>
  <si>
    <t>مرقام</t>
  </si>
  <si>
    <t>داده‌پردازي‌ايران‌</t>
  </si>
  <si>
    <t>مداران</t>
  </si>
  <si>
    <t>همكاران سيستم</t>
  </si>
  <si>
    <t>سيستم</t>
  </si>
  <si>
    <t>صنعتي‌ آما</t>
  </si>
  <si>
    <t>فاما</t>
  </si>
  <si>
    <t>ماشين‌ سازي‌ اراك‌</t>
  </si>
  <si>
    <t>فاراك</t>
  </si>
  <si>
    <t>شيشه‌ همدان‌</t>
  </si>
  <si>
    <t>كهمدا</t>
  </si>
  <si>
    <t>سرمايه گذاري پرديس</t>
  </si>
  <si>
    <t>پرديس</t>
  </si>
  <si>
    <t>سرمايه‌ گذاري‌ صنعت‌ بيمه‌</t>
  </si>
  <si>
    <t>وبيمه</t>
  </si>
  <si>
    <t>برگزاري مجامع عمومي عادي ساليانه به منظور تصويب صورت هاي مالي- عمومي فوق العاده به منظور تصميم گيري در خصوص افزايش سرمايه</t>
  </si>
  <si>
    <t>سرمايه‌گذاري‌ ملي‌ايران‌</t>
  </si>
  <si>
    <t>ونيكي</t>
  </si>
  <si>
    <t>گروه س توسعه صنعتي ايران</t>
  </si>
  <si>
    <t>وتوصا</t>
  </si>
  <si>
    <t>سيمان‌هگمتان‌</t>
  </si>
  <si>
    <t>سهگمت</t>
  </si>
  <si>
    <t>سرمايه‌گذاري‌صندوق‌بازنشستگي‌</t>
  </si>
  <si>
    <t>وصندوق</t>
  </si>
  <si>
    <t>سرمايه‌گذاري‌ صنعت‌ نفت‌</t>
  </si>
  <si>
    <t>ونفت</t>
  </si>
  <si>
    <t>اطلاعات با اهميت گروه ت</t>
  </si>
  <si>
    <t>غلتك سازان سپاهان</t>
  </si>
  <si>
    <t>فسازان</t>
  </si>
  <si>
    <t>برگزاري مجامع عمومي فوق العاده به منظور تصميم گيري در خصوص افزايش سرمايه- عمومي عادي به طور فوق العاده به منظور انتخاب اعضا هيئت مديره</t>
  </si>
  <si>
    <t>فولاد آلياژي ايران</t>
  </si>
  <si>
    <t>فولاژ</t>
  </si>
  <si>
    <t>شكيل جلسه هيئت مديره در خصوص افزايش سرمايه</t>
  </si>
  <si>
    <t>فولاد مباركه اصفهان</t>
  </si>
  <si>
    <t>فولاد</t>
  </si>
  <si>
    <t>برگزاري مجامع عمومي فوق العاده به منظور تصميم گيري در خصوص افزايش سرمايه و عمومي عادي بطور فوق العاده</t>
  </si>
  <si>
    <t>نوردوقطعات‌ فولادي‌</t>
  </si>
  <si>
    <t>فنورد</t>
  </si>
  <si>
    <t>برگزاري مجامع عمومي عادي ساليانه بمنظور تصويب صورت هاي مالي،عمومي فوق العاده بمنظور تصميم گيري در خصوص افزايش سرمايه</t>
  </si>
  <si>
    <t>كارخانجات‌ قند قزوين‌</t>
  </si>
  <si>
    <t>قزوين</t>
  </si>
  <si>
    <t>كاشي‌ وسراميك‌ حافظ‌</t>
  </si>
  <si>
    <t>كحافظ</t>
  </si>
  <si>
    <t>ايران‌ تاير</t>
  </si>
  <si>
    <t>پتاير</t>
  </si>
  <si>
    <t>ايران‌ياساتايرورابر</t>
  </si>
  <si>
    <t>پاسا</t>
  </si>
  <si>
    <t>ايران‌ ترانسفو</t>
  </si>
  <si>
    <t>بترانس</t>
  </si>
  <si>
    <t>پارس‌سويچ‌</t>
  </si>
  <si>
    <t>بسويچ</t>
  </si>
  <si>
    <t>كارخانجات توليدي شهيد قندي</t>
  </si>
  <si>
    <t>بكام</t>
  </si>
  <si>
    <t>بين‌ المللي‌ محصولات‌  پارس‌</t>
  </si>
  <si>
    <t>شپارس</t>
  </si>
  <si>
    <t>پتروشيمي‌ خارك‌</t>
  </si>
  <si>
    <t>شخارك</t>
  </si>
  <si>
    <t>برگزاري مجمع عمومي عادي به طور فوق العاده به منظور انتخاب اعضا هيئت مديره</t>
  </si>
  <si>
    <t>پتروشيمي خراسان</t>
  </si>
  <si>
    <t>خراسان</t>
  </si>
  <si>
    <t>پتروشيمي‌شيراز</t>
  </si>
  <si>
    <t>شيراز</t>
  </si>
  <si>
    <t>صنايع پتروشيمي كرمانشاه</t>
  </si>
  <si>
    <t>كرماشا</t>
  </si>
  <si>
    <t>گسترش نفت و گاز پارسيان</t>
  </si>
  <si>
    <t>پارسان</t>
  </si>
  <si>
    <t>بيسكويت‌  گرجي‌</t>
  </si>
  <si>
    <t>غگرجي</t>
  </si>
  <si>
    <t>پارس‌ مينو</t>
  </si>
  <si>
    <t>غپينو</t>
  </si>
  <si>
    <t>سالمين‌</t>
  </si>
  <si>
    <t>غسالم</t>
  </si>
  <si>
    <t>شركت ارتباطات سيار ايران</t>
  </si>
  <si>
    <t>همراه</t>
  </si>
  <si>
    <t>داروسازي‌ امين‌</t>
  </si>
  <si>
    <t>دامين</t>
  </si>
  <si>
    <t>دارويي‌ لقمان‌</t>
  </si>
  <si>
    <t>دلقما</t>
  </si>
  <si>
    <t>سرمايه گذاري مسكن الوند</t>
  </si>
  <si>
    <t>ثالوند</t>
  </si>
  <si>
    <t>سرمايه گذاري مسكن تهران</t>
  </si>
  <si>
    <t>ثتران</t>
  </si>
  <si>
    <t>سرمايه‌گذاري مسكن زاينده رود</t>
  </si>
  <si>
    <t>ثرود</t>
  </si>
  <si>
    <t>شركت سرمايه گذاري مسكن شمالغرب</t>
  </si>
  <si>
    <t>ثغرب</t>
  </si>
  <si>
    <t>شهر سازي و خانه سازي باغميشه</t>
  </si>
  <si>
    <t>ثباغ</t>
  </si>
  <si>
    <t>اعتباري ملل</t>
  </si>
  <si>
    <t>وملل</t>
  </si>
  <si>
    <t>برگزاري مجمع عمومي عادي به طورفوق‌العاده صاحبان سهام</t>
  </si>
  <si>
    <t>بيمه  دي</t>
  </si>
  <si>
    <t>ودي</t>
  </si>
  <si>
    <t>بيمه سامان</t>
  </si>
  <si>
    <t>بساما</t>
  </si>
  <si>
    <t>برگزاري مجمع عمومي فوق العاده صاحبان سهام</t>
  </si>
  <si>
    <t>شركت بيمه اتكايي امين</t>
  </si>
  <si>
    <t>اتكام</t>
  </si>
  <si>
    <t>صنايع ماشين هاي اداري ايران</t>
  </si>
  <si>
    <t>ماديرا</t>
  </si>
  <si>
    <t>توسعه خدمات دريايي وبندري سينا</t>
  </si>
  <si>
    <t>حسينا</t>
  </si>
  <si>
    <t>برگزاري مجمع عمومي عادي بطور فوق العاده صاحبان سهام</t>
  </si>
  <si>
    <t>جنرال مكانيك</t>
  </si>
  <si>
    <t>رنيك</t>
  </si>
  <si>
    <t>مجتمع توليد گوشت مرغ ماهان</t>
  </si>
  <si>
    <t>زماهان</t>
  </si>
  <si>
    <t>سرمايه گذاري آوا نوين</t>
  </si>
  <si>
    <t>وآوا</t>
  </si>
  <si>
    <t>سرمايه گذاري سبحان</t>
  </si>
  <si>
    <t>وسبحان</t>
  </si>
  <si>
    <t>سيمان لار سبزوار</t>
  </si>
  <si>
    <t>سبزوا</t>
  </si>
  <si>
    <t>برگزاري مجمع عمومي عادي ساليانه نوبت دوم صاحبان سهام</t>
  </si>
  <si>
    <t>فولاد هرمزگان جنوب</t>
  </si>
  <si>
    <t>هرمز</t>
  </si>
  <si>
    <t>برگزاري مجامع عمومي عادي بطور فوق العاده و عمومي فوق العاده صاحبان سهام</t>
  </si>
  <si>
    <t>برگزاري مجمع عمومي عادي بطورفوق العاده صاحبان سهام</t>
  </si>
  <si>
    <t>پتروشيمي زاگرس</t>
  </si>
  <si>
    <t>زاگرس</t>
  </si>
  <si>
    <t>پتروشيمي غدير</t>
  </si>
  <si>
    <t>شغدير</t>
  </si>
  <si>
    <t>ويتانا</t>
  </si>
  <si>
    <t>غويتا</t>
  </si>
  <si>
    <t>رفع ابهام يا اصلاح اطلاعات منتشره</t>
  </si>
  <si>
    <t>دارويي ره آورد تامين</t>
  </si>
  <si>
    <t>درهآور</t>
  </si>
  <si>
    <t>برگزاري مجمع عمومي فوق‌العاده نوبت دوم صاحبان سهام</t>
  </si>
  <si>
    <t>بين‌المللي‌توسعه‌ساختمان</t>
  </si>
  <si>
    <t>ثاخت</t>
  </si>
  <si>
    <t>98/10/25</t>
  </si>
  <si>
    <t>سرمايه‌گذاري‌توسعه‌آذربايجان‌</t>
  </si>
  <si>
    <t>وآذر</t>
  </si>
  <si>
    <t>98/10/28</t>
  </si>
  <si>
    <t>عمران‌وتوسعه‌فارس‌</t>
  </si>
  <si>
    <t>ثفارس</t>
  </si>
  <si>
    <t>سرمايه‌گذاري‌ رنا(هلدينگ‌</t>
  </si>
  <si>
    <t>ورنا</t>
  </si>
  <si>
    <t>98/10/30</t>
  </si>
  <si>
    <t>مهركام‌پارس‌</t>
  </si>
  <si>
    <t>خمهر</t>
  </si>
  <si>
    <t>ملي‌ صنايع‌ مس‌ ايران‌</t>
  </si>
  <si>
    <t>فملي</t>
  </si>
  <si>
    <t>شهد</t>
  </si>
  <si>
    <t>قشهد</t>
  </si>
  <si>
    <t>قند  نيشابور</t>
  </si>
  <si>
    <t>قنيشا</t>
  </si>
  <si>
    <t>تراكتورسازي‌ايران‌</t>
  </si>
  <si>
    <t>تايرا</t>
  </si>
  <si>
    <t>صنايع‌جوشكاب‌يزد</t>
  </si>
  <si>
    <t>بكاب</t>
  </si>
  <si>
    <t>گلوكوزان‌</t>
  </si>
  <si>
    <t>غگل</t>
  </si>
  <si>
    <t>98/10/15</t>
  </si>
  <si>
    <t>سرمايه گذاري مسكن پرديس</t>
  </si>
  <si>
    <t>ثپرديس</t>
  </si>
  <si>
    <t>98/10/24</t>
  </si>
  <si>
    <t>سرمايه گذاري مس سرچشمه</t>
  </si>
  <si>
    <t>سرچشمه</t>
  </si>
  <si>
    <t>برگزاري مجمع عمومي فوق‌العاده صاحبان سهام</t>
  </si>
  <si>
    <t>سهامي ذوب آهن  اصفهان</t>
  </si>
  <si>
    <t>ذوب</t>
  </si>
  <si>
    <t>كشت و صنعت شهداب ناب خراسان</t>
  </si>
  <si>
    <t>غشهداب</t>
  </si>
  <si>
    <t>دی 98</t>
  </si>
  <si>
    <t>1398-10-01</t>
  </si>
  <si>
    <t>1398-10-02</t>
  </si>
  <si>
    <t>1398-10-03</t>
  </si>
  <si>
    <t>1398-10-04</t>
  </si>
  <si>
    <t>1398-10-07</t>
  </si>
  <si>
    <t>1398-10-08</t>
  </si>
  <si>
    <t>1398-10-09</t>
  </si>
  <si>
    <t>1398-10-10</t>
  </si>
  <si>
    <t>1398-10-11</t>
  </si>
  <si>
    <t>1398-10-14</t>
  </si>
  <si>
    <t>1398-10-15</t>
  </si>
  <si>
    <t>1398-10-18</t>
  </si>
  <si>
    <t>1398-10-21</t>
  </si>
  <si>
    <t>1398-10-22</t>
  </si>
  <si>
    <t>1398-10-23</t>
  </si>
  <si>
    <t>1398-10-24</t>
  </si>
  <si>
    <t>1398-10-25</t>
  </si>
  <si>
    <t>1398-10-28</t>
  </si>
  <si>
    <t>1398-10-29</t>
  </si>
  <si>
    <t>منفعت دولت7-ش.خاص ساير0204 (افاد74) </t>
  </si>
  <si>
    <t>افاد74</t>
  </si>
  <si>
    <t>1402-04-11</t>
  </si>
  <si>
    <t>منفعت دولت7-ش.خاص بيمه0204 (افاد71) </t>
  </si>
  <si>
    <t>افاد71</t>
  </si>
  <si>
    <t>منفعت دولت7-ش.خاص سپهر0204 (افاد72)</t>
  </si>
  <si>
    <t>افاد72</t>
  </si>
  <si>
    <t>منفعت دولت7-ش.خاص نوين0204 (افاد73) </t>
  </si>
  <si>
    <t>افاد73</t>
  </si>
  <si>
    <t>مشاركت ش اصفهان112-3ماهه18% (مصفها112) </t>
  </si>
  <si>
    <t>مصفها112</t>
  </si>
  <si>
    <t>سلف كنستانتره سنگ آهن سناباد2 (عسناسنگ2)</t>
  </si>
  <si>
    <t>عسناسنگ2</t>
  </si>
  <si>
    <t>1399-10-04</t>
  </si>
  <si>
    <t>پایان آذر ماه 1398</t>
  </si>
  <si>
    <t>پایان آذر ماه 1397</t>
  </si>
  <si>
    <t>تعداد سرمایه‌گذار در آذر ماه 1398</t>
  </si>
  <si>
    <t>98/09/30</t>
  </si>
  <si>
    <t>دوره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</si>
</sst>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%"/>
    <numFmt numFmtId="167" formatCode="0.0"/>
    <numFmt numFmtId="168" formatCode="#,##0.000"/>
    <numFmt numFmtId="169" formatCode="_(* #,##0.000_);_(* \(#,##0.000\);_(* &quot;-&quot;??_);_(@_)"/>
    <numFmt numFmtId="170" formatCode="0.###,"/>
    <numFmt numFmtId="171" formatCode="#,##0.00%"/>
    <numFmt numFmtId="172" formatCode="0.000"/>
  </numFmts>
  <fonts count="128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FFFF"/>
      <name val="B Koodak"/>
      <charset val="178"/>
    </font>
    <font>
      <b/>
      <sz val="10"/>
      <color rgb="FF000000"/>
      <name val="B Mitra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IPT.Mitra"/>
      <charset val="2"/>
    </font>
    <font>
      <sz val="11"/>
      <color theme="1"/>
      <name val="Calibri"/>
      <family val="2"/>
    </font>
    <font>
      <sz val="9"/>
      <color rgb="FF000000"/>
      <name val="B Mitra"/>
      <charset val="178"/>
    </font>
    <font>
      <b/>
      <sz val="9"/>
      <color rgb="FF000000"/>
      <name val="B Mitra"/>
      <charset val="178"/>
    </font>
    <font>
      <sz val="9"/>
      <color theme="1"/>
      <name val="B Mitra"/>
      <charset val="178"/>
    </font>
    <font>
      <sz val="11"/>
      <color theme="1"/>
      <name val="IPT.Mitra"/>
      <charset val="2"/>
    </font>
    <font>
      <sz val="10"/>
      <color theme="0"/>
      <name val="B Koodak"/>
      <charset val="178"/>
    </font>
    <font>
      <sz val="11"/>
      <color theme="1"/>
      <name val="B Mitra"/>
      <charset val="178"/>
    </font>
    <font>
      <sz val="12"/>
      <color theme="1"/>
      <name val="Calibri"/>
      <family val="2"/>
    </font>
    <font>
      <b/>
      <sz val="11"/>
      <color theme="1"/>
      <name val="B Mitra"/>
      <charset val="178"/>
    </font>
    <font>
      <sz val="12"/>
      <color theme="1"/>
      <name val="B Mitra"/>
      <charset val="178"/>
    </font>
    <font>
      <sz val="12"/>
      <name val="Calibri"/>
      <family val="2"/>
    </font>
    <font>
      <sz val="12"/>
      <color theme="1"/>
      <name val="IPT.Mitra"/>
      <charset val="2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1"/>
      <color rgb="FF000000"/>
      <name val="B Mitra"/>
      <charset val="178"/>
    </font>
    <font>
      <b/>
      <sz val="10"/>
      <color rgb="FFFFFFFF"/>
      <name val="Calibri"/>
      <family val="2"/>
    </font>
    <font>
      <sz val="9"/>
      <color theme="1"/>
      <name val="B Nazanin"/>
      <charset val="178"/>
    </font>
    <font>
      <sz val="11"/>
      <color theme="1"/>
      <name val="B Nazanin"/>
      <family val="2"/>
    </font>
    <font>
      <b/>
      <sz val="11"/>
      <color theme="1"/>
      <name val="B Nazanin"/>
      <family val="2"/>
    </font>
    <font>
      <b/>
      <sz val="10"/>
      <color theme="1"/>
      <name val="B Nazanin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B Nazanin"/>
      <family val="2"/>
    </font>
    <font>
      <sz val="11"/>
      <color theme="1"/>
      <name val="Calibri"/>
      <family val="2"/>
    </font>
    <font>
      <b/>
      <sz val="10"/>
      <color rgb="FF000000"/>
      <name val="Cambria"/>
      <family val="1"/>
    </font>
    <font>
      <b/>
      <sz val="10"/>
      <color rgb="FF000000"/>
      <name val="B Koodak"/>
      <charset val="178"/>
    </font>
    <font>
      <b/>
      <sz val="9"/>
      <color theme="1"/>
      <name val="B Mitra"/>
      <charset val="178"/>
    </font>
    <font>
      <b/>
      <sz val="11"/>
      <color theme="1"/>
      <name val="IPT.Mitra"/>
      <charset val="2"/>
    </font>
    <font>
      <sz val="10"/>
      <color theme="1"/>
      <name val="B Koodak"/>
      <charset val="178"/>
    </font>
    <font>
      <b/>
      <sz val="12"/>
      <color theme="0"/>
      <name val="B Mitra"/>
      <charset val="178"/>
    </font>
    <font>
      <sz val="12"/>
      <name val="B Mitra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IPT.Nazanin"/>
      <charset val="2"/>
    </font>
    <font>
      <sz val="10"/>
      <color theme="1"/>
      <name val="B Mitra"/>
      <charset val="178"/>
    </font>
    <font>
      <b/>
      <sz val="11"/>
      <color rgb="FF000000"/>
      <name val="Calibri"/>
      <family val="2"/>
    </font>
    <font>
      <b/>
      <sz val="11"/>
      <color rgb="FF000000"/>
      <name val="B Mitra"/>
      <charset val="178"/>
    </font>
    <font>
      <sz val="12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charset val="178"/>
      <scheme val="minor"/>
    </font>
    <font>
      <sz val="10"/>
      <color indexed="8"/>
      <name val="Arial"/>
      <family val="2"/>
    </font>
    <font>
      <sz val="11"/>
      <name val="B Mitra"/>
      <charset val="178"/>
    </font>
    <font>
      <sz val="10"/>
      <color rgb="FF000000"/>
      <name val="B Mitra"/>
      <charset val="178"/>
    </font>
    <font>
      <sz val="10"/>
      <color rgb="FFFFFFFF"/>
      <name val="B Yas"/>
      <charset val="178"/>
    </font>
    <font>
      <b/>
      <sz val="11"/>
      <color rgb="FFFFFFFF"/>
      <name val="B Yas"/>
      <charset val="178"/>
    </font>
    <font>
      <sz val="10.5"/>
      <color rgb="FF000000"/>
      <name val="IPT.Mitra"/>
      <charset val="2"/>
    </font>
    <font>
      <b/>
      <sz val="10.5"/>
      <color rgb="FF000000"/>
      <name val="IPT.Mitra"/>
      <charset val="2"/>
    </font>
    <font>
      <b/>
      <sz val="11"/>
      <color rgb="FFFFFFFF"/>
      <name val="Calibri"/>
      <family val="2"/>
    </font>
    <font>
      <sz val="12"/>
      <color rgb="FF000000"/>
      <name val="B Mitra"/>
      <charset val="178"/>
    </font>
    <font>
      <sz val="11"/>
      <color rgb="FFFFFFFF"/>
      <name val="B Yas"/>
      <charset val="178"/>
    </font>
    <font>
      <sz val="11"/>
      <color theme="1"/>
      <name val="Calibri"/>
      <family val="2"/>
    </font>
    <font>
      <sz val="11"/>
      <color theme="1"/>
      <name val="Calibri Light"/>
      <family val="2"/>
      <scheme val="major"/>
    </font>
    <font>
      <b/>
      <sz val="9"/>
      <color theme="1"/>
      <name val="Calibri"/>
      <family val="2"/>
    </font>
    <font>
      <b/>
      <sz val="10"/>
      <name val="B Mitra"/>
      <charset val="178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B Yas"/>
      <charset val="178"/>
    </font>
    <font>
      <sz val="10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sz val="11"/>
      <color theme="1"/>
      <name val="Calibri"/>
      <family val="2"/>
    </font>
    <font>
      <sz val="13"/>
      <color theme="1"/>
      <name val="B Mitra"/>
      <charset val="178"/>
    </font>
    <font>
      <sz val="13"/>
      <color rgb="FF000000"/>
      <name val="B Mitra"/>
      <charset val="178"/>
    </font>
    <font>
      <sz val="13"/>
      <color rgb="FF000000"/>
      <name val="Calibri"/>
      <family val="2"/>
      <scheme val="minor"/>
    </font>
    <font>
      <sz val="8"/>
      <color theme="1"/>
      <name val="B Mitra"/>
      <charset val="178"/>
    </font>
    <font>
      <b/>
      <sz val="9"/>
      <color rgb="FF000000"/>
      <name val="B Koodak"/>
      <charset val="178"/>
    </font>
    <font>
      <b/>
      <sz val="12"/>
      <color rgb="FF000000"/>
      <name val="IPT.Mitra"/>
      <charset val="2"/>
    </font>
    <font>
      <sz val="9.5"/>
      <color rgb="FF000000"/>
      <name val="B Mitra"/>
      <charset val="178"/>
    </font>
    <font>
      <b/>
      <sz val="10"/>
      <color rgb="FFFFFFFF"/>
      <name val="B Yas"/>
      <charset val="178"/>
    </font>
    <font>
      <sz val="13"/>
      <color rgb="FF000000"/>
      <name val="IPT.Mitra"/>
      <charset val="2"/>
    </font>
    <font>
      <sz val="11"/>
      <color rgb="FF000000"/>
      <name val="Times New Roman"/>
      <family val="1"/>
    </font>
    <font>
      <b/>
      <sz val="13"/>
      <color rgb="FF000000"/>
      <name val="IPT.Mitra"/>
      <charset val="2"/>
    </font>
    <font>
      <sz val="1"/>
      <color rgb="FFFFFFFF"/>
      <name val="B Koodak"/>
      <charset val="178"/>
    </font>
    <font>
      <b/>
      <sz val="12"/>
      <color rgb="FFFFFFFF"/>
      <name val="IPT.Mitra"/>
      <charset val="2"/>
    </font>
    <font>
      <b/>
      <sz val="12"/>
      <color rgb="FFFFFFFF"/>
      <name val="B Yas"/>
      <charset val="178"/>
    </font>
    <font>
      <b/>
      <sz val="1"/>
      <color rgb="FF000000"/>
      <name val="B Koodak"/>
      <charset val="178"/>
    </font>
    <font>
      <sz val="16"/>
      <color rgb="FF000000"/>
      <name val="IPT.Mitra"/>
      <charset val="2"/>
    </font>
    <font>
      <sz val="11"/>
      <color theme="1"/>
      <name val="B Koodak"/>
      <charset val="178"/>
    </font>
    <font>
      <sz val="14"/>
      <color rgb="FF000000"/>
      <name val="IPT.Mitra"/>
      <charset val="2"/>
    </font>
    <font>
      <sz val="10"/>
      <color rgb="FFFFFFFF"/>
      <name val="B Koodak"/>
      <charset val="178"/>
    </font>
    <font>
      <b/>
      <sz val="13"/>
      <color theme="1"/>
      <name val="B Mitra"/>
      <charset val="178"/>
    </font>
    <font>
      <sz val="11"/>
      <color rgb="FF000000"/>
      <name val="IPT.Mitra"/>
      <charset val="2"/>
    </font>
    <font>
      <sz val="10.5"/>
      <color rgb="FF000000"/>
      <name val="B Mitra"/>
      <charset val="178"/>
    </font>
    <font>
      <b/>
      <sz val="8.5"/>
      <color rgb="FF000000"/>
      <name val="B Mitra"/>
      <charset val="178"/>
    </font>
    <font>
      <b/>
      <sz val="10"/>
      <color rgb="FF000000"/>
      <name val="IPT.Mitra"/>
      <charset val="2"/>
    </font>
    <font>
      <b/>
      <sz val="7.5"/>
      <color rgb="FF000000"/>
      <name val="B Mitra"/>
      <charset val="178"/>
    </font>
    <font>
      <sz val="10"/>
      <color rgb="FF000000"/>
      <name val="IPT.Mitra"/>
      <charset val="2"/>
    </font>
    <font>
      <sz val="9"/>
      <color rgb="FFFFFFFF"/>
      <name val="B Yas"/>
      <charset val="178"/>
    </font>
    <font>
      <sz val="9"/>
      <color rgb="FFFFFFFF"/>
      <name val="Calibri"/>
      <family val="2"/>
    </font>
    <font>
      <b/>
      <sz val="10"/>
      <color theme="1"/>
      <name val="B Yas"/>
      <charset val="178"/>
    </font>
    <font>
      <b/>
      <sz val="10"/>
      <color rgb="FFFFFFFF"/>
      <name val="B Mitra"/>
      <charset val="178"/>
    </font>
    <font>
      <sz val="9"/>
      <color rgb="FF000000"/>
      <name val="B Koodak"/>
      <charset val="178"/>
    </font>
    <font>
      <b/>
      <sz val="14"/>
      <color rgb="FF000000"/>
      <name val="IPT.Mitra"/>
      <charset val="2"/>
    </font>
    <font>
      <b/>
      <sz val="11"/>
      <color theme="1"/>
      <name val="Times New Roman"/>
      <family val="1"/>
    </font>
    <font>
      <b/>
      <sz val="12"/>
      <color theme="1"/>
      <name val="B Mitra"/>
      <charset val="178"/>
    </font>
    <font>
      <b/>
      <sz val="7"/>
      <color rgb="FF000000"/>
      <name val="B Mitra"/>
      <charset val="178"/>
    </font>
    <font>
      <sz val="10"/>
      <color rgb="FF000000"/>
      <name val="Calibri"/>
      <family val="2"/>
    </font>
    <font>
      <sz val="10"/>
      <color rgb="FF000000"/>
      <name val="Times New Roman"/>
      <family val="1"/>
    </font>
    <font>
      <sz val="10"/>
      <color rgb="FFFFFFFF"/>
      <name val="Calibri"/>
      <family val="2"/>
    </font>
    <font>
      <b/>
      <sz val="11"/>
      <color rgb="FFFFFFFF"/>
      <name val="IPT.Mitra"/>
      <charset val="2"/>
    </font>
    <font>
      <b/>
      <sz val="10"/>
      <color rgb="FFFFFFFF"/>
      <name val="IPT.Mitra"/>
      <charset val="2"/>
    </font>
    <font>
      <b/>
      <sz val="9"/>
      <color rgb="FFFFFFFF"/>
      <name val="IPT.Mitra"/>
      <charset val="2"/>
    </font>
    <font>
      <u/>
      <sz val="11"/>
      <color theme="1"/>
      <name val="Calibri"/>
      <family val="2"/>
    </font>
    <font>
      <sz val="10"/>
      <color theme="1"/>
      <name val="Calibri"/>
      <scheme val="minor"/>
    </font>
    <font>
      <b/>
      <sz val="11"/>
      <name val="IPT.Mitra"/>
      <charset val="2"/>
    </font>
    <font>
      <sz val="12"/>
      <name val="IPT.Mitra"/>
      <charset val="2"/>
    </font>
    <font>
      <b/>
      <sz val="10"/>
      <name val="IPT.Mitra"/>
      <charset val="2"/>
    </font>
    <font>
      <b/>
      <sz val="10"/>
      <color theme="0"/>
      <name val="B Mitra"/>
      <charset val="178"/>
    </font>
    <font>
      <b/>
      <sz val="10"/>
      <color theme="0"/>
      <name val="IPT.Mitra"/>
      <charset val="2"/>
    </font>
  </fonts>
  <fills count="4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9F9F9"/>
      </patternFill>
    </fill>
    <fill>
      <patternFill patternType="solid">
        <fgColor rgb="FFF3F2EA"/>
      </patternFill>
    </fill>
    <fill>
      <patternFill patternType="solid">
        <fgColor rgb="FF2E74B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rgb="FFF9F9F9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82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959595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959595"/>
      </bottom>
      <diagonal/>
    </border>
    <border>
      <left/>
      <right/>
      <top style="thin">
        <color indexed="64"/>
      </top>
      <bottom style="thin">
        <color rgb="FF959595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 style="thin">
        <color rgb="FF959595"/>
      </bottom>
      <diagonal/>
    </border>
    <border>
      <left/>
      <right style="thin">
        <color indexed="64"/>
      </right>
      <top style="thin">
        <color indexed="64"/>
      </top>
      <bottom style="thin">
        <color rgb="FF95959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19">
    <xf numFmtId="0" fontId="0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43" fontId="27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8" fillId="0" borderId="0"/>
    <xf numFmtId="0" fontId="27" fillId="0" borderId="0"/>
    <xf numFmtId="9" fontId="27" fillId="0" borderId="0" applyFont="0" applyFill="0" applyBorder="0" applyAlignment="0" applyProtection="0"/>
    <xf numFmtId="0" fontId="54" fillId="0" borderId="0"/>
    <xf numFmtId="0" fontId="55" fillId="0" borderId="0"/>
    <xf numFmtId="0" fontId="15" fillId="0" borderId="0"/>
    <xf numFmtId="0" fontId="65" fillId="0" borderId="0"/>
    <xf numFmtId="9" fontId="65" fillId="0" borderId="0" applyFont="0" applyFill="0" applyBorder="0" applyAlignment="0" applyProtection="0"/>
    <xf numFmtId="0" fontId="79" fillId="0" borderId="0"/>
    <xf numFmtId="0" fontId="27" fillId="0" borderId="0"/>
    <xf numFmtId="0" fontId="15" fillId="0" borderId="0"/>
  </cellStyleXfs>
  <cellXfs count="1357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/>
    <xf numFmtId="3" fontId="16" fillId="0" borderId="0" xfId="0" applyNumberFormat="1" applyFont="1" applyBorder="1" applyAlignment="1">
      <alignment horizontal="center" vertical="center" wrapText="1" readingOrder="2"/>
    </xf>
    <xf numFmtId="3" fontId="17" fillId="0" borderId="16" xfId="0" applyNumberFormat="1" applyFont="1" applyBorder="1" applyAlignment="1">
      <alignment horizontal="center" vertical="center" wrapText="1" readingOrder="2"/>
    </xf>
    <xf numFmtId="3" fontId="17" fillId="0" borderId="17" xfId="0" applyNumberFormat="1" applyFont="1" applyBorder="1" applyAlignment="1">
      <alignment horizontal="center" vertical="center" wrapText="1" readingOrder="2"/>
    </xf>
    <xf numFmtId="3" fontId="17" fillId="0" borderId="9" xfId="0" applyNumberFormat="1" applyFont="1" applyBorder="1" applyAlignment="1">
      <alignment horizontal="center" vertical="center" wrapText="1" readingOrder="2"/>
    </xf>
    <xf numFmtId="0" fontId="17" fillId="7" borderId="18" xfId="0" applyFont="1" applyFill="1" applyBorder="1" applyAlignment="1">
      <alignment horizontal="center" vertical="center" wrapText="1" readingOrder="2"/>
    </xf>
    <xf numFmtId="3" fontId="17" fillId="0" borderId="20" xfId="0" applyNumberFormat="1" applyFont="1" applyBorder="1" applyAlignment="1">
      <alignment horizontal="center" vertical="center" wrapText="1" readingOrder="2"/>
    </xf>
    <xf numFmtId="3" fontId="17" fillId="8" borderId="18" xfId="0" applyNumberFormat="1" applyFont="1" applyFill="1" applyBorder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3" fontId="18" fillId="0" borderId="9" xfId="0" applyNumberFormat="1" applyFont="1" applyBorder="1" applyAlignment="1">
      <alignment horizontal="center" vertical="center" wrapText="1"/>
    </xf>
    <xf numFmtId="0" fontId="31" fillId="11" borderId="0" xfId="0" applyFont="1" applyFill="1" applyAlignment="1">
      <alignment horizontal="center" vertical="center"/>
    </xf>
    <xf numFmtId="0" fontId="28" fillId="11" borderId="0" xfId="0" applyFont="1" applyFill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4" fillId="14" borderId="9" xfId="0" applyFont="1" applyFill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 wrapText="1" readingOrder="2"/>
    </xf>
    <xf numFmtId="0" fontId="32" fillId="0" borderId="0" xfId="5"/>
    <xf numFmtId="0" fontId="32" fillId="0" borderId="0" xfId="5" applyAlignment="1">
      <alignment horizontal="center" vertical="center"/>
    </xf>
    <xf numFmtId="0" fontId="33" fillId="16" borderId="36" xfId="5" applyFont="1" applyFill="1" applyBorder="1"/>
    <xf numFmtId="0" fontId="37" fillId="0" borderId="0" xfId="5" applyFont="1"/>
    <xf numFmtId="0" fontId="44" fillId="17" borderId="43" xfId="3" applyNumberFormat="1" applyFont="1" applyFill="1" applyBorder="1" applyAlignment="1">
      <alignment horizontal="center" vertical="center"/>
    </xf>
    <xf numFmtId="0" fontId="15" fillId="0" borderId="0" xfId="3"/>
    <xf numFmtId="0" fontId="24" fillId="16" borderId="44" xfId="3" applyNumberFormat="1" applyFont="1" applyFill="1" applyBorder="1" applyAlignment="1">
      <alignment horizontal="center" vertical="center"/>
    </xf>
    <xf numFmtId="0" fontId="24" fillId="0" borderId="44" xfId="3" applyNumberFormat="1" applyFont="1" applyBorder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4" fillId="17" borderId="0" xfId="3" applyFont="1" applyFill="1" applyAlignment="1">
      <alignment horizontal="center" vertical="center"/>
    </xf>
    <xf numFmtId="0" fontId="24" fillId="16" borderId="44" xfId="3" applyNumberFormat="1" applyFont="1" applyFill="1" applyBorder="1" applyAlignment="1">
      <alignment horizontal="center" vertical="center" wrapText="1"/>
    </xf>
    <xf numFmtId="0" fontId="24" fillId="0" borderId="44" xfId="3" applyNumberFormat="1" applyFont="1" applyBorder="1" applyAlignment="1">
      <alignment horizontal="center" vertical="center" wrapText="1"/>
    </xf>
    <xf numFmtId="0" fontId="45" fillId="0" borderId="44" xfId="3" applyNumberFormat="1" applyFont="1" applyBorder="1" applyAlignment="1">
      <alignment horizontal="center" vertical="center"/>
    </xf>
    <xf numFmtId="0" fontId="45" fillId="16" borderId="44" xfId="3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7" fillId="6" borderId="0" xfId="0" applyFont="1" applyFill="1" applyBorder="1" applyAlignment="1">
      <alignment horizontal="center" vertical="center" textRotation="90" wrapText="1" readingOrder="2"/>
    </xf>
    <xf numFmtId="0" fontId="0" fillId="11" borderId="0" xfId="0" applyFill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11" borderId="9" xfId="0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11" borderId="0" xfId="1" applyFill="1"/>
    <xf numFmtId="0" fontId="53" fillId="19" borderId="0" xfId="1" applyFont="1" applyFill="1"/>
    <xf numFmtId="0" fontId="53" fillId="17" borderId="9" xfId="1" applyFont="1" applyFill="1" applyBorder="1" applyAlignment="1">
      <alignment horizontal="center"/>
    </xf>
    <xf numFmtId="0" fontId="53" fillId="20" borderId="9" xfId="1" applyFont="1" applyFill="1" applyBorder="1" applyAlignment="1">
      <alignment horizontal="center"/>
    </xf>
    <xf numFmtId="0" fontId="53" fillId="14" borderId="9" xfId="1" applyFont="1" applyFill="1" applyBorder="1" applyAlignment="1">
      <alignment horizontal="center"/>
    </xf>
    <xf numFmtId="0" fontId="53" fillId="21" borderId="9" xfId="1" applyFont="1" applyFill="1" applyBorder="1" applyAlignment="1">
      <alignment horizontal="center"/>
    </xf>
    <xf numFmtId="0" fontId="53" fillId="22" borderId="9" xfId="1" applyFont="1" applyFill="1" applyBorder="1" applyAlignment="1">
      <alignment horizontal="center"/>
    </xf>
    <xf numFmtId="0" fontId="53" fillId="23" borderId="9" xfId="1" applyFont="1" applyFill="1" applyBorder="1" applyAlignment="1">
      <alignment horizontal="center"/>
    </xf>
    <xf numFmtId="0" fontId="53" fillId="24" borderId="9" xfId="1" applyFont="1" applyFill="1" applyBorder="1" applyAlignment="1">
      <alignment horizontal="center"/>
    </xf>
    <xf numFmtId="0" fontId="53" fillId="11" borderId="9" xfId="1" applyFont="1" applyFill="1" applyBorder="1" applyAlignment="1">
      <alignment horizontal="center"/>
    </xf>
    <xf numFmtId="0" fontId="45" fillId="11" borderId="9" xfId="11" applyFont="1" applyFill="1" applyBorder="1" applyAlignment="1">
      <alignment horizontal="center" readingOrder="2"/>
    </xf>
    <xf numFmtId="0" fontId="45" fillId="11" borderId="9" xfId="11" applyFont="1" applyFill="1" applyBorder="1" applyAlignment="1">
      <alignment horizontal="center"/>
    </xf>
    <xf numFmtId="0" fontId="45" fillId="11" borderId="9" xfId="11" applyFont="1" applyFill="1" applyBorder="1" applyAlignment="1">
      <alignment horizontal="center" vertical="center"/>
    </xf>
    <xf numFmtId="0" fontId="24" fillId="0" borderId="0" xfId="11" applyFont="1"/>
    <xf numFmtId="0" fontId="24" fillId="0" borderId="0" xfId="13" applyFont="1"/>
    <xf numFmtId="0" fontId="24" fillId="0" borderId="0" xfId="11" applyFont="1" applyAlignment="1">
      <alignment vertical="center" wrapText="1"/>
    </xf>
    <xf numFmtId="0" fontId="24" fillId="0" borderId="0" xfId="11" applyFont="1" applyAlignment="1">
      <alignment vertical="center"/>
    </xf>
    <xf numFmtId="0" fontId="22" fillId="19" borderId="9" xfId="11" applyFont="1" applyFill="1" applyBorder="1" applyAlignment="1">
      <alignment horizontal="center"/>
    </xf>
    <xf numFmtId="22" fontId="22" fillId="24" borderId="9" xfId="11" applyNumberFormat="1" applyFont="1" applyFill="1" applyBorder="1" applyAlignment="1">
      <alignment horizontal="center"/>
    </xf>
    <xf numFmtId="0" fontId="22" fillId="24" borderId="9" xfId="11" applyFont="1" applyFill="1" applyBorder="1" applyAlignment="1">
      <alignment horizontal="center"/>
    </xf>
    <xf numFmtId="0" fontId="24" fillId="0" borderId="0" xfId="11" applyFont="1" applyAlignment="1">
      <alignment horizontal="center"/>
    </xf>
    <xf numFmtId="0" fontId="22" fillId="0" borderId="0" xfId="11" applyFont="1"/>
    <xf numFmtId="4" fontId="25" fillId="19" borderId="9" xfId="12" applyNumberFormat="1" applyFont="1" applyFill="1" applyBorder="1" applyAlignment="1">
      <alignment horizontal="center" vertical="center" wrapText="1" readingOrder="2"/>
    </xf>
    <xf numFmtId="0" fontId="22" fillId="19" borderId="9" xfId="11" applyFont="1" applyFill="1" applyBorder="1" applyAlignment="1">
      <alignment horizontal="center" readingOrder="2"/>
    </xf>
    <xf numFmtId="0" fontId="22" fillId="24" borderId="9" xfId="11" applyFont="1" applyFill="1" applyBorder="1" applyAlignment="1">
      <alignment horizontal="center" readingOrder="2"/>
    </xf>
    <xf numFmtId="0" fontId="24" fillId="22" borderId="9" xfId="11" applyFont="1" applyFill="1" applyBorder="1" applyAlignment="1">
      <alignment horizontal="center" vertical="center" wrapText="1"/>
    </xf>
    <xf numFmtId="0" fontId="15" fillId="11" borderId="0" xfId="13" applyFill="1" applyAlignment="1">
      <alignment horizontal="center" vertical="center"/>
    </xf>
    <xf numFmtId="0" fontId="0" fillId="25" borderId="0" xfId="0" applyFill="1" applyAlignment="1">
      <alignment horizontal="center" vertical="center"/>
    </xf>
    <xf numFmtId="1" fontId="29" fillId="11" borderId="9" xfId="0" applyNumberFormat="1" applyFont="1" applyFill="1" applyBorder="1" applyAlignment="1">
      <alignment horizontal="center" vertical="center" wrapText="1" readingOrder="2"/>
    </xf>
    <xf numFmtId="0" fontId="63" fillId="26" borderId="0" xfId="0" applyFont="1" applyFill="1" applyBorder="1" applyAlignment="1">
      <alignment horizontal="center" vertical="center" wrapText="1" readingOrder="2"/>
    </xf>
    <xf numFmtId="0" fontId="64" fillId="28" borderId="15" xfId="0" applyFont="1" applyFill="1" applyBorder="1" applyAlignment="1">
      <alignment horizontal="center" vertical="center" wrapText="1" readingOrder="2"/>
    </xf>
    <xf numFmtId="0" fontId="58" fillId="28" borderId="15" xfId="0" applyFont="1" applyFill="1" applyBorder="1" applyAlignment="1">
      <alignment horizontal="center" vertical="center" wrapText="1" readingOrder="2"/>
    </xf>
    <xf numFmtId="0" fontId="0" fillId="27" borderId="40" xfId="0" applyFill="1" applyBorder="1" applyAlignment="1">
      <alignment vertical="center" wrapText="1"/>
    </xf>
    <xf numFmtId="0" fontId="0" fillId="27" borderId="48" xfId="0" applyFill="1" applyBorder="1" applyAlignment="1">
      <alignment vertical="center" wrapText="1"/>
    </xf>
    <xf numFmtId="0" fontId="15" fillId="11" borderId="0" xfId="13" applyFill="1"/>
    <xf numFmtId="0" fontId="15" fillId="11" borderId="0" xfId="13" applyFont="1" applyFill="1" applyAlignment="1">
      <alignment horizontal="center" vertical="center"/>
    </xf>
    <xf numFmtId="0" fontId="53" fillId="11" borderId="0" xfId="13" applyFont="1" applyFill="1" applyAlignment="1">
      <alignment horizontal="center" vertical="center"/>
    </xf>
    <xf numFmtId="14" fontId="53" fillId="11" borderId="0" xfId="13" applyNumberFormat="1" applyFont="1" applyFill="1" applyAlignment="1">
      <alignment horizontal="center" vertical="center"/>
    </xf>
    <xf numFmtId="0" fontId="15" fillId="11" borderId="9" xfId="13" applyFont="1" applyFill="1" applyBorder="1" applyAlignment="1">
      <alignment horizontal="center" vertical="center"/>
    </xf>
    <xf numFmtId="0" fontId="53" fillId="11" borderId="9" xfId="13" applyFont="1" applyFill="1" applyBorder="1" applyAlignment="1">
      <alignment horizontal="center" vertical="center"/>
    </xf>
    <xf numFmtId="14" fontId="53" fillId="11" borderId="9" xfId="13" applyNumberFormat="1" applyFont="1" applyFill="1" applyBorder="1" applyAlignment="1">
      <alignment horizontal="center" vertical="center"/>
    </xf>
    <xf numFmtId="3" fontId="1" fillId="13" borderId="9" xfId="0" applyNumberFormat="1" applyFont="1" applyFill="1" applyBorder="1" applyAlignment="1">
      <alignment horizontal="center" vertical="center" wrapText="1"/>
    </xf>
    <xf numFmtId="3" fontId="2" fillId="13" borderId="9" xfId="0" applyNumberFormat="1" applyFont="1" applyFill="1" applyBorder="1" applyAlignment="1">
      <alignment horizontal="center" vertical="center" wrapText="1"/>
    </xf>
    <xf numFmtId="164" fontId="1" fillId="13" borderId="9" xfId="4" applyNumberFormat="1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27" fillId="0" borderId="0" xfId="5" applyFont="1" applyAlignment="1">
      <alignment horizontal="right"/>
    </xf>
    <xf numFmtId="0" fontId="27" fillId="0" borderId="0" xfId="5" applyNumberFormat="1" applyFont="1" applyAlignment="1">
      <alignment horizontal="center" vertical="center"/>
    </xf>
    <xf numFmtId="0" fontId="46" fillId="16" borderId="37" xfId="5" applyFont="1" applyFill="1" applyBorder="1" applyAlignment="1">
      <alignment horizontal="right"/>
    </xf>
    <xf numFmtId="0" fontId="27" fillId="16" borderId="36" xfId="5" applyFont="1" applyFill="1" applyBorder="1" applyAlignment="1">
      <alignment horizontal="center" vertical="center"/>
    </xf>
    <xf numFmtId="0" fontId="27" fillId="16" borderId="37" xfId="5" applyNumberFormat="1" applyFont="1" applyFill="1" applyBorder="1" applyAlignment="1">
      <alignment horizontal="center" vertical="center"/>
    </xf>
    <xf numFmtId="166" fontId="1" fillId="0" borderId="5" xfId="1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7" fillId="15" borderId="0" xfId="0" applyNumberFormat="1" applyFont="1" applyFill="1" applyAlignment="1">
      <alignment horizontal="center" vertical="center"/>
    </xf>
    <xf numFmtId="0" fontId="7" fillId="15" borderId="0" xfId="0" applyFont="1" applyFill="1" applyAlignment="1">
      <alignment horizontal="center" vertical="center" wrapText="1"/>
    </xf>
    <xf numFmtId="0" fontId="0" fillId="15" borderId="0" xfId="0" applyFill="1" applyAlignment="1">
      <alignment horizontal="center"/>
    </xf>
    <xf numFmtId="0" fontId="0" fillId="0" borderId="0" xfId="0" applyAlignment="1">
      <alignment horizontal="center"/>
    </xf>
    <xf numFmtId="166" fontId="0" fillId="0" borderId="0" xfId="10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7" fillId="0" borderId="9" xfId="10" applyNumberFormat="1" applyFont="1" applyBorder="1" applyAlignment="1">
      <alignment horizontal="center" vertical="center"/>
    </xf>
    <xf numFmtId="3" fontId="18" fillId="11" borderId="9" xfId="0" applyNumberFormat="1" applyFont="1" applyFill="1" applyBorder="1" applyAlignment="1">
      <alignment horizontal="center" vertical="center" wrapText="1"/>
    </xf>
    <xf numFmtId="0" fontId="0" fillId="14" borderId="9" xfId="0" applyFont="1" applyFill="1" applyBorder="1" applyAlignment="1">
      <alignment horizontal="center" vertical="center"/>
    </xf>
    <xf numFmtId="3" fontId="21" fillId="13" borderId="9" xfId="0" applyNumberFormat="1" applyFont="1" applyFill="1" applyBorder="1" applyAlignment="1">
      <alignment horizontal="center" vertical="center" wrapText="1"/>
    </xf>
    <xf numFmtId="0" fontId="21" fillId="11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9" fillId="25" borderId="6" xfId="0" applyFont="1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4" fillId="0" borderId="47" xfId="13" applyNumberFormat="1" applyFont="1" applyFill="1" applyBorder="1" applyAlignment="1">
      <alignment horizontal="center" vertical="center" wrapText="1"/>
    </xf>
    <xf numFmtId="0" fontId="4" fillId="0" borderId="47" xfId="13" applyNumberFormat="1" applyFont="1" applyFill="1" applyBorder="1" applyAlignment="1">
      <alignment horizontal="center" vertical="center"/>
    </xf>
    <xf numFmtId="0" fontId="4" fillId="0" borderId="46" xfId="13" applyNumberFormat="1" applyFont="1" applyFill="1" applyBorder="1" applyAlignment="1">
      <alignment horizontal="center" vertical="center" wrapText="1"/>
    </xf>
    <xf numFmtId="0" fontId="4" fillId="16" borderId="9" xfId="3" applyNumberFormat="1" applyFont="1" applyFill="1" applyBorder="1" applyAlignment="1">
      <alignment horizontal="center" vertical="center"/>
    </xf>
    <xf numFmtId="1" fontId="4" fillId="16" borderId="9" xfId="2" applyNumberFormat="1" applyFont="1" applyFill="1" applyBorder="1" applyAlignment="1">
      <alignment horizontal="center" vertical="center"/>
    </xf>
    <xf numFmtId="0" fontId="4" fillId="0" borderId="9" xfId="3" applyNumberFormat="1" applyFont="1" applyBorder="1" applyAlignment="1">
      <alignment horizontal="center" vertical="center"/>
    </xf>
    <xf numFmtId="0" fontId="4" fillId="0" borderId="9" xfId="3" applyNumberFormat="1" applyFont="1" applyBorder="1" applyAlignment="1">
      <alignment horizontal="center" vertical="center" wrapText="1"/>
    </xf>
    <xf numFmtId="0" fontId="4" fillId="16" borderId="29" xfId="13" applyNumberFormat="1" applyFont="1" applyFill="1" applyBorder="1" applyAlignment="1">
      <alignment horizontal="center" vertical="center"/>
    </xf>
    <xf numFmtId="0" fontId="4" fillId="16" borderId="29" xfId="3" applyNumberFormat="1" applyFont="1" applyFill="1" applyBorder="1" applyAlignment="1">
      <alignment horizontal="center" vertical="center"/>
    </xf>
    <xf numFmtId="0" fontId="4" fillId="11" borderId="0" xfId="13" applyFont="1" applyFill="1" applyAlignment="1">
      <alignment horizontal="center" vertical="center"/>
    </xf>
    <xf numFmtId="0" fontId="4" fillId="0" borderId="9" xfId="3" applyFont="1" applyFill="1" applyBorder="1" applyAlignment="1">
      <alignment horizontal="center" vertical="center"/>
    </xf>
    <xf numFmtId="166" fontId="4" fillId="0" borderId="9" xfId="2" applyNumberFormat="1" applyFont="1" applyFill="1" applyBorder="1" applyAlignment="1">
      <alignment horizontal="center" vertical="center"/>
    </xf>
    <xf numFmtId="0" fontId="4" fillId="0" borderId="9" xfId="13" applyFont="1" applyFill="1" applyBorder="1" applyAlignment="1">
      <alignment horizontal="center" vertical="center"/>
    </xf>
    <xf numFmtId="0" fontId="4" fillId="0" borderId="29" xfId="13" applyFont="1" applyFill="1" applyBorder="1" applyAlignment="1">
      <alignment horizontal="center" vertical="center"/>
    </xf>
    <xf numFmtId="1" fontId="4" fillId="0" borderId="29" xfId="13" applyNumberFormat="1" applyFont="1" applyFill="1" applyBorder="1" applyAlignment="1">
      <alignment horizontal="center" vertical="center"/>
    </xf>
    <xf numFmtId="166" fontId="4" fillId="0" borderId="29" xfId="2" applyNumberFormat="1" applyFont="1" applyFill="1" applyBorder="1" applyAlignment="1">
      <alignment horizontal="center" vertical="center"/>
    </xf>
    <xf numFmtId="3" fontId="7" fillId="13" borderId="9" xfId="0" applyNumberFormat="1" applyFont="1" applyFill="1" applyBorder="1" applyAlignment="1">
      <alignment horizontal="center" vertical="center" wrapText="1"/>
    </xf>
    <xf numFmtId="3" fontId="7" fillId="11" borderId="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15" borderId="0" xfId="0" applyFont="1" applyFill="1" applyAlignment="1">
      <alignment horizontal="center" vertical="center"/>
    </xf>
    <xf numFmtId="10" fontId="26" fillId="18" borderId="24" xfId="2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16" borderId="36" xfId="5" applyFont="1" applyFill="1" applyBorder="1" applyAlignment="1">
      <alignment horizontal="center" vertical="center"/>
    </xf>
    <xf numFmtId="0" fontId="0" fillId="31" borderId="9" xfId="0" applyFill="1" applyBorder="1" applyAlignment="1">
      <alignment horizontal="center" vertical="center" wrapText="1"/>
    </xf>
    <xf numFmtId="164" fontId="0" fillId="0" borderId="0" xfId="4" applyNumberFormat="1" applyFont="1" applyAlignment="1">
      <alignment horizontal="center" vertical="center"/>
    </xf>
    <xf numFmtId="1" fontId="4" fillId="16" borderId="9" xfId="3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0" fillId="9" borderId="0" xfId="0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0" fillId="11" borderId="9" xfId="0" applyFill="1" applyBorder="1" applyAlignment="1">
      <alignment horizontal="center" vertical="center" wrapText="1"/>
    </xf>
    <xf numFmtId="0" fontId="32" fillId="0" borderId="9" xfId="5" applyBorder="1" applyAlignment="1">
      <alignment horizontal="center" vertical="center"/>
    </xf>
    <xf numFmtId="164" fontId="0" fillId="0" borderId="9" xfId="6" applyNumberFormat="1" applyFont="1" applyBorder="1" applyAlignment="1">
      <alignment horizontal="center"/>
    </xf>
    <xf numFmtId="0" fontId="4" fillId="0" borderId="9" xfId="5" applyFont="1" applyBorder="1" applyAlignment="1">
      <alignment horizontal="center" vertical="center"/>
    </xf>
    <xf numFmtId="0" fontId="18" fillId="14" borderId="9" xfId="0" applyFont="1" applyFill="1" applyBorder="1" applyAlignment="1">
      <alignment horizontal="center" vertical="center"/>
    </xf>
    <xf numFmtId="0" fontId="1" fillId="14" borderId="9" xfId="0" applyFont="1" applyFill="1" applyBorder="1" applyAlignment="1">
      <alignment horizontal="center" vertical="center" wrapText="1"/>
    </xf>
    <xf numFmtId="0" fontId="18" fillId="15" borderId="9" xfId="0" applyFont="1" applyFill="1" applyBorder="1" applyAlignment="1">
      <alignment horizontal="center" vertical="center" wrapText="1"/>
    </xf>
    <xf numFmtId="164" fontId="1" fillId="15" borderId="9" xfId="4" applyNumberFormat="1" applyFont="1" applyFill="1" applyBorder="1" applyAlignment="1">
      <alignment horizontal="center" vertical="center" wrapText="1"/>
    </xf>
    <xf numFmtId="43" fontId="1" fillId="15" borderId="9" xfId="4" applyNumberFormat="1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30" borderId="9" xfId="4" applyNumberFormat="1" applyFont="1" applyFill="1" applyBorder="1" applyAlignment="1">
      <alignment horizontal="center" vertical="center" wrapText="1"/>
    </xf>
    <xf numFmtId="164" fontId="1" fillId="30" borderId="9" xfId="4" applyNumberFormat="1" applyFont="1" applyFill="1" applyBorder="1" applyAlignment="1">
      <alignment vertical="center" wrapText="1"/>
    </xf>
    <xf numFmtId="0" fontId="46" fillId="0" borderId="9" xfId="0" applyFont="1" applyBorder="1" applyAlignment="1">
      <alignment horizontal="center" vertical="center"/>
    </xf>
    <xf numFmtId="164" fontId="1" fillId="11" borderId="9" xfId="4" applyNumberFormat="1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right" vertical="top" wrapText="1"/>
    </xf>
    <xf numFmtId="0" fontId="7" fillId="0" borderId="9" xfId="0" applyFont="1" applyBorder="1" applyAlignment="1">
      <alignment horizontal="right" vertical="top" wrapText="1"/>
    </xf>
    <xf numFmtId="3" fontId="7" fillId="11" borderId="9" xfId="0" applyNumberFormat="1" applyFont="1" applyFill="1" applyBorder="1" applyAlignment="1">
      <alignment horizontal="right" vertical="top" wrapText="1"/>
    </xf>
    <xf numFmtId="0" fontId="71" fillId="16" borderId="9" xfId="0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11" borderId="9" xfId="0" applyNumberFormat="1" applyFont="1" applyFill="1" applyBorder="1" applyAlignment="1">
      <alignment horizontal="center" vertical="center"/>
    </xf>
    <xf numFmtId="0" fontId="0" fillId="11" borderId="0" xfId="0" applyFill="1"/>
    <xf numFmtId="0" fontId="4" fillId="11" borderId="0" xfId="0" applyFont="1" applyFill="1" applyAlignment="1">
      <alignment horizontal="center" vertical="center"/>
    </xf>
    <xf numFmtId="3" fontId="0" fillId="11" borderId="0" xfId="0" applyNumberFormat="1" applyFill="1"/>
    <xf numFmtId="0" fontId="71" fillId="33" borderId="9" xfId="0" applyFont="1" applyFill="1" applyBorder="1" applyAlignment="1">
      <alignment horizontal="center" vertical="center"/>
    </xf>
    <xf numFmtId="0" fontId="32" fillId="0" borderId="9" xfId="5" applyBorder="1"/>
    <xf numFmtId="3" fontId="4" fillId="0" borderId="9" xfId="6" applyNumberFormat="1" applyFont="1" applyBorder="1" applyAlignment="1">
      <alignment horizontal="center" vertical="center"/>
    </xf>
    <xf numFmtId="0" fontId="33" fillId="16" borderId="9" xfId="5" applyFont="1" applyFill="1" applyBorder="1"/>
    <xf numFmtId="0" fontId="34" fillId="16" borderId="9" xfId="5" applyFont="1" applyFill="1" applyBorder="1"/>
    <xf numFmtId="164" fontId="35" fillId="0" borderId="9" xfId="6" applyNumberFormat="1" applyFont="1" applyBorder="1" applyAlignment="1">
      <alignment vertical="center"/>
    </xf>
    <xf numFmtId="164" fontId="36" fillId="0" borderId="9" xfId="6" applyNumberFormat="1" applyFont="1" applyBorder="1" applyAlignment="1">
      <alignment vertical="center"/>
    </xf>
    <xf numFmtId="0" fontId="0" fillId="0" borderId="9" xfId="0" applyNumberFormat="1" applyBorder="1"/>
    <xf numFmtId="0" fontId="33" fillId="16" borderId="9" xfId="5" applyFont="1" applyFill="1" applyBorder="1" applyAlignment="1">
      <alignment horizontal="right"/>
    </xf>
    <xf numFmtId="0" fontId="4" fillId="0" borderId="26" xfId="0" applyFont="1" applyFill="1" applyBorder="1" applyAlignment="1">
      <alignment horizontal="center" vertical="center"/>
    </xf>
    <xf numFmtId="0" fontId="4" fillId="0" borderId="11" xfId="13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18" borderId="23" xfId="13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/>
    </xf>
    <xf numFmtId="0" fontId="4" fillId="18" borderId="22" xfId="13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165" fontId="4" fillId="0" borderId="29" xfId="0" applyNumberFormat="1" applyFont="1" applyFill="1" applyBorder="1" applyAlignment="1">
      <alignment horizontal="center" vertical="center"/>
    </xf>
    <xf numFmtId="167" fontId="4" fillId="0" borderId="29" xfId="0" applyNumberFormat="1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top" wrapText="1"/>
    </xf>
    <xf numFmtId="3" fontId="1" fillId="0" borderId="23" xfId="0" applyNumberFormat="1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164" fontId="1" fillId="34" borderId="9" xfId="4" applyNumberFormat="1" applyFont="1" applyFill="1" applyBorder="1" applyAlignment="1">
      <alignment horizontal="center" vertical="center" wrapText="1"/>
    </xf>
    <xf numFmtId="43" fontId="1" fillId="34" borderId="9" xfId="4" applyNumberFormat="1" applyFont="1" applyFill="1" applyBorder="1" applyAlignment="1">
      <alignment horizontal="center" vertical="center" wrapText="1"/>
    </xf>
    <xf numFmtId="164" fontId="74" fillId="26" borderId="33" xfId="4" applyNumberFormat="1" applyFont="1" applyFill="1" applyBorder="1" applyAlignment="1">
      <alignment horizontal="center" vertical="center" wrapText="1" readingOrder="2"/>
    </xf>
    <xf numFmtId="164" fontId="74" fillId="26" borderId="6" xfId="4" applyNumberFormat="1" applyFont="1" applyFill="1" applyBorder="1" applyAlignment="1">
      <alignment horizontal="right" vertical="center" wrapText="1" readingOrder="2"/>
    </xf>
    <xf numFmtId="164" fontId="74" fillId="26" borderId="6" xfId="4" applyNumberFormat="1" applyFont="1" applyFill="1" applyBorder="1" applyAlignment="1">
      <alignment horizontal="center" vertical="center" wrapText="1" readingOrder="2"/>
    </xf>
    <xf numFmtId="164" fontId="74" fillId="26" borderId="41" xfId="4" applyNumberFormat="1" applyFont="1" applyFill="1" applyBorder="1" applyAlignment="1">
      <alignment horizontal="center" vertical="center" wrapText="1" readingOrder="2"/>
    </xf>
    <xf numFmtId="164" fontId="74" fillId="27" borderId="34" xfId="4" applyNumberFormat="1" applyFont="1" applyFill="1" applyBorder="1" applyAlignment="1">
      <alignment horizontal="center" vertical="center" wrapText="1" readingOrder="2"/>
    </xf>
    <xf numFmtId="0" fontId="0" fillId="0" borderId="9" xfId="0" applyBorder="1" applyAlignment="1">
      <alignment horizontal="center" vertical="center"/>
    </xf>
    <xf numFmtId="0" fontId="3" fillId="17" borderId="9" xfId="0" applyFont="1" applyFill="1" applyBorder="1" applyAlignment="1">
      <alignment horizontal="center" vertical="center" wrapText="1"/>
    </xf>
    <xf numFmtId="3" fontId="3" fillId="11" borderId="9" xfId="0" applyNumberFormat="1" applyFont="1" applyFill="1" applyBorder="1" applyAlignment="1">
      <alignment horizontal="center" vertical="center" wrapText="1"/>
    </xf>
    <xf numFmtId="0" fontId="5" fillId="17" borderId="9" xfId="0" applyFont="1" applyFill="1" applyBorder="1" applyAlignment="1">
      <alignment horizontal="center" vertical="center" wrapText="1"/>
    </xf>
    <xf numFmtId="3" fontId="5" fillId="13" borderId="9" xfId="0" applyNumberFormat="1" applyFont="1" applyFill="1" applyBorder="1" applyAlignment="1">
      <alignment horizontal="center" vertical="center" wrapText="1"/>
    </xf>
    <xf numFmtId="0" fontId="1" fillId="17" borderId="9" xfId="0" applyFont="1" applyFill="1" applyBorder="1" applyAlignment="1">
      <alignment horizontal="center" vertical="center" wrapText="1"/>
    </xf>
    <xf numFmtId="3" fontId="5" fillId="17" borderId="9" xfId="0" applyNumberFormat="1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166" fontId="1" fillId="0" borderId="0" xfId="10" applyNumberFormat="1" applyFont="1" applyBorder="1" applyAlignment="1">
      <alignment horizontal="center" vertical="center" wrapText="1"/>
    </xf>
    <xf numFmtId="3" fontId="1" fillId="11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2" fillId="32" borderId="9" xfId="0" applyNumberFormat="1" applyFont="1" applyFill="1" applyBorder="1" applyAlignment="1">
      <alignment horizontal="center" vertical="center" wrapText="1"/>
    </xf>
    <xf numFmtId="0" fontId="0" fillId="18" borderId="9" xfId="0" applyFill="1" applyBorder="1" applyAlignment="1">
      <alignment horizontal="center" vertical="center" wrapText="1"/>
    </xf>
    <xf numFmtId="0" fontId="0" fillId="18" borderId="7" xfId="0" applyFill="1" applyBorder="1" applyAlignment="1">
      <alignment horizontal="center" vertical="center" wrapText="1"/>
    </xf>
    <xf numFmtId="0" fontId="0" fillId="18" borderId="0" xfId="0" applyFill="1" applyBorder="1" applyAlignment="1">
      <alignment horizontal="center" vertical="center" wrapText="1"/>
    </xf>
    <xf numFmtId="0" fontId="1" fillId="18" borderId="0" xfId="0" applyFont="1" applyFill="1" applyBorder="1" applyAlignment="1">
      <alignment horizontal="center" vertical="center" wrapText="1"/>
    </xf>
    <xf numFmtId="3" fontId="2" fillId="32" borderId="23" xfId="0" applyNumberFormat="1" applyFont="1" applyFill="1" applyBorder="1" applyAlignment="1">
      <alignment horizontal="center" vertical="center" wrapText="1"/>
    </xf>
    <xf numFmtId="0" fontId="0" fillId="18" borderId="9" xfId="0" applyFill="1" applyBorder="1" applyAlignment="1">
      <alignment horizontal="center" vertical="center"/>
    </xf>
    <xf numFmtId="3" fontId="6" fillId="11" borderId="9" xfId="0" applyNumberFormat="1" applyFont="1" applyFill="1" applyBorder="1" applyAlignment="1">
      <alignment horizontal="center" vertical="center" wrapText="1"/>
    </xf>
    <xf numFmtId="3" fontId="67" fillId="13" borderId="9" xfId="0" applyNumberFormat="1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left" vertical="top" wrapText="1"/>
    </xf>
    <xf numFmtId="0" fontId="21" fillId="11" borderId="6" xfId="1" applyFont="1" applyFill="1" applyBorder="1" applyAlignment="1">
      <alignment horizontal="center" vertical="center" wrapText="1"/>
    </xf>
    <xf numFmtId="3" fontId="22" fillId="11" borderId="0" xfId="1" applyNumberFormat="1" applyFont="1" applyFill="1" applyBorder="1" applyAlignment="1">
      <alignment horizontal="center" vertical="center" wrapText="1"/>
    </xf>
    <xf numFmtId="3" fontId="22" fillId="11" borderId="6" xfId="1" applyNumberFormat="1" applyFont="1" applyFill="1" applyBorder="1" applyAlignment="1">
      <alignment horizontal="center" vertical="center" wrapText="1"/>
    </xf>
    <xf numFmtId="0" fontId="15" fillId="11" borderId="0" xfId="1" applyFill="1" applyBorder="1"/>
    <xf numFmtId="10" fontId="22" fillId="11" borderId="24" xfId="2" applyNumberFormat="1" applyFont="1" applyFill="1" applyBorder="1" applyAlignment="1">
      <alignment horizontal="center" vertical="center" wrapText="1"/>
    </xf>
    <xf numFmtId="10" fontId="22" fillId="11" borderId="0" xfId="2" applyNumberFormat="1" applyFont="1" applyFill="1" applyBorder="1" applyAlignment="1">
      <alignment horizontal="center" vertical="center" wrapText="1"/>
    </xf>
    <xf numFmtId="9" fontId="15" fillId="11" borderId="24" xfId="2" applyFont="1" applyFill="1" applyBorder="1" applyAlignment="1">
      <alignment horizontal="center" vertical="center" wrapText="1"/>
    </xf>
    <xf numFmtId="3" fontId="15" fillId="11" borderId="0" xfId="1" applyNumberFormat="1" applyFont="1" applyFill="1" applyBorder="1" applyAlignment="1">
      <alignment horizontal="center" vertical="center" wrapText="1"/>
    </xf>
    <xf numFmtId="9" fontId="15" fillId="11" borderId="0" xfId="2" applyFont="1" applyFill="1" applyBorder="1" applyAlignment="1">
      <alignment horizontal="center" vertical="center" wrapText="1"/>
    </xf>
    <xf numFmtId="3" fontId="25" fillId="11" borderId="0" xfId="1" applyNumberFormat="1" applyFont="1" applyFill="1" applyBorder="1" applyAlignment="1">
      <alignment horizontal="center" vertical="center" wrapText="1"/>
    </xf>
    <xf numFmtId="0" fontId="19" fillId="18" borderId="13" xfId="1" applyFont="1" applyFill="1" applyBorder="1" applyAlignment="1">
      <alignment horizontal="center" vertical="center" wrapText="1"/>
    </xf>
    <xf numFmtId="0" fontId="43" fillId="18" borderId="6" xfId="1" applyFont="1" applyFill="1" applyBorder="1" applyAlignment="1">
      <alignment horizontal="center" vertical="center" wrapText="1"/>
    </xf>
    <xf numFmtId="0" fontId="43" fillId="18" borderId="0" xfId="1" applyFont="1" applyFill="1" applyBorder="1" applyAlignment="1">
      <alignment horizontal="center" vertical="center" wrapText="1"/>
    </xf>
    <xf numFmtId="0" fontId="43" fillId="18" borderId="24" xfId="1" applyFont="1" applyFill="1" applyBorder="1" applyAlignment="1">
      <alignment horizontal="center" vertical="center" wrapText="1"/>
    </xf>
    <xf numFmtId="0" fontId="43" fillId="18" borderId="15" xfId="1" applyFont="1" applyFill="1" applyBorder="1" applyAlignment="1">
      <alignment horizontal="center" vertical="center" wrapText="1"/>
    </xf>
    <xf numFmtId="0" fontId="43" fillId="18" borderId="21" xfId="1" applyFont="1" applyFill="1" applyBorder="1" applyAlignment="1">
      <alignment horizontal="center" vertical="center" wrapText="1"/>
    </xf>
    <xf numFmtId="0" fontId="43" fillId="18" borderId="23" xfId="1" applyFont="1" applyFill="1" applyBorder="1" applyAlignment="1">
      <alignment horizontal="center" vertical="center" wrapText="1"/>
    </xf>
    <xf numFmtId="3" fontId="15" fillId="11" borderId="6" xfId="1" applyNumberFormat="1" applyFont="1" applyFill="1" applyBorder="1" applyAlignment="1">
      <alignment horizontal="center" vertical="center" wrapText="1"/>
    </xf>
    <xf numFmtId="3" fontId="15" fillId="11" borderId="0" xfId="1" applyNumberFormat="1" applyFill="1"/>
    <xf numFmtId="0" fontId="28" fillId="11" borderId="9" xfId="0" applyFont="1" applyFill="1" applyBorder="1" applyAlignment="1">
      <alignment horizontal="center" vertical="center"/>
    </xf>
    <xf numFmtId="164" fontId="1" fillId="31" borderId="9" xfId="4" applyNumberFormat="1" applyFont="1" applyFill="1" applyBorder="1" applyAlignment="1">
      <alignment horizontal="center" vertical="center" wrapText="1"/>
    </xf>
    <xf numFmtId="0" fontId="18" fillId="18" borderId="9" xfId="0" applyFont="1" applyFill="1" applyBorder="1" applyAlignment="1">
      <alignment horizontal="center" vertical="center" wrapText="1"/>
    </xf>
    <xf numFmtId="0" fontId="18" fillId="18" borderId="9" xfId="0" applyFont="1" applyFill="1" applyBorder="1" applyAlignment="1">
      <alignment horizontal="center" vertical="center"/>
    </xf>
    <xf numFmtId="3" fontId="21" fillId="18" borderId="9" xfId="0" applyNumberFormat="1" applyFont="1" applyFill="1" applyBorder="1" applyAlignment="1">
      <alignment horizontal="center" vertical="center" wrapText="1"/>
    </xf>
    <xf numFmtId="0" fontId="0" fillId="18" borderId="9" xfId="0" applyFont="1" applyFill="1" applyBorder="1" applyAlignment="1">
      <alignment horizontal="center" vertical="center"/>
    </xf>
    <xf numFmtId="0" fontId="53" fillId="18" borderId="9" xfId="13" applyFont="1" applyFill="1" applyBorder="1" applyAlignment="1">
      <alignment horizontal="center" vertical="center"/>
    </xf>
    <xf numFmtId="14" fontId="53" fillId="18" borderId="9" xfId="13" applyNumberFormat="1" applyFont="1" applyFill="1" applyBorder="1" applyAlignment="1">
      <alignment horizontal="center" vertical="center"/>
    </xf>
    <xf numFmtId="0" fontId="17" fillId="7" borderId="49" xfId="0" applyFont="1" applyFill="1" applyBorder="1" applyAlignment="1">
      <alignment horizontal="center" vertical="center" wrapText="1" readingOrder="2"/>
    </xf>
    <xf numFmtId="3" fontId="17" fillId="8" borderId="49" xfId="0" applyNumberFormat="1" applyFont="1" applyFill="1" applyBorder="1" applyAlignment="1">
      <alignment horizontal="center" vertical="center" wrapText="1" readingOrder="2"/>
    </xf>
    <xf numFmtId="0" fontId="17" fillId="7" borderId="9" xfId="0" applyFont="1" applyFill="1" applyBorder="1" applyAlignment="1">
      <alignment horizontal="center" vertical="center" wrapText="1" readingOrder="2"/>
    </xf>
    <xf numFmtId="3" fontId="16" fillId="0" borderId="9" xfId="0" applyNumberFormat="1" applyFont="1" applyBorder="1" applyAlignment="1">
      <alignment horizontal="center" vertical="center" wrapText="1" readingOrder="2"/>
    </xf>
    <xf numFmtId="3" fontId="16" fillId="11" borderId="9" xfId="0" applyNumberFormat="1" applyFont="1" applyFill="1" applyBorder="1" applyAlignment="1">
      <alignment horizontal="center" vertical="center" wrapText="1" readingOrder="2"/>
    </xf>
    <xf numFmtId="3" fontId="17" fillId="8" borderId="9" xfId="0" applyNumberFormat="1" applyFont="1" applyFill="1" applyBorder="1" applyAlignment="1">
      <alignment horizontal="center" vertical="center" wrapText="1" readingOrder="2"/>
    </xf>
    <xf numFmtId="0" fontId="17" fillId="7" borderId="50" xfId="0" applyFont="1" applyFill="1" applyBorder="1" applyAlignment="1">
      <alignment horizontal="center" vertical="center" wrapText="1" readingOrder="2"/>
    </xf>
    <xf numFmtId="3" fontId="17" fillId="0" borderId="19" xfId="0" applyNumberFormat="1" applyFont="1" applyBorder="1" applyAlignment="1">
      <alignment horizontal="center" vertical="center" wrapText="1" readingOrder="2"/>
    </xf>
    <xf numFmtId="3" fontId="17" fillId="8" borderId="50" xfId="0" applyNumberFormat="1" applyFont="1" applyFill="1" applyBorder="1" applyAlignment="1">
      <alignment horizontal="center" vertical="center" wrapText="1" readingOrder="2"/>
    </xf>
    <xf numFmtId="0" fontId="17" fillId="11" borderId="9" xfId="0" applyFont="1" applyFill="1" applyBorder="1" applyAlignment="1">
      <alignment horizontal="right" vertical="center" wrapText="1" readingOrder="2"/>
    </xf>
    <xf numFmtId="0" fontId="9" fillId="0" borderId="9" xfId="0" applyFont="1" applyBorder="1"/>
    <xf numFmtId="0" fontId="17" fillId="8" borderId="9" xfId="0" applyFont="1" applyFill="1" applyBorder="1" applyAlignment="1">
      <alignment horizontal="right" vertical="center" wrapText="1" readingOrder="2"/>
    </xf>
    <xf numFmtId="3" fontId="17" fillId="11" borderId="9" xfId="0" applyNumberFormat="1" applyFont="1" applyFill="1" applyBorder="1" applyAlignment="1">
      <alignment horizontal="right" vertical="center" wrapText="1" readingOrder="2"/>
    </xf>
    <xf numFmtId="0" fontId="17" fillId="6" borderId="9" xfId="0" applyFont="1" applyFill="1" applyBorder="1" applyAlignment="1">
      <alignment vertical="center" textRotation="90" wrapText="1" readingOrder="2"/>
    </xf>
    <xf numFmtId="0" fontId="17" fillId="6" borderId="51" xfId="0" applyFont="1" applyFill="1" applyBorder="1" applyAlignment="1">
      <alignment horizontal="center" vertical="center" wrapText="1" readingOrder="2"/>
    </xf>
    <xf numFmtId="0" fontId="7" fillId="0" borderId="9" xfId="0" applyFont="1" applyBorder="1"/>
    <xf numFmtId="0" fontId="20" fillId="5" borderId="9" xfId="0" applyFont="1" applyFill="1" applyBorder="1" applyAlignment="1">
      <alignment horizontal="center" vertical="center" wrapText="1"/>
    </xf>
    <xf numFmtId="164" fontId="0" fillId="0" borderId="9" xfId="0" applyNumberFormat="1" applyBorder="1"/>
    <xf numFmtId="166" fontId="37" fillId="0" borderId="9" xfId="7" applyNumberFormat="1" applyFont="1" applyBorder="1"/>
    <xf numFmtId="0" fontId="27" fillId="18" borderId="9" xfId="5" applyFont="1" applyFill="1" applyBorder="1" applyAlignment="1">
      <alignment horizontal="right"/>
    </xf>
    <xf numFmtId="0" fontId="37" fillId="18" borderId="9" xfId="5" applyFont="1" applyFill="1" applyBorder="1"/>
    <xf numFmtId="164" fontId="35" fillId="13" borderId="9" xfId="6" applyNumberFormat="1" applyFont="1" applyFill="1" applyBorder="1" applyAlignment="1">
      <alignment vertical="center"/>
    </xf>
    <xf numFmtId="164" fontId="35" fillId="35" borderId="9" xfId="6" applyNumberFormat="1" applyFont="1" applyFill="1" applyBorder="1" applyAlignment="1">
      <alignment vertical="center"/>
    </xf>
    <xf numFmtId="166" fontId="46" fillId="13" borderId="9" xfId="7" applyNumberFormat="1" applyFont="1" applyFill="1" applyBorder="1"/>
    <xf numFmtId="166" fontId="46" fillId="0" borderId="9" xfId="7" applyNumberFormat="1" applyFont="1" applyBorder="1"/>
    <xf numFmtId="0" fontId="32" fillId="18" borderId="9" xfId="5" applyFill="1" applyBorder="1"/>
    <xf numFmtId="164" fontId="47" fillId="35" borderId="9" xfId="5" applyNumberFormat="1" applyFont="1" applyFill="1" applyBorder="1"/>
    <xf numFmtId="166" fontId="77" fillId="13" borderId="9" xfId="7" applyNumberFormat="1" applyFont="1" applyFill="1" applyBorder="1"/>
    <xf numFmtId="0" fontId="33" fillId="18" borderId="9" xfId="5" applyFont="1" applyFill="1" applyBorder="1" applyAlignment="1">
      <alignment horizontal="right"/>
    </xf>
    <xf numFmtId="0" fontId="32" fillId="18" borderId="9" xfId="5" applyFill="1" applyBorder="1" applyAlignment="1">
      <alignment horizontal="right" indent="1"/>
    </xf>
    <xf numFmtId="0" fontId="27" fillId="0" borderId="9" xfId="5" applyNumberFormat="1" applyFont="1" applyBorder="1" applyAlignment="1">
      <alignment horizontal="center" vertical="center"/>
    </xf>
    <xf numFmtId="0" fontId="4" fillId="18" borderId="9" xfId="5" applyFont="1" applyFill="1" applyBorder="1" applyAlignment="1">
      <alignment horizontal="center" vertical="center"/>
    </xf>
    <xf numFmtId="164" fontId="4" fillId="18" borderId="9" xfId="6" applyNumberFormat="1" applyFont="1" applyFill="1" applyBorder="1" applyAlignment="1">
      <alignment horizontal="center" vertical="center"/>
    </xf>
    <xf numFmtId="0" fontId="32" fillId="18" borderId="9" xfId="5" applyFill="1" applyBorder="1" applyAlignment="1">
      <alignment horizontal="center" vertical="center"/>
    </xf>
    <xf numFmtId="0" fontId="27" fillId="18" borderId="9" xfId="5" applyFont="1" applyFill="1" applyBorder="1" applyAlignment="1">
      <alignment horizontal="center" vertical="center"/>
    </xf>
    <xf numFmtId="0" fontId="27" fillId="13" borderId="9" xfId="5" applyFont="1" applyFill="1" applyBorder="1" applyAlignment="1">
      <alignment horizontal="center" vertical="center"/>
    </xf>
    <xf numFmtId="164" fontId="0" fillId="13" borderId="9" xfId="6" applyNumberFormat="1" applyFont="1" applyFill="1" applyBorder="1" applyAlignment="1">
      <alignment horizontal="center"/>
    </xf>
    <xf numFmtId="0" fontId="32" fillId="13" borderId="9" xfId="5" applyFill="1" applyBorder="1" applyAlignment="1">
      <alignment horizontal="center" vertical="center"/>
    </xf>
    <xf numFmtId="164" fontId="27" fillId="0" borderId="9" xfId="4" applyNumberFormat="1" applyFont="1" applyBorder="1" applyAlignment="1">
      <alignment horizontal="center"/>
    </xf>
    <xf numFmtId="0" fontId="66" fillId="18" borderId="9" xfId="5" applyFont="1" applyFill="1" applyBorder="1" applyAlignment="1">
      <alignment horizontal="center" vertical="center"/>
    </xf>
    <xf numFmtId="164" fontId="27" fillId="13" borderId="9" xfId="4" applyNumberFormat="1" applyFont="1" applyFill="1" applyBorder="1" applyAlignment="1">
      <alignment horizontal="center"/>
    </xf>
    <xf numFmtId="0" fontId="27" fillId="13" borderId="9" xfId="5" applyNumberFormat="1" applyFont="1" applyFill="1" applyBorder="1" applyAlignment="1">
      <alignment horizontal="center" vertical="center"/>
    </xf>
    <xf numFmtId="164" fontId="27" fillId="0" borderId="9" xfId="4" applyNumberFormat="1" applyFont="1" applyBorder="1" applyAlignment="1">
      <alignment horizontal="center" vertical="center"/>
    </xf>
    <xf numFmtId="0" fontId="46" fillId="13" borderId="9" xfId="5" applyFont="1" applyFill="1" applyBorder="1" applyAlignment="1">
      <alignment horizontal="center" vertical="center"/>
    </xf>
    <xf numFmtId="164" fontId="46" fillId="13" borderId="9" xfId="4" applyNumberFormat="1" applyFont="1" applyFill="1" applyBorder="1" applyAlignment="1">
      <alignment horizontal="center"/>
    </xf>
    <xf numFmtId="164" fontId="46" fillId="13" borderId="9" xfId="4" applyNumberFormat="1" applyFont="1" applyFill="1" applyBorder="1" applyAlignment="1">
      <alignment horizontal="center" vertical="center"/>
    </xf>
    <xf numFmtId="0" fontId="0" fillId="18" borderId="9" xfId="5" applyFont="1" applyFill="1" applyBorder="1" applyAlignment="1">
      <alignment horizontal="center" vertical="center"/>
    </xf>
    <xf numFmtId="0" fontId="4" fillId="13" borderId="9" xfId="5" applyFont="1" applyFill="1" applyBorder="1" applyAlignment="1">
      <alignment horizontal="center" vertical="center"/>
    </xf>
    <xf numFmtId="164" fontId="4" fillId="13" borderId="9" xfId="4" applyNumberFormat="1" applyFont="1" applyFill="1" applyBorder="1" applyAlignment="1">
      <alignment horizontal="center"/>
    </xf>
    <xf numFmtId="164" fontId="4" fillId="13" borderId="9" xfId="6" applyNumberFormat="1" applyFont="1" applyFill="1" applyBorder="1" applyAlignment="1">
      <alignment horizontal="center" vertical="center"/>
    </xf>
    <xf numFmtId="0" fontId="73" fillId="13" borderId="9" xfId="5" applyFont="1" applyFill="1" applyBorder="1"/>
    <xf numFmtId="3" fontId="4" fillId="13" borderId="9" xfId="6" applyNumberFormat="1" applyFont="1" applyFill="1" applyBorder="1" applyAlignment="1">
      <alignment horizontal="center" vertical="center"/>
    </xf>
    <xf numFmtId="0" fontId="73" fillId="18" borderId="9" xfId="5" applyFont="1" applyFill="1" applyBorder="1"/>
    <xf numFmtId="49" fontId="78" fillId="18" borderId="9" xfId="0" applyNumberFormat="1" applyFont="1" applyFill="1" applyBorder="1" applyAlignment="1">
      <alignment horizontal="right" vertical="center" wrapText="1" readingOrder="2"/>
    </xf>
    <xf numFmtId="0" fontId="0" fillId="18" borderId="9" xfId="0" applyFill="1" applyBorder="1"/>
    <xf numFmtId="0" fontId="0" fillId="13" borderId="9" xfId="0" applyFont="1" applyFill="1" applyBorder="1"/>
    <xf numFmtId="0" fontId="0" fillId="27" borderId="9" xfId="0" applyFont="1" applyFill="1" applyBorder="1" applyAlignment="1">
      <alignment horizontal="center" vertical="center" wrapText="1"/>
    </xf>
    <xf numFmtId="0" fontId="64" fillId="28" borderId="9" xfId="0" applyFont="1" applyFill="1" applyBorder="1" applyAlignment="1">
      <alignment horizontal="center" vertical="center" wrapText="1" readingOrder="2"/>
    </xf>
    <xf numFmtId="164" fontId="75" fillId="26" borderId="9" xfId="4" applyNumberFormat="1" applyFont="1" applyFill="1" applyBorder="1" applyAlignment="1">
      <alignment horizontal="center" vertical="center" wrapText="1" readingOrder="2"/>
    </xf>
    <xf numFmtId="164" fontId="76" fillId="27" borderId="9" xfId="4" applyNumberFormat="1" applyFont="1" applyFill="1" applyBorder="1" applyAlignment="1">
      <alignment horizontal="center" vertical="center" wrapText="1" readingOrder="2"/>
    </xf>
    <xf numFmtId="0" fontId="71" fillId="35" borderId="9" xfId="0" applyFont="1" applyFill="1" applyBorder="1" applyAlignment="1">
      <alignment horizontal="center" vertical="center"/>
    </xf>
    <xf numFmtId="3" fontId="71" fillId="35" borderId="9" xfId="0" applyNumberFormat="1" applyFont="1" applyFill="1" applyBorder="1" applyAlignment="1">
      <alignment horizontal="center" vertical="center"/>
    </xf>
    <xf numFmtId="3" fontId="4" fillId="13" borderId="9" xfId="0" applyNumberFormat="1" applyFont="1" applyFill="1" applyBorder="1" applyAlignment="1">
      <alignment horizontal="center" vertical="center"/>
    </xf>
    <xf numFmtId="3" fontId="0" fillId="13" borderId="9" xfId="0" applyNumberFormat="1" applyFill="1" applyBorder="1"/>
    <xf numFmtId="0" fontId="4" fillId="18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top" wrapText="1"/>
    </xf>
    <xf numFmtId="0" fontId="1" fillId="3" borderId="1" xfId="0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3" fontId="81" fillId="0" borderId="9" xfId="0" applyNumberFormat="1" applyFont="1" applyBorder="1" applyAlignment="1">
      <alignment horizontal="center" vertical="center" readingOrder="2"/>
    </xf>
    <xf numFmtId="3" fontId="29" fillId="0" borderId="60" xfId="0" applyNumberFormat="1" applyFont="1" applyBorder="1" applyAlignment="1">
      <alignment horizontal="center" vertical="center" readingOrder="2"/>
    </xf>
    <xf numFmtId="3" fontId="29" fillId="8" borderId="60" xfId="0" applyNumberFormat="1" applyFont="1" applyFill="1" applyBorder="1" applyAlignment="1">
      <alignment horizontal="center" vertical="center" readingOrder="2"/>
    </xf>
    <xf numFmtId="3" fontId="80" fillId="8" borderId="60" xfId="0" applyNumberFormat="1" applyFont="1" applyFill="1" applyBorder="1" applyAlignment="1">
      <alignment horizontal="center" vertical="center" wrapText="1" readingOrder="2"/>
    </xf>
    <xf numFmtId="0" fontId="57" fillId="8" borderId="60" xfId="0" applyFont="1" applyFill="1" applyBorder="1" applyAlignment="1">
      <alignment horizontal="center" vertical="center" wrapText="1"/>
    </xf>
    <xf numFmtId="3" fontId="81" fillId="8" borderId="9" xfId="0" applyNumberFormat="1" applyFont="1" applyFill="1" applyBorder="1" applyAlignment="1">
      <alignment horizontal="center" vertical="center" readingOrder="2"/>
    </xf>
    <xf numFmtId="3" fontId="82" fillId="8" borderId="0" xfId="0" applyNumberFormat="1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5" fillId="0" borderId="0" xfId="13"/>
    <xf numFmtId="0" fontId="20" fillId="5" borderId="6" xfId="13" applyFont="1" applyFill="1" applyBorder="1" applyAlignment="1">
      <alignment horizontal="center" wrapText="1"/>
    </xf>
    <xf numFmtId="0" fontId="20" fillId="5" borderId="0" xfId="13" applyFont="1" applyFill="1" applyBorder="1" applyAlignment="1">
      <alignment horizontal="center" wrapText="1"/>
    </xf>
    <xf numFmtId="0" fontId="20" fillId="5" borderId="24" xfId="13" applyFont="1" applyFill="1" applyBorder="1" applyAlignment="1">
      <alignment horizontal="center" wrapText="1"/>
    </xf>
    <xf numFmtId="3" fontId="26" fillId="18" borderId="0" xfId="13" applyNumberFormat="1" applyFont="1" applyFill="1" applyBorder="1" applyAlignment="1">
      <alignment horizontal="center" vertical="center" wrapText="1"/>
    </xf>
    <xf numFmtId="0" fontId="69" fillId="30" borderId="15" xfId="13" applyFont="1" applyFill="1" applyBorder="1" applyAlignment="1">
      <alignment horizontal="center" vertical="center" wrapText="1" readingOrder="2"/>
    </xf>
    <xf numFmtId="0" fontId="70" fillId="30" borderId="13" xfId="13" applyFont="1" applyFill="1" applyBorder="1" applyAlignment="1">
      <alignment vertical="center"/>
    </xf>
    <xf numFmtId="0" fontId="69" fillId="30" borderId="29" xfId="13" applyFont="1" applyFill="1" applyBorder="1" applyAlignment="1">
      <alignment horizontal="center" vertical="center" readingOrder="2"/>
    </xf>
    <xf numFmtId="0" fontId="68" fillId="15" borderId="8" xfId="13" applyFont="1" applyFill="1" applyBorder="1" applyAlignment="1">
      <alignment horizontal="center" vertical="center" readingOrder="2"/>
    </xf>
    <xf numFmtId="0" fontId="56" fillId="11" borderId="8" xfId="13" applyFont="1" applyFill="1" applyBorder="1" applyAlignment="1">
      <alignment horizontal="center" vertical="center" readingOrder="2"/>
    </xf>
    <xf numFmtId="0" fontId="56" fillId="11" borderId="11" xfId="13" applyFont="1" applyFill="1" applyBorder="1" applyAlignment="1">
      <alignment horizontal="center" vertical="center" readingOrder="2"/>
    </xf>
    <xf numFmtId="0" fontId="68" fillId="15" borderId="6" xfId="13" applyFont="1" applyFill="1" applyBorder="1" applyAlignment="1">
      <alignment horizontal="center" vertical="center" readingOrder="2"/>
    </xf>
    <xf numFmtId="0" fontId="56" fillId="11" borderId="6" xfId="13" applyFont="1" applyFill="1" applyBorder="1" applyAlignment="1">
      <alignment horizontal="center" vertical="center" readingOrder="2"/>
    </xf>
    <xf numFmtId="0" fontId="56" fillId="11" borderId="14" xfId="13" applyFont="1" applyFill="1" applyBorder="1" applyAlignment="1">
      <alignment horizontal="center" vertical="center" readingOrder="2"/>
    </xf>
    <xf numFmtId="0" fontId="12" fillId="10" borderId="39" xfId="13" applyFont="1" applyFill="1" applyBorder="1" applyAlignment="1">
      <alignment horizontal="left" vertical="center" wrapText="1" readingOrder="1"/>
    </xf>
    <xf numFmtId="0" fontId="39" fillId="10" borderId="27" xfId="13" applyFont="1" applyFill="1" applyBorder="1" applyAlignment="1">
      <alignment horizontal="center" vertical="center" wrapText="1" readingOrder="2"/>
    </xf>
    <xf numFmtId="0" fontId="9" fillId="18" borderId="8" xfId="13" applyFont="1" applyFill="1" applyBorder="1" applyAlignment="1">
      <alignment horizontal="center" vertical="center" wrapText="1" readingOrder="1"/>
    </xf>
    <xf numFmtId="0" fontId="9" fillId="18" borderId="8" xfId="13" applyFont="1" applyFill="1" applyBorder="1" applyAlignment="1">
      <alignment horizontal="center" vertical="center" wrapText="1" readingOrder="2"/>
    </xf>
    <xf numFmtId="3" fontId="10" fillId="18" borderId="8" xfId="13" applyNumberFormat="1" applyFont="1" applyFill="1" applyBorder="1" applyAlignment="1">
      <alignment horizontal="center" vertical="center" wrapText="1" readingOrder="1"/>
    </xf>
    <xf numFmtId="3" fontId="10" fillId="18" borderId="0" xfId="13" applyNumberFormat="1" applyFont="1" applyFill="1" applyBorder="1" applyAlignment="1">
      <alignment horizontal="center" vertical="center" wrapText="1" readingOrder="1"/>
    </xf>
    <xf numFmtId="10" fontId="10" fillId="18" borderId="6" xfId="13" applyNumberFormat="1" applyFont="1" applyFill="1" applyBorder="1" applyAlignment="1">
      <alignment horizontal="center" vertical="center" wrapText="1" readingOrder="1"/>
    </xf>
    <xf numFmtId="10" fontId="10" fillId="18" borderId="24" xfId="13" applyNumberFormat="1" applyFont="1" applyFill="1" applyBorder="1" applyAlignment="1">
      <alignment horizontal="center" vertical="center" wrapText="1" readingOrder="1"/>
    </xf>
    <xf numFmtId="0" fontId="8" fillId="5" borderId="22" xfId="13" applyFont="1" applyFill="1" applyBorder="1" applyAlignment="1">
      <alignment horizontal="center" vertical="center" wrapText="1" readingOrder="2"/>
    </xf>
    <xf numFmtId="0" fontId="9" fillId="18" borderId="6" xfId="13" applyFont="1" applyFill="1" applyBorder="1" applyAlignment="1">
      <alignment horizontal="center" vertical="center" wrapText="1" readingOrder="2"/>
    </xf>
    <xf numFmtId="10" fontId="10" fillId="18" borderId="0" xfId="13" applyNumberFormat="1" applyFont="1" applyFill="1" applyBorder="1" applyAlignment="1">
      <alignment horizontal="center" vertical="center" wrapText="1" readingOrder="1"/>
    </xf>
    <xf numFmtId="3" fontId="26" fillId="18" borderId="24" xfId="13" applyNumberFormat="1" applyFont="1" applyFill="1" applyBorder="1" applyAlignment="1">
      <alignment horizontal="center" vertical="center" wrapText="1"/>
    </xf>
    <xf numFmtId="0" fontId="11" fillId="18" borderId="8" xfId="13" applyFont="1" applyFill="1" applyBorder="1" applyAlignment="1">
      <alignment horizontal="center" vertical="center" wrapText="1" readingOrder="1"/>
    </xf>
    <xf numFmtId="3" fontId="10" fillId="18" borderId="9" xfId="13" applyNumberFormat="1" applyFont="1" applyFill="1" applyBorder="1" applyAlignment="1">
      <alignment horizontal="center" vertical="center" wrapText="1" readingOrder="1"/>
    </xf>
    <xf numFmtId="10" fontId="10" fillId="18" borderId="15" xfId="13" applyNumberFormat="1" applyFont="1" applyFill="1" applyBorder="1" applyAlignment="1">
      <alignment horizontal="center" vertical="center" wrapText="1" readingOrder="1"/>
    </xf>
    <xf numFmtId="10" fontId="10" fillId="18" borderId="23" xfId="13" applyNumberFormat="1" applyFont="1" applyFill="1" applyBorder="1" applyAlignment="1">
      <alignment horizontal="center" vertical="center" wrapText="1" readingOrder="1"/>
    </xf>
    <xf numFmtId="3" fontId="42" fillId="18" borderId="26" xfId="13" applyNumberFormat="1" applyFont="1" applyFill="1" applyBorder="1" applyAlignment="1">
      <alignment horizontal="center" vertical="center" wrapText="1"/>
    </xf>
    <xf numFmtId="0" fontId="12" fillId="18" borderId="8" xfId="13" applyFont="1" applyFill="1" applyBorder="1" applyAlignment="1">
      <alignment horizontal="left" vertical="center" wrapText="1" readingOrder="1"/>
    </xf>
    <xf numFmtId="0" fontId="13" fillId="18" borderId="8" xfId="13" applyFont="1" applyFill="1" applyBorder="1" applyAlignment="1">
      <alignment horizontal="center" vertical="center" wrapText="1" readingOrder="1"/>
    </xf>
    <xf numFmtId="0" fontId="9" fillId="18" borderId="10" xfId="13" applyFont="1" applyFill="1" applyBorder="1" applyAlignment="1">
      <alignment horizontal="center" vertical="center" wrapText="1" readingOrder="2"/>
    </xf>
    <xf numFmtId="3" fontId="10" fillId="18" borderId="10" xfId="13" applyNumberFormat="1" applyFont="1" applyFill="1" applyBorder="1" applyAlignment="1">
      <alignment horizontal="center" vertical="center" wrapText="1" readingOrder="1"/>
    </xf>
    <xf numFmtId="3" fontId="10" fillId="18" borderId="32" xfId="13" applyNumberFormat="1" applyFont="1" applyFill="1" applyBorder="1" applyAlignment="1">
      <alignment horizontal="center" vertical="center" wrapText="1" readingOrder="1"/>
    </xf>
    <xf numFmtId="10" fontId="10" fillId="18" borderId="41" xfId="13" applyNumberFormat="1" applyFont="1" applyFill="1" applyBorder="1" applyAlignment="1">
      <alignment horizontal="center" vertical="center" wrapText="1" readingOrder="1"/>
    </xf>
    <xf numFmtId="10" fontId="10" fillId="18" borderId="42" xfId="13" applyNumberFormat="1" applyFont="1" applyFill="1" applyBorder="1" applyAlignment="1">
      <alignment horizontal="center" vertical="center" wrapText="1" readingOrder="1"/>
    </xf>
    <xf numFmtId="0" fontId="12" fillId="18" borderId="11" xfId="13" applyFont="1" applyFill="1" applyBorder="1" applyAlignment="1">
      <alignment horizontal="left" vertical="center" wrapText="1" readingOrder="1"/>
    </xf>
    <xf numFmtId="0" fontId="9" fillId="18" borderId="12" xfId="13" applyFont="1" applyFill="1" applyBorder="1" applyAlignment="1">
      <alignment horizontal="center" vertical="center" wrapText="1" readingOrder="2"/>
    </xf>
    <xf numFmtId="3" fontId="14" fillId="18" borderId="12" xfId="13" applyNumberFormat="1" applyFont="1" applyFill="1" applyBorder="1" applyAlignment="1">
      <alignment horizontal="center" vertical="center" wrapText="1" readingOrder="1"/>
    </xf>
    <xf numFmtId="3" fontId="14" fillId="18" borderId="28" xfId="13" applyNumberFormat="1" applyFont="1" applyFill="1" applyBorder="1" applyAlignment="1">
      <alignment horizontal="center" vertical="center" wrapText="1" readingOrder="1"/>
    </xf>
    <xf numFmtId="10" fontId="14" fillId="18" borderId="14" xfId="13" applyNumberFormat="1" applyFont="1" applyFill="1" applyBorder="1" applyAlignment="1">
      <alignment horizontal="center" vertical="center" wrapText="1" readingOrder="1"/>
    </xf>
    <xf numFmtId="10" fontId="14" fillId="18" borderId="26" xfId="13" applyNumberFormat="1" applyFont="1" applyFill="1" applyBorder="1" applyAlignment="1">
      <alignment horizontal="center" vertical="center" wrapText="1" readingOrder="1"/>
    </xf>
    <xf numFmtId="0" fontId="9" fillId="18" borderId="6" xfId="13" applyFont="1" applyFill="1" applyBorder="1" applyAlignment="1">
      <alignment horizontal="center" vertical="center" wrapText="1" readingOrder="1"/>
    </xf>
    <xf numFmtId="0" fontId="9" fillId="18" borderId="13" xfId="13" applyFont="1" applyFill="1" applyBorder="1" applyAlignment="1">
      <alignment horizontal="center" vertical="center" wrapText="1" readingOrder="2"/>
    </xf>
    <xf numFmtId="10" fontId="10" fillId="18" borderId="29" xfId="13" applyNumberFormat="1" applyFont="1" applyFill="1" applyBorder="1" applyAlignment="1">
      <alignment horizontal="center" vertical="center" wrapText="1" readingOrder="1"/>
    </xf>
    <xf numFmtId="10" fontId="10" fillId="18" borderId="8" xfId="13" applyNumberFormat="1" applyFont="1" applyFill="1" applyBorder="1" applyAlignment="1">
      <alignment horizontal="center" vertical="center" wrapText="1" readingOrder="1"/>
    </xf>
    <xf numFmtId="0" fontId="11" fillId="18" borderId="6" xfId="13" applyFont="1" applyFill="1" applyBorder="1" applyAlignment="1">
      <alignment horizontal="center" vertical="center" wrapText="1" readingOrder="1"/>
    </xf>
    <xf numFmtId="10" fontId="10" fillId="18" borderId="9" xfId="13" applyNumberFormat="1" applyFont="1" applyFill="1" applyBorder="1" applyAlignment="1">
      <alignment horizontal="center" vertical="center" wrapText="1" readingOrder="1"/>
    </xf>
    <xf numFmtId="0" fontId="12" fillId="18" borderId="6" xfId="13" applyFont="1" applyFill="1" applyBorder="1" applyAlignment="1">
      <alignment horizontal="left" vertical="center" wrapText="1" readingOrder="1"/>
    </xf>
    <xf numFmtId="0" fontId="13" fillId="18" borderId="6" xfId="13" applyFont="1" applyFill="1" applyBorder="1" applyAlignment="1">
      <alignment horizontal="center" vertical="center" wrapText="1" readingOrder="1"/>
    </xf>
    <xf numFmtId="10" fontId="10" fillId="18" borderId="11" xfId="13" applyNumberFormat="1" applyFont="1" applyFill="1" applyBorder="1" applyAlignment="1">
      <alignment horizontal="center" vertical="center" wrapText="1" readingOrder="1"/>
    </xf>
    <xf numFmtId="0" fontId="12" fillId="18" borderId="14" xfId="13" applyFont="1" applyFill="1" applyBorder="1" applyAlignment="1">
      <alignment horizontal="left" vertical="center" wrapText="1" readingOrder="1"/>
    </xf>
    <xf numFmtId="0" fontId="9" fillId="18" borderId="15" xfId="13" applyFont="1" applyFill="1" applyBorder="1" applyAlignment="1">
      <alignment horizontal="center" vertical="center" wrapText="1" readingOrder="2"/>
    </xf>
    <xf numFmtId="3" fontId="14" fillId="18" borderId="9" xfId="13" applyNumberFormat="1" applyFont="1" applyFill="1" applyBorder="1" applyAlignment="1">
      <alignment horizontal="center" vertical="center" wrapText="1" readingOrder="1"/>
    </xf>
    <xf numFmtId="10" fontId="14" fillId="18" borderId="23" xfId="13" applyNumberFormat="1" applyFont="1" applyFill="1" applyBorder="1" applyAlignment="1">
      <alignment horizontal="center" vertical="center" wrapText="1" readingOrder="1"/>
    </xf>
    <xf numFmtId="0" fontId="28" fillId="16" borderId="9" xfId="5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11" borderId="1" xfId="0" applyFill="1" applyBorder="1"/>
    <xf numFmtId="0" fontId="0" fillId="11" borderId="2" xfId="0" applyFill="1" applyBorder="1"/>
    <xf numFmtId="0" fontId="15" fillId="11" borderId="6" xfId="1" applyFill="1" applyBorder="1"/>
    <xf numFmtId="0" fontId="21" fillId="11" borderId="0" xfId="1" applyFont="1" applyFill="1" applyBorder="1" applyAlignment="1">
      <alignment horizontal="center" vertical="center" wrapText="1"/>
    </xf>
    <xf numFmtId="3" fontId="7" fillId="32" borderId="9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top" wrapText="1"/>
    </xf>
    <xf numFmtId="3" fontId="1" fillId="0" borderId="0" xfId="0" applyNumberFormat="1" applyFont="1" applyBorder="1" applyAlignment="1">
      <alignment horizontal="center" vertical="center" wrapText="1"/>
    </xf>
    <xf numFmtId="0" fontId="29" fillId="26" borderId="9" xfId="0" applyFont="1" applyFill="1" applyBorder="1" applyAlignment="1">
      <alignment horizontal="center" vertical="center" wrapText="1" readingOrder="2"/>
    </xf>
    <xf numFmtId="0" fontId="51" fillId="27" borderId="9" xfId="0" applyFont="1" applyFill="1" applyBorder="1" applyAlignment="1">
      <alignment horizontal="center" vertical="center" wrapText="1" readingOrder="2"/>
    </xf>
    <xf numFmtId="3" fontId="9" fillId="8" borderId="9" xfId="0" applyNumberFormat="1" applyFont="1" applyFill="1" applyBorder="1" applyAlignment="1">
      <alignment horizontal="center" vertical="center" wrapText="1" readingOrder="2"/>
    </xf>
    <xf numFmtId="3" fontId="57" fillId="0" borderId="9" xfId="0" applyNumberFormat="1" applyFont="1" applyBorder="1" applyAlignment="1">
      <alignment horizontal="center" vertical="center" wrapText="1" readingOrder="2"/>
    </xf>
    <xf numFmtId="0" fontId="29" fillId="11" borderId="9" xfId="0" applyFont="1" applyFill="1" applyBorder="1" applyAlignment="1">
      <alignment horizontal="right" vertical="center" wrapText="1" readingOrder="2"/>
    </xf>
    <xf numFmtId="3" fontId="29" fillId="11" borderId="9" xfId="0" applyNumberFormat="1" applyFont="1" applyFill="1" applyBorder="1" applyAlignment="1">
      <alignment horizontal="right" vertical="center" wrapText="1" readingOrder="2"/>
    </xf>
    <xf numFmtId="0" fontId="3" fillId="2" borderId="9" xfId="0" applyFont="1" applyFill="1" applyBorder="1" applyAlignment="1">
      <alignment horizontal="center" vertical="center" wrapText="1"/>
    </xf>
    <xf numFmtId="3" fontId="51" fillId="8" borderId="9" xfId="0" applyNumberFormat="1" applyFont="1" applyFill="1" applyBorder="1" applyAlignment="1">
      <alignment horizontal="center" vertical="center" wrapText="1" readingOrder="2"/>
    </xf>
    <xf numFmtId="3" fontId="29" fillId="0" borderId="9" xfId="0" applyNumberFormat="1" applyFont="1" applyBorder="1" applyAlignment="1">
      <alignment horizontal="center" vertical="center" wrapText="1" readingOrder="2"/>
    </xf>
    <xf numFmtId="3" fontId="29" fillId="11" borderId="9" xfId="0" applyNumberFormat="1" applyFont="1" applyFill="1" applyBorder="1" applyAlignment="1">
      <alignment horizontal="center" vertical="center" wrapText="1" readingOrder="2"/>
    </xf>
    <xf numFmtId="0" fontId="2" fillId="13" borderId="9" xfId="0" applyFont="1" applyFill="1" applyBorder="1" applyAlignment="1">
      <alignment horizontal="center" vertical="center" wrapText="1"/>
    </xf>
    <xf numFmtId="3" fontId="2" fillId="11" borderId="9" xfId="0" applyNumberFormat="1" applyFont="1" applyFill="1" applyBorder="1" applyAlignment="1">
      <alignment horizontal="center" vertical="center" wrapText="1"/>
    </xf>
    <xf numFmtId="0" fontId="2" fillId="18" borderId="9" xfId="0" applyFont="1" applyFill="1" applyBorder="1" applyAlignment="1">
      <alignment horizontal="center" vertical="center" wrapText="1"/>
    </xf>
    <xf numFmtId="0" fontId="58" fillId="28" borderId="0" xfId="0" applyFont="1" applyFill="1" applyAlignment="1">
      <alignment horizontal="center" vertical="center" wrapText="1" readingOrder="2"/>
    </xf>
    <xf numFmtId="0" fontId="58" fillId="28" borderId="7" xfId="0" applyFont="1" applyFill="1" applyBorder="1" applyAlignment="1">
      <alignment horizontal="center" vertical="center" wrapText="1" readingOrder="2"/>
    </xf>
    <xf numFmtId="0" fontId="57" fillId="26" borderId="0" xfId="0" applyFont="1" applyFill="1" applyAlignment="1">
      <alignment horizontal="center" vertical="center" wrapText="1" readingOrder="2"/>
    </xf>
    <xf numFmtId="0" fontId="10" fillId="26" borderId="0" xfId="0" applyFont="1" applyFill="1" applyAlignment="1">
      <alignment horizontal="center" vertical="center" wrapText="1" readingOrder="1"/>
    </xf>
    <xf numFmtId="0" fontId="10" fillId="26" borderId="62" xfId="0" applyFont="1" applyFill="1" applyBorder="1" applyAlignment="1">
      <alignment horizontal="center" vertical="center" wrapText="1" readingOrder="1"/>
    </xf>
    <xf numFmtId="10" fontId="10" fillId="26" borderId="0" xfId="0" applyNumberFormat="1" applyFont="1" applyFill="1" applyAlignment="1">
      <alignment horizontal="center" vertical="center" wrapText="1" readingOrder="1"/>
    </xf>
    <xf numFmtId="10" fontId="10" fillId="26" borderId="7" xfId="0" applyNumberFormat="1" applyFont="1" applyFill="1" applyBorder="1" applyAlignment="1">
      <alignment horizontal="center" vertical="center" wrapText="1" readingOrder="1"/>
    </xf>
    <xf numFmtId="3" fontId="10" fillId="26" borderId="0" xfId="0" applyNumberFormat="1" applyFont="1" applyFill="1" applyAlignment="1">
      <alignment horizontal="center" vertical="center" wrapText="1" readingOrder="1"/>
    </xf>
    <xf numFmtId="3" fontId="10" fillId="26" borderId="62" xfId="0" applyNumberFormat="1" applyFont="1" applyFill="1" applyBorder="1" applyAlignment="1">
      <alignment horizontal="center" vertical="center" wrapText="1" readingOrder="1"/>
    </xf>
    <xf numFmtId="10" fontId="10" fillId="26" borderId="38" xfId="0" applyNumberFormat="1" applyFont="1" applyFill="1" applyBorder="1" applyAlignment="1">
      <alignment horizontal="center" vertical="center" wrapText="1" readingOrder="1"/>
    </xf>
    <xf numFmtId="10" fontId="10" fillId="26" borderId="68" xfId="0" applyNumberFormat="1" applyFont="1" applyFill="1" applyBorder="1" applyAlignment="1">
      <alignment horizontal="center" vertical="center" wrapText="1" readingOrder="1"/>
    </xf>
    <xf numFmtId="10" fontId="85" fillId="26" borderId="38" xfId="0" applyNumberFormat="1" applyFont="1" applyFill="1" applyBorder="1" applyAlignment="1">
      <alignment horizontal="center" vertical="center" wrapText="1" readingOrder="1"/>
    </xf>
    <xf numFmtId="10" fontId="85" fillId="26" borderId="68" xfId="0" applyNumberFormat="1" applyFont="1" applyFill="1" applyBorder="1" applyAlignment="1">
      <alignment horizontal="center" vertical="center" wrapText="1" readingOrder="1"/>
    </xf>
    <xf numFmtId="0" fontId="17" fillId="27" borderId="0" xfId="0" applyFont="1" applyFill="1" applyAlignment="1">
      <alignment horizontal="center" vertical="center" wrapText="1" readingOrder="2"/>
    </xf>
    <xf numFmtId="10" fontId="85" fillId="27" borderId="0" xfId="0" applyNumberFormat="1" applyFont="1" applyFill="1" applyAlignment="1">
      <alignment horizontal="center" vertical="center" wrapText="1" readingOrder="1"/>
    </xf>
    <xf numFmtId="10" fontId="85" fillId="27" borderId="7" xfId="0" applyNumberFormat="1" applyFont="1" applyFill="1" applyBorder="1" applyAlignment="1">
      <alignment horizontal="center" vertical="center" wrapText="1" readingOrder="1"/>
    </xf>
    <xf numFmtId="0" fontId="17" fillId="27" borderId="38" xfId="0" applyFont="1" applyFill="1" applyBorder="1" applyAlignment="1">
      <alignment horizontal="center" vertical="center" wrapText="1" readingOrder="2"/>
    </xf>
    <xf numFmtId="10" fontId="85" fillId="27" borderId="38" xfId="0" applyNumberFormat="1" applyFont="1" applyFill="1" applyBorder="1" applyAlignment="1">
      <alignment horizontal="center" vertical="center" wrapText="1" readingOrder="1"/>
    </xf>
    <xf numFmtId="10" fontId="85" fillId="27" borderId="68" xfId="0" applyNumberFormat="1" applyFont="1" applyFill="1" applyBorder="1" applyAlignment="1">
      <alignment horizontal="center" vertical="center" wrapText="1" readingOrder="1"/>
    </xf>
    <xf numFmtId="0" fontId="16" fillId="26" borderId="0" xfId="0" applyFont="1" applyFill="1" applyAlignment="1">
      <alignment horizontal="center" vertical="center" wrapText="1" readingOrder="2"/>
    </xf>
    <xf numFmtId="0" fontId="16" fillId="26" borderId="38" xfId="0" applyFont="1" applyFill="1" applyBorder="1" applyAlignment="1">
      <alignment horizontal="center" vertical="center" wrapText="1" readingOrder="2"/>
    </xf>
    <xf numFmtId="3" fontId="85" fillId="27" borderId="0" xfId="0" applyNumberFormat="1" applyFont="1" applyFill="1" applyAlignment="1">
      <alignment horizontal="center" vertical="center" wrapText="1" readingOrder="1"/>
    </xf>
    <xf numFmtId="0" fontId="17" fillId="26" borderId="31" xfId="0" applyFont="1" applyFill="1" applyBorder="1" applyAlignment="1">
      <alignment horizontal="center" vertical="center" wrapText="1" readingOrder="2"/>
    </xf>
    <xf numFmtId="3" fontId="85" fillId="26" borderId="31" xfId="0" applyNumberFormat="1" applyFont="1" applyFill="1" applyBorder="1" applyAlignment="1">
      <alignment horizontal="center" vertical="center" wrapText="1" readingOrder="1"/>
    </xf>
    <xf numFmtId="10" fontId="85" fillId="26" borderId="31" xfId="0" applyNumberFormat="1" applyFont="1" applyFill="1" applyBorder="1" applyAlignment="1">
      <alignment horizontal="center" vertical="center" wrapText="1" readingOrder="1"/>
    </xf>
    <xf numFmtId="0" fontId="17" fillId="26" borderId="38" xfId="0" applyFont="1" applyFill="1" applyBorder="1" applyAlignment="1">
      <alignment horizontal="center" vertical="center" wrapText="1" readingOrder="2"/>
    </xf>
    <xf numFmtId="3" fontId="85" fillId="26" borderId="38" xfId="0" applyNumberFormat="1" applyFont="1" applyFill="1" applyBorder="1" applyAlignment="1">
      <alignment horizontal="center" vertical="center" wrapText="1" readingOrder="1"/>
    </xf>
    <xf numFmtId="0" fontId="85" fillId="27" borderId="38" xfId="0" applyFont="1" applyFill="1" applyBorder="1" applyAlignment="1">
      <alignment horizontal="center" vertical="center" wrapText="1" readingOrder="1"/>
    </xf>
    <xf numFmtId="3" fontId="85" fillId="27" borderId="71" xfId="0" applyNumberFormat="1" applyFont="1" applyFill="1" applyBorder="1" applyAlignment="1">
      <alignment horizontal="center" vertical="center" wrapText="1" readingOrder="1"/>
    </xf>
    <xf numFmtId="0" fontId="4" fillId="17" borderId="9" xfId="0" applyFont="1" applyFill="1" applyBorder="1" applyAlignment="1">
      <alignment horizontal="center" vertical="center"/>
    </xf>
    <xf numFmtId="0" fontId="28" fillId="18" borderId="9" xfId="0" applyFont="1" applyFill="1" applyBorder="1" applyAlignment="1">
      <alignment horizontal="center" vertical="center"/>
    </xf>
    <xf numFmtId="0" fontId="31" fillId="18" borderId="9" xfId="0" applyFont="1" applyFill="1" applyBorder="1" applyAlignment="1">
      <alignment horizontal="center" vertical="center"/>
    </xf>
    <xf numFmtId="0" fontId="84" fillId="0" borderId="38" xfId="0" applyFont="1" applyBorder="1" applyAlignment="1">
      <alignment horizontal="center" vertical="center" wrapText="1" readingOrder="2"/>
    </xf>
    <xf numFmtId="0" fontId="31" fillId="11" borderId="9" xfId="0" applyFont="1" applyFill="1" applyBorder="1" applyAlignment="1">
      <alignment horizontal="center" vertical="center"/>
    </xf>
    <xf numFmtId="0" fontId="47" fillId="15" borderId="9" xfId="0" applyFont="1" applyFill="1" applyBorder="1" applyAlignment="1">
      <alignment horizontal="center" vertical="center"/>
    </xf>
    <xf numFmtId="0" fontId="31" fillId="15" borderId="9" xfId="0" applyFont="1" applyFill="1" applyBorder="1" applyAlignment="1">
      <alignment horizontal="center" vertical="center" wrapText="1"/>
    </xf>
    <xf numFmtId="0" fontId="47" fillId="11" borderId="9" xfId="0" applyFont="1" applyFill="1" applyBorder="1" applyAlignment="1">
      <alignment horizontal="center" vertical="center"/>
    </xf>
    <xf numFmtId="0" fontId="31" fillId="34" borderId="9" xfId="0" applyFont="1" applyFill="1" applyBorder="1" applyAlignment="1">
      <alignment horizontal="center" vertical="center" wrapText="1"/>
    </xf>
    <xf numFmtId="3" fontId="18" fillId="13" borderId="9" xfId="0" applyNumberFormat="1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center" vertical="center" wrapText="1"/>
    </xf>
    <xf numFmtId="0" fontId="51" fillId="26" borderId="40" xfId="0" applyFont="1" applyFill="1" applyBorder="1" applyAlignment="1">
      <alignment horizontal="center" vertical="center" wrapText="1" readingOrder="2"/>
    </xf>
    <xf numFmtId="0" fontId="51" fillId="26" borderId="69" xfId="0" applyFont="1" applyFill="1" applyBorder="1" applyAlignment="1">
      <alignment horizontal="center" vertical="center" wrapText="1" readingOrder="2"/>
    </xf>
    <xf numFmtId="3" fontId="85" fillId="27" borderId="48" xfId="0" applyNumberFormat="1" applyFont="1" applyFill="1" applyBorder="1" applyAlignment="1">
      <alignment horizontal="center" vertical="center" wrapText="1" readingOrder="1"/>
    </xf>
    <xf numFmtId="3" fontId="85" fillId="27" borderId="68" xfId="0" applyNumberFormat="1" applyFont="1" applyFill="1" applyBorder="1" applyAlignment="1">
      <alignment horizontal="center" vertical="center" wrapText="1" readingOrder="1"/>
    </xf>
    <xf numFmtId="3" fontId="85" fillId="27" borderId="69" xfId="0" applyNumberFormat="1" applyFont="1" applyFill="1" applyBorder="1" applyAlignment="1">
      <alignment horizontal="center" vertical="center" wrapText="1" readingOrder="1"/>
    </xf>
    <xf numFmtId="3" fontId="85" fillId="27" borderId="38" xfId="0" applyNumberFormat="1" applyFont="1" applyFill="1" applyBorder="1" applyAlignment="1">
      <alignment horizontal="center" vertical="center" wrapText="1" readingOrder="1"/>
    </xf>
    <xf numFmtId="0" fontId="10" fillId="26" borderId="48" xfId="0" applyFont="1" applyFill="1" applyBorder="1" applyAlignment="1">
      <alignment horizontal="center" vertical="center" wrapText="1" readingOrder="1"/>
    </xf>
    <xf numFmtId="3" fontId="10" fillId="26" borderId="30" xfId="0" applyNumberFormat="1" applyFont="1" applyFill="1" applyBorder="1" applyAlignment="1">
      <alignment horizontal="center" vertical="center" wrapText="1" readingOrder="1"/>
    </xf>
    <xf numFmtId="3" fontId="10" fillId="26" borderId="31" xfId="0" applyNumberFormat="1" applyFont="1" applyFill="1" applyBorder="1" applyAlignment="1">
      <alignment horizontal="center" vertical="center" wrapText="1" readingOrder="1"/>
    </xf>
    <xf numFmtId="0" fontId="10" fillId="26" borderId="69" xfId="0" applyFont="1" applyFill="1" applyBorder="1" applyAlignment="1">
      <alignment horizontal="center" vertical="center" wrapText="1" readingOrder="1"/>
    </xf>
    <xf numFmtId="0" fontId="10" fillId="26" borderId="38" xfId="0" applyFont="1" applyFill="1" applyBorder="1" applyAlignment="1">
      <alignment horizontal="center" vertical="center" wrapText="1" readingOrder="1"/>
    </xf>
    <xf numFmtId="3" fontId="10" fillId="26" borderId="68" xfId="0" applyNumberFormat="1" applyFont="1" applyFill="1" applyBorder="1" applyAlignment="1">
      <alignment horizontal="center" vertical="center" wrapText="1" readingOrder="1"/>
    </xf>
    <xf numFmtId="3" fontId="10" fillId="26" borderId="38" xfId="0" applyNumberFormat="1" applyFont="1" applyFill="1" applyBorder="1" applyAlignment="1">
      <alignment horizontal="center" vertical="center" wrapText="1" readingOrder="1"/>
    </xf>
    <xf numFmtId="0" fontId="59" fillId="28" borderId="70" xfId="0" applyFont="1" applyFill="1" applyBorder="1" applyAlignment="1">
      <alignment horizontal="center" vertical="center" wrapText="1" readingOrder="2"/>
    </xf>
    <xf numFmtId="0" fontId="59" fillId="28" borderId="40" xfId="0" applyFont="1" applyFill="1" applyBorder="1" applyAlignment="1">
      <alignment horizontal="center" vertical="center" wrapText="1" readingOrder="2"/>
    </xf>
    <xf numFmtId="0" fontId="58" fillId="28" borderId="30" xfId="0" applyFont="1" applyFill="1" applyBorder="1" applyAlignment="1">
      <alignment horizontal="center" vertical="center" wrapText="1" readingOrder="2"/>
    </xf>
    <xf numFmtId="0" fontId="58" fillId="28" borderId="48" xfId="0" applyFont="1" applyFill="1" applyBorder="1" applyAlignment="1">
      <alignment horizontal="center" vertical="center" wrapText="1" readingOrder="2"/>
    </xf>
    <xf numFmtId="0" fontId="58" fillId="28" borderId="31" xfId="0" applyFont="1" applyFill="1" applyBorder="1" applyAlignment="1">
      <alignment horizontal="center" vertical="center" wrapText="1" readingOrder="2"/>
    </xf>
    <xf numFmtId="0" fontId="10" fillId="26" borderId="7" xfId="0" applyFont="1" applyFill="1" applyBorder="1" applyAlignment="1">
      <alignment horizontal="center" vertical="center" wrapText="1" readingOrder="1"/>
    </xf>
    <xf numFmtId="0" fontId="10" fillId="26" borderId="40" xfId="0" applyFont="1" applyFill="1" applyBorder="1" applyAlignment="1">
      <alignment horizontal="center" vertical="center" wrapText="1" readingOrder="1"/>
    </xf>
    <xf numFmtId="3" fontId="10" fillId="26" borderId="7" xfId="0" applyNumberFormat="1" applyFont="1" applyFill="1" applyBorder="1" applyAlignment="1">
      <alignment horizontal="center" vertical="center" wrapText="1" readingOrder="1"/>
    </xf>
    <xf numFmtId="3" fontId="10" fillId="26" borderId="0" xfId="0" applyNumberFormat="1" applyFont="1" applyFill="1" applyBorder="1" applyAlignment="1">
      <alignment horizontal="center" vertical="center" wrapText="1" readingOrder="1"/>
    </xf>
    <xf numFmtId="3" fontId="10" fillId="26" borderId="48" xfId="0" applyNumberFormat="1" applyFont="1" applyFill="1" applyBorder="1" applyAlignment="1">
      <alignment horizontal="center" vertical="center" wrapText="1" readingOrder="1"/>
    </xf>
    <xf numFmtId="3" fontId="10" fillId="26" borderId="69" xfId="0" applyNumberFormat="1" applyFont="1" applyFill="1" applyBorder="1" applyAlignment="1">
      <alignment horizontal="center" vertical="center" wrapText="1" readingOrder="1"/>
    </xf>
    <xf numFmtId="0" fontId="9" fillId="27" borderId="38" xfId="0" applyFont="1" applyFill="1" applyBorder="1" applyAlignment="1">
      <alignment horizontal="center" vertical="center" wrapText="1" readingOrder="2"/>
    </xf>
    <xf numFmtId="0" fontId="59" fillId="28" borderId="30" xfId="0" applyFont="1" applyFill="1" applyBorder="1" applyAlignment="1">
      <alignment horizontal="center" vertical="center" wrapText="1" readingOrder="2"/>
    </xf>
    <xf numFmtId="0" fontId="0" fillId="28" borderId="0" xfId="0" applyFill="1" applyBorder="1" applyAlignment="1">
      <alignment vertical="center" wrapText="1"/>
    </xf>
    <xf numFmtId="0" fontId="31" fillId="15" borderId="9" xfId="0" applyFont="1" applyFill="1" applyBorder="1" applyAlignment="1">
      <alignment horizontal="center" vertical="center"/>
    </xf>
    <xf numFmtId="0" fontId="29" fillId="11" borderId="9" xfId="0" applyFont="1" applyFill="1" applyBorder="1" applyAlignment="1">
      <alignment horizontal="center" vertical="center" wrapText="1" readingOrder="2"/>
    </xf>
    <xf numFmtId="0" fontId="29" fillId="13" borderId="9" xfId="0" applyFont="1" applyFill="1" applyBorder="1" applyAlignment="1">
      <alignment horizontal="center" vertical="center" wrapText="1" readingOrder="2"/>
    </xf>
    <xf numFmtId="3" fontId="83" fillId="0" borderId="61" xfId="0" applyNumberFormat="1" applyFont="1" applyBorder="1" applyAlignment="1">
      <alignment horizontal="center" vertical="center" wrapText="1" readingOrder="2"/>
    </xf>
    <xf numFmtId="0" fontId="4" fillId="17" borderId="9" xfId="0" applyFont="1" applyFill="1" applyBorder="1" applyAlignment="1">
      <alignment vertical="center"/>
    </xf>
    <xf numFmtId="0" fontId="4" fillId="17" borderId="11" xfId="0" applyFont="1" applyFill="1" applyBorder="1" applyAlignment="1">
      <alignment horizontal="center" vertical="center"/>
    </xf>
    <xf numFmtId="0" fontId="87" fillId="37" borderId="30" xfId="0" applyFont="1" applyFill="1" applyBorder="1" applyAlignment="1">
      <alignment horizontal="center" vertical="center" wrapText="1" readingOrder="2"/>
    </xf>
    <xf numFmtId="0" fontId="87" fillId="37" borderId="0" xfId="0" applyFont="1" applyFill="1" applyBorder="1" applyAlignment="1">
      <alignment horizontal="center" vertical="center" wrapText="1" readingOrder="2"/>
    </xf>
    <xf numFmtId="0" fontId="29" fillId="10" borderId="7" xfId="0" applyFont="1" applyFill="1" applyBorder="1" applyAlignment="1">
      <alignment horizontal="center" vertical="center" wrapText="1" readingOrder="2"/>
    </xf>
    <xf numFmtId="3" fontId="88" fillId="10" borderId="0" xfId="0" applyNumberFormat="1" applyFont="1" applyFill="1" applyAlignment="1">
      <alignment horizontal="center" vertical="center" wrapText="1" readingOrder="1"/>
    </xf>
    <xf numFmtId="3" fontId="88" fillId="10" borderId="40" xfId="0" applyNumberFormat="1" applyFont="1" applyFill="1" applyBorder="1" applyAlignment="1">
      <alignment horizontal="center" vertical="center" wrapText="1" readingOrder="1"/>
    </xf>
    <xf numFmtId="10" fontId="88" fillId="38" borderId="7" xfId="0" applyNumberFormat="1" applyFont="1" applyFill="1" applyBorder="1" applyAlignment="1">
      <alignment horizontal="center" vertical="center" wrapText="1" readingOrder="1"/>
    </xf>
    <xf numFmtId="10" fontId="88" fillId="38" borderId="0" xfId="0" applyNumberFormat="1" applyFont="1" applyFill="1" applyBorder="1" applyAlignment="1">
      <alignment horizontal="center" vertical="center" wrapText="1" readingOrder="1"/>
    </xf>
    <xf numFmtId="0" fontId="89" fillId="10" borderId="7" xfId="0" applyFont="1" applyFill="1" applyBorder="1" applyAlignment="1">
      <alignment horizontal="center" vertical="center" wrapText="1" readingOrder="2"/>
    </xf>
    <xf numFmtId="3" fontId="88" fillId="10" borderId="38" xfId="0" applyNumberFormat="1" applyFont="1" applyFill="1" applyBorder="1" applyAlignment="1">
      <alignment horizontal="center" vertical="center" wrapText="1" readingOrder="1"/>
    </xf>
    <xf numFmtId="3" fontId="88" fillId="10" borderId="69" xfId="0" applyNumberFormat="1" applyFont="1" applyFill="1" applyBorder="1" applyAlignment="1">
      <alignment horizontal="center" vertical="center" wrapText="1" readingOrder="1"/>
    </xf>
    <xf numFmtId="0" fontId="51" fillId="10" borderId="7" xfId="0" applyFont="1" applyFill="1" applyBorder="1" applyAlignment="1">
      <alignment horizontal="center" vertical="center" wrapText="1" readingOrder="2"/>
    </xf>
    <xf numFmtId="3" fontId="90" fillId="10" borderId="0" xfId="0" applyNumberFormat="1" applyFont="1" applyFill="1" applyAlignment="1">
      <alignment horizontal="center" vertical="center" wrapText="1" readingOrder="1"/>
    </xf>
    <xf numFmtId="3" fontId="90" fillId="10" borderId="40" xfId="0" applyNumberFormat="1" applyFont="1" applyFill="1" applyBorder="1" applyAlignment="1">
      <alignment horizontal="center" vertical="center" wrapText="1" readingOrder="1"/>
    </xf>
    <xf numFmtId="10" fontId="90" fillId="38" borderId="30" xfId="0" applyNumberFormat="1" applyFont="1" applyFill="1" applyBorder="1" applyAlignment="1">
      <alignment horizontal="center" vertical="center" wrapText="1" readingOrder="1"/>
    </xf>
    <xf numFmtId="10" fontId="90" fillId="38" borderId="31" xfId="0" applyNumberFormat="1" applyFont="1" applyFill="1" applyBorder="1" applyAlignment="1">
      <alignment horizontal="center" vertical="center" wrapText="1" readingOrder="1"/>
    </xf>
    <xf numFmtId="0" fontId="91" fillId="37" borderId="0" xfId="0" applyFont="1" applyFill="1" applyBorder="1" applyAlignment="1">
      <alignment horizontal="center" vertical="center" wrapText="1" readingOrder="2"/>
    </xf>
    <xf numFmtId="0" fontId="0" fillId="37" borderId="7" xfId="0" applyFill="1" applyBorder="1" applyAlignment="1">
      <alignment vertical="center" wrapText="1"/>
    </xf>
    <xf numFmtId="0" fontId="88" fillId="37" borderId="0" xfId="0" applyFont="1" applyFill="1" applyAlignment="1">
      <alignment horizontal="center" vertical="center" wrapText="1" readingOrder="1"/>
    </xf>
    <xf numFmtId="0" fontId="92" fillId="37" borderId="0" xfId="0" applyFont="1" applyFill="1" applyAlignment="1">
      <alignment horizontal="center" vertical="center" wrapText="1" readingOrder="2"/>
    </xf>
    <xf numFmtId="0" fontId="93" fillId="37" borderId="40" xfId="0" applyFont="1" applyFill="1" applyBorder="1" applyAlignment="1">
      <alignment horizontal="center" vertical="center" wrapText="1" readingOrder="2"/>
    </xf>
    <xf numFmtId="10" fontId="88" fillId="38" borderId="68" xfId="0" applyNumberFormat="1" applyFont="1" applyFill="1" applyBorder="1" applyAlignment="1">
      <alignment horizontal="center" vertical="center" wrapText="1" readingOrder="1"/>
    </xf>
    <xf numFmtId="10" fontId="88" fillId="38" borderId="38" xfId="0" applyNumberFormat="1" applyFont="1" applyFill="1" applyBorder="1" applyAlignment="1">
      <alignment horizontal="center" vertical="center" wrapText="1" readingOrder="1"/>
    </xf>
    <xf numFmtId="0" fontId="51" fillId="10" borderId="68" xfId="0" applyFont="1" applyFill="1" applyBorder="1" applyAlignment="1">
      <alignment horizontal="center" vertical="center" wrapText="1" readingOrder="2"/>
    </xf>
    <xf numFmtId="3" fontId="90" fillId="10" borderId="38" xfId="0" applyNumberFormat="1" applyFont="1" applyFill="1" applyBorder="1" applyAlignment="1">
      <alignment horizontal="center" vertical="center" wrapText="1" readingOrder="1"/>
    </xf>
    <xf numFmtId="3" fontId="90" fillId="10" borderId="69" xfId="0" applyNumberFormat="1" applyFont="1" applyFill="1" applyBorder="1" applyAlignment="1">
      <alignment horizontal="center" vertical="center" wrapText="1" readingOrder="1"/>
    </xf>
    <xf numFmtId="10" fontId="90" fillId="38" borderId="68" xfId="0" applyNumberFormat="1" applyFont="1" applyFill="1" applyBorder="1" applyAlignment="1">
      <alignment horizontal="center" vertical="center" wrapText="1" readingOrder="1"/>
    </xf>
    <xf numFmtId="10" fontId="90" fillId="38" borderId="38" xfId="0" applyNumberFormat="1" applyFont="1" applyFill="1" applyBorder="1" applyAlignment="1">
      <alignment horizontal="center" vertical="center" wrapText="1" readingOrder="1"/>
    </xf>
    <xf numFmtId="0" fontId="94" fillId="37" borderId="38" xfId="0" applyFont="1" applyFill="1" applyBorder="1" applyAlignment="1">
      <alignment horizontal="center" vertical="center" wrapText="1" readingOrder="2"/>
    </xf>
    <xf numFmtId="0" fontId="94" fillId="37" borderId="68" xfId="0" applyFont="1" applyFill="1" applyBorder="1" applyAlignment="1">
      <alignment horizontal="center" vertical="center" wrapText="1" readingOrder="2"/>
    </xf>
    <xf numFmtId="0" fontId="88" fillId="37" borderId="38" xfId="0" applyFont="1" applyFill="1" applyBorder="1" applyAlignment="1">
      <alignment horizontal="center" vertical="center" wrapText="1" readingOrder="1"/>
    </xf>
    <xf numFmtId="0" fontId="85" fillId="37" borderId="38" xfId="0" applyFont="1" applyFill="1" applyBorder="1" applyAlignment="1">
      <alignment horizontal="center" vertical="center" wrapText="1" readingOrder="1"/>
    </xf>
    <xf numFmtId="0" fontId="85" fillId="37" borderId="69" xfId="0" applyFont="1" applyFill="1" applyBorder="1" applyAlignment="1">
      <alignment horizontal="center" vertical="center" wrapText="1" readingOrder="1"/>
    </xf>
    <xf numFmtId="0" fontId="51" fillId="10" borderId="0" xfId="0" applyFont="1" applyFill="1" applyBorder="1" applyAlignment="1">
      <alignment horizontal="center" vertical="center" wrapText="1" readingOrder="2"/>
    </xf>
    <xf numFmtId="0" fontId="90" fillId="37" borderId="38" xfId="0" applyFont="1" applyFill="1" applyBorder="1" applyAlignment="1">
      <alignment horizontal="center" vertical="center" wrapText="1" readingOrder="1"/>
    </xf>
    <xf numFmtId="0" fontId="90" fillId="37" borderId="69" xfId="0" applyFont="1" applyFill="1" applyBorder="1" applyAlignment="1">
      <alignment horizontal="center" vertical="center" wrapText="1" readingOrder="1"/>
    </xf>
    <xf numFmtId="0" fontId="51" fillId="39" borderId="70" xfId="0" applyFont="1" applyFill="1" applyBorder="1" applyAlignment="1">
      <alignment horizontal="center" vertical="center" wrapText="1" readingOrder="2"/>
    </xf>
    <xf numFmtId="0" fontId="51" fillId="39" borderId="63" xfId="0" applyFont="1" applyFill="1" applyBorder="1" applyAlignment="1">
      <alignment horizontal="center" vertical="center" wrapText="1" readingOrder="2"/>
    </xf>
    <xf numFmtId="3" fontId="90" fillId="39" borderId="38" xfId="0" applyNumberFormat="1" applyFont="1" applyFill="1" applyBorder="1" applyAlignment="1">
      <alignment horizontal="center" vertical="center" wrapText="1" readingOrder="1"/>
    </xf>
    <xf numFmtId="3" fontId="90" fillId="39" borderId="69" xfId="0" applyNumberFormat="1" applyFont="1" applyFill="1" applyBorder="1" applyAlignment="1">
      <alignment horizontal="center" vertical="center" wrapText="1" readingOrder="1"/>
    </xf>
    <xf numFmtId="10" fontId="90" fillId="39" borderId="68" xfId="0" applyNumberFormat="1" applyFont="1" applyFill="1" applyBorder="1" applyAlignment="1">
      <alignment horizontal="center" vertical="center" wrapText="1" readingOrder="1"/>
    </xf>
    <xf numFmtId="10" fontId="90" fillId="39" borderId="38" xfId="0" applyNumberFormat="1" applyFont="1" applyFill="1" applyBorder="1" applyAlignment="1">
      <alignment horizontal="center" vertical="center" wrapText="1" readingOrder="1"/>
    </xf>
    <xf numFmtId="0" fontId="59" fillId="37" borderId="70" xfId="0" applyFont="1" applyFill="1" applyBorder="1" applyAlignment="1">
      <alignment horizontal="center" vertical="center" wrapText="1" readingOrder="2"/>
    </xf>
    <xf numFmtId="0" fontId="87" fillId="37" borderId="63" xfId="0" applyFont="1" applyFill="1" applyBorder="1" applyAlignment="1">
      <alignment horizontal="center" vertical="center" wrapText="1" readingOrder="2"/>
    </xf>
    <xf numFmtId="0" fontId="87" fillId="37" borderId="38" xfId="0" applyFont="1" applyFill="1" applyBorder="1" applyAlignment="1">
      <alignment horizontal="center" vertical="center" wrapText="1" readingOrder="2"/>
    </xf>
    <xf numFmtId="0" fontId="63" fillId="10" borderId="0" xfId="0" applyFont="1" applyFill="1" applyAlignment="1">
      <alignment horizontal="center" vertical="center" wrapText="1" readingOrder="2"/>
    </xf>
    <xf numFmtId="3" fontId="95" fillId="10" borderId="0" xfId="0" applyNumberFormat="1" applyFont="1" applyFill="1" applyAlignment="1">
      <alignment horizontal="center" vertical="center" wrapText="1" readingOrder="1"/>
    </xf>
    <xf numFmtId="3" fontId="95" fillId="10" borderId="0" xfId="0" applyNumberFormat="1" applyFont="1" applyFill="1" applyBorder="1" applyAlignment="1">
      <alignment horizontal="center" vertical="center" wrapText="1" readingOrder="1"/>
    </xf>
    <xf numFmtId="10" fontId="95" fillId="38" borderId="7" xfId="0" applyNumberFormat="1" applyFont="1" applyFill="1" applyBorder="1" applyAlignment="1">
      <alignment horizontal="center" vertical="center" wrapText="1" readingOrder="1"/>
    </xf>
    <xf numFmtId="10" fontId="95" fillId="38" borderId="0" xfId="0" applyNumberFormat="1" applyFont="1" applyFill="1" applyBorder="1" applyAlignment="1">
      <alignment horizontal="center" vertical="center" wrapText="1" readingOrder="1"/>
    </xf>
    <xf numFmtId="3" fontId="95" fillId="10" borderId="38" xfId="0" applyNumberFormat="1" applyFont="1" applyFill="1" applyBorder="1" applyAlignment="1">
      <alignment horizontal="center" vertical="center" wrapText="1" readingOrder="1"/>
    </xf>
    <xf numFmtId="0" fontId="51" fillId="10" borderId="69" xfId="0" applyFont="1" applyFill="1" applyBorder="1" applyAlignment="1">
      <alignment horizontal="center" vertical="center" wrapText="1" readingOrder="2"/>
    </xf>
    <xf numFmtId="0" fontId="63" fillId="10" borderId="70" xfId="0" applyFont="1" applyFill="1" applyBorder="1" applyAlignment="1">
      <alignment horizontal="center" vertical="center" wrapText="1" readingOrder="2"/>
    </xf>
    <xf numFmtId="3" fontId="95" fillId="10" borderId="70" xfId="0" applyNumberFormat="1" applyFont="1" applyFill="1" applyBorder="1" applyAlignment="1">
      <alignment horizontal="center" vertical="center" wrapText="1" readingOrder="1"/>
    </xf>
    <xf numFmtId="10" fontId="95" fillId="38" borderId="63" xfId="0" applyNumberFormat="1" applyFont="1" applyFill="1" applyBorder="1" applyAlignment="1">
      <alignment horizontal="center" vertical="center" wrapText="1" readingOrder="1"/>
    </xf>
    <xf numFmtId="10" fontId="95" fillId="38" borderId="70" xfId="0" applyNumberFormat="1" applyFont="1" applyFill="1" applyBorder="1" applyAlignment="1">
      <alignment horizontal="center" vertical="center" wrapText="1" readingOrder="1"/>
    </xf>
    <xf numFmtId="171" fontId="85" fillId="39" borderId="38" xfId="0" applyNumberFormat="1" applyFont="1" applyFill="1" applyBorder="1" applyAlignment="1">
      <alignment horizontal="center" vertical="center" wrapText="1" readingOrder="1"/>
    </xf>
    <xf numFmtId="171" fontId="85" fillId="39" borderId="68" xfId="0" applyNumberFormat="1" applyFont="1" applyFill="1" applyBorder="1" applyAlignment="1">
      <alignment horizontal="center" vertical="center" wrapText="1" readingOrder="1"/>
    </xf>
    <xf numFmtId="3" fontId="85" fillId="39" borderId="69" xfId="0" applyNumberFormat="1" applyFont="1" applyFill="1" applyBorder="1" applyAlignment="1">
      <alignment horizontal="center" vertical="center" wrapText="1" readingOrder="1"/>
    </xf>
    <xf numFmtId="3" fontId="85" fillId="39" borderId="38" xfId="0" applyNumberFormat="1" applyFont="1" applyFill="1" applyBorder="1" applyAlignment="1">
      <alignment horizontal="center" vertical="center" wrapText="1" readingOrder="1"/>
    </xf>
    <xf numFmtId="0" fontId="51" fillId="39" borderId="68" xfId="0" applyFont="1" applyFill="1" applyBorder="1" applyAlignment="1">
      <alignment horizontal="center" vertical="center" wrapText="1" readingOrder="2"/>
    </xf>
    <xf numFmtId="0" fontId="96" fillId="39" borderId="69" xfId="0" applyFont="1" applyFill="1" applyBorder="1" applyAlignment="1">
      <alignment horizontal="center" vertical="center" wrapText="1" readingOrder="2"/>
    </xf>
    <xf numFmtId="171" fontId="85" fillId="39" borderId="0" xfId="0" applyNumberFormat="1" applyFont="1" applyFill="1" applyBorder="1" applyAlignment="1">
      <alignment horizontal="center" vertical="center" wrapText="1" readingOrder="1"/>
    </xf>
    <xf numFmtId="171" fontId="85" fillId="39" borderId="7" xfId="0" applyNumberFormat="1" applyFont="1" applyFill="1" applyBorder="1" applyAlignment="1">
      <alignment horizontal="center" vertical="center" wrapText="1" readingOrder="1"/>
    </xf>
    <xf numFmtId="3" fontId="85" fillId="39" borderId="40" xfId="0" applyNumberFormat="1" applyFont="1" applyFill="1" applyBorder="1" applyAlignment="1">
      <alignment horizontal="center" vertical="center" wrapText="1" readingOrder="1"/>
    </xf>
    <xf numFmtId="3" fontId="85" fillId="39" borderId="0" xfId="0" applyNumberFormat="1" applyFont="1" applyFill="1" applyBorder="1" applyAlignment="1">
      <alignment horizontal="center" vertical="center" wrapText="1" readingOrder="1"/>
    </xf>
    <xf numFmtId="0" fontId="51" fillId="39" borderId="7" xfId="0" applyFont="1" applyFill="1" applyBorder="1" applyAlignment="1">
      <alignment horizontal="center" vertical="center" wrapText="1" readingOrder="2"/>
    </xf>
    <xf numFmtId="0" fontId="96" fillId="39" borderId="40" xfId="0" applyFont="1" applyFill="1" applyBorder="1" applyAlignment="1">
      <alignment horizontal="center" vertical="center" wrapText="1" readingOrder="2"/>
    </xf>
    <xf numFmtId="171" fontId="85" fillId="38" borderId="0" xfId="0" applyNumberFormat="1" applyFont="1" applyFill="1" applyBorder="1" applyAlignment="1">
      <alignment horizontal="center" vertical="center" wrapText="1" readingOrder="1"/>
    </xf>
    <xf numFmtId="171" fontId="85" fillId="38" borderId="7" xfId="0" applyNumberFormat="1" applyFont="1" applyFill="1" applyBorder="1" applyAlignment="1">
      <alignment horizontal="center" vertical="center" wrapText="1" readingOrder="1"/>
    </xf>
    <xf numFmtId="3" fontId="85" fillId="10" borderId="40" xfId="0" applyNumberFormat="1" applyFont="1" applyFill="1" applyBorder="1" applyAlignment="1">
      <alignment horizontal="center" vertical="center" wrapText="1" readingOrder="1"/>
    </xf>
    <xf numFmtId="3" fontId="85" fillId="10" borderId="0" xfId="0" applyNumberFormat="1" applyFont="1" applyFill="1" applyAlignment="1">
      <alignment horizontal="center" vertical="center" wrapText="1" readingOrder="1"/>
    </xf>
    <xf numFmtId="0" fontId="51" fillId="10" borderId="40" xfId="0" applyFont="1" applyFill="1" applyBorder="1" applyAlignment="1">
      <alignment horizontal="center" vertical="center" wrapText="1" readingOrder="2"/>
    </xf>
    <xf numFmtId="171" fontId="10" fillId="38" borderId="0" xfId="0" applyNumberFormat="1" applyFont="1" applyFill="1" applyBorder="1" applyAlignment="1">
      <alignment horizontal="center" vertical="center" wrapText="1" readingOrder="1"/>
    </xf>
    <xf numFmtId="171" fontId="10" fillId="38" borderId="7" xfId="0" applyNumberFormat="1" applyFont="1" applyFill="1" applyBorder="1" applyAlignment="1">
      <alignment horizontal="center" vertical="center" wrapText="1" readingOrder="1"/>
    </xf>
    <xf numFmtId="0" fontId="10" fillId="10" borderId="0" xfId="0" applyFont="1" applyFill="1" applyAlignment="1">
      <alignment horizontal="center" vertical="center" wrapText="1" readingOrder="1"/>
    </xf>
    <xf numFmtId="3" fontId="10" fillId="10" borderId="40" xfId="0" applyNumberFormat="1" applyFont="1" applyFill="1" applyBorder="1" applyAlignment="1">
      <alignment horizontal="center" vertical="center" wrapText="1" readingOrder="1"/>
    </xf>
    <xf numFmtId="3" fontId="10" fillId="10" borderId="0" xfId="0" applyNumberFormat="1" applyFont="1" applyFill="1" applyAlignment="1">
      <alignment horizontal="center" vertical="center" wrapText="1" readingOrder="1"/>
    </xf>
    <xf numFmtId="171" fontId="85" fillId="38" borderId="38" xfId="0" applyNumberFormat="1" applyFont="1" applyFill="1" applyBorder="1" applyAlignment="1">
      <alignment horizontal="center" vertical="center" wrapText="1" readingOrder="1"/>
    </xf>
    <xf numFmtId="171" fontId="85" fillId="38" borderId="68" xfId="0" applyNumberFormat="1" applyFont="1" applyFill="1" applyBorder="1" applyAlignment="1">
      <alignment horizontal="center" vertical="center" wrapText="1" readingOrder="1"/>
    </xf>
    <xf numFmtId="3" fontId="85" fillId="10" borderId="69" xfId="0" applyNumberFormat="1" applyFont="1" applyFill="1" applyBorder="1" applyAlignment="1">
      <alignment horizontal="center" vertical="center" wrapText="1" readingOrder="1"/>
    </xf>
    <xf numFmtId="3" fontId="85" fillId="10" borderId="38" xfId="0" applyNumberFormat="1" applyFont="1" applyFill="1" applyBorder="1" applyAlignment="1">
      <alignment horizontal="center" vertical="center" wrapText="1" readingOrder="1"/>
    </xf>
    <xf numFmtId="0" fontId="49" fillId="0" borderId="38" xfId="0" applyFont="1" applyBorder="1" applyAlignment="1">
      <alignment horizontal="center" vertical="center" wrapText="1" readingOrder="2"/>
    </xf>
    <xf numFmtId="0" fontId="94" fillId="0" borderId="38" xfId="0" applyFont="1" applyBorder="1" applyAlignment="1">
      <alignment horizontal="justify" vertical="center" wrapText="1" readingOrder="2"/>
    </xf>
    <xf numFmtId="0" fontId="40" fillId="0" borderId="38" xfId="0" applyFont="1" applyBorder="1" applyAlignment="1">
      <alignment horizontal="center" vertical="center" wrapText="1" readingOrder="2"/>
    </xf>
    <xf numFmtId="0" fontId="2" fillId="13" borderId="15" xfId="0" applyFont="1" applyFill="1" applyBorder="1" applyAlignment="1">
      <alignment vertical="center" wrapText="1"/>
    </xf>
    <xf numFmtId="3" fontId="1" fillId="0" borderId="24" xfId="0" applyNumberFormat="1" applyFont="1" applyBorder="1" applyAlignment="1">
      <alignment horizontal="center" vertical="center" wrapText="1"/>
    </xf>
    <xf numFmtId="0" fontId="2" fillId="12" borderId="21" xfId="0" applyFont="1" applyFill="1" applyBorder="1" applyAlignment="1">
      <alignment vertical="center" wrapText="1"/>
    </xf>
    <xf numFmtId="0" fontId="2" fillId="12" borderId="57" xfId="0" applyFont="1" applyFill="1" applyBorder="1" applyAlignment="1">
      <alignment vertical="center" wrapText="1"/>
    </xf>
    <xf numFmtId="10" fontId="97" fillId="38" borderId="70" xfId="0" applyNumberFormat="1" applyFont="1" applyFill="1" applyBorder="1" applyAlignment="1">
      <alignment horizontal="center" vertical="center" wrapText="1" readingOrder="1"/>
    </xf>
    <xf numFmtId="10" fontId="97" fillId="38" borderId="63" xfId="0" applyNumberFormat="1" applyFont="1" applyFill="1" applyBorder="1" applyAlignment="1">
      <alignment horizontal="center" vertical="center" wrapText="1" readingOrder="1"/>
    </xf>
    <xf numFmtId="3" fontId="97" fillId="26" borderId="70" xfId="0" applyNumberFormat="1" applyFont="1" applyFill="1" applyBorder="1" applyAlignment="1">
      <alignment horizontal="center" vertical="center" wrapText="1" readingOrder="1"/>
    </xf>
    <xf numFmtId="0" fontId="63" fillId="26" borderId="70" xfId="0" applyFont="1" applyFill="1" applyBorder="1" applyAlignment="1">
      <alignment horizontal="center" vertical="center" wrapText="1" readingOrder="2"/>
    </xf>
    <xf numFmtId="10" fontId="97" fillId="38" borderId="0" xfId="0" applyNumberFormat="1" applyFont="1" applyFill="1" applyBorder="1" applyAlignment="1">
      <alignment horizontal="center" vertical="center" wrapText="1" readingOrder="1"/>
    </xf>
    <xf numFmtId="10" fontId="97" fillId="38" borderId="7" xfId="0" applyNumberFormat="1" applyFont="1" applyFill="1" applyBorder="1" applyAlignment="1">
      <alignment horizontal="center" vertical="center" wrapText="1" readingOrder="1"/>
    </xf>
    <xf numFmtId="3" fontId="97" fillId="26" borderId="0" xfId="0" applyNumberFormat="1" applyFont="1" applyFill="1" applyBorder="1" applyAlignment="1">
      <alignment horizontal="center" vertical="center" wrapText="1" readingOrder="1"/>
    </xf>
    <xf numFmtId="3" fontId="97" fillId="26" borderId="0" xfId="0" applyNumberFormat="1" applyFont="1" applyFill="1" applyAlignment="1">
      <alignment horizontal="center" vertical="center" wrapText="1" readingOrder="1"/>
    </xf>
    <xf numFmtId="0" fontId="63" fillId="26" borderId="0" xfId="0" applyFont="1" applyFill="1" applyAlignment="1">
      <alignment horizontal="center" vertical="center" wrapText="1" readingOrder="2"/>
    </xf>
    <xf numFmtId="0" fontId="87" fillId="28" borderId="38" xfId="0" applyFont="1" applyFill="1" applyBorder="1" applyAlignment="1">
      <alignment horizontal="center" vertical="center" wrapText="1" readingOrder="2"/>
    </xf>
    <xf numFmtId="0" fontId="87" fillId="28" borderId="63" xfId="0" applyFont="1" applyFill="1" applyBorder="1" applyAlignment="1">
      <alignment horizontal="center" vertical="center" wrapText="1" readingOrder="2"/>
    </xf>
    <xf numFmtId="3" fontId="90" fillId="27" borderId="38" xfId="0" applyNumberFormat="1" applyFont="1" applyFill="1" applyBorder="1" applyAlignment="1">
      <alignment vertical="center" wrapText="1" readingOrder="1"/>
    </xf>
    <xf numFmtId="0" fontId="51" fillId="27" borderId="68" xfId="0" applyFont="1" applyFill="1" applyBorder="1" applyAlignment="1">
      <alignment horizontal="center" vertical="center" wrapText="1" readingOrder="2"/>
    </xf>
    <xf numFmtId="0" fontId="98" fillId="27" borderId="69" xfId="0" applyFont="1" applyFill="1" applyBorder="1" applyAlignment="1">
      <alignment horizontal="center" vertical="center" wrapText="1" readingOrder="2"/>
    </xf>
    <xf numFmtId="10" fontId="85" fillId="38" borderId="7" xfId="0" applyNumberFormat="1" applyFont="1" applyFill="1" applyBorder="1" applyAlignment="1">
      <alignment horizontal="center" vertical="center" wrapText="1" readingOrder="1"/>
    </xf>
    <xf numFmtId="10" fontId="85" fillId="38" borderId="0" xfId="0" applyNumberFormat="1" applyFont="1" applyFill="1" applyAlignment="1">
      <alignment horizontal="center" vertical="center" wrapText="1" readingOrder="1"/>
    </xf>
    <xf numFmtId="3" fontId="90" fillId="26" borderId="31" xfId="0" applyNumberFormat="1" applyFont="1" applyFill="1" applyBorder="1" applyAlignment="1">
      <alignment vertical="center" wrapText="1" readingOrder="1"/>
    </xf>
    <xf numFmtId="3" fontId="85" fillId="26" borderId="0" xfId="0" applyNumberFormat="1" applyFont="1" applyFill="1" applyBorder="1" applyAlignment="1">
      <alignment horizontal="center" vertical="center" wrapText="1" readingOrder="1"/>
    </xf>
    <xf numFmtId="3" fontId="85" fillId="26" borderId="0" xfId="0" applyNumberFormat="1" applyFont="1" applyFill="1" applyAlignment="1">
      <alignment horizontal="center" vertical="center" wrapText="1" readingOrder="1"/>
    </xf>
    <xf numFmtId="0" fontId="51" fillId="26" borderId="7" xfId="0" applyFont="1" applyFill="1" applyBorder="1" applyAlignment="1">
      <alignment horizontal="center" vertical="center" wrapText="1" readingOrder="2"/>
    </xf>
    <xf numFmtId="3" fontId="88" fillId="26" borderId="38" xfId="0" applyNumberFormat="1" applyFont="1" applyFill="1" applyBorder="1" applyAlignment="1">
      <alignment vertical="center" wrapText="1" readingOrder="1"/>
    </xf>
    <xf numFmtId="3" fontId="88" fillId="26" borderId="38" xfId="0" applyNumberFormat="1" applyFont="1" applyFill="1" applyBorder="1" applyAlignment="1">
      <alignment horizontal="center" vertical="center" wrapText="1" readingOrder="1"/>
    </xf>
    <xf numFmtId="0" fontId="63" fillId="26" borderId="7" xfId="0" applyFont="1" applyFill="1" applyBorder="1" applyAlignment="1">
      <alignment horizontal="center" vertical="center" wrapText="1" readingOrder="2"/>
    </xf>
    <xf numFmtId="10" fontId="88" fillId="38" borderId="0" xfId="0" applyNumberFormat="1" applyFont="1" applyFill="1" applyAlignment="1">
      <alignment horizontal="center" vertical="center" wrapText="1" readingOrder="1"/>
    </xf>
    <xf numFmtId="3" fontId="88" fillId="26" borderId="0" xfId="0" applyNumberFormat="1" applyFont="1" applyFill="1" applyBorder="1" applyAlignment="1">
      <alignment vertical="center" wrapText="1" readingOrder="1"/>
    </xf>
    <xf numFmtId="3" fontId="88" fillId="26" borderId="0" xfId="0" applyNumberFormat="1" applyFont="1" applyFill="1" applyBorder="1" applyAlignment="1">
      <alignment horizontal="center" vertical="center" wrapText="1" readingOrder="1"/>
    </xf>
    <xf numFmtId="3" fontId="88" fillId="26" borderId="0" xfId="0" applyNumberFormat="1" applyFont="1" applyFill="1" applyAlignment="1">
      <alignment horizontal="center" vertical="center" wrapText="1" readingOrder="1"/>
    </xf>
    <xf numFmtId="0" fontId="87" fillId="28" borderId="7" xfId="0" applyFont="1" applyFill="1" applyBorder="1" applyAlignment="1">
      <alignment horizontal="center" vertical="center" wrapText="1" readingOrder="2"/>
    </xf>
    <xf numFmtId="0" fontId="87" fillId="28" borderId="0" xfId="0" applyFont="1" applyFill="1" applyAlignment="1">
      <alignment horizontal="center" vertical="center" wrapText="1" readingOrder="2"/>
    </xf>
    <xf numFmtId="0" fontId="62" fillId="28" borderId="7" xfId="0" applyFont="1" applyFill="1" applyBorder="1" applyAlignment="1">
      <alignment horizontal="center" vertical="center" wrapText="1" readingOrder="2"/>
    </xf>
    <xf numFmtId="10" fontId="85" fillId="38" borderId="30" xfId="0" applyNumberFormat="1" applyFont="1" applyFill="1" applyBorder="1" applyAlignment="1">
      <alignment horizontal="center" vertical="center" wrapText="1" readingOrder="1"/>
    </xf>
    <xf numFmtId="10" fontId="85" fillId="38" borderId="31" xfId="0" applyNumberFormat="1" applyFont="1" applyFill="1" applyBorder="1" applyAlignment="1">
      <alignment horizontal="center" vertical="center" wrapText="1" readingOrder="1"/>
    </xf>
    <xf numFmtId="3" fontId="90" fillId="26" borderId="0" xfId="0" applyNumberFormat="1" applyFont="1" applyFill="1" applyAlignment="1">
      <alignment horizontal="center" vertical="center" wrapText="1" readingOrder="1"/>
    </xf>
    <xf numFmtId="0" fontId="24" fillId="0" borderId="38" xfId="0" applyFont="1" applyBorder="1" applyAlignment="1">
      <alignment vertical="center" wrapText="1" readingOrder="2"/>
    </xf>
    <xf numFmtId="0" fontId="84" fillId="0" borderId="38" xfId="0" applyFont="1" applyBorder="1" applyAlignment="1">
      <alignment vertical="center" wrapText="1" readingOrder="2"/>
    </xf>
    <xf numFmtId="3" fontId="2" fillId="4" borderId="4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2" borderId="9" xfId="0" applyFont="1" applyFill="1" applyBorder="1" applyAlignment="1">
      <alignment horizontal="center" vertical="center" wrapText="1"/>
    </xf>
    <xf numFmtId="170" fontId="15" fillId="11" borderId="0" xfId="13" applyNumberFormat="1" applyFill="1" applyAlignment="1">
      <alignment horizontal="center" vertical="center"/>
    </xf>
    <xf numFmtId="3" fontId="67" fillId="13" borderId="9" xfId="13" applyNumberFormat="1" applyFont="1" applyFill="1" applyBorder="1" applyAlignment="1">
      <alignment horizontal="center" vertical="center" wrapText="1"/>
    </xf>
    <xf numFmtId="0" fontId="2" fillId="13" borderId="9" xfId="13" applyFont="1" applyFill="1" applyBorder="1" applyAlignment="1">
      <alignment horizontal="center" vertical="center" wrapText="1"/>
    </xf>
    <xf numFmtId="3" fontId="6" fillId="11" borderId="9" xfId="13" applyNumberFormat="1" applyFont="1" applyFill="1" applyBorder="1" applyAlignment="1">
      <alignment horizontal="center" vertical="center" wrapText="1"/>
    </xf>
    <xf numFmtId="0" fontId="1" fillId="18" borderId="9" xfId="13" applyFont="1" applyFill="1" applyBorder="1" applyAlignment="1">
      <alignment horizontal="center" vertical="center" wrapText="1"/>
    </xf>
    <xf numFmtId="166" fontId="1" fillId="0" borderId="0" xfId="0" applyNumberFormat="1" applyFont="1" applyBorder="1" applyAlignment="1">
      <alignment horizontal="right" vertical="top" wrapText="1"/>
    </xf>
    <xf numFmtId="0" fontId="1" fillId="3" borderId="0" xfId="0" applyFont="1" applyFill="1" applyBorder="1" applyAlignment="1">
      <alignment horizontal="left" vertical="top" wrapText="1"/>
    </xf>
    <xf numFmtId="166" fontId="1" fillId="0" borderId="3" xfId="0" applyNumberFormat="1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 wrapText="1"/>
    </xf>
    <xf numFmtId="166" fontId="1" fillId="0" borderId="4" xfId="0" applyNumberFormat="1" applyFont="1" applyBorder="1" applyAlignment="1">
      <alignment horizontal="right" vertical="top" wrapText="1"/>
    </xf>
    <xf numFmtId="0" fontId="1" fillId="3" borderId="3" xfId="0" applyFont="1" applyFill="1" applyBorder="1" applyAlignment="1">
      <alignment horizontal="left" vertical="top" wrapText="1"/>
    </xf>
    <xf numFmtId="166" fontId="1" fillId="0" borderId="1" xfId="0" applyNumberFormat="1" applyFont="1" applyBorder="1" applyAlignment="1">
      <alignment horizontal="right" vertical="top" wrapText="1"/>
    </xf>
    <xf numFmtId="166" fontId="1" fillId="0" borderId="2" xfId="0" applyNumberFormat="1" applyFont="1" applyBorder="1" applyAlignment="1">
      <alignment horizontal="right" vertical="top" wrapText="1"/>
    </xf>
    <xf numFmtId="9" fontId="14" fillId="27" borderId="68" xfId="0" applyNumberFormat="1" applyFont="1" applyFill="1" applyBorder="1" applyAlignment="1">
      <alignment horizontal="center" vertical="center" wrapText="1" readingOrder="1"/>
    </xf>
    <xf numFmtId="3" fontId="14" fillId="27" borderId="38" xfId="0" applyNumberFormat="1" applyFont="1" applyFill="1" applyBorder="1" applyAlignment="1">
      <alignment horizontal="center" vertical="center" wrapText="1" readingOrder="1"/>
    </xf>
    <xf numFmtId="9" fontId="14" fillId="27" borderId="69" xfId="0" applyNumberFormat="1" applyFont="1" applyFill="1" applyBorder="1" applyAlignment="1">
      <alignment horizontal="center" vertical="center" wrapText="1" readingOrder="1"/>
    </xf>
    <xf numFmtId="9" fontId="14" fillId="27" borderId="64" xfId="0" applyNumberFormat="1" applyFont="1" applyFill="1" applyBorder="1" applyAlignment="1">
      <alignment horizontal="center" vertical="center" wrapText="1" readingOrder="1"/>
    </xf>
    <xf numFmtId="3" fontId="14" fillId="27" borderId="70" xfId="0" applyNumberFormat="1" applyFont="1" applyFill="1" applyBorder="1" applyAlignment="1">
      <alignment horizontal="center" vertical="center" wrapText="1" readingOrder="1"/>
    </xf>
    <xf numFmtId="0" fontId="29" fillId="27" borderId="38" xfId="0" applyFont="1" applyFill="1" applyBorder="1" applyAlignment="1">
      <alignment horizontal="center" vertical="center" wrapText="1" readingOrder="2"/>
    </xf>
    <xf numFmtId="10" fontId="10" fillId="26" borderId="69" xfId="0" applyNumberFormat="1" applyFont="1" applyFill="1" applyBorder="1" applyAlignment="1">
      <alignment horizontal="center" vertical="center" wrapText="1" readingOrder="1"/>
    </xf>
    <xf numFmtId="10" fontId="10" fillId="26" borderId="40" xfId="0" applyNumberFormat="1" applyFont="1" applyFill="1" applyBorder="1" applyAlignment="1">
      <alignment horizontal="center" vertical="center" wrapText="1" readingOrder="1"/>
    </xf>
    <xf numFmtId="0" fontId="29" fillId="26" borderId="0" xfId="0" applyFont="1" applyFill="1" applyBorder="1" applyAlignment="1">
      <alignment horizontal="center" vertical="center" wrapText="1" readingOrder="2"/>
    </xf>
    <xf numFmtId="10" fontId="14" fillId="26" borderId="7" xfId="0" applyNumberFormat="1" applyFont="1" applyFill="1" applyBorder="1" applyAlignment="1">
      <alignment horizontal="center" vertical="center" wrapText="1" readingOrder="1"/>
    </xf>
    <xf numFmtId="3" fontId="14" fillId="26" borderId="0" xfId="0" applyNumberFormat="1" applyFont="1" applyFill="1" applyAlignment="1">
      <alignment horizontal="center" vertical="center" wrapText="1" readingOrder="1"/>
    </xf>
    <xf numFmtId="10" fontId="14" fillId="26" borderId="40" xfId="0" applyNumberFormat="1" applyFont="1" applyFill="1" applyBorder="1" applyAlignment="1">
      <alignment horizontal="center" vertical="center" wrapText="1" readingOrder="1"/>
    </xf>
    <xf numFmtId="10" fontId="10" fillId="26" borderId="73" xfId="0" applyNumberFormat="1" applyFont="1" applyFill="1" applyBorder="1" applyAlignment="1">
      <alignment horizontal="center" vertical="center" wrapText="1" readingOrder="1"/>
    </xf>
    <xf numFmtId="3" fontId="10" fillId="26" borderId="74" xfId="0" applyNumberFormat="1" applyFont="1" applyFill="1" applyBorder="1" applyAlignment="1">
      <alignment horizontal="center" vertical="center" wrapText="1" readingOrder="1"/>
    </xf>
    <xf numFmtId="10" fontId="10" fillId="26" borderId="74" xfId="0" applyNumberFormat="1" applyFont="1" applyFill="1" applyBorder="1" applyAlignment="1">
      <alignment horizontal="center" vertical="center" wrapText="1" readingOrder="1"/>
    </xf>
    <xf numFmtId="3" fontId="10" fillId="26" borderId="32" xfId="0" applyNumberFormat="1" applyFont="1" applyFill="1" applyBorder="1" applyAlignment="1">
      <alignment horizontal="center" vertical="center" wrapText="1" readingOrder="1"/>
    </xf>
    <xf numFmtId="0" fontId="57" fillId="26" borderId="0" xfId="0" applyFont="1" applyFill="1" applyBorder="1" applyAlignment="1">
      <alignment horizontal="center" vertical="center" wrapText="1" readingOrder="2"/>
    </xf>
    <xf numFmtId="3" fontId="10" fillId="26" borderId="40" xfId="0" applyNumberFormat="1" applyFont="1" applyFill="1" applyBorder="1" applyAlignment="1">
      <alignment horizontal="center" vertical="center" wrapText="1" readingOrder="1"/>
    </xf>
    <xf numFmtId="10" fontId="100" fillId="26" borderId="40" xfId="0" applyNumberFormat="1" applyFont="1" applyFill="1" applyBorder="1" applyAlignment="1">
      <alignment horizontal="center" vertical="center" wrapText="1" readingOrder="1"/>
    </xf>
    <xf numFmtId="0" fontId="58" fillId="28" borderId="0" xfId="0" applyFont="1" applyFill="1" applyBorder="1" applyAlignment="1">
      <alignment horizontal="center" vertical="center" wrapText="1" readingOrder="2"/>
    </xf>
    <xf numFmtId="0" fontId="63" fillId="0" borderId="0" xfId="0" applyFont="1" applyAlignment="1">
      <alignment horizontal="left" vertical="center" wrapText="1" readingOrder="2"/>
    </xf>
    <xf numFmtId="0" fontId="0" fillId="0" borderId="0" xfId="0" applyAlignment="1">
      <alignment vertical="top" wrapText="1"/>
    </xf>
    <xf numFmtId="9" fontId="14" fillId="27" borderId="38" xfId="0" applyNumberFormat="1" applyFont="1" applyFill="1" applyBorder="1" applyAlignment="1">
      <alignment horizontal="center" vertical="center" wrapText="1" readingOrder="1"/>
    </xf>
    <xf numFmtId="3" fontId="14" fillId="27" borderId="68" xfId="0" applyNumberFormat="1" applyFont="1" applyFill="1" applyBorder="1" applyAlignment="1">
      <alignment horizontal="center" vertical="center" wrapText="1" readingOrder="1"/>
    </xf>
    <xf numFmtId="10" fontId="14" fillId="26" borderId="0" xfId="0" applyNumberFormat="1" applyFont="1" applyFill="1" applyBorder="1" applyAlignment="1">
      <alignment horizontal="center" vertical="center" wrapText="1" readingOrder="1"/>
    </xf>
    <xf numFmtId="3" fontId="14" fillId="26" borderId="7" xfId="0" applyNumberFormat="1" applyFont="1" applyFill="1" applyBorder="1" applyAlignment="1">
      <alignment horizontal="center" vertical="center" wrapText="1" readingOrder="1"/>
    </xf>
    <xf numFmtId="3" fontId="14" fillId="26" borderId="0" xfId="0" applyNumberFormat="1" applyFont="1" applyFill="1" applyBorder="1" applyAlignment="1">
      <alignment horizontal="center" vertical="center" wrapText="1" readingOrder="1"/>
    </xf>
    <xf numFmtId="10" fontId="10" fillId="26" borderId="32" xfId="0" applyNumberFormat="1" applyFont="1" applyFill="1" applyBorder="1" applyAlignment="1">
      <alignment horizontal="center" vertical="center" wrapText="1" readingOrder="1"/>
    </xf>
    <xf numFmtId="3" fontId="10" fillId="26" borderId="73" xfId="0" applyNumberFormat="1" applyFont="1" applyFill="1" applyBorder="1" applyAlignment="1">
      <alignment horizontal="center" vertical="center" wrapText="1" readingOrder="1"/>
    </xf>
    <xf numFmtId="0" fontId="101" fillId="26" borderId="0" xfId="0" applyFont="1" applyFill="1" applyBorder="1" applyAlignment="1">
      <alignment horizontal="center" vertical="center" wrapText="1" readingOrder="2"/>
    </xf>
    <xf numFmtId="10" fontId="10" fillId="26" borderId="0" xfId="0" applyNumberFormat="1" applyFont="1" applyFill="1" applyBorder="1" applyAlignment="1">
      <alignment horizontal="center" vertical="center" wrapText="1" readingOrder="1"/>
    </xf>
    <xf numFmtId="9" fontId="14" fillId="27" borderId="70" xfId="0" applyNumberFormat="1" applyFont="1" applyFill="1" applyBorder="1" applyAlignment="1">
      <alignment vertical="center" wrapText="1" readingOrder="1"/>
    </xf>
    <xf numFmtId="3" fontId="14" fillId="27" borderId="63" xfId="0" applyNumberFormat="1" applyFont="1" applyFill="1" applyBorder="1" applyAlignment="1">
      <alignment horizontal="center" vertical="center" wrapText="1" readingOrder="1"/>
    </xf>
    <xf numFmtId="10" fontId="10" fillId="26" borderId="38" xfId="0" applyNumberFormat="1" applyFont="1" applyFill="1" applyBorder="1" applyAlignment="1">
      <alignment vertical="center" wrapText="1" readingOrder="1"/>
    </xf>
    <xf numFmtId="10" fontId="14" fillId="26" borderId="31" xfId="0" applyNumberFormat="1" applyFont="1" applyFill="1" applyBorder="1" applyAlignment="1">
      <alignment horizontal="center" vertical="center" wrapText="1" readingOrder="1"/>
    </xf>
    <xf numFmtId="10" fontId="14" fillId="26" borderId="31" xfId="0" applyNumberFormat="1" applyFont="1" applyFill="1" applyBorder="1" applyAlignment="1">
      <alignment vertical="center" wrapText="1" readingOrder="1"/>
    </xf>
    <xf numFmtId="10" fontId="10" fillId="26" borderId="0" xfId="0" applyNumberFormat="1" applyFont="1" applyFill="1" applyBorder="1" applyAlignment="1">
      <alignment vertical="center" wrapText="1" readingOrder="1"/>
    </xf>
    <xf numFmtId="10" fontId="100" fillId="26" borderId="0" xfId="0" applyNumberFormat="1" applyFont="1" applyFill="1" applyAlignment="1">
      <alignment horizontal="center" vertical="center" wrapText="1" readingOrder="1"/>
    </xf>
    <xf numFmtId="10" fontId="10" fillId="26" borderId="31" xfId="0" applyNumberFormat="1" applyFont="1" applyFill="1" applyBorder="1" applyAlignment="1">
      <alignment horizontal="center" vertical="center" wrapText="1" readingOrder="1"/>
    </xf>
    <xf numFmtId="10" fontId="10" fillId="26" borderId="31" xfId="0" applyNumberFormat="1" applyFont="1" applyFill="1" applyBorder="1" applyAlignment="1">
      <alignment vertical="center" wrapText="1" readingOrder="1"/>
    </xf>
    <xf numFmtId="0" fontId="58" fillId="28" borderId="70" xfId="0" applyFont="1" applyFill="1" applyBorder="1" applyAlignment="1">
      <alignment vertical="center" wrapText="1" readingOrder="2"/>
    </xf>
    <xf numFmtId="0" fontId="58" fillId="28" borderId="70" xfId="0" applyFont="1" applyFill="1" applyBorder="1" applyAlignment="1">
      <alignment horizontal="center" vertical="center" wrapText="1" readingOrder="2"/>
    </xf>
    <xf numFmtId="0" fontId="58" fillId="28" borderId="38" xfId="0" applyFont="1" applyFill="1" applyBorder="1" applyAlignment="1">
      <alignment horizontal="center" vertical="center" wrapText="1" readingOrder="2"/>
    </xf>
    <xf numFmtId="171" fontId="14" fillId="27" borderId="38" xfId="0" applyNumberFormat="1" applyFont="1" applyFill="1" applyBorder="1" applyAlignment="1">
      <alignment horizontal="center" vertical="center" wrapText="1" readingOrder="1"/>
    </xf>
    <xf numFmtId="3" fontId="14" fillId="27" borderId="71" xfId="0" applyNumberFormat="1" applyFont="1" applyFill="1" applyBorder="1" applyAlignment="1">
      <alignment horizontal="center" vertical="center" wrapText="1" readingOrder="1"/>
    </xf>
    <xf numFmtId="171" fontId="14" fillId="27" borderId="0" xfId="0" applyNumberFormat="1" applyFont="1" applyFill="1" applyBorder="1" applyAlignment="1">
      <alignment horizontal="center" vertical="center" wrapText="1" readingOrder="1"/>
    </xf>
    <xf numFmtId="3" fontId="14" fillId="27" borderId="62" xfId="0" applyNumberFormat="1" applyFont="1" applyFill="1" applyBorder="1" applyAlignment="1">
      <alignment horizontal="center" vertical="center" wrapText="1" readingOrder="1"/>
    </xf>
    <xf numFmtId="3" fontId="14" fillId="27" borderId="0" xfId="0" applyNumberFormat="1" applyFont="1" applyFill="1" applyAlignment="1">
      <alignment horizontal="center" vertical="center" wrapText="1" readingOrder="1"/>
    </xf>
    <xf numFmtId="171" fontId="14" fillId="26" borderId="38" xfId="0" applyNumberFormat="1" applyFont="1" applyFill="1" applyBorder="1" applyAlignment="1">
      <alignment horizontal="center" vertical="center" wrapText="1" readingOrder="1"/>
    </xf>
    <xf numFmtId="3" fontId="14" fillId="26" borderId="71" xfId="0" applyNumberFormat="1" applyFont="1" applyFill="1" applyBorder="1" applyAlignment="1">
      <alignment horizontal="center" vertical="center" wrapText="1" readingOrder="1"/>
    </xf>
    <xf numFmtId="3" fontId="14" fillId="26" borderId="38" xfId="0" applyNumberFormat="1" applyFont="1" applyFill="1" applyBorder="1" applyAlignment="1">
      <alignment horizontal="center" vertical="center" wrapText="1" readingOrder="1"/>
    </xf>
    <xf numFmtId="171" fontId="14" fillId="26" borderId="0" xfId="0" applyNumberFormat="1" applyFont="1" applyFill="1" applyBorder="1" applyAlignment="1">
      <alignment horizontal="center" vertical="center" wrapText="1" readingOrder="1"/>
    </xf>
    <xf numFmtId="3" fontId="14" fillId="26" borderId="62" xfId="0" applyNumberFormat="1" applyFont="1" applyFill="1" applyBorder="1" applyAlignment="1">
      <alignment horizontal="center" vertical="center" wrapText="1" readingOrder="1"/>
    </xf>
    <xf numFmtId="171" fontId="100" fillId="26" borderId="38" xfId="0" applyNumberFormat="1" applyFont="1" applyFill="1" applyBorder="1" applyAlignment="1">
      <alignment horizontal="center" vertical="center" wrapText="1" readingOrder="1"/>
    </xf>
    <xf numFmtId="3" fontId="100" fillId="26" borderId="71" xfId="0" applyNumberFormat="1" applyFont="1" applyFill="1" applyBorder="1" applyAlignment="1">
      <alignment horizontal="center" vertical="center" wrapText="1" readingOrder="1"/>
    </xf>
    <xf numFmtId="3" fontId="100" fillId="26" borderId="38" xfId="0" applyNumberFormat="1" applyFont="1" applyFill="1" applyBorder="1" applyAlignment="1">
      <alignment horizontal="center" vertical="center" wrapText="1" readingOrder="1"/>
    </xf>
    <xf numFmtId="0" fontId="57" fillId="26" borderId="38" xfId="0" applyFont="1" applyFill="1" applyBorder="1" applyAlignment="1">
      <alignment horizontal="center" vertical="center" wrapText="1" readingOrder="2"/>
    </xf>
    <xf numFmtId="171" fontId="100" fillId="26" borderId="0" xfId="0" applyNumberFormat="1" applyFont="1" applyFill="1" applyBorder="1" applyAlignment="1">
      <alignment horizontal="center" vertical="center" wrapText="1" readingOrder="1"/>
    </xf>
    <xf numFmtId="3" fontId="100" fillId="26" borderId="62" xfId="0" applyNumberFormat="1" applyFont="1" applyFill="1" applyBorder="1" applyAlignment="1">
      <alignment horizontal="center" vertical="center" wrapText="1" readingOrder="1"/>
    </xf>
    <xf numFmtId="3" fontId="100" fillId="26" borderId="0" xfId="0" applyNumberFormat="1" applyFont="1" applyFill="1" applyAlignment="1">
      <alignment horizontal="center" vertical="center" wrapText="1" readingOrder="1"/>
    </xf>
    <xf numFmtId="0" fontId="100" fillId="26" borderId="0" xfId="0" applyFont="1" applyFill="1" applyAlignment="1">
      <alignment horizontal="center" vertical="center" wrapText="1" readingOrder="1"/>
    </xf>
    <xf numFmtId="0" fontId="100" fillId="26" borderId="38" xfId="0" applyFont="1" applyFill="1" applyBorder="1" applyAlignment="1">
      <alignment horizontal="center" vertical="center" wrapText="1" readingOrder="1"/>
    </xf>
    <xf numFmtId="0" fontId="100" fillId="26" borderId="62" xfId="0" applyFont="1" applyFill="1" applyBorder="1" applyAlignment="1">
      <alignment horizontal="center" vertical="center" wrapText="1" readingOrder="1"/>
    </xf>
    <xf numFmtId="0" fontId="58" fillId="28" borderId="61" xfId="0" applyFont="1" applyFill="1" applyBorder="1" applyAlignment="1">
      <alignment horizontal="center" vertical="center" wrapText="1" readingOrder="2"/>
    </xf>
    <xf numFmtId="0" fontId="87" fillId="28" borderId="70" xfId="0" applyFont="1" applyFill="1" applyBorder="1" applyAlignment="1">
      <alignment horizontal="center" vertical="center" wrapText="1" readingOrder="2"/>
    </xf>
    <xf numFmtId="0" fontId="31" fillId="18" borderId="9" xfId="0" applyFont="1" applyFill="1" applyBorder="1" applyAlignment="1">
      <alignment vertical="center" wrapText="1"/>
    </xf>
    <xf numFmtId="0" fontId="28" fillId="18" borderId="9" xfId="0" applyFont="1" applyFill="1" applyBorder="1" applyAlignment="1">
      <alignment vertical="center"/>
    </xf>
    <xf numFmtId="171" fontId="103" fillId="27" borderId="68" xfId="0" applyNumberFormat="1" applyFont="1" applyFill="1" applyBorder="1" applyAlignment="1">
      <alignment horizontal="center" vertical="center" wrapText="1" readingOrder="1"/>
    </xf>
    <xf numFmtId="3" fontId="103" fillId="27" borderId="38" xfId="0" applyNumberFormat="1" applyFont="1" applyFill="1" applyBorder="1" applyAlignment="1">
      <alignment horizontal="center" vertical="center" wrapText="1" readingOrder="1"/>
    </xf>
    <xf numFmtId="0" fontId="104" fillId="27" borderId="38" xfId="0" applyFont="1" applyFill="1" applyBorder="1" applyAlignment="1">
      <alignment horizontal="center" vertical="center" wrapText="1" readingOrder="2"/>
    </xf>
    <xf numFmtId="171" fontId="103" fillId="27" borderId="7" xfId="0" applyNumberFormat="1" applyFont="1" applyFill="1" applyBorder="1" applyAlignment="1">
      <alignment horizontal="center" vertical="center" wrapText="1" readingOrder="1"/>
    </xf>
    <xf numFmtId="3" fontId="103" fillId="27" borderId="0" xfId="0" applyNumberFormat="1" applyFont="1" applyFill="1" applyAlignment="1">
      <alignment horizontal="center" vertical="center" wrapText="1" readingOrder="1"/>
    </xf>
    <xf numFmtId="0" fontId="104" fillId="27" borderId="0" xfId="0" applyFont="1" applyFill="1" applyAlignment="1">
      <alignment horizontal="center" vertical="center" wrapText="1" readingOrder="2"/>
    </xf>
    <xf numFmtId="3" fontId="103" fillId="27" borderId="31" xfId="0" applyNumberFormat="1" applyFont="1" applyFill="1" applyBorder="1" applyAlignment="1">
      <alignment horizontal="center" vertical="center" wrapText="1" readingOrder="1"/>
    </xf>
    <xf numFmtId="171" fontId="103" fillId="26" borderId="69" xfId="0" applyNumberFormat="1" applyFont="1" applyFill="1" applyBorder="1" applyAlignment="1">
      <alignment horizontal="center" vertical="center" wrapText="1" readingOrder="1"/>
    </xf>
    <xf numFmtId="171" fontId="103" fillId="26" borderId="68" xfId="0" applyNumberFormat="1" applyFont="1" applyFill="1" applyBorder="1" applyAlignment="1">
      <alignment horizontal="center" vertical="center" wrapText="1" readingOrder="1"/>
    </xf>
    <xf numFmtId="3" fontId="103" fillId="26" borderId="38" xfId="0" applyNumberFormat="1" applyFont="1" applyFill="1" applyBorder="1" applyAlignment="1">
      <alignment horizontal="center" vertical="center" wrapText="1" readingOrder="1"/>
    </xf>
    <xf numFmtId="0" fontId="104" fillId="26" borderId="38" xfId="0" applyFont="1" applyFill="1" applyBorder="1" applyAlignment="1">
      <alignment horizontal="center" vertical="center" wrapText="1" readingOrder="2"/>
    </xf>
    <xf numFmtId="171" fontId="103" fillId="26" borderId="40" xfId="0" applyNumberFormat="1" applyFont="1" applyFill="1" applyBorder="1" applyAlignment="1">
      <alignment horizontal="center" vertical="center" wrapText="1" readingOrder="1"/>
    </xf>
    <xf numFmtId="171" fontId="103" fillId="26" borderId="7" xfId="0" applyNumberFormat="1" applyFont="1" applyFill="1" applyBorder="1" applyAlignment="1">
      <alignment horizontal="center" vertical="center" wrapText="1" readingOrder="1"/>
    </xf>
    <xf numFmtId="3" fontId="103" fillId="26" borderId="0" xfId="0" applyNumberFormat="1" applyFont="1" applyFill="1" applyAlignment="1">
      <alignment horizontal="center" vertical="center" wrapText="1" readingOrder="1"/>
    </xf>
    <xf numFmtId="0" fontId="104" fillId="26" borderId="0" xfId="0" applyFont="1" applyFill="1" applyAlignment="1">
      <alignment horizontal="center" vertical="center" wrapText="1" readingOrder="2"/>
    </xf>
    <xf numFmtId="3" fontId="103" fillId="26" borderId="31" xfId="0" applyNumberFormat="1" applyFont="1" applyFill="1" applyBorder="1" applyAlignment="1">
      <alignment horizontal="center" vertical="center" wrapText="1" readingOrder="1"/>
    </xf>
    <xf numFmtId="171" fontId="100" fillId="26" borderId="69" xfId="0" applyNumberFormat="1" applyFont="1" applyFill="1" applyBorder="1" applyAlignment="1">
      <alignment horizontal="center" vertical="center" wrapText="1" readingOrder="1"/>
    </xf>
    <xf numFmtId="171" fontId="105" fillId="26" borderId="68" xfId="0" applyNumberFormat="1" applyFont="1" applyFill="1" applyBorder="1" applyAlignment="1">
      <alignment horizontal="center" vertical="center" wrapText="1" readingOrder="1"/>
    </xf>
    <xf numFmtId="3" fontId="100" fillId="26" borderId="68" xfId="0" applyNumberFormat="1" applyFont="1" applyFill="1" applyBorder="1" applyAlignment="1">
      <alignment horizontal="center" vertical="center" wrapText="1" readingOrder="1"/>
    </xf>
    <xf numFmtId="171" fontId="100" fillId="26" borderId="40" xfId="0" applyNumberFormat="1" applyFont="1" applyFill="1" applyBorder="1" applyAlignment="1">
      <alignment horizontal="center" vertical="center" wrapText="1" readingOrder="1"/>
    </xf>
    <xf numFmtId="171" fontId="105" fillId="26" borderId="7" xfId="0" applyNumberFormat="1" applyFont="1" applyFill="1" applyBorder="1" applyAlignment="1">
      <alignment horizontal="center" vertical="center" wrapText="1" readingOrder="1"/>
    </xf>
    <xf numFmtId="3" fontId="100" fillId="26" borderId="7" xfId="0" applyNumberFormat="1" applyFont="1" applyFill="1" applyBorder="1" applyAlignment="1">
      <alignment horizontal="center" vertical="center" wrapText="1" readingOrder="1"/>
    </xf>
    <xf numFmtId="3" fontId="100" fillId="26" borderId="30" xfId="0" applyNumberFormat="1" applyFont="1" applyFill="1" applyBorder="1" applyAlignment="1">
      <alignment horizontal="center" vertical="center" wrapText="1" readingOrder="1"/>
    </xf>
    <xf numFmtId="3" fontId="100" fillId="26" borderId="31" xfId="0" applyNumberFormat="1" applyFont="1" applyFill="1" applyBorder="1" applyAlignment="1">
      <alignment horizontal="center" vertical="center" wrapText="1" readingOrder="1"/>
    </xf>
    <xf numFmtId="0" fontId="100" fillId="26" borderId="7" xfId="0" applyFont="1" applyFill="1" applyBorder="1" applyAlignment="1">
      <alignment horizontal="center" vertical="center" wrapText="1" readingOrder="1"/>
    </xf>
    <xf numFmtId="171" fontId="105" fillId="26" borderId="69" xfId="0" applyNumberFormat="1" applyFont="1" applyFill="1" applyBorder="1" applyAlignment="1">
      <alignment horizontal="center" vertical="center" wrapText="1" readingOrder="1"/>
    </xf>
    <xf numFmtId="171" fontId="105" fillId="26" borderId="40" xfId="0" applyNumberFormat="1" applyFont="1" applyFill="1" applyBorder="1" applyAlignment="1">
      <alignment horizontal="center" vertical="center" wrapText="1" readingOrder="1"/>
    </xf>
    <xf numFmtId="0" fontId="106" fillId="28" borderId="40" xfId="0" applyFont="1" applyFill="1" applyBorder="1" applyAlignment="1">
      <alignment horizontal="center" vertical="center" wrapText="1" readingOrder="2"/>
    </xf>
    <xf numFmtId="0" fontId="106" fillId="28" borderId="30" xfId="0" applyFont="1" applyFill="1" applyBorder="1" applyAlignment="1">
      <alignment horizontal="center" vertical="center" wrapText="1" readingOrder="2"/>
    </xf>
    <xf numFmtId="0" fontId="106" fillId="28" borderId="31" xfId="0" applyFont="1" applyFill="1" applyBorder="1" applyAlignment="1">
      <alignment horizontal="center" vertical="center" wrapText="1" readingOrder="2"/>
    </xf>
    <xf numFmtId="0" fontId="106" fillId="28" borderId="0" xfId="0" applyFont="1" applyFill="1" applyAlignment="1">
      <alignment horizontal="center" vertical="center" wrapText="1" readingOrder="2"/>
    </xf>
    <xf numFmtId="0" fontId="87" fillId="28" borderId="60" xfId="0" applyFont="1" applyFill="1" applyBorder="1" applyAlignment="1">
      <alignment horizontal="center" vertical="center" wrapText="1" readingOrder="2"/>
    </xf>
    <xf numFmtId="0" fontId="21" fillId="0" borderId="0" xfId="0" applyFont="1" applyAlignment="1">
      <alignment horizontal="center"/>
    </xf>
    <xf numFmtId="3" fontId="83" fillId="0" borderId="2" xfId="0" applyNumberFormat="1" applyFont="1" applyBorder="1" applyAlignment="1">
      <alignment horizontal="center" wrapText="1"/>
    </xf>
    <xf numFmtId="10" fontId="21" fillId="25" borderId="0" xfId="0" applyNumberFormat="1" applyFont="1" applyFill="1" applyBorder="1" applyAlignment="1">
      <alignment horizontal="center" wrapText="1"/>
    </xf>
    <xf numFmtId="3" fontId="83" fillId="0" borderId="1" xfId="0" applyNumberFormat="1" applyFont="1" applyBorder="1" applyAlignment="1">
      <alignment horizontal="center" wrapText="1"/>
    </xf>
    <xf numFmtId="0" fontId="83" fillId="3" borderId="1" xfId="0" applyFont="1" applyFill="1" applyBorder="1" applyAlignment="1">
      <alignment horizontal="center" wrapText="1"/>
    </xf>
    <xf numFmtId="0" fontId="49" fillId="25" borderId="6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10" fontId="21" fillId="25" borderId="0" xfId="0" applyNumberFormat="1" applyFont="1" applyFill="1" applyAlignment="1">
      <alignment horizontal="center" wrapText="1"/>
    </xf>
    <xf numFmtId="3" fontId="83" fillId="25" borderId="1" xfId="0" applyNumberFormat="1" applyFont="1" applyFill="1" applyBorder="1" applyAlignment="1">
      <alignment horizontal="center" wrapText="1"/>
    </xf>
    <xf numFmtId="3" fontId="83" fillId="25" borderId="2" xfId="0" applyNumberFormat="1" applyFont="1" applyFill="1" applyBorder="1" applyAlignment="1">
      <alignment horizontal="center" wrapText="1"/>
    </xf>
    <xf numFmtId="0" fontId="83" fillId="36" borderId="1" xfId="0" applyFont="1" applyFill="1" applyBorder="1" applyAlignment="1">
      <alignment horizontal="center" wrapText="1"/>
    </xf>
    <xf numFmtId="10" fontId="21" fillId="25" borderId="24" xfId="0" applyNumberFormat="1" applyFont="1" applyFill="1" applyBorder="1" applyAlignment="1">
      <alignment horizontal="center" wrapText="1"/>
    </xf>
    <xf numFmtId="0" fontId="49" fillId="25" borderId="13" xfId="0" applyFont="1" applyFill="1" applyBorder="1" applyAlignment="1">
      <alignment horizontal="center" wrapText="1"/>
    </xf>
    <xf numFmtId="0" fontId="68" fillId="6" borderId="27" xfId="0" applyFont="1" applyFill="1" applyBorder="1" applyAlignment="1">
      <alignment horizontal="center" vertical="center" wrapText="1"/>
    </xf>
    <xf numFmtId="0" fontId="68" fillId="6" borderId="45" xfId="0" applyFont="1" applyFill="1" applyBorder="1" applyAlignment="1">
      <alignment horizontal="center" vertical="center" wrapText="1"/>
    </xf>
    <xf numFmtId="0" fontId="68" fillId="6" borderId="23" xfId="0" applyFont="1" applyFill="1" applyBorder="1" applyAlignment="1">
      <alignment horizontal="center" vertical="center" wrapText="1"/>
    </xf>
    <xf numFmtId="0" fontId="68" fillId="18" borderId="21" xfId="0" applyFont="1" applyFill="1" applyBorder="1" applyAlignment="1">
      <alignment horizontal="center" vertical="center" wrapText="1"/>
    </xf>
    <xf numFmtId="0" fontId="68" fillId="18" borderId="15" xfId="0" applyFont="1" applyFill="1" applyBorder="1" applyAlignment="1">
      <alignment horizontal="center" vertical="center" wrapText="1"/>
    </xf>
    <xf numFmtId="2" fontId="85" fillId="27" borderId="60" xfId="0" applyNumberFormat="1" applyFont="1" applyFill="1" applyBorder="1" applyAlignment="1">
      <alignment horizontal="center" vertical="center" wrapText="1" readingOrder="1"/>
    </xf>
    <xf numFmtId="171" fontId="14" fillId="27" borderId="70" xfId="0" applyNumberFormat="1" applyFont="1" applyFill="1" applyBorder="1" applyAlignment="1">
      <alignment horizontal="center" vertical="center" wrapText="1" readingOrder="1"/>
    </xf>
    <xf numFmtId="171" fontId="14" fillId="27" borderId="63" xfId="0" applyNumberFormat="1" applyFont="1" applyFill="1" applyBorder="1" applyAlignment="1">
      <alignment horizontal="center" vertical="center" wrapText="1" readingOrder="1"/>
    </xf>
    <xf numFmtId="0" fontId="51" fillId="27" borderId="64" xfId="0" applyFont="1" applyFill="1" applyBorder="1" applyAlignment="1">
      <alignment horizontal="center" vertical="center" wrapText="1" readingOrder="2"/>
    </xf>
    <xf numFmtId="0" fontId="0" fillId="26" borderId="69" xfId="0" applyFill="1" applyBorder="1" applyAlignment="1">
      <alignment vertical="center" wrapText="1"/>
    </xf>
    <xf numFmtId="2" fontId="10" fillId="26" borderId="62" xfId="0" applyNumberFormat="1" applyFont="1" applyFill="1" applyBorder="1" applyAlignment="1">
      <alignment horizontal="center" vertical="center" wrapText="1" readingOrder="1"/>
    </xf>
    <xf numFmtId="171" fontId="10" fillId="26" borderId="0" xfId="0" applyNumberFormat="1" applyFont="1" applyFill="1" applyBorder="1" applyAlignment="1">
      <alignment horizontal="center" vertical="center" wrapText="1" readingOrder="1"/>
    </xf>
    <xf numFmtId="171" fontId="10" fillId="26" borderId="7" xfId="0" applyNumberFormat="1" applyFont="1" applyFill="1" applyBorder="1" applyAlignment="1">
      <alignment horizontal="center" vertical="center" wrapText="1" readingOrder="1"/>
    </xf>
    <xf numFmtId="0" fontId="29" fillId="26" borderId="40" xfId="0" applyFont="1" applyFill="1" applyBorder="1" applyAlignment="1">
      <alignment horizontal="center" vertical="center" wrapText="1" readingOrder="2"/>
    </xf>
    <xf numFmtId="0" fontId="58" fillId="28" borderId="71" xfId="0" applyFont="1" applyFill="1" applyBorder="1" applyAlignment="1">
      <alignment horizontal="center" vertical="center" wrapText="1" readingOrder="2"/>
    </xf>
    <xf numFmtId="0" fontId="106" fillId="28" borderId="68" xfId="0" applyFont="1" applyFill="1" applyBorder="1" applyAlignment="1">
      <alignment horizontal="center" vertical="center" wrapText="1" readingOrder="2"/>
    </xf>
    <xf numFmtId="0" fontId="106" fillId="28" borderId="38" xfId="0" applyFont="1" applyFill="1" applyBorder="1" applyAlignment="1">
      <alignment horizontal="center" vertical="center" wrapText="1" readingOrder="2"/>
    </xf>
    <xf numFmtId="0" fontId="106" fillId="28" borderId="63" xfId="0" applyFont="1" applyFill="1" applyBorder="1" applyAlignment="1">
      <alignment horizontal="center" vertical="center" wrapText="1" readingOrder="2"/>
    </xf>
    <xf numFmtId="0" fontId="106" fillId="28" borderId="70" xfId="0" applyFont="1" applyFill="1" applyBorder="1" applyAlignment="1">
      <alignment horizontal="center" vertical="center" wrapText="1" readingOrder="2"/>
    </xf>
    <xf numFmtId="0" fontId="107" fillId="28" borderId="69" xfId="0" applyFont="1" applyFill="1" applyBorder="1" applyAlignment="1">
      <alignment horizontal="left" vertical="center" wrapText="1" readingOrder="1"/>
    </xf>
    <xf numFmtId="0" fontId="30" fillId="28" borderId="69" xfId="0" applyFont="1" applyFill="1" applyBorder="1" applyAlignment="1">
      <alignment horizontal="center" vertical="center" wrapText="1" readingOrder="1"/>
    </xf>
    <xf numFmtId="0" fontId="108" fillId="27" borderId="60" xfId="0" applyFont="1" applyFill="1" applyBorder="1" applyAlignment="1">
      <alignment horizontal="center" vertical="center" wrapText="1" readingOrder="2"/>
    </xf>
    <xf numFmtId="0" fontId="108" fillId="27" borderId="68" xfId="0" applyFont="1" applyFill="1" applyBorder="1" applyAlignment="1">
      <alignment horizontal="center" vertical="center" wrapText="1" readingOrder="2"/>
    </xf>
    <xf numFmtId="0" fontId="108" fillId="27" borderId="38" xfId="0" applyFont="1" applyFill="1" applyBorder="1" applyAlignment="1">
      <alignment horizontal="center" vertical="center" wrapText="1" readingOrder="2"/>
    </xf>
    <xf numFmtId="0" fontId="108" fillId="27" borderId="71" xfId="0" applyFont="1" applyFill="1" applyBorder="1" applyAlignment="1">
      <alignment horizontal="center" vertical="center" wrapText="1" readingOrder="2"/>
    </xf>
    <xf numFmtId="0" fontId="21" fillId="0" borderId="24" xfId="0" applyFont="1" applyBorder="1" applyAlignment="1">
      <alignment horizontal="center" vertical="center"/>
    </xf>
    <xf numFmtId="10" fontId="21" fillId="25" borderId="0" xfId="0" applyNumberFormat="1" applyFont="1" applyFill="1" applyBorder="1" applyAlignment="1">
      <alignment horizontal="center" vertical="center" wrapText="1"/>
    </xf>
    <xf numFmtId="3" fontId="83" fillId="0" borderId="2" xfId="0" applyNumberFormat="1" applyFont="1" applyBorder="1" applyAlignment="1">
      <alignment horizontal="center" vertical="center" wrapText="1"/>
    </xf>
    <xf numFmtId="3" fontId="83" fillId="0" borderId="1" xfId="0" applyNumberFormat="1" applyFont="1" applyBorder="1" applyAlignment="1">
      <alignment horizontal="center" vertical="center" wrapText="1"/>
    </xf>
    <xf numFmtId="0" fontId="83" fillId="3" borderId="1" xfId="0" applyFont="1" applyFill="1" applyBorder="1" applyAlignment="1">
      <alignment horizontal="center" vertical="center" wrapText="1"/>
    </xf>
    <xf numFmtId="10" fontId="21" fillId="25" borderId="25" xfId="0" applyNumberFormat="1" applyFont="1" applyFill="1" applyBorder="1" applyAlignment="1">
      <alignment horizontal="center" vertical="center" wrapText="1"/>
    </xf>
    <xf numFmtId="10" fontId="21" fillId="25" borderId="24" xfId="0" applyNumberFormat="1" applyFont="1" applyFill="1" applyBorder="1" applyAlignment="1">
      <alignment horizontal="center" vertical="center" wrapText="1"/>
    </xf>
    <xf numFmtId="3" fontId="21" fillId="25" borderId="0" xfId="0" applyNumberFormat="1" applyFont="1" applyFill="1" applyBorder="1" applyAlignment="1">
      <alignment horizontal="center" vertical="center" wrapText="1"/>
    </xf>
    <xf numFmtId="10" fontId="21" fillId="25" borderId="0" xfId="0" applyNumberFormat="1" applyFont="1" applyFill="1" applyAlignment="1">
      <alignment horizontal="center" vertical="center" wrapText="1"/>
    </xf>
    <xf numFmtId="3" fontId="83" fillId="25" borderId="2" xfId="0" applyNumberFormat="1" applyFont="1" applyFill="1" applyBorder="1" applyAlignment="1">
      <alignment horizontal="center" vertical="center" wrapText="1"/>
    </xf>
    <xf numFmtId="3" fontId="83" fillId="25" borderId="1" xfId="0" applyNumberFormat="1" applyFont="1" applyFill="1" applyBorder="1" applyAlignment="1">
      <alignment horizontal="center" vertical="center" wrapText="1"/>
    </xf>
    <xf numFmtId="0" fontId="83" fillId="36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10" fontId="21" fillId="25" borderId="22" xfId="0" applyNumberFormat="1" applyFont="1" applyFill="1" applyBorder="1" applyAlignment="1">
      <alignment horizontal="center" vertical="center" wrapText="1"/>
    </xf>
    <xf numFmtId="10" fontId="21" fillId="25" borderId="27" xfId="0" applyNumberFormat="1" applyFont="1" applyFill="1" applyBorder="1" applyAlignment="1">
      <alignment horizontal="center" vertical="center" wrapText="1"/>
    </xf>
    <xf numFmtId="0" fontId="109" fillId="5" borderId="29" xfId="0" applyFont="1" applyFill="1" applyBorder="1" applyAlignment="1">
      <alignment horizontal="center" vertical="center" wrapText="1" readingOrder="2"/>
    </xf>
    <xf numFmtId="0" fontId="109" fillId="5" borderId="27" xfId="0" applyFont="1" applyFill="1" applyBorder="1" applyAlignment="1">
      <alignment horizontal="center" vertical="center" wrapText="1" readingOrder="2"/>
    </xf>
    <xf numFmtId="0" fontId="109" fillId="5" borderId="22" xfId="0" applyFont="1" applyFill="1" applyBorder="1" applyAlignment="1">
      <alignment horizontal="center" vertical="center" wrapText="1" readingOrder="2"/>
    </xf>
    <xf numFmtId="171" fontId="14" fillId="27" borderId="64" xfId="0" applyNumberFormat="1" applyFont="1" applyFill="1" applyBorder="1" applyAlignment="1">
      <alignment horizontal="center" vertical="center" wrapText="1" readingOrder="1"/>
    </xf>
    <xf numFmtId="0" fontId="51" fillId="27" borderId="63" xfId="0" applyFont="1" applyFill="1" applyBorder="1" applyAlignment="1">
      <alignment horizontal="center" vertical="center" wrapText="1" readingOrder="2"/>
    </xf>
    <xf numFmtId="2" fontId="10" fillId="26" borderId="71" xfId="0" applyNumberFormat="1" applyFont="1" applyFill="1" applyBorder="1" applyAlignment="1">
      <alignment horizontal="center" vertical="center" wrapText="1" readingOrder="1"/>
    </xf>
    <xf numFmtId="171" fontId="10" fillId="26" borderId="69" xfId="0" applyNumberFormat="1" applyFont="1" applyFill="1" applyBorder="1" applyAlignment="1">
      <alignment horizontal="center" vertical="center" wrapText="1" readingOrder="1"/>
    </xf>
    <xf numFmtId="0" fontId="29" fillId="26" borderId="0" xfId="0" applyFont="1" applyFill="1" applyAlignment="1">
      <alignment horizontal="center" vertical="center" wrapText="1" readingOrder="2"/>
    </xf>
    <xf numFmtId="171" fontId="10" fillId="26" borderId="40" xfId="0" applyNumberFormat="1" applyFont="1" applyFill="1" applyBorder="1" applyAlignment="1">
      <alignment horizontal="center" vertical="center" wrapText="1" readingOrder="1"/>
    </xf>
    <xf numFmtId="171" fontId="10" fillId="26" borderId="48" xfId="0" applyNumberFormat="1" applyFont="1" applyFill="1" applyBorder="1" applyAlignment="1">
      <alignment horizontal="center" vertical="center" wrapText="1" readingOrder="1"/>
    </xf>
    <xf numFmtId="0" fontId="58" fillId="28" borderId="60" xfId="0" applyFont="1" applyFill="1" applyBorder="1" applyAlignment="1">
      <alignment horizontal="center" vertical="center" wrapText="1" readingOrder="2"/>
    </xf>
    <xf numFmtId="0" fontId="106" fillId="28" borderId="64" xfId="0" applyFont="1" applyFill="1" applyBorder="1" applyAlignment="1">
      <alignment horizontal="center" vertical="center" wrapText="1" readingOrder="2"/>
    </xf>
    <xf numFmtId="0" fontId="0" fillId="28" borderId="70" xfId="0" applyFill="1" applyBorder="1" applyAlignment="1">
      <alignment vertical="center" wrapText="1"/>
    </xf>
    <xf numFmtId="0" fontId="0" fillId="28" borderId="60" xfId="0" applyFill="1" applyBorder="1" applyAlignment="1">
      <alignment vertical="center" wrapText="1"/>
    </xf>
    <xf numFmtId="0" fontId="108" fillId="27" borderId="61" xfId="0" applyFont="1" applyFill="1" applyBorder="1" applyAlignment="1">
      <alignment horizontal="center" vertical="center" wrapText="1" readingOrder="2"/>
    </xf>
    <xf numFmtId="0" fontId="108" fillId="27" borderId="70" xfId="0" applyFont="1" applyFill="1" applyBorder="1" applyAlignment="1">
      <alignment vertical="center" wrapText="1" readingOrder="2"/>
    </xf>
    <xf numFmtId="0" fontId="108" fillId="27" borderId="31" xfId="0" applyFont="1" applyFill="1" applyBorder="1" applyAlignment="1">
      <alignment horizontal="center" vertical="center" wrapText="1" readingOrder="2"/>
    </xf>
    <xf numFmtId="0" fontId="72" fillId="27" borderId="61" xfId="0" applyFont="1" applyFill="1" applyBorder="1" applyAlignment="1">
      <alignment horizontal="center" vertical="center" wrapText="1" readingOrder="2"/>
    </xf>
    <xf numFmtId="0" fontId="29" fillId="0" borderId="0" xfId="0" applyFont="1" applyAlignment="1">
      <alignment horizontal="left" vertical="center" wrapText="1" readingOrder="2"/>
    </xf>
    <xf numFmtId="0" fontId="110" fillId="0" borderId="0" xfId="0" applyFont="1" applyAlignment="1">
      <alignment horizontal="center" vertical="center" wrapText="1" readingOrder="2"/>
    </xf>
    <xf numFmtId="0" fontId="15" fillId="0" borderId="0" xfId="18" applyAlignment="1">
      <alignment horizontal="center" vertical="center"/>
    </xf>
    <xf numFmtId="0" fontId="2" fillId="4" borderId="5" xfId="0" applyFont="1" applyFill="1" applyBorder="1" applyAlignment="1">
      <alignment horizontal="left" vertical="top" wrapText="1"/>
    </xf>
    <xf numFmtId="0" fontId="48" fillId="0" borderId="0" xfId="18" applyFont="1" applyAlignment="1">
      <alignment horizontal="center" vertical="center"/>
    </xf>
    <xf numFmtId="0" fontId="21" fillId="0" borderId="0" xfId="18" applyFont="1" applyAlignment="1">
      <alignment horizontal="center" vertical="center"/>
    </xf>
    <xf numFmtId="0" fontId="15" fillId="0" borderId="0" xfId="18" applyAlignment="1">
      <alignment horizontal="right" vertical="center"/>
    </xf>
    <xf numFmtId="10" fontId="111" fillId="27" borderId="69" xfId="0" applyNumberFormat="1" applyFont="1" applyFill="1" applyBorder="1" applyAlignment="1">
      <alignment horizontal="center" vertical="center" wrapText="1" readingOrder="1"/>
    </xf>
    <xf numFmtId="10" fontId="111" fillId="27" borderId="68" xfId="0" applyNumberFormat="1" applyFont="1" applyFill="1" applyBorder="1" applyAlignment="1">
      <alignment horizontal="center" vertical="center" wrapText="1" readingOrder="1"/>
    </xf>
    <xf numFmtId="3" fontId="90" fillId="27" borderId="38" xfId="0" applyNumberFormat="1" applyFont="1" applyFill="1" applyBorder="1" applyAlignment="1">
      <alignment horizontal="center" vertical="center" wrapText="1" readingOrder="1"/>
    </xf>
    <xf numFmtId="0" fontId="23" fillId="27" borderId="38" xfId="0" applyFont="1" applyFill="1" applyBorder="1" applyAlignment="1">
      <alignment horizontal="center" vertical="center" wrapText="1" readingOrder="1"/>
    </xf>
    <xf numFmtId="0" fontId="112" fillId="27" borderId="69" xfId="0" applyFont="1" applyFill="1" applyBorder="1" applyAlignment="1">
      <alignment horizontal="center" vertical="center" wrapText="1" readingOrder="2"/>
    </xf>
    <xf numFmtId="10" fontId="97" fillId="38" borderId="40" xfId="0" applyNumberFormat="1" applyFont="1" applyFill="1" applyBorder="1" applyAlignment="1">
      <alignment horizontal="center" vertical="center" wrapText="1" readingOrder="1"/>
    </xf>
    <xf numFmtId="10" fontId="85" fillId="27" borderId="0" xfId="0" applyNumberFormat="1" applyFont="1" applyFill="1" applyBorder="1" applyAlignment="1">
      <alignment horizontal="center" vertical="center" wrapText="1" readingOrder="1"/>
    </xf>
    <xf numFmtId="10" fontId="85" fillId="26" borderId="0" xfId="0" applyNumberFormat="1" applyFont="1" applyFill="1" applyBorder="1" applyAlignment="1">
      <alignment horizontal="center" vertical="center" wrapText="1" readingOrder="1"/>
    </xf>
    <xf numFmtId="10" fontId="85" fillId="26" borderId="7" xfId="0" applyNumberFormat="1" applyFont="1" applyFill="1" applyBorder="1" applyAlignment="1">
      <alignment horizontal="center" vertical="center" wrapText="1" readingOrder="1"/>
    </xf>
    <xf numFmtId="3" fontId="10" fillId="26" borderId="71" xfId="0" applyNumberFormat="1" applyFont="1" applyFill="1" applyBorder="1" applyAlignment="1">
      <alignment horizontal="center" vertical="center" wrapText="1" readingOrder="1"/>
    </xf>
    <xf numFmtId="0" fontId="58" fillId="28" borderId="62" xfId="0" applyFont="1" applyFill="1" applyBorder="1" applyAlignment="1">
      <alignment horizontal="center" vertical="center" wrapText="1" readingOrder="2"/>
    </xf>
    <xf numFmtId="0" fontId="47" fillId="15" borderId="9" xfId="0" applyFont="1" applyFill="1" applyBorder="1" applyAlignment="1">
      <alignment vertical="center"/>
    </xf>
    <xf numFmtId="0" fontId="47" fillId="11" borderId="9" xfId="0" applyFont="1" applyFill="1" applyBorder="1" applyAlignment="1">
      <alignment vertical="center"/>
    </xf>
    <xf numFmtId="0" fontId="31" fillId="15" borderId="11" xfId="0" applyFont="1" applyFill="1" applyBorder="1" applyAlignment="1">
      <alignment horizontal="center" vertical="center" wrapText="1"/>
    </xf>
    <xf numFmtId="164" fontId="1" fillId="24" borderId="9" xfId="4" applyNumberFormat="1" applyFont="1" applyFill="1" applyBorder="1" applyAlignment="1">
      <alignment horizontal="center" vertical="center" wrapText="1"/>
    </xf>
    <xf numFmtId="10" fontId="61" fillId="27" borderId="38" xfId="0" applyNumberFormat="1" applyFont="1" applyFill="1" applyBorder="1" applyAlignment="1">
      <alignment horizontal="center" vertical="center" wrapText="1" readingOrder="1"/>
    </xf>
    <xf numFmtId="10" fontId="61" fillId="27" borderId="68" xfId="0" applyNumberFormat="1" applyFont="1" applyFill="1" applyBorder="1" applyAlignment="1">
      <alignment vertical="center" wrapText="1" readingOrder="1"/>
    </xf>
    <xf numFmtId="3" fontId="14" fillId="27" borderId="38" xfId="0" applyNumberFormat="1" applyFont="1" applyFill="1" applyBorder="1" applyAlignment="1">
      <alignment vertical="center" wrapText="1" readingOrder="1"/>
    </xf>
    <xf numFmtId="10" fontId="61" fillId="27" borderId="0" xfId="0" applyNumberFormat="1" applyFont="1" applyFill="1" applyBorder="1" applyAlignment="1">
      <alignment horizontal="center" vertical="center" wrapText="1" readingOrder="1"/>
    </xf>
    <xf numFmtId="10" fontId="61" fillId="27" borderId="7" xfId="0" applyNumberFormat="1" applyFont="1" applyFill="1" applyBorder="1" applyAlignment="1">
      <alignment vertical="center" wrapText="1" readingOrder="1"/>
    </xf>
    <xf numFmtId="3" fontId="14" fillId="27" borderId="0" xfId="0" applyNumberFormat="1" applyFont="1" applyFill="1" applyAlignment="1">
      <alignment vertical="center" wrapText="1" readingOrder="1"/>
    </xf>
    <xf numFmtId="10" fontId="61" fillId="27" borderId="30" xfId="0" applyNumberFormat="1" applyFont="1" applyFill="1" applyBorder="1" applyAlignment="1">
      <alignment vertical="center" wrapText="1" readingOrder="1"/>
    </xf>
    <xf numFmtId="3" fontId="14" fillId="27" borderId="31" xfId="0" applyNumberFormat="1" applyFont="1" applyFill="1" applyBorder="1" applyAlignment="1">
      <alignment vertical="center" wrapText="1" readingOrder="1"/>
    </xf>
    <xf numFmtId="10" fontId="61" fillId="26" borderId="38" xfId="0" applyNumberFormat="1" applyFont="1" applyFill="1" applyBorder="1" applyAlignment="1">
      <alignment horizontal="center" vertical="center" wrapText="1" readingOrder="1"/>
    </xf>
    <xf numFmtId="10" fontId="61" fillId="26" borderId="68" xfId="0" applyNumberFormat="1" applyFont="1" applyFill="1" applyBorder="1" applyAlignment="1">
      <alignment vertical="center" wrapText="1" readingOrder="1"/>
    </xf>
    <xf numFmtId="3" fontId="61" fillId="26" borderId="71" xfId="0" applyNumberFormat="1" applyFont="1" applyFill="1" applyBorder="1" applyAlignment="1">
      <alignment horizontal="center" vertical="center" wrapText="1" readingOrder="1"/>
    </xf>
    <xf numFmtId="3" fontId="61" fillId="26" borderId="38" xfId="0" applyNumberFormat="1" applyFont="1" applyFill="1" applyBorder="1" applyAlignment="1">
      <alignment horizontal="center" vertical="center" wrapText="1" readingOrder="1"/>
    </xf>
    <xf numFmtId="3" fontId="61" fillId="26" borderId="38" xfId="0" applyNumberFormat="1" applyFont="1" applyFill="1" applyBorder="1" applyAlignment="1">
      <alignment vertical="center" wrapText="1" readingOrder="1"/>
    </xf>
    <xf numFmtId="10" fontId="61" fillId="26" borderId="0" xfId="0" applyNumberFormat="1" applyFont="1" applyFill="1" applyBorder="1" applyAlignment="1">
      <alignment horizontal="center" vertical="center" wrapText="1" readingOrder="1"/>
    </xf>
    <xf numFmtId="10" fontId="61" fillId="26" borderId="7" xfId="0" applyNumberFormat="1" applyFont="1" applyFill="1" applyBorder="1" applyAlignment="1">
      <alignment vertical="center" wrapText="1" readingOrder="1"/>
    </xf>
    <xf numFmtId="3" fontId="61" fillId="26" borderId="62" xfId="0" applyNumberFormat="1" applyFont="1" applyFill="1" applyBorder="1" applyAlignment="1">
      <alignment horizontal="center" vertical="center" wrapText="1" readingOrder="1"/>
    </xf>
    <xf numFmtId="3" fontId="61" fillId="26" borderId="0" xfId="0" applyNumberFormat="1" applyFont="1" applyFill="1" applyAlignment="1">
      <alignment horizontal="center" vertical="center" wrapText="1" readingOrder="1"/>
    </xf>
    <xf numFmtId="3" fontId="61" fillId="26" borderId="0" xfId="0" applyNumberFormat="1" applyFont="1" applyFill="1" applyAlignment="1">
      <alignment vertical="center" wrapText="1" readingOrder="1"/>
    </xf>
    <xf numFmtId="0" fontId="17" fillId="26" borderId="0" xfId="0" applyFont="1" applyFill="1" applyAlignment="1">
      <alignment horizontal="center" vertical="center" wrapText="1" readingOrder="2"/>
    </xf>
    <xf numFmtId="10" fontId="61" fillId="26" borderId="31" xfId="0" applyNumberFormat="1" applyFont="1" applyFill="1" applyBorder="1" applyAlignment="1">
      <alignment horizontal="center" vertical="center" wrapText="1" readingOrder="1"/>
    </xf>
    <xf numFmtId="10" fontId="61" fillId="26" borderId="30" xfId="0" applyNumberFormat="1" applyFont="1" applyFill="1" applyBorder="1" applyAlignment="1">
      <alignment vertical="center" wrapText="1" readingOrder="1"/>
    </xf>
    <xf numFmtId="3" fontId="61" fillId="26" borderId="31" xfId="0" applyNumberFormat="1" applyFont="1" applyFill="1" applyBorder="1" applyAlignment="1">
      <alignment vertical="center" wrapText="1" readingOrder="1"/>
    </xf>
    <xf numFmtId="10" fontId="60" fillId="26" borderId="0" xfId="0" applyNumberFormat="1" applyFont="1" applyFill="1" applyBorder="1" applyAlignment="1">
      <alignment horizontal="center" vertical="center" wrapText="1" readingOrder="1"/>
    </xf>
    <xf numFmtId="10" fontId="60" fillId="26" borderId="68" xfId="0" applyNumberFormat="1" applyFont="1" applyFill="1" applyBorder="1" applyAlignment="1">
      <alignment vertical="center" wrapText="1" readingOrder="1"/>
    </xf>
    <xf numFmtId="3" fontId="60" fillId="26" borderId="71" xfId="0" applyNumberFormat="1" applyFont="1" applyFill="1" applyBorder="1" applyAlignment="1">
      <alignment horizontal="center" vertical="center" wrapText="1" readingOrder="1"/>
    </xf>
    <xf numFmtId="3" fontId="60" fillId="26" borderId="38" xfId="0" applyNumberFormat="1" applyFont="1" applyFill="1" applyBorder="1" applyAlignment="1">
      <alignment horizontal="center" vertical="center" wrapText="1" readingOrder="1"/>
    </xf>
    <xf numFmtId="3" fontId="60" fillId="26" borderId="38" xfId="0" applyNumberFormat="1" applyFont="1" applyFill="1" applyBorder="1" applyAlignment="1">
      <alignment vertical="center" wrapText="1" readingOrder="1"/>
    </xf>
    <xf numFmtId="0" fontId="57" fillId="26" borderId="71" xfId="0" applyFont="1" applyFill="1" applyBorder="1" applyAlignment="1">
      <alignment horizontal="center" vertical="center" wrapText="1" readingOrder="2"/>
    </xf>
    <xf numFmtId="10" fontId="60" fillId="26" borderId="30" xfId="0" applyNumberFormat="1" applyFont="1" applyFill="1" applyBorder="1" applyAlignment="1">
      <alignment vertical="center" wrapText="1" readingOrder="1"/>
    </xf>
    <xf numFmtId="3" fontId="60" fillId="26" borderId="62" xfId="0" applyNumberFormat="1" applyFont="1" applyFill="1" applyBorder="1" applyAlignment="1">
      <alignment horizontal="center" vertical="center" wrapText="1" readingOrder="1"/>
    </xf>
    <xf numFmtId="3" fontId="60" fillId="26" borderId="0" xfId="0" applyNumberFormat="1" applyFont="1" applyFill="1" applyAlignment="1">
      <alignment horizontal="center" vertical="center" wrapText="1" readingOrder="1"/>
    </xf>
    <xf numFmtId="3" fontId="60" fillId="26" borderId="31" xfId="0" applyNumberFormat="1" applyFont="1" applyFill="1" applyBorder="1" applyAlignment="1">
      <alignment vertical="center" wrapText="1" readingOrder="1"/>
    </xf>
    <xf numFmtId="0" fontId="57" fillId="26" borderId="62" xfId="0" applyFont="1" applyFill="1" applyBorder="1" applyAlignment="1">
      <alignment horizontal="center" vertical="center" wrapText="1" readingOrder="2"/>
    </xf>
    <xf numFmtId="10" fontId="60" fillId="26" borderId="38" xfId="0" applyNumberFormat="1" applyFont="1" applyFill="1" applyBorder="1" applyAlignment="1">
      <alignment horizontal="center" vertical="center" wrapText="1" readingOrder="1"/>
    </xf>
    <xf numFmtId="10" fontId="60" fillId="26" borderId="7" xfId="0" applyNumberFormat="1" applyFont="1" applyFill="1" applyBorder="1" applyAlignment="1">
      <alignment vertical="center" wrapText="1" readingOrder="1"/>
    </xf>
    <xf numFmtId="3" fontId="60" fillId="26" borderId="0" xfId="0" applyNumberFormat="1" applyFont="1" applyFill="1" applyAlignment="1">
      <alignment vertical="center" wrapText="1" readingOrder="1"/>
    </xf>
    <xf numFmtId="0" fontId="58" fillId="28" borderId="30" xfId="0" applyFont="1" applyFill="1" applyBorder="1" applyAlignment="1">
      <alignment vertical="center" wrapText="1" readingOrder="2"/>
    </xf>
    <xf numFmtId="0" fontId="58" fillId="28" borderId="31" xfId="0" applyFont="1" applyFill="1" applyBorder="1" applyAlignment="1">
      <alignment vertical="center" wrapText="1" readingOrder="2"/>
    </xf>
    <xf numFmtId="0" fontId="59" fillId="28" borderId="60" xfId="0" applyFont="1" applyFill="1" applyBorder="1" applyAlignment="1">
      <alignment horizontal="center" vertical="center" wrapText="1" readingOrder="2"/>
    </xf>
    <xf numFmtId="0" fontId="15" fillId="0" borderId="0" xfId="13" applyAlignment="1">
      <alignment horizontal="center" vertical="center"/>
    </xf>
    <xf numFmtId="10" fontId="85" fillId="27" borderId="69" xfId="0" applyNumberFormat="1" applyFont="1" applyFill="1" applyBorder="1" applyAlignment="1">
      <alignment horizontal="center" vertical="center" wrapText="1" readingOrder="1"/>
    </xf>
    <xf numFmtId="10" fontId="85" fillId="27" borderId="40" xfId="0" applyNumberFormat="1" applyFont="1" applyFill="1" applyBorder="1" applyAlignment="1">
      <alignment horizontal="center" vertical="center" wrapText="1" readingOrder="1"/>
    </xf>
    <xf numFmtId="3" fontId="85" fillId="27" borderId="61" xfId="0" applyNumberFormat="1" applyFont="1" applyFill="1" applyBorder="1" applyAlignment="1">
      <alignment horizontal="center" vertical="center" wrapText="1" readingOrder="1"/>
    </xf>
    <xf numFmtId="3" fontId="10" fillId="26" borderId="61" xfId="0" applyNumberFormat="1" applyFont="1" applyFill="1" applyBorder="1" applyAlignment="1">
      <alignment horizontal="center" vertical="center" wrapText="1" readingOrder="1"/>
    </xf>
    <xf numFmtId="0" fontId="10" fillId="26" borderId="71" xfId="0" applyFont="1" applyFill="1" applyBorder="1" applyAlignment="1">
      <alignment horizontal="center" vertical="center" wrapText="1" readingOrder="1"/>
    </xf>
    <xf numFmtId="0" fontId="10" fillId="26" borderId="61" xfId="0" applyFont="1" applyFill="1" applyBorder="1" applyAlignment="1">
      <alignment horizontal="center" vertical="center" wrapText="1" readingOrder="1"/>
    </xf>
    <xf numFmtId="3" fontId="5" fillId="13" borderId="9" xfId="13" applyNumberFormat="1" applyFont="1" applyFill="1" applyBorder="1" applyAlignment="1">
      <alignment horizontal="center" vertical="center" wrapText="1"/>
    </xf>
    <xf numFmtId="0" fontId="2" fillId="13" borderId="9" xfId="13" applyFont="1" applyFill="1" applyBorder="1" applyAlignment="1">
      <alignment vertical="center" wrapText="1"/>
    </xf>
    <xf numFmtId="0" fontId="1" fillId="2" borderId="1" xfId="13" applyFont="1" applyFill="1" applyBorder="1" applyAlignment="1">
      <alignment horizontal="center" vertical="center" wrapText="1"/>
    </xf>
    <xf numFmtId="3" fontId="5" fillId="13" borderId="0" xfId="13" applyNumberFormat="1" applyFont="1" applyFill="1" applyBorder="1" applyAlignment="1">
      <alignment horizontal="center" vertical="center" wrapText="1"/>
    </xf>
    <xf numFmtId="0" fontId="2" fillId="13" borderId="0" xfId="13" applyFont="1" applyFill="1" applyBorder="1" applyAlignment="1">
      <alignment horizontal="center" vertical="center" wrapText="1"/>
    </xf>
    <xf numFmtId="3" fontId="3" fillId="0" borderId="9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horizontal="center" vertical="center"/>
    </xf>
    <xf numFmtId="165" fontId="3" fillId="0" borderId="9" xfId="13" applyNumberFormat="1" applyFont="1" applyBorder="1" applyAlignment="1">
      <alignment horizontal="center" vertical="center" wrapText="1"/>
    </xf>
    <xf numFmtId="0" fontId="15" fillId="18" borderId="9" xfId="13" applyFill="1" applyBorder="1" applyAlignment="1">
      <alignment horizontal="center" vertical="center" wrapText="1"/>
    </xf>
    <xf numFmtId="171" fontId="85" fillId="27" borderId="38" xfId="0" applyNumberFormat="1" applyFont="1" applyFill="1" applyBorder="1" applyAlignment="1">
      <alignment horizontal="center" vertical="center" wrapText="1" readingOrder="1"/>
    </xf>
    <xf numFmtId="171" fontId="85" fillId="27" borderId="68" xfId="0" applyNumberFormat="1" applyFont="1" applyFill="1" applyBorder="1" applyAlignment="1">
      <alignment horizontal="center" vertical="center" wrapText="1" readingOrder="1"/>
    </xf>
    <xf numFmtId="171" fontId="85" fillId="27" borderId="0" xfId="0" applyNumberFormat="1" applyFont="1" applyFill="1" applyBorder="1" applyAlignment="1">
      <alignment horizontal="center" vertical="center" wrapText="1" readingOrder="1"/>
    </xf>
    <xf numFmtId="171" fontId="85" fillId="27" borderId="7" xfId="0" applyNumberFormat="1" applyFont="1" applyFill="1" applyBorder="1" applyAlignment="1">
      <alignment horizontal="center" vertical="center" wrapText="1" readingOrder="1"/>
    </xf>
    <xf numFmtId="3" fontId="85" fillId="27" borderId="7" xfId="0" applyNumberFormat="1" applyFont="1" applyFill="1" applyBorder="1" applyAlignment="1">
      <alignment horizontal="center" vertical="center" wrapText="1" readingOrder="1"/>
    </xf>
    <xf numFmtId="0" fontId="17" fillId="27" borderId="0" xfId="0" applyFont="1" applyFill="1" applyBorder="1" applyAlignment="1">
      <alignment horizontal="center" vertical="center" wrapText="1" readingOrder="2"/>
    </xf>
    <xf numFmtId="171" fontId="85" fillId="26" borderId="38" xfId="0" applyNumberFormat="1" applyFont="1" applyFill="1" applyBorder="1" applyAlignment="1">
      <alignment horizontal="center" vertical="center" wrapText="1" readingOrder="1"/>
    </xf>
    <xf numFmtId="171" fontId="85" fillId="26" borderId="68" xfId="0" applyNumberFormat="1" applyFont="1" applyFill="1" applyBorder="1" applyAlignment="1">
      <alignment horizontal="center" vertical="center" wrapText="1" readingOrder="1"/>
    </xf>
    <xf numFmtId="3" fontId="85" fillId="26" borderId="68" xfId="0" applyNumberFormat="1" applyFont="1" applyFill="1" applyBorder="1" applyAlignment="1">
      <alignment horizontal="center" vertical="center" wrapText="1" readingOrder="1"/>
    </xf>
    <xf numFmtId="171" fontId="85" fillId="26" borderId="31" xfId="0" applyNumberFormat="1" applyFont="1" applyFill="1" applyBorder="1" applyAlignment="1">
      <alignment horizontal="center" vertical="center" wrapText="1" readingOrder="1"/>
    </xf>
    <xf numFmtId="171" fontId="85" fillId="26" borderId="30" xfId="0" applyNumberFormat="1" applyFont="1" applyFill="1" applyBorder="1" applyAlignment="1">
      <alignment horizontal="center" vertical="center" wrapText="1" readingOrder="1"/>
    </xf>
    <xf numFmtId="3" fontId="85" fillId="26" borderId="30" xfId="0" applyNumberFormat="1" applyFont="1" applyFill="1" applyBorder="1" applyAlignment="1">
      <alignment horizontal="center" vertical="center" wrapText="1" readingOrder="1"/>
    </xf>
    <xf numFmtId="0" fontId="50" fillId="26" borderId="0" xfId="0" applyFont="1" applyFill="1" applyBorder="1" applyAlignment="1">
      <alignment horizontal="right" vertical="center" wrapText="1" readingOrder="2"/>
    </xf>
    <xf numFmtId="0" fontId="15" fillId="0" borderId="0" xfId="18" applyAlignment="1">
      <alignment horizontal="center" vertical="center" wrapText="1"/>
    </xf>
    <xf numFmtId="3" fontId="2" fillId="4" borderId="9" xfId="18" applyNumberFormat="1" applyFont="1" applyFill="1" applyBorder="1" applyAlignment="1">
      <alignment horizontal="center" vertical="center" wrapText="1"/>
    </xf>
    <xf numFmtId="0" fontId="1" fillId="3" borderId="9" xfId="18" applyFont="1" applyFill="1" applyBorder="1" applyAlignment="1">
      <alignment horizontal="center" vertical="center" wrapText="1"/>
    </xf>
    <xf numFmtId="0" fontId="15" fillId="0" borderId="9" xfId="18" applyBorder="1" applyAlignment="1">
      <alignment horizontal="center" vertical="center" wrapText="1"/>
    </xf>
    <xf numFmtId="0" fontId="2" fillId="4" borderId="9" xfId="18" applyFont="1" applyFill="1" applyBorder="1" applyAlignment="1">
      <alignment horizontal="center" vertical="center" wrapText="1"/>
    </xf>
    <xf numFmtId="3" fontId="1" fillId="0" borderId="9" xfId="18" applyNumberFormat="1" applyFont="1" applyBorder="1" applyAlignment="1">
      <alignment horizontal="center" vertical="center" wrapText="1"/>
    </xf>
    <xf numFmtId="0" fontId="1" fillId="2" borderId="9" xfId="18" applyFont="1" applyFill="1" applyBorder="1" applyAlignment="1">
      <alignment horizontal="center" vertical="center" wrapText="1"/>
    </xf>
    <xf numFmtId="0" fontId="15" fillId="2" borderId="9" xfId="18" applyFill="1" applyBorder="1" applyAlignment="1">
      <alignment horizontal="center" vertical="center" wrapText="1"/>
    </xf>
    <xf numFmtId="10" fontId="85" fillId="27" borderId="70" xfId="0" applyNumberFormat="1" applyFont="1" applyFill="1" applyBorder="1" applyAlignment="1">
      <alignment horizontal="center" vertical="center" wrapText="1" readingOrder="1"/>
    </xf>
    <xf numFmtId="10" fontId="85" fillId="27" borderId="63" xfId="0" applyNumberFormat="1" applyFont="1" applyFill="1" applyBorder="1" applyAlignment="1">
      <alignment vertical="center" wrapText="1" readingOrder="1"/>
    </xf>
    <xf numFmtId="3" fontId="111" fillId="27" borderId="64" xfId="0" applyNumberFormat="1" applyFont="1" applyFill="1" applyBorder="1" applyAlignment="1">
      <alignment horizontal="center" vertical="center" wrapText="1" readingOrder="1"/>
    </xf>
    <xf numFmtId="3" fontId="111" fillId="27" borderId="38" xfId="0" applyNumberFormat="1" applyFont="1" applyFill="1" applyBorder="1" applyAlignment="1">
      <alignment horizontal="center" vertical="center" wrapText="1" readingOrder="1"/>
    </xf>
    <xf numFmtId="0" fontId="113" fillId="27" borderId="70" xfId="0" applyFont="1" applyFill="1" applyBorder="1" applyAlignment="1">
      <alignment vertical="center" wrapText="1" readingOrder="2"/>
    </xf>
    <xf numFmtId="10" fontId="97" fillId="38" borderId="38" xfId="0" applyNumberFormat="1" applyFont="1" applyFill="1" applyBorder="1" applyAlignment="1">
      <alignment vertical="center" wrapText="1" readingOrder="1"/>
    </xf>
    <xf numFmtId="3" fontId="97" fillId="26" borderId="40" xfId="0" applyNumberFormat="1" applyFont="1" applyFill="1" applyBorder="1" applyAlignment="1">
      <alignment horizontal="center" vertical="center" wrapText="1" readingOrder="1"/>
    </xf>
    <xf numFmtId="0" fontId="29" fillId="26" borderId="38" xfId="0" applyFont="1" applyFill="1" applyBorder="1" applyAlignment="1">
      <alignment vertical="center" wrapText="1" readingOrder="2"/>
    </xf>
    <xf numFmtId="0" fontId="51" fillId="26" borderId="38" xfId="0" applyFont="1" applyFill="1" applyBorder="1" applyAlignment="1">
      <alignment horizontal="center" vertical="center" wrapText="1" readingOrder="2"/>
    </xf>
    <xf numFmtId="10" fontId="97" fillId="38" borderId="0" xfId="0" applyNumberFormat="1" applyFont="1" applyFill="1" applyBorder="1" applyAlignment="1">
      <alignment vertical="center" wrapText="1" readingOrder="1"/>
    </xf>
    <xf numFmtId="0" fontId="29" fillId="26" borderId="0" xfId="0" applyFont="1" applyFill="1" applyBorder="1" applyAlignment="1">
      <alignment vertical="center" wrapText="1" readingOrder="2"/>
    </xf>
    <xf numFmtId="0" fontId="51" fillId="26" borderId="0" xfId="0" applyFont="1" applyFill="1" applyBorder="1" applyAlignment="1">
      <alignment horizontal="center" vertical="center" wrapText="1" readingOrder="2"/>
    </xf>
    <xf numFmtId="0" fontId="87" fillId="28" borderId="0" xfId="0" applyFont="1" applyFill="1" applyBorder="1" applyAlignment="1">
      <alignment horizontal="center" vertical="center" wrapText="1" readingOrder="2"/>
    </xf>
    <xf numFmtId="0" fontId="87" fillId="28" borderId="30" xfId="0" applyFont="1" applyFill="1" applyBorder="1" applyAlignment="1">
      <alignment vertical="center" wrapText="1" readingOrder="2"/>
    </xf>
    <xf numFmtId="0" fontId="87" fillId="28" borderId="70" xfId="0" applyFont="1" applyFill="1" applyBorder="1" applyAlignment="1">
      <alignment vertical="center" wrapText="1" readingOrder="2"/>
    </xf>
    <xf numFmtId="171" fontId="14" fillId="27" borderId="68" xfId="0" applyNumberFormat="1" applyFont="1" applyFill="1" applyBorder="1" applyAlignment="1">
      <alignment horizontal="center" vertical="center" wrapText="1" readingOrder="1"/>
    </xf>
    <xf numFmtId="0" fontId="14" fillId="27" borderId="38" xfId="0" applyFont="1" applyFill="1" applyBorder="1" applyAlignment="1">
      <alignment horizontal="center" vertical="center" wrapText="1" readingOrder="1"/>
    </xf>
    <xf numFmtId="0" fontId="57" fillId="27" borderId="38" xfId="0" applyFont="1" applyFill="1" applyBorder="1" applyAlignment="1">
      <alignment horizontal="center" vertical="center" wrapText="1" readingOrder="2"/>
    </xf>
    <xf numFmtId="171" fontId="14" fillId="27" borderId="7" xfId="0" applyNumberFormat="1" applyFont="1" applyFill="1" applyBorder="1" applyAlignment="1">
      <alignment horizontal="center" vertical="center" wrapText="1" readingOrder="1"/>
    </xf>
    <xf numFmtId="0" fontId="57" fillId="27" borderId="0" xfId="0" applyFont="1" applyFill="1" applyBorder="1" applyAlignment="1">
      <alignment horizontal="center" vertical="center" wrapText="1" readingOrder="2"/>
    </xf>
    <xf numFmtId="3" fontId="14" fillId="27" borderId="61" xfId="0" applyNumberFormat="1" applyFont="1" applyFill="1" applyBorder="1" applyAlignment="1">
      <alignment horizontal="center" vertical="center" wrapText="1" readingOrder="1"/>
    </xf>
    <xf numFmtId="3" fontId="14" fillId="27" borderId="31" xfId="0" applyNumberFormat="1" applyFont="1" applyFill="1" applyBorder="1" applyAlignment="1">
      <alignment horizontal="center" vertical="center" wrapText="1" readingOrder="1"/>
    </xf>
    <xf numFmtId="171" fontId="14" fillId="26" borderId="68" xfId="0" applyNumberFormat="1" applyFont="1" applyFill="1" applyBorder="1" applyAlignment="1">
      <alignment horizontal="center" vertical="center" wrapText="1" readingOrder="1"/>
    </xf>
    <xf numFmtId="171" fontId="14" fillId="26" borderId="7" xfId="0" applyNumberFormat="1" applyFont="1" applyFill="1" applyBorder="1" applyAlignment="1">
      <alignment horizontal="center" vertical="center" wrapText="1" readingOrder="1"/>
    </xf>
    <xf numFmtId="3" fontId="14" fillId="26" borderId="61" xfId="0" applyNumberFormat="1" applyFont="1" applyFill="1" applyBorder="1" applyAlignment="1">
      <alignment horizontal="center" vertical="center" wrapText="1" readingOrder="1"/>
    </xf>
    <xf numFmtId="3" fontId="14" fillId="26" borderId="31" xfId="0" applyNumberFormat="1" applyFont="1" applyFill="1" applyBorder="1" applyAlignment="1">
      <alignment horizontal="center" vertical="center" wrapText="1" readingOrder="1"/>
    </xf>
    <xf numFmtId="0" fontId="57" fillId="26" borderId="31" xfId="0" applyFont="1" applyFill="1" applyBorder="1" applyAlignment="1">
      <alignment horizontal="center" vertical="center" wrapText="1" readingOrder="2"/>
    </xf>
    <xf numFmtId="171" fontId="10" fillId="26" borderId="38" xfId="0" applyNumberFormat="1" applyFont="1" applyFill="1" applyBorder="1" applyAlignment="1">
      <alignment horizontal="center" vertical="center" wrapText="1" readingOrder="1"/>
    </xf>
    <xf numFmtId="171" fontId="10" fillId="26" borderId="68" xfId="0" applyNumberFormat="1" applyFont="1" applyFill="1" applyBorder="1" applyAlignment="1">
      <alignment horizontal="center" vertical="center" wrapText="1" readingOrder="1"/>
    </xf>
    <xf numFmtId="1" fontId="10" fillId="26" borderId="38" xfId="0" applyNumberFormat="1" applyFont="1" applyFill="1" applyBorder="1" applyAlignment="1">
      <alignment horizontal="center" vertical="center" wrapText="1" readingOrder="1"/>
    </xf>
    <xf numFmtId="2" fontId="10" fillId="26" borderId="38" xfId="0" applyNumberFormat="1" applyFont="1" applyFill="1" applyBorder="1" applyAlignment="1">
      <alignment horizontal="center" vertical="center" wrapText="1" readingOrder="1"/>
    </xf>
    <xf numFmtId="0" fontId="50" fillId="26" borderId="0" xfId="0" applyFont="1" applyFill="1" applyBorder="1" applyAlignment="1">
      <alignment horizontal="center" vertical="center" wrapText="1" readingOrder="2"/>
    </xf>
    <xf numFmtId="1" fontId="10" fillId="26" borderId="0" xfId="0" applyNumberFormat="1" applyFont="1" applyFill="1" applyAlignment="1">
      <alignment horizontal="center" vertical="center" wrapText="1" readingOrder="1"/>
    </xf>
    <xf numFmtId="172" fontId="10" fillId="26" borderId="38" xfId="0" applyNumberFormat="1" applyFont="1" applyFill="1" applyBorder="1" applyAlignment="1">
      <alignment horizontal="center" vertical="center" wrapText="1" readingOrder="1"/>
    </xf>
    <xf numFmtId="4" fontId="10" fillId="26" borderId="0" xfId="0" applyNumberFormat="1" applyFont="1" applyFill="1" applyAlignment="1">
      <alignment horizontal="center" vertical="center" wrapText="1" readingOrder="1"/>
    </xf>
    <xf numFmtId="3" fontId="1" fillId="0" borderId="9" xfId="13" applyNumberFormat="1" applyFont="1" applyBorder="1" applyAlignment="1">
      <alignment horizontal="center" vertical="center" wrapText="1"/>
    </xf>
    <xf numFmtId="168" fontId="1" fillId="0" borderId="9" xfId="13" applyNumberFormat="1" applyFont="1" applyBorder="1" applyAlignment="1">
      <alignment horizontal="center" vertical="center" wrapText="1"/>
    </xf>
    <xf numFmtId="4" fontId="1" fillId="0" borderId="9" xfId="13" applyNumberFormat="1" applyFont="1" applyBorder="1" applyAlignment="1">
      <alignment horizontal="center" vertical="center" wrapText="1"/>
    </xf>
    <xf numFmtId="3" fontId="14" fillId="27" borderId="71" xfId="4" applyNumberFormat="1" applyFont="1" applyFill="1" applyBorder="1" applyAlignment="1">
      <alignment horizontal="center" vertical="center" wrapText="1" readingOrder="1"/>
    </xf>
    <xf numFmtId="3" fontId="14" fillId="27" borderId="38" xfId="4" applyNumberFormat="1" applyFont="1" applyFill="1" applyBorder="1" applyAlignment="1">
      <alignment horizontal="center" vertical="center" wrapText="1" readingOrder="1"/>
    </xf>
    <xf numFmtId="0" fontId="114" fillId="27" borderId="38" xfId="0" applyFont="1" applyFill="1" applyBorder="1" applyAlignment="1">
      <alignment horizontal="center" vertical="center" wrapText="1" readingOrder="2"/>
    </xf>
    <xf numFmtId="3" fontId="14" fillId="27" borderId="62" xfId="4" applyNumberFormat="1" applyFont="1" applyFill="1" applyBorder="1" applyAlignment="1">
      <alignment horizontal="center" vertical="center" wrapText="1" readingOrder="1"/>
    </xf>
    <xf numFmtId="3" fontId="14" fillId="27" borderId="0" xfId="4" applyNumberFormat="1" applyFont="1" applyFill="1" applyAlignment="1">
      <alignment horizontal="center" vertical="center" wrapText="1" readingOrder="1"/>
    </xf>
    <xf numFmtId="0" fontId="114" fillId="27" borderId="0" xfId="0" applyFont="1" applyFill="1" applyAlignment="1">
      <alignment horizontal="center" vertical="center" wrapText="1" readingOrder="2"/>
    </xf>
    <xf numFmtId="3" fontId="14" fillId="27" borderId="31" xfId="4" applyNumberFormat="1" applyFont="1" applyFill="1" applyBorder="1" applyAlignment="1">
      <alignment horizontal="center" vertical="center" wrapText="1" readingOrder="1"/>
    </xf>
    <xf numFmtId="3" fontId="14" fillId="26" borderId="71" xfId="4" applyNumberFormat="1" applyFont="1" applyFill="1" applyBorder="1" applyAlignment="1">
      <alignment horizontal="center" vertical="center" wrapText="1" readingOrder="1"/>
    </xf>
    <xf numFmtId="3" fontId="14" fillId="26" borderId="38" xfId="4" applyNumberFormat="1" applyFont="1" applyFill="1" applyBorder="1" applyAlignment="1">
      <alignment horizontal="center" vertical="center" wrapText="1" readingOrder="1"/>
    </xf>
    <xf numFmtId="0" fontId="114" fillId="26" borderId="38" xfId="0" applyFont="1" applyFill="1" applyBorder="1" applyAlignment="1">
      <alignment horizontal="center" vertical="center" wrapText="1" readingOrder="2"/>
    </xf>
    <xf numFmtId="3" fontId="14" fillId="26" borderId="62" xfId="4" applyNumberFormat="1" applyFont="1" applyFill="1" applyBorder="1" applyAlignment="1">
      <alignment horizontal="center" vertical="center" wrapText="1" readingOrder="1"/>
    </xf>
    <xf numFmtId="3" fontId="14" fillId="26" borderId="0" xfId="4" applyNumberFormat="1" applyFont="1" applyFill="1" applyAlignment="1">
      <alignment horizontal="center" vertical="center" wrapText="1" readingOrder="1"/>
    </xf>
    <xf numFmtId="0" fontId="114" fillId="26" borderId="0" xfId="0" applyFont="1" applyFill="1" applyAlignment="1">
      <alignment horizontal="center" vertical="center" wrapText="1" readingOrder="2"/>
    </xf>
    <xf numFmtId="3" fontId="14" fillId="26" borderId="31" xfId="4" applyNumberFormat="1" applyFont="1" applyFill="1" applyBorder="1" applyAlignment="1">
      <alignment horizontal="center" vertical="center" wrapText="1" readingOrder="1"/>
    </xf>
    <xf numFmtId="171" fontId="100" fillId="26" borderId="68" xfId="0" applyNumberFormat="1" applyFont="1" applyFill="1" applyBorder="1" applyAlignment="1">
      <alignment horizontal="center" vertical="center" wrapText="1" readingOrder="1"/>
    </xf>
    <xf numFmtId="3" fontId="100" fillId="26" borderId="71" xfId="4" applyNumberFormat="1" applyFont="1" applyFill="1" applyBorder="1" applyAlignment="1">
      <alignment horizontal="center" vertical="center" wrapText="1" readingOrder="1"/>
    </xf>
    <xf numFmtId="3" fontId="100" fillId="26" borderId="38" xfId="4" applyNumberFormat="1" applyFont="1" applyFill="1" applyBorder="1" applyAlignment="1">
      <alignment horizontal="center" vertical="center" wrapText="1" readingOrder="1"/>
    </xf>
    <xf numFmtId="171" fontId="100" fillId="26" borderId="7" xfId="0" applyNumberFormat="1" applyFont="1" applyFill="1" applyBorder="1" applyAlignment="1">
      <alignment horizontal="center" vertical="center" wrapText="1" readingOrder="1"/>
    </xf>
    <xf numFmtId="3" fontId="100" fillId="26" borderId="62" xfId="4" applyNumberFormat="1" applyFont="1" applyFill="1" applyBorder="1" applyAlignment="1">
      <alignment horizontal="center" vertical="center" wrapText="1" readingOrder="1"/>
    </xf>
    <xf numFmtId="3" fontId="100" fillId="26" borderId="0" xfId="4" applyNumberFormat="1" applyFont="1" applyFill="1" applyAlignment="1">
      <alignment horizontal="center" vertical="center" wrapText="1" readingOrder="1"/>
    </xf>
    <xf numFmtId="3" fontId="100" fillId="26" borderId="31" xfId="4" applyNumberFormat="1" applyFont="1" applyFill="1" applyBorder="1" applyAlignment="1">
      <alignment horizontal="center" vertical="center" wrapText="1" readingOrder="1"/>
    </xf>
    <xf numFmtId="0" fontId="115" fillId="27" borderId="38" xfId="0" applyFont="1" applyFill="1" applyBorder="1" applyAlignment="1">
      <alignment horizontal="center" vertical="center" wrapText="1" readingOrder="1"/>
    </xf>
    <xf numFmtId="0" fontId="116" fillId="26" borderId="32" xfId="0" applyFont="1" applyFill="1" applyBorder="1" applyAlignment="1">
      <alignment horizontal="center" vertical="center" wrapText="1" readingOrder="2"/>
    </xf>
    <xf numFmtId="0" fontId="29" fillId="26" borderId="32" xfId="0" applyFont="1" applyFill="1" applyBorder="1" applyAlignment="1">
      <alignment horizontal="center" vertical="center" wrapText="1" readingOrder="2"/>
    </xf>
    <xf numFmtId="0" fontId="58" fillId="28" borderId="81" xfId="0" applyFont="1" applyFill="1" applyBorder="1" applyAlignment="1">
      <alignment horizontal="center" vertical="center" wrapText="1" readingOrder="2"/>
    </xf>
    <xf numFmtId="0" fontId="58" fillId="28" borderId="40" xfId="0" applyFont="1" applyFill="1" applyBorder="1" applyAlignment="1">
      <alignment horizontal="center" vertical="center" wrapText="1" readingOrder="2"/>
    </xf>
    <xf numFmtId="0" fontId="0" fillId="28" borderId="0" xfId="0" applyFill="1" applyBorder="1" applyAlignment="1">
      <alignment horizontal="center" vertical="center" wrapText="1"/>
    </xf>
    <xf numFmtId="0" fontId="72" fillId="27" borderId="31" xfId="0" applyFont="1" applyFill="1" applyBorder="1" applyAlignment="1">
      <alignment horizontal="center" vertical="center" wrapText="1" readingOrder="2"/>
    </xf>
    <xf numFmtId="0" fontId="117" fillId="28" borderId="0" xfId="0" applyFont="1" applyFill="1" applyBorder="1" applyAlignment="1">
      <alignment horizontal="center" vertical="center" wrapText="1" readingOrder="1"/>
    </xf>
    <xf numFmtId="0" fontId="117" fillId="28" borderId="7" xfId="0" applyFont="1" applyFill="1" applyBorder="1" applyAlignment="1">
      <alignment horizontal="center" vertical="center" wrapText="1" readingOrder="1"/>
    </xf>
    <xf numFmtId="0" fontId="117" fillId="28" borderId="0" xfId="0" applyFont="1" applyFill="1" applyBorder="1" applyAlignment="1">
      <alignment vertical="center" wrapText="1" readingOrder="1"/>
    </xf>
    <xf numFmtId="0" fontId="117" fillId="28" borderId="40" xfId="0" applyFont="1" applyFill="1" applyBorder="1" applyAlignment="1">
      <alignment horizontal="center" vertical="center" wrapText="1" readingOrder="1"/>
    </xf>
    <xf numFmtId="0" fontId="58" fillId="28" borderId="0" xfId="0" applyFont="1" applyFill="1" applyBorder="1" applyAlignment="1">
      <alignment vertical="center" wrapText="1" readingOrder="2"/>
    </xf>
    <xf numFmtId="0" fontId="57" fillId="0" borderId="71" xfId="0" applyFont="1" applyBorder="1" applyAlignment="1">
      <alignment horizontal="center" vertical="center" wrapText="1"/>
    </xf>
    <xf numFmtId="0" fontId="57" fillId="0" borderId="61" xfId="0" applyFont="1" applyBorder="1" applyAlignment="1">
      <alignment horizontal="center" vertical="center" wrapText="1"/>
    </xf>
    <xf numFmtId="0" fontId="0" fillId="8" borderId="60" xfId="0" applyFill="1" applyBorder="1"/>
    <xf numFmtId="0" fontId="0" fillId="20" borderId="0" xfId="0" applyFill="1"/>
    <xf numFmtId="0" fontId="118" fillId="37" borderId="0" xfId="0" applyFont="1" applyFill="1" applyAlignment="1">
      <alignment horizontal="center" vertical="center" wrapText="1" readingOrder="1"/>
    </xf>
    <xf numFmtId="0" fontId="118" fillId="37" borderId="31" xfId="0" applyFont="1" applyFill="1" applyBorder="1" applyAlignment="1">
      <alignment horizontal="center" vertical="center" wrapText="1" readingOrder="1"/>
    </xf>
    <xf numFmtId="0" fontId="118" fillId="37" borderId="48" xfId="0" applyFont="1" applyFill="1" applyBorder="1" applyAlignment="1">
      <alignment horizontal="center" vertical="center" wrapText="1" readingOrder="1"/>
    </xf>
    <xf numFmtId="0" fontId="118" fillId="28" borderId="0" xfId="0" applyFont="1" applyFill="1" applyAlignment="1">
      <alignment horizontal="center" vertical="center" wrapText="1" readingOrder="2"/>
    </xf>
    <xf numFmtId="0" fontId="118" fillId="28" borderId="31" xfId="0" applyFont="1" applyFill="1" applyBorder="1" applyAlignment="1">
      <alignment horizontal="center" vertical="center" wrapText="1" readingOrder="2"/>
    </xf>
    <xf numFmtId="0" fontId="118" fillId="28" borderId="31" xfId="0" applyFont="1" applyFill="1" applyBorder="1" applyAlignment="1">
      <alignment vertical="center" wrapText="1" readingOrder="2"/>
    </xf>
    <xf numFmtId="0" fontId="118" fillId="28" borderId="70" xfId="0" applyFont="1" applyFill="1" applyBorder="1" applyAlignment="1">
      <alignment horizontal="center" vertical="center" wrapText="1" readingOrder="1"/>
    </xf>
    <xf numFmtId="0" fontId="119" fillId="28" borderId="31" xfId="0" applyFont="1" applyFill="1" applyBorder="1" applyAlignment="1">
      <alignment horizontal="center" vertical="center" wrapText="1" readingOrder="2"/>
    </xf>
    <xf numFmtId="0" fontId="119" fillId="28" borderId="48" xfId="0" applyFont="1" applyFill="1" applyBorder="1" applyAlignment="1">
      <alignment horizontal="center" vertical="center" wrapText="1" readingOrder="2"/>
    </xf>
    <xf numFmtId="0" fontId="120" fillId="37" borderId="38" xfId="0" applyFont="1" applyFill="1" applyBorder="1" applyAlignment="1">
      <alignment horizontal="center" vertical="center" wrapText="1" readingOrder="2"/>
    </xf>
    <xf numFmtId="0" fontId="120" fillId="37" borderId="70" xfId="0" applyFont="1" applyFill="1" applyBorder="1" applyAlignment="1">
      <alignment horizontal="center" vertical="center" wrapText="1" readingOrder="2"/>
    </xf>
    <xf numFmtId="167" fontId="10" fillId="26" borderId="0" xfId="0" applyNumberFormat="1" applyFont="1" applyFill="1" applyAlignment="1">
      <alignment horizontal="center" vertical="center" wrapText="1" readingOrder="1"/>
    </xf>
    <xf numFmtId="1" fontId="10" fillId="26" borderId="40" xfId="0" applyNumberFormat="1" applyFont="1" applyFill="1" applyBorder="1" applyAlignment="1">
      <alignment horizontal="center" vertical="center" wrapText="1" readingOrder="1"/>
    </xf>
    <xf numFmtId="1" fontId="10" fillId="26" borderId="69" xfId="0" applyNumberFormat="1" applyFont="1" applyFill="1" applyBorder="1" applyAlignment="1">
      <alignment horizontal="center" vertical="center" wrapText="1" readingOrder="1"/>
    </xf>
    <xf numFmtId="1" fontId="10" fillId="26" borderId="31" xfId="0" applyNumberFormat="1" applyFont="1" applyFill="1" applyBorder="1" applyAlignment="1">
      <alignment horizontal="center" vertical="center" wrapText="1" readingOrder="1"/>
    </xf>
    <xf numFmtId="1" fontId="10" fillId="26" borderId="61" xfId="0" applyNumberFormat="1" applyFont="1" applyFill="1" applyBorder="1" applyAlignment="1">
      <alignment horizontal="center" vertical="center" wrapText="1" readingOrder="1"/>
    </xf>
    <xf numFmtId="1" fontId="10" fillId="26" borderId="71" xfId="0" applyNumberFormat="1" applyFont="1" applyFill="1" applyBorder="1" applyAlignment="1">
      <alignment horizontal="center" vertical="center" wrapText="1" readingOrder="1"/>
    </xf>
    <xf numFmtId="167" fontId="10" fillId="26" borderId="48" xfId="0" applyNumberFormat="1" applyFont="1" applyFill="1" applyBorder="1" applyAlignment="1">
      <alignment horizontal="center" vertical="center" wrapText="1" readingOrder="1"/>
    </xf>
    <xf numFmtId="3" fontId="90" fillId="26" borderId="31" xfId="0" applyNumberFormat="1" applyFont="1" applyFill="1" applyBorder="1" applyAlignment="1">
      <alignment horizontal="center" vertical="center" wrapText="1" readingOrder="1"/>
    </xf>
    <xf numFmtId="3" fontId="103" fillId="26" borderId="30" xfId="0" applyNumberFormat="1" applyFont="1" applyFill="1" applyBorder="1" applyAlignment="1">
      <alignment horizontal="center" vertical="center" wrapText="1" readingOrder="1"/>
    </xf>
    <xf numFmtId="3" fontId="103" fillId="26" borderId="7" xfId="0" applyNumberFormat="1" applyFont="1" applyFill="1" applyBorder="1" applyAlignment="1">
      <alignment horizontal="center" vertical="center" wrapText="1" readingOrder="1"/>
    </xf>
    <xf numFmtId="3" fontId="103" fillId="26" borderId="68" xfId="0" applyNumberFormat="1" applyFont="1" applyFill="1" applyBorder="1" applyAlignment="1">
      <alignment horizontal="center" vertical="center" wrapText="1" readingOrder="1"/>
    </xf>
    <xf numFmtId="3" fontId="103" fillId="8" borderId="30" xfId="0" applyNumberFormat="1" applyFont="1" applyFill="1" applyBorder="1" applyAlignment="1">
      <alignment horizontal="center" vertical="center" wrapText="1" readingOrder="1"/>
    </xf>
    <xf numFmtId="3" fontId="103" fillId="8" borderId="7" xfId="0" applyNumberFormat="1" applyFont="1" applyFill="1" applyBorder="1" applyAlignment="1">
      <alignment horizontal="center" vertical="center" wrapText="1" readingOrder="1"/>
    </xf>
    <xf numFmtId="3" fontId="103" fillId="8" borderId="68" xfId="0" applyNumberFormat="1" applyFont="1" applyFill="1" applyBorder="1" applyAlignment="1">
      <alignment horizontal="center" vertical="center" wrapText="1" readingOrder="1"/>
    </xf>
    <xf numFmtId="171" fontId="103" fillId="27" borderId="40" xfId="0" applyNumberFormat="1" applyFont="1" applyFill="1" applyBorder="1" applyAlignment="1">
      <alignment horizontal="center" vertical="center" wrapText="1" readingOrder="1"/>
    </xf>
    <xf numFmtId="171" fontId="103" fillId="27" borderId="69" xfId="0" applyNumberFormat="1" applyFont="1" applyFill="1" applyBorder="1" applyAlignment="1">
      <alignment horizontal="center" vertical="center" wrapText="1" readingOrder="1"/>
    </xf>
    <xf numFmtId="3" fontId="97" fillId="26" borderId="38" xfId="0" applyNumberFormat="1" applyFont="1" applyFill="1" applyBorder="1" applyAlignment="1">
      <alignment horizontal="center" vertical="center" wrapText="1" readingOrder="1"/>
    </xf>
    <xf numFmtId="3" fontId="111" fillId="27" borderId="70" xfId="0" applyNumberFormat="1" applyFont="1" applyFill="1" applyBorder="1" applyAlignment="1">
      <alignment horizontal="center" vertical="center" wrapText="1" readingOrder="1"/>
    </xf>
    <xf numFmtId="3" fontId="26" fillId="17" borderId="0" xfId="13" applyNumberFormat="1" applyFont="1" applyFill="1" applyBorder="1" applyAlignment="1">
      <alignment horizontal="center" vertical="center" wrapText="1"/>
    </xf>
    <xf numFmtId="10" fontId="26" fillId="17" borderId="24" xfId="2" applyNumberFormat="1" applyFont="1" applyFill="1" applyBorder="1" applyAlignment="1">
      <alignment horizontal="center" vertical="center" wrapText="1"/>
    </xf>
    <xf numFmtId="0" fontId="20" fillId="41" borderId="0" xfId="13" applyFont="1" applyFill="1" applyBorder="1" applyAlignment="1">
      <alignment horizontal="center" wrapText="1"/>
    </xf>
    <xf numFmtId="0" fontId="20" fillId="41" borderId="24" xfId="13" applyFont="1" applyFill="1" applyBorder="1" applyAlignment="1">
      <alignment horizontal="center" wrapText="1"/>
    </xf>
    <xf numFmtId="49" fontId="24" fillId="31" borderId="6" xfId="13" applyNumberFormat="1" applyFont="1" applyFill="1" applyBorder="1" applyAlignment="1">
      <alignment horizontal="center" vertical="center" wrapText="1"/>
    </xf>
    <xf numFmtId="2" fontId="15" fillId="11" borderId="0" xfId="1" applyNumberFormat="1" applyFill="1" applyAlignment="1">
      <alignment horizontal="center" vertical="center"/>
    </xf>
    <xf numFmtId="0" fontId="15" fillId="11" borderId="21" xfId="1" applyFill="1" applyBorder="1"/>
    <xf numFmtId="2" fontId="121" fillId="11" borderId="0" xfId="1" applyNumberFormat="1" applyFont="1" applyFill="1" applyAlignment="1">
      <alignment horizontal="center" vertical="center"/>
    </xf>
    <xf numFmtId="0" fontId="1" fillId="18" borderId="9" xfId="0" applyFont="1" applyFill="1" applyBorder="1" applyAlignment="1">
      <alignment horizontal="center" vertical="center" wrapText="1"/>
    </xf>
    <xf numFmtId="3" fontId="83" fillId="0" borderId="61" xfId="0" applyNumberFormat="1" applyFont="1" applyBorder="1" applyAlignment="1">
      <alignment horizontal="center" vertical="center" wrapText="1" readingOrder="2"/>
    </xf>
    <xf numFmtId="0" fontId="58" fillId="37" borderId="48" xfId="0" applyFont="1" applyFill="1" applyBorder="1" applyAlignment="1">
      <alignment horizontal="center" vertical="center" wrapText="1" readingOrder="2"/>
    </xf>
    <xf numFmtId="0" fontId="58" fillId="37" borderId="40" xfId="0" applyFont="1" applyFill="1" applyBorder="1" applyAlignment="1">
      <alignment horizontal="center" vertical="center" wrapText="1" readingOrder="2"/>
    </xf>
    <xf numFmtId="0" fontId="58" fillId="37" borderId="31" xfId="0" applyFont="1" applyFill="1" applyBorder="1" applyAlignment="1">
      <alignment horizontal="center" vertical="center" wrapText="1" readingOrder="2"/>
    </xf>
    <xf numFmtId="0" fontId="58" fillId="37" borderId="0" xfId="0" applyFont="1" applyFill="1" applyBorder="1" applyAlignment="1">
      <alignment horizontal="center" vertical="center" wrapText="1" readingOrder="2"/>
    </xf>
    <xf numFmtId="0" fontId="58" fillId="37" borderId="0" xfId="0" applyFont="1" applyFill="1" applyAlignment="1">
      <alignment horizontal="center" vertical="center" wrapText="1" readingOrder="2"/>
    </xf>
    <xf numFmtId="0" fontId="58" fillId="37" borderId="61" xfId="0" applyFont="1" applyFill="1" applyBorder="1" applyAlignment="1">
      <alignment horizontal="center" vertical="center" wrapText="1" readingOrder="2"/>
    </xf>
    <xf numFmtId="0" fontId="58" fillId="37" borderId="62" xfId="0" applyFont="1" applyFill="1" applyBorder="1" applyAlignment="1">
      <alignment horizontal="center" vertical="center" wrapText="1" readingOrder="2"/>
    </xf>
    <xf numFmtId="2" fontId="10" fillId="26" borderId="69" xfId="0" applyNumberFormat="1" applyFont="1" applyFill="1" applyBorder="1" applyAlignment="1">
      <alignment horizontal="center" vertical="center" wrapText="1" readingOrder="1"/>
    </xf>
    <xf numFmtId="166" fontId="10" fillId="26" borderId="40" xfId="0" applyNumberFormat="1" applyFont="1" applyFill="1" applyBorder="1" applyAlignment="1">
      <alignment horizontal="center" vertical="center" wrapText="1" readingOrder="1"/>
    </xf>
    <xf numFmtId="1" fontId="100" fillId="26" borderId="38" xfId="0" applyNumberFormat="1" applyFont="1" applyFill="1" applyBorder="1" applyAlignment="1">
      <alignment horizontal="center" vertical="center" wrapText="1" readingOrder="1"/>
    </xf>
    <xf numFmtId="1" fontId="100" fillId="26" borderId="68" xfId="0" applyNumberFormat="1" applyFont="1" applyFill="1" applyBorder="1" applyAlignment="1">
      <alignment horizontal="center" vertical="center" wrapText="1" readingOrder="1"/>
    </xf>
    <xf numFmtId="3" fontId="100" fillId="26" borderId="0" xfId="0" applyNumberFormat="1" applyFont="1" applyFill="1" applyBorder="1" applyAlignment="1">
      <alignment horizontal="center" vertical="center" wrapText="1" readingOrder="2"/>
    </xf>
    <xf numFmtId="3" fontId="100" fillId="26" borderId="40" xfId="0" applyNumberFormat="1" applyFont="1" applyFill="1" applyBorder="1" applyAlignment="1">
      <alignment horizontal="center" vertical="center" wrapText="1" readingOrder="2"/>
    </xf>
    <xf numFmtId="3" fontId="100" fillId="26" borderId="7" xfId="0" applyNumberFormat="1" applyFont="1" applyFill="1" applyBorder="1" applyAlignment="1">
      <alignment horizontal="center" vertical="center" wrapText="1" readingOrder="2"/>
    </xf>
    <xf numFmtId="0" fontId="100" fillId="26" borderId="0" xfId="0" applyFont="1" applyFill="1" applyBorder="1" applyAlignment="1">
      <alignment vertical="center" wrapText="1" readingOrder="2"/>
    </xf>
    <xf numFmtId="0" fontId="100" fillId="26" borderId="0" xfId="0" applyFont="1" applyFill="1" applyBorder="1" applyAlignment="1">
      <alignment horizontal="center" vertical="center" wrapText="1" readingOrder="2"/>
    </xf>
    <xf numFmtId="3" fontId="100" fillId="26" borderId="0" xfId="0" applyNumberFormat="1" applyFont="1" applyFill="1" applyBorder="1" applyAlignment="1">
      <alignment vertical="center" wrapText="1" readingOrder="2"/>
    </xf>
    <xf numFmtId="3" fontId="100" fillId="26" borderId="38" xfId="0" applyNumberFormat="1" applyFont="1" applyFill="1" applyBorder="1" applyAlignment="1">
      <alignment vertical="center" wrapText="1" readingOrder="2"/>
    </xf>
    <xf numFmtId="3" fontId="103" fillId="27" borderId="70" xfId="0" applyNumberFormat="1" applyFont="1" applyFill="1" applyBorder="1" applyAlignment="1">
      <alignment horizontal="center" vertical="center" wrapText="1" readingOrder="2"/>
    </xf>
    <xf numFmtId="3" fontId="103" fillId="27" borderId="64" xfId="0" applyNumberFormat="1" applyFont="1" applyFill="1" applyBorder="1" applyAlignment="1">
      <alignment horizontal="center" vertical="center" wrapText="1" readingOrder="2"/>
    </xf>
    <xf numFmtId="3" fontId="103" fillId="27" borderId="63" xfId="0" applyNumberFormat="1" applyFont="1" applyFill="1" applyBorder="1" applyAlignment="1">
      <alignment vertical="center" wrapText="1" readingOrder="2"/>
    </xf>
    <xf numFmtId="3" fontId="103" fillId="27" borderId="63" xfId="0" applyNumberFormat="1" applyFont="1" applyFill="1" applyBorder="1" applyAlignment="1">
      <alignment horizontal="center" vertical="center" wrapText="1" readingOrder="2"/>
    </xf>
    <xf numFmtId="3" fontId="88" fillId="26" borderId="0" xfId="0" applyNumberFormat="1" applyFont="1" applyFill="1" applyBorder="1" applyAlignment="1">
      <alignment horizontal="center" vertical="center" wrapText="1" readingOrder="2"/>
    </xf>
    <xf numFmtId="3" fontId="88" fillId="26" borderId="81" xfId="0" applyNumberFormat="1" applyFont="1" applyFill="1" applyBorder="1" applyAlignment="1">
      <alignment horizontal="center" vertical="center" wrapText="1" readingOrder="2"/>
    </xf>
    <xf numFmtId="3" fontId="100" fillId="26" borderId="32" xfId="0" applyNumberFormat="1" applyFont="1" applyFill="1" applyBorder="1" applyAlignment="1">
      <alignment horizontal="center" vertical="center" wrapText="1" readingOrder="2"/>
    </xf>
    <xf numFmtId="0" fontId="100" fillId="26" borderId="74" xfId="0" applyFont="1" applyFill="1" applyBorder="1" applyAlignment="1">
      <alignment horizontal="center" vertical="center" wrapText="1" readingOrder="2"/>
    </xf>
    <xf numFmtId="3" fontId="88" fillId="26" borderId="32" xfId="0" applyNumberFormat="1" applyFont="1" applyFill="1" applyBorder="1" applyAlignment="1">
      <alignment horizontal="center" vertical="center" wrapText="1" readingOrder="2"/>
    </xf>
    <xf numFmtId="0" fontId="88" fillId="26" borderId="32" xfId="0" applyFont="1" applyFill="1" applyBorder="1" applyAlignment="1">
      <alignment horizontal="center" vertical="center" wrapText="1" readingOrder="2"/>
    </xf>
    <xf numFmtId="3" fontId="88" fillId="26" borderId="80" xfId="0" applyNumberFormat="1" applyFont="1" applyFill="1" applyBorder="1" applyAlignment="1">
      <alignment horizontal="center" vertical="center" wrapText="1" readingOrder="2"/>
    </xf>
    <xf numFmtId="0" fontId="88" fillId="27" borderId="38" xfId="0" applyFont="1" applyFill="1" applyBorder="1" applyAlignment="1">
      <alignment horizontal="center" vertical="center" wrapText="1" readingOrder="2"/>
    </xf>
    <xf numFmtId="3" fontId="103" fillId="27" borderId="79" xfId="0" applyNumberFormat="1" applyFont="1" applyFill="1" applyBorder="1" applyAlignment="1">
      <alignment horizontal="center" vertical="center" wrapText="1" readingOrder="2"/>
    </xf>
    <xf numFmtId="3" fontId="88" fillId="27" borderId="78" xfId="0" applyNumberFormat="1" applyFont="1" applyFill="1" applyBorder="1" applyAlignment="1">
      <alignment horizontal="center" vertical="center" wrapText="1" readingOrder="2"/>
    </xf>
    <xf numFmtId="0" fontId="88" fillId="27" borderId="77" xfId="0" applyFont="1" applyFill="1" applyBorder="1" applyAlignment="1">
      <alignment horizontal="center" vertical="center" wrapText="1" readingOrder="2"/>
    </xf>
    <xf numFmtId="3" fontId="88" fillId="27" borderId="38" xfId="0" applyNumberFormat="1" applyFont="1" applyFill="1" applyBorder="1" applyAlignment="1">
      <alignment horizontal="center" vertical="center" wrapText="1" readingOrder="2"/>
    </xf>
    <xf numFmtId="0" fontId="51" fillId="27" borderId="38" xfId="0" applyFont="1" applyFill="1" applyBorder="1" applyAlignment="1">
      <alignment horizontal="center" vertical="center" wrapText="1" readingOrder="2"/>
    </xf>
    <xf numFmtId="0" fontId="17" fillId="6" borderId="9" xfId="0" applyFont="1" applyFill="1" applyBorder="1" applyAlignment="1">
      <alignment horizontal="center" vertical="center" wrapText="1" readingOrder="2"/>
    </xf>
    <xf numFmtId="0" fontId="1" fillId="18" borderId="9" xfId="0" applyFont="1" applyFill="1" applyBorder="1" applyAlignment="1">
      <alignment horizontal="center" vertical="center" wrapText="1"/>
    </xf>
    <xf numFmtId="0" fontId="4" fillId="0" borderId="11" xfId="13" applyNumberFormat="1" applyFont="1" applyFill="1" applyBorder="1" applyAlignment="1">
      <alignment horizontal="center" vertical="center"/>
    </xf>
    <xf numFmtId="0" fontId="122" fillId="0" borderId="11" xfId="13" applyNumberFormat="1" applyFont="1" applyFill="1" applyBorder="1" applyAlignment="1">
      <alignment horizontal="center" vertical="center"/>
    </xf>
    <xf numFmtId="0" fontId="122" fillId="0" borderId="11" xfId="0" applyFont="1" applyFill="1" applyBorder="1" applyAlignment="1">
      <alignment horizontal="center" vertical="center"/>
    </xf>
    <xf numFmtId="0" fontId="122" fillId="0" borderId="9" xfId="0" applyFont="1" applyFill="1" applyBorder="1" applyAlignment="1">
      <alignment horizontal="center" vertical="center"/>
    </xf>
    <xf numFmtId="1" fontId="122" fillId="0" borderId="9" xfId="0" applyNumberFormat="1" applyFont="1" applyFill="1" applyBorder="1" applyAlignment="1">
      <alignment horizontal="center" vertical="center"/>
    </xf>
    <xf numFmtId="0" fontId="122" fillId="0" borderId="29" xfId="0" applyFon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/>
    </xf>
    <xf numFmtId="3" fontId="4" fillId="0" borderId="9" xfId="5" applyNumberFormat="1" applyFont="1" applyBorder="1" applyAlignment="1">
      <alignment horizontal="center" vertical="center"/>
    </xf>
    <xf numFmtId="10" fontId="0" fillId="0" borderId="0" xfId="0" applyNumberFormat="1"/>
    <xf numFmtId="0" fontId="1" fillId="18" borderId="9" xfId="13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center" vertical="center" wrapText="1"/>
    </xf>
    <xf numFmtId="3" fontId="83" fillId="0" borderId="61" xfId="0" applyNumberFormat="1" applyFont="1" applyBorder="1" applyAlignment="1">
      <alignment horizontal="center" vertical="center" wrapText="1" readingOrder="2"/>
    </xf>
    <xf numFmtId="3" fontId="123" fillId="15" borderId="8" xfId="13" applyNumberFormat="1" applyFont="1" applyFill="1" applyBorder="1" applyAlignment="1">
      <alignment horizontal="center" vertical="center" readingOrder="2"/>
    </xf>
    <xf numFmtId="10" fontId="123" fillId="15" borderId="8" xfId="13" applyNumberFormat="1" applyFont="1" applyFill="1" applyBorder="1" applyAlignment="1">
      <alignment horizontal="center" vertical="center" readingOrder="1"/>
    </xf>
    <xf numFmtId="3" fontId="124" fillId="11" borderId="8" xfId="13" applyNumberFormat="1" applyFont="1" applyFill="1" applyBorder="1" applyAlignment="1">
      <alignment horizontal="center" vertical="center" readingOrder="2"/>
    </xf>
    <xf numFmtId="10" fontId="124" fillId="25" borderId="8" xfId="2" applyNumberFormat="1" applyFont="1" applyFill="1" applyBorder="1" applyAlignment="1">
      <alignment horizontal="center" vertical="center" readingOrder="1"/>
    </xf>
    <xf numFmtId="10" fontId="124" fillId="25" borderId="11" xfId="2" applyNumberFormat="1" applyFont="1" applyFill="1" applyBorder="1" applyAlignment="1">
      <alignment horizontal="center" vertical="center" readingOrder="1"/>
    </xf>
    <xf numFmtId="49" fontId="26" fillId="18" borderId="0" xfId="13" applyNumberFormat="1" applyFont="1" applyFill="1" applyBorder="1" applyAlignment="1">
      <alignment horizontal="center" vertical="center" wrapText="1"/>
    </xf>
    <xf numFmtId="2" fontId="125" fillId="6" borderId="0" xfId="13" applyNumberFormat="1" applyFont="1" applyFill="1" applyBorder="1" applyAlignment="1">
      <alignment horizontal="center" vertical="center" wrapText="1"/>
    </xf>
    <xf numFmtId="4" fontId="124" fillId="25" borderId="0" xfId="13" applyNumberFormat="1" applyFont="1" applyFill="1" applyBorder="1" applyAlignment="1">
      <alignment horizontal="center" vertical="center" wrapText="1"/>
    </xf>
    <xf numFmtId="0" fontId="56" fillId="25" borderId="0" xfId="13" applyFont="1" applyFill="1" applyBorder="1" applyAlignment="1">
      <alignment horizontal="center" vertical="center" wrapText="1"/>
    </xf>
    <xf numFmtId="0" fontId="68" fillId="6" borderId="0" xfId="13" applyFont="1" applyFill="1" applyBorder="1" applyAlignment="1">
      <alignment horizontal="center" vertical="center" wrapText="1"/>
    </xf>
    <xf numFmtId="0" fontId="126" fillId="17" borderId="0" xfId="13" applyFont="1" applyFill="1" applyBorder="1" applyAlignment="1">
      <alignment horizontal="center" vertical="center" wrapText="1"/>
    </xf>
    <xf numFmtId="0" fontId="127" fillId="17" borderId="0" xfId="13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center" vertical="center" wrapText="1"/>
    </xf>
    <xf numFmtId="0" fontId="87" fillId="28" borderId="70" xfId="0" applyFont="1" applyFill="1" applyBorder="1" applyAlignment="1">
      <alignment horizontal="center" vertical="center" wrapText="1" readingOrder="2"/>
    </xf>
    <xf numFmtId="0" fontId="58" fillId="28" borderId="31" xfId="0" applyFont="1" applyFill="1" applyBorder="1" applyAlignment="1">
      <alignment horizontal="center" vertical="center" wrapText="1" readingOrder="2"/>
    </xf>
    <xf numFmtId="0" fontId="58" fillId="28" borderId="0" xfId="0" applyFont="1" applyFill="1" applyBorder="1" applyAlignment="1">
      <alignment horizontal="center" vertical="center" wrapText="1" readingOrder="2"/>
    </xf>
    <xf numFmtId="0" fontId="29" fillId="26" borderId="71" xfId="0" applyFont="1" applyFill="1" applyBorder="1" applyAlignment="1">
      <alignment horizontal="center" vertical="center" wrapText="1" readingOrder="2"/>
    </xf>
    <xf numFmtId="0" fontId="29" fillId="26" borderId="62" xfId="0" applyFont="1" applyFill="1" applyBorder="1" applyAlignment="1">
      <alignment horizontal="center" vertical="center" wrapText="1" readingOrder="2"/>
    </xf>
    <xf numFmtId="0" fontId="31" fillId="11" borderId="9" xfId="0" applyFont="1" applyFill="1" applyBorder="1" applyAlignment="1">
      <alignment horizontal="center" vertical="center"/>
    </xf>
    <xf numFmtId="0" fontId="47" fillId="11" borderId="9" xfId="0" applyFont="1" applyFill="1" applyBorder="1" applyAlignment="1">
      <alignment horizontal="center" vertical="center"/>
    </xf>
    <xf numFmtId="3" fontId="18" fillId="13" borderId="9" xfId="0" applyNumberFormat="1" applyFont="1" applyFill="1" applyBorder="1" applyAlignment="1">
      <alignment horizontal="center" vertical="center" wrapText="1"/>
    </xf>
    <xf numFmtId="0" fontId="29" fillId="11" borderId="9" xfId="0" applyFont="1" applyFill="1" applyBorder="1" applyAlignment="1">
      <alignment horizontal="center" vertical="center" wrapText="1" readingOrder="2"/>
    </xf>
    <xf numFmtId="2" fontId="10" fillId="26" borderId="0" xfId="0" applyNumberFormat="1" applyFont="1" applyFill="1" applyAlignment="1">
      <alignment horizontal="center" vertical="center" wrapText="1" readingOrder="1"/>
    </xf>
    <xf numFmtId="171" fontId="10" fillId="26" borderId="0" xfId="0" applyNumberFormat="1" applyFont="1" applyFill="1" applyAlignment="1">
      <alignment horizontal="center" vertical="center" wrapText="1" readingOrder="1"/>
    </xf>
    <xf numFmtId="0" fontId="84" fillId="0" borderId="38" xfId="0" applyFont="1" applyBorder="1" applyAlignment="1">
      <alignment horizontal="center" vertical="center" wrapText="1" readingOrder="2"/>
    </xf>
    <xf numFmtId="0" fontId="24" fillId="0" borderId="38" xfId="0" applyFont="1" applyBorder="1" applyAlignment="1">
      <alignment horizontal="left" vertical="center" wrapText="1" readingOrder="2"/>
    </xf>
    <xf numFmtId="0" fontId="87" fillId="37" borderId="31" xfId="0" applyFont="1" applyFill="1" applyBorder="1" applyAlignment="1">
      <alignment horizontal="center" vertical="center" wrapText="1" readingOrder="2"/>
    </xf>
    <xf numFmtId="0" fontId="87" fillId="37" borderId="0" xfId="0" applyFont="1" applyFill="1" applyBorder="1" applyAlignment="1">
      <alignment horizontal="center" vertical="center" wrapText="1" readingOrder="2"/>
    </xf>
    <xf numFmtId="0" fontId="87" fillId="37" borderId="30" xfId="0" applyFont="1" applyFill="1" applyBorder="1" applyAlignment="1">
      <alignment horizontal="center" vertical="center" wrapText="1" readingOrder="2"/>
    </xf>
    <xf numFmtId="0" fontId="87" fillId="37" borderId="7" xfId="0" applyFont="1" applyFill="1" applyBorder="1" applyAlignment="1">
      <alignment horizontal="center" vertical="center" wrapText="1" readingOrder="2"/>
    </xf>
    <xf numFmtId="0" fontId="87" fillId="37" borderId="70" xfId="0" applyFont="1" applyFill="1" applyBorder="1" applyAlignment="1">
      <alignment horizontal="center" vertical="center" wrapText="1" readingOrder="2"/>
    </xf>
    <xf numFmtId="0" fontId="23" fillId="10" borderId="0" xfId="0" applyFont="1" applyFill="1" applyBorder="1" applyAlignment="1">
      <alignment horizontal="center" vertical="center" wrapText="1" readingOrder="2"/>
    </xf>
    <xf numFmtId="0" fontId="23" fillId="10" borderId="38" xfId="0" applyFont="1" applyFill="1" applyBorder="1" applyAlignment="1">
      <alignment horizontal="center" vertical="center" wrapText="1" readingOrder="2"/>
    </xf>
    <xf numFmtId="0" fontId="4" fillId="17" borderId="9" xfId="0" applyFont="1" applyFill="1" applyBorder="1" applyAlignment="1">
      <alignment horizontal="center" vertical="center"/>
    </xf>
    <xf numFmtId="0" fontId="2" fillId="17" borderId="9" xfId="0" applyFont="1" applyFill="1" applyBorder="1" applyAlignment="1">
      <alignment horizontal="center" vertical="center" wrapText="1"/>
    </xf>
    <xf numFmtId="0" fontId="51" fillId="10" borderId="48" xfId="0" applyFont="1" applyFill="1" applyBorder="1" applyAlignment="1">
      <alignment horizontal="center" vertical="center" wrapText="1" readingOrder="2"/>
    </xf>
    <xf numFmtId="0" fontId="51" fillId="10" borderId="40" xfId="0" applyFont="1" applyFill="1" applyBorder="1" applyAlignment="1">
      <alignment horizontal="center" vertical="center" wrapText="1" readingOrder="2"/>
    </xf>
    <xf numFmtId="0" fontId="51" fillId="10" borderId="72" xfId="0" applyFont="1" applyFill="1" applyBorder="1" applyAlignment="1">
      <alignment horizontal="center" vertical="center" wrapText="1" readingOrder="2"/>
    </xf>
    <xf numFmtId="0" fontId="1" fillId="18" borderId="29" xfId="0" applyFont="1" applyFill="1" applyBorder="1" applyAlignment="1">
      <alignment horizontal="center" vertical="center" wrapText="1"/>
    </xf>
    <xf numFmtId="0" fontId="1" fillId="18" borderId="8" xfId="0" applyFont="1" applyFill="1" applyBorder="1" applyAlignment="1">
      <alignment horizontal="center" vertical="center" wrapText="1"/>
    </xf>
    <xf numFmtId="0" fontId="1" fillId="18" borderId="11" xfId="0" applyFont="1" applyFill="1" applyBorder="1" applyAlignment="1">
      <alignment horizontal="center" vertical="center" wrapText="1"/>
    </xf>
    <xf numFmtId="0" fontId="87" fillId="37" borderId="48" xfId="0" applyFont="1" applyFill="1" applyBorder="1" applyAlignment="1">
      <alignment horizontal="center" vertical="center" wrapText="1" readingOrder="2"/>
    </xf>
    <xf numFmtId="0" fontId="87" fillId="37" borderId="69" xfId="0" applyFont="1" applyFill="1" applyBorder="1" applyAlignment="1">
      <alignment horizontal="center" vertical="center" wrapText="1" readingOrder="2"/>
    </xf>
    <xf numFmtId="0" fontId="87" fillId="37" borderId="68" xfId="0" applyFont="1" applyFill="1" applyBorder="1" applyAlignment="1">
      <alignment horizontal="center" vertical="center" wrapText="1" readingOrder="2"/>
    </xf>
    <xf numFmtId="0" fontId="2" fillId="12" borderId="58" xfId="0" applyFont="1" applyFill="1" applyBorder="1" applyAlignment="1">
      <alignment horizontal="center" vertical="center" wrapText="1"/>
    </xf>
    <xf numFmtId="0" fontId="2" fillId="12" borderId="59" xfId="0" applyFont="1" applyFill="1" applyBorder="1" applyAlignment="1">
      <alignment horizontal="center" vertical="center" wrapText="1"/>
    </xf>
    <xf numFmtId="0" fontId="40" fillId="0" borderId="38" xfId="0" applyFont="1" applyBorder="1" applyAlignment="1">
      <alignment horizontal="justify" vertical="center" wrapText="1" readingOrder="2"/>
    </xf>
    <xf numFmtId="0" fontId="49" fillId="0" borderId="38" xfId="0" applyFont="1" applyBorder="1" applyAlignment="1">
      <alignment horizontal="left" vertical="center" wrapText="1" readingOrder="2"/>
    </xf>
    <xf numFmtId="0" fontId="1" fillId="18" borderId="15" xfId="0" applyFont="1" applyFill="1" applyBorder="1" applyAlignment="1">
      <alignment horizontal="center" vertical="center" wrapText="1"/>
    </xf>
    <xf numFmtId="0" fontId="1" fillId="18" borderId="21" xfId="0" applyFont="1" applyFill="1" applyBorder="1" applyAlignment="1">
      <alignment horizontal="center" vertical="center" wrapText="1"/>
    </xf>
    <xf numFmtId="0" fontId="1" fillId="18" borderId="23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3" borderId="23" xfId="0" applyFont="1" applyFill="1" applyBorder="1" applyAlignment="1">
      <alignment horizontal="center" vertical="center" wrapText="1"/>
    </xf>
    <xf numFmtId="0" fontId="2" fillId="12" borderId="55" xfId="0" applyFont="1" applyFill="1" applyBorder="1" applyAlignment="1">
      <alignment horizontal="center" vertical="center" wrapText="1"/>
    </xf>
    <xf numFmtId="0" fontId="2" fillId="12" borderId="56" xfId="0" applyFont="1" applyFill="1" applyBorder="1" applyAlignment="1">
      <alignment horizontal="center" vertical="center" wrapText="1"/>
    </xf>
    <xf numFmtId="0" fontId="1" fillId="18" borderId="54" xfId="0" applyFont="1" applyFill="1" applyBorder="1" applyAlignment="1">
      <alignment horizontal="center" vertical="center" wrapText="1"/>
    </xf>
    <xf numFmtId="0" fontId="2" fillId="12" borderId="57" xfId="0" applyFont="1" applyFill="1" applyBorder="1" applyAlignment="1">
      <alignment horizontal="center" vertical="center" wrapText="1"/>
    </xf>
    <xf numFmtId="0" fontId="2" fillId="12" borderId="21" xfId="0" applyFont="1" applyFill="1" applyBorder="1" applyAlignment="1">
      <alignment horizontal="center" vertical="center" wrapText="1"/>
    </xf>
    <xf numFmtId="0" fontId="59" fillId="37" borderId="70" xfId="0" applyFont="1" applyFill="1" applyBorder="1" applyAlignment="1">
      <alignment horizontal="center" vertical="center" wrapText="1" readingOrder="2"/>
    </xf>
    <xf numFmtId="0" fontId="58" fillId="37" borderId="30" xfId="0" applyFont="1" applyFill="1" applyBorder="1" applyAlignment="1">
      <alignment horizontal="center" vertical="center" wrapText="1" readingOrder="2"/>
    </xf>
    <xf numFmtId="0" fontId="58" fillId="37" borderId="7" xfId="0" applyFont="1" applyFill="1" applyBorder="1" applyAlignment="1">
      <alignment horizontal="center" vertical="center" wrapText="1" readingOrder="2"/>
    </xf>
    <xf numFmtId="0" fontId="58" fillId="37" borderId="31" xfId="0" applyFont="1" applyFill="1" applyBorder="1" applyAlignment="1">
      <alignment horizontal="center" vertical="center" wrapText="1" readingOrder="2"/>
    </xf>
    <xf numFmtId="0" fontId="58" fillId="37" borderId="0" xfId="0" applyFont="1" applyFill="1" applyBorder="1" applyAlignment="1">
      <alignment horizontal="center" vertical="center" wrapText="1" readingOrder="2"/>
    </xf>
    <xf numFmtId="0" fontId="9" fillId="10" borderId="40" xfId="0" applyFont="1" applyFill="1" applyBorder="1" applyAlignment="1">
      <alignment horizontal="center" vertical="center" wrapText="1" readingOrder="2"/>
    </xf>
    <xf numFmtId="0" fontId="59" fillId="37" borderId="48" xfId="0" applyFont="1" applyFill="1" applyBorder="1" applyAlignment="1">
      <alignment horizontal="center" vertical="center" wrapText="1" readingOrder="2"/>
    </xf>
    <xf numFmtId="0" fontId="59" fillId="37" borderId="40" xfId="0" applyFont="1" applyFill="1" applyBorder="1" applyAlignment="1">
      <alignment horizontal="center" vertical="center" wrapText="1" readingOrder="2"/>
    </xf>
    <xf numFmtId="0" fontId="59" fillId="37" borderId="30" xfId="0" applyFont="1" applyFill="1" applyBorder="1" applyAlignment="1">
      <alignment horizontal="center" vertical="center" wrapText="1" readingOrder="2"/>
    </xf>
    <xf numFmtId="0" fontId="59" fillId="37" borderId="7" xfId="0" applyFont="1" applyFill="1" applyBorder="1" applyAlignment="1">
      <alignment horizontal="center" vertical="center" wrapText="1" readingOrder="2"/>
    </xf>
    <xf numFmtId="0" fontId="43" fillId="10" borderId="6" xfId="13" applyFont="1" applyFill="1" applyBorder="1" applyAlignment="1">
      <alignment horizontal="center" vertical="center" wrapText="1"/>
    </xf>
    <xf numFmtId="0" fontId="43" fillId="10" borderId="0" xfId="13" applyFont="1" applyFill="1" applyBorder="1" applyAlignment="1">
      <alignment horizontal="center" vertical="center" wrapText="1"/>
    </xf>
    <xf numFmtId="0" fontId="43" fillId="17" borderId="13" xfId="13" applyFont="1" applyFill="1" applyBorder="1" applyAlignment="1">
      <alignment horizontal="center" vertical="center" wrapText="1"/>
    </xf>
    <xf numFmtId="0" fontId="43" fillId="17" borderId="27" xfId="13" applyFont="1" applyFill="1" applyBorder="1" applyAlignment="1">
      <alignment horizontal="center" vertical="center" wrapText="1"/>
    </xf>
    <xf numFmtId="0" fontId="43" fillId="17" borderId="22" xfId="13" applyFont="1" applyFill="1" applyBorder="1" applyAlignment="1">
      <alignment horizontal="center" vertical="center" wrapText="1"/>
    </xf>
    <xf numFmtId="0" fontId="43" fillId="10" borderId="13" xfId="13" applyFont="1" applyFill="1" applyBorder="1" applyAlignment="1">
      <alignment horizontal="center" vertical="center" wrapText="1"/>
    </xf>
    <xf numFmtId="0" fontId="43" fillId="10" borderId="27" xfId="13" applyFont="1" applyFill="1" applyBorder="1" applyAlignment="1">
      <alignment horizontal="center" vertical="center" wrapText="1"/>
    </xf>
    <xf numFmtId="0" fontId="43" fillId="10" borderId="22" xfId="13" applyFont="1" applyFill="1" applyBorder="1" applyAlignment="1">
      <alignment horizontal="center" vertical="center" wrapText="1"/>
    </xf>
    <xf numFmtId="0" fontId="20" fillId="31" borderId="6" xfId="13" applyFont="1" applyFill="1" applyBorder="1" applyAlignment="1">
      <alignment horizontal="center" vertical="center" wrapText="1"/>
    </xf>
    <xf numFmtId="0" fontId="68" fillId="11" borderId="29" xfId="13" applyFont="1" applyFill="1" applyBorder="1" applyAlignment="1">
      <alignment horizontal="center" vertical="center" wrapText="1" readingOrder="2"/>
    </xf>
    <xf numFmtId="0" fontId="68" fillId="11" borderId="8" xfId="13" applyFont="1" applyFill="1" applyBorder="1" applyAlignment="1">
      <alignment horizontal="center" vertical="center" wrapText="1" readingOrder="2"/>
    </xf>
    <xf numFmtId="0" fontId="68" fillId="11" borderId="11" xfId="13" applyFont="1" applyFill="1" applyBorder="1" applyAlignment="1">
      <alignment horizontal="center" vertical="center" wrapText="1" readingOrder="2"/>
    </xf>
    <xf numFmtId="0" fontId="68" fillId="11" borderId="22" xfId="13" applyFont="1" applyFill="1" applyBorder="1" applyAlignment="1">
      <alignment horizontal="center" vertical="center" wrapText="1" readingOrder="2"/>
    </xf>
    <xf numFmtId="0" fontId="68" fillId="11" borderId="24" xfId="13" applyFont="1" applyFill="1" applyBorder="1" applyAlignment="1">
      <alignment horizontal="center" vertical="center" wrapText="1" readingOrder="2"/>
    </xf>
    <xf numFmtId="0" fontId="68" fillId="11" borderId="35" xfId="13" applyFont="1" applyFill="1" applyBorder="1" applyAlignment="1">
      <alignment horizontal="center" vertical="center" wrapText="1" readingOrder="2"/>
    </xf>
    <xf numFmtId="0" fontId="40" fillId="10" borderId="27" xfId="13" applyFont="1" applyFill="1" applyBorder="1" applyAlignment="1">
      <alignment horizontal="center" vertical="center" wrapText="1" readingOrder="1"/>
    </xf>
    <xf numFmtId="0" fontId="40" fillId="10" borderId="22" xfId="13" applyFont="1" applyFill="1" applyBorder="1" applyAlignment="1">
      <alignment horizontal="center" vertical="center" wrapText="1" readingOrder="1"/>
    </xf>
    <xf numFmtId="0" fontId="9" fillId="10" borderId="13" xfId="13" applyFont="1" applyFill="1" applyBorder="1" applyAlignment="1">
      <alignment horizontal="center" vertical="center" wrapText="1" readingOrder="1"/>
    </xf>
    <xf numFmtId="0" fontId="9" fillId="10" borderId="27" xfId="13" applyFont="1" applyFill="1" applyBorder="1" applyAlignment="1">
      <alignment horizontal="center" vertical="center" wrapText="1" readingOrder="1"/>
    </xf>
    <xf numFmtId="0" fontId="9" fillId="10" borderId="22" xfId="13" applyFont="1" applyFill="1" applyBorder="1" applyAlignment="1">
      <alignment horizontal="center" vertical="center" wrapText="1" readingOrder="1"/>
    </xf>
    <xf numFmtId="0" fontId="8" fillId="5" borderId="6" xfId="13" applyFont="1" applyFill="1" applyBorder="1" applyAlignment="1">
      <alignment horizontal="center" vertical="center" wrapText="1" readingOrder="2"/>
    </xf>
    <xf numFmtId="0" fontId="8" fillId="5" borderId="40" xfId="13" applyFont="1" applyFill="1" applyBorder="1" applyAlignment="1">
      <alignment horizontal="center" vertical="center" wrapText="1" readingOrder="2"/>
    </xf>
    <xf numFmtId="0" fontId="92" fillId="5" borderId="13" xfId="13" applyFont="1" applyFill="1" applyBorder="1" applyAlignment="1">
      <alignment horizontal="center" vertical="center" wrapText="1" readingOrder="2"/>
    </xf>
    <xf numFmtId="0" fontId="92" fillId="5" borderId="6" xfId="13" applyFont="1" applyFill="1" applyBorder="1" applyAlignment="1">
      <alignment horizontal="center" vertical="center" wrapText="1" readingOrder="2"/>
    </xf>
    <xf numFmtId="0" fontId="8" fillId="5" borderId="13" xfId="13" applyFont="1" applyFill="1" applyBorder="1" applyAlignment="1">
      <alignment horizontal="center" vertical="center" wrapText="1" readingOrder="2"/>
    </xf>
    <xf numFmtId="0" fontId="8" fillId="5" borderId="9" xfId="13" applyFont="1" applyFill="1" applyBorder="1" applyAlignment="1">
      <alignment horizontal="center" vertical="center" wrapText="1" readingOrder="2"/>
    </xf>
    <xf numFmtId="0" fontId="8" fillId="5" borderId="0" xfId="13" applyFont="1" applyFill="1" applyBorder="1" applyAlignment="1">
      <alignment horizontal="center" vertical="center" wrapText="1" readingOrder="2"/>
    </xf>
    <xf numFmtId="0" fontId="15" fillId="40" borderId="0" xfId="13" applyFill="1" applyAlignment="1">
      <alignment horizontal="center"/>
    </xf>
    <xf numFmtId="0" fontId="15" fillId="40" borderId="24" xfId="13" applyFill="1" applyBorder="1" applyAlignment="1">
      <alignment horizontal="center"/>
    </xf>
    <xf numFmtId="0" fontId="41" fillId="18" borderId="0" xfId="13" applyFont="1" applyFill="1" applyBorder="1" applyAlignment="1">
      <alignment horizontal="center" vertical="center" wrapText="1"/>
    </xf>
    <xf numFmtId="0" fontId="41" fillId="18" borderId="24" xfId="13" applyFont="1" applyFill="1" applyBorder="1" applyAlignment="1">
      <alignment horizontal="center" vertical="center" wrapText="1"/>
    </xf>
    <xf numFmtId="0" fontId="12" fillId="10" borderId="13" xfId="13" applyFont="1" applyFill="1" applyBorder="1" applyAlignment="1">
      <alignment horizontal="center" vertical="center" wrapText="1" readingOrder="1"/>
    </xf>
    <xf numFmtId="0" fontId="12" fillId="10" borderId="27" xfId="13" applyFont="1" applyFill="1" applyBorder="1" applyAlignment="1">
      <alignment horizontal="center" vertical="center" wrapText="1" readingOrder="1"/>
    </xf>
    <xf numFmtId="0" fontId="87" fillId="28" borderId="70" xfId="0" applyFont="1" applyFill="1" applyBorder="1" applyAlignment="1">
      <alignment horizontal="center" vertical="center" wrapText="1" readingOrder="2"/>
    </xf>
    <xf numFmtId="0" fontId="87" fillId="28" borderId="31" xfId="0" applyFont="1" applyFill="1" applyBorder="1" applyAlignment="1">
      <alignment horizontal="center" vertical="center" wrapText="1" readingOrder="2"/>
    </xf>
    <xf numFmtId="0" fontId="51" fillId="26" borderId="48" xfId="0" applyFont="1" applyFill="1" applyBorder="1" applyAlignment="1">
      <alignment horizontal="center" vertical="center" wrapText="1" readingOrder="2"/>
    </xf>
    <xf numFmtId="0" fontId="51" fillId="26" borderId="40" xfId="0" applyFont="1" applyFill="1" applyBorder="1" applyAlignment="1">
      <alignment horizontal="center" vertical="center" wrapText="1" readingOrder="2"/>
    </xf>
    <xf numFmtId="0" fontId="51" fillId="26" borderId="72" xfId="0" applyFont="1" applyFill="1" applyBorder="1" applyAlignment="1">
      <alignment horizontal="center" vertical="center" wrapText="1" readingOrder="2"/>
    </xf>
    <xf numFmtId="0" fontId="99" fillId="26" borderId="40" xfId="0" applyFont="1" applyFill="1" applyBorder="1" applyAlignment="1">
      <alignment horizontal="center" vertical="center" wrapText="1" readingOrder="2"/>
    </xf>
    <xf numFmtId="0" fontId="87" fillId="28" borderId="48" xfId="0" applyFont="1" applyFill="1" applyBorder="1" applyAlignment="1">
      <alignment horizontal="center" vertical="center" wrapText="1" readingOrder="2"/>
    </xf>
    <xf numFmtId="0" fontId="87" fillId="28" borderId="40" xfId="0" applyFont="1" applyFill="1" applyBorder="1" applyAlignment="1">
      <alignment horizontal="center" vertical="center" wrapText="1" readingOrder="2"/>
    </xf>
    <xf numFmtId="0" fontId="87" fillId="28" borderId="30" xfId="0" applyFont="1" applyFill="1" applyBorder="1" applyAlignment="1">
      <alignment horizontal="center" vertical="center" wrapText="1" readingOrder="2"/>
    </xf>
    <xf numFmtId="0" fontId="87" fillId="28" borderId="7" xfId="0" applyFont="1" applyFill="1" applyBorder="1" applyAlignment="1">
      <alignment horizontal="center" vertical="center" wrapText="1" readingOrder="2"/>
    </xf>
    <xf numFmtId="0" fontId="59" fillId="28" borderId="48" xfId="0" applyFont="1" applyFill="1" applyBorder="1" applyAlignment="1">
      <alignment horizontal="center" vertical="center" wrapText="1" readingOrder="2"/>
    </xf>
    <xf numFmtId="0" fontId="59" fillId="28" borderId="69" xfId="0" applyFont="1" applyFill="1" applyBorder="1" applyAlignment="1">
      <alignment horizontal="center" vertical="center" wrapText="1" readingOrder="2"/>
    </xf>
    <xf numFmtId="0" fontId="59" fillId="28" borderId="30" xfId="0" applyFont="1" applyFill="1" applyBorder="1" applyAlignment="1">
      <alignment horizontal="center" vertical="center" wrapText="1" readingOrder="2"/>
    </xf>
    <xf numFmtId="0" fontId="59" fillId="28" borderId="68" xfId="0" applyFont="1" applyFill="1" applyBorder="1" applyAlignment="1">
      <alignment horizontal="center" vertical="center" wrapText="1" readingOrder="2"/>
    </xf>
    <xf numFmtId="0" fontId="119" fillId="28" borderId="70" xfId="0" applyFont="1" applyFill="1" applyBorder="1" applyAlignment="1">
      <alignment horizontal="center" vertical="center" wrapText="1" readingOrder="1"/>
    </xf>
    <xf numFmtId="0" fontId="15" fillId="11" borderId="6" xfId="1" applyFill="1" applyBorder="1" applyAlignment="1">
      <alignment horizontal="center" vertical="top" wrapText="1"/>
    </xf>
    <xf numFmtId="0" fontId="15" fillId="11" borderId="0" xfId="1" applyFill="1" applyBorder="1" applyAlignment="1">
      <alignment horizontal="center" vertical="top" wrapText="1"/>
    </xf>
    <xf numFmtId="0" fontId="5" fillId="18" borderId="27" xfId="1" applyFont="1" applyFill="1" applyBorder="1" applyAlignment="1">
      <alignment horizontal="center" vertical="center" wrapText="1"/>
    </xf>
    <xf numFmtId="0" fontId="5" fillId="18" borderId="22" xfId="1" applyFont="1" applyFill="1" applyBorder="1" applyAlignment="1">
      <alignment horizontal="center" vertical="center" wrapText="1"/>
    </xf>
    <xf numFmtId="0" fontId="58" fillId="28" borderId="31" xfId="0" applyFont="1" applyFill="1" applyBorder="1" applyAlignment="1">
      <alignment horizontal="center" vertical="center" wrapText="1" readingOrder="2"/>
    </xf>
    <xf numFmtId="0" fontId="58" fillId="28" borderId="0" xfId="0" applyFont="1" applyFill="1" applyBorder="1" applyAlignment="1">
      <alignment horizontal="center" vertical="center" wrapText="1" readingOrder="2"/>
    </xf>
    <xf numFmtId="0" fontId="0" fillId="0" borderId="38" xfId="0" applyBorder="1" applyAlignment="1">
      <alignment vertical="top" wrapText="1"/>
    </xf>
    <xf numFmtId="0" fontId="58" fillId="28" borderId="38" xfId="0" applyFont="1" applyFill="1" applyBorder="1" applyAlignment="1">
      <alignment horizontal="center" vertical="center" wrapText="1" readingOrder="2"/>
    </xf>
    <xf numFmtId="0" fontId="51" fillId="27" borderId="0" xfId="0" applyFont="1" applyFill="1" applyBorder="1" applyAlignment="1">
      <alignment horizontal="center" vertical="center" wrapText="1" readingOrder="2"/>
    </xf>
    <xf numFmtId="0" fontId="51" fillId="27" borderId="38" xfId="0" applyFont="1" applyFill="1" applyBorder="1" applyAlignment="1">
      <alignment horizontal="center" vertical="center" wrapText="1" readingOrder="2"/>
    </xf>
    <xf numFmtId="0" fontId="102" fillId="27" borderId="31" xfId="0" applyFont="1" applyFill="1" applyBorder="1" applyAlignment="1">
      <alignment horizontal="center" vertical="center" wrapText="1" readingOrder="2"/>
    </xf>
    <xf numFmtId="0" fontId="102" fillId="27" borderId="0" xfId="0" applyFont="1" applyFill="1" applyBorder="1" applyAlignment="1">
      <alignment horizontal="center" vertical="center" wrapText="1" readingOrder="2"/>
    </xf>
    <xf numFmtId="0" fontId="102" fillId="27" borderId="0" xfId="0" applyFont="1" applyFill="1" applyAlignment="1">
      <alignment horizontal="center" vertical="center" wrapText="1" readingOrder="2"/>
    </xf>
    <xf numFmtId="0" fontId="31" fillId="18" borderId="9" xfId="0" applyFont="1" applyFill="1" applyBorder="1" applyAlignment="1">
      <alignment horizontal="center" vertical="center" wrapText="1"/>
    </xf>
    <xf numFmtId="0" fontId="102" fillId="27" borderId="38" xfId="0" applyFont="1" applyFill="1" applyBorder="1" applyAlignment="1">
      <alignment horizontal="center" vertical="center" wrapText="1" readingOrder="2"/>
    </xf>
    <xf numFmtId="0" fontId="51" fillId="26" borderId="0" xfId="0" applyFont="1" applyFill="1" applyBorder="1" applyAlignment="1">
      <alignment horizontal="center" vertical="center" wrapText="1" readingOrder="2"/>
    </xf>
    <xf numFmtId="0" fontId="102" fillId="26" borderId="31" xfId="0" applyFont="1" applyFill="1" applyBorder="1" applyAlignment="1">
      <alignment horizontal="center" vertical="center" wrapText="1" readingOrder="2"/>
    </xf>
    <xf numFmtId="0" fontId="102" fillId="26" borderId="0" xfId="0" applyFont="1" applyFill="1" applyBorder="1" applyAlignment="1">
      <alignment horizontal="center" vertical="center" wrapText="1" readingOrder="2"/>
    </xf>
    <xf numFmtId="0" fontId="102" fillId="26" borderId="0" xfId="0" applyFont="1" applyFill="1" applyAlignment="1">
      <alignment horizontal="center" vertical="center" wrapText="1" readingOrder="2"/>
    </xf>
    <xf numFmtId="0" fontId="102" fillId="26" borderId="38" xfId="0" applyFont="1" applyFill="1" applyBorder="1" applyAlignment="1">
      <alignment horizontal="center" vertical="center" wrapText="1" readingOrder="2"/>
    </xf>
    <xf numFmtId="0" fontId="28" fillId="18" borderId="9" xfId="0" applyFont="1" applyFill="1" applyBorder="1" applyAlignment="1">
      <alignment horizontal="center" vertical="center"/>
    </xf>
    <xf numFmtId="0" fontId="29" fillId="26" borderId="31" xfId="0" applyFont="1" applyFill="1" applyBorder="1" applyAlignment="1">
      <alignment horizontal="center" vertical="center" wrapText="1" readingOrder="2"/>
    </xf>
    <xf numFmtId="0" fontId="29" fillId="26" borderId="0" xfId="0" applyFont="1" applyFill="1" applyBorder="1" applyAlignment="1">
      <alignment horizontal="center" vertical="center" wrapText="1" readingOrder="2"/>
    </xf>
    <xf numFmtId="0" fontId="29" fillId="26" borderId="0" xfId="0" applyFont="1" applyFill="1" applyAlignment="1">
      <alignment horizontal="center" vertical="center" wrapText="1" readingOrder="2"/>
    </xf>
    <xf numFmtId="0" fontId="29" fillId="26" borderId="38" xfId="0" applyFont="1" applyFill="1" applyBorder="1" applyAlignment="1">
      <alignment horizontal="center" vertical="center" wrapText="1" readingOrder="2"/>
    </xf>
    <xf numFmtId="0" fontId="0" fillId="28" borderId="31" xfId="0" applyFill="1" applyBorder="1" applyAlignment="1">
      <alignment vertical="center" wrapText="1"/>
    </xf>
    <xf numFmtId="0" fontId="0" fillId="28" borderId="0" xfId="0" applyFill="1" applyBorder="1" applyAlignment="1">
      <alignment vertical="center" wrapText="1"/>
    </xf>
    <xf numFmtId="0" fontId="31" fillId="18" borderId="9" xfId="0" applyFont="1" applyFill="1" applyBorder="1" applyAlignment="1">
      <alignment horizontal="center" vertical="center"/>
    </xf>
    <xf numFmtId="0" fontId="59" fillId="28" borderId="31" xfId="0" applyFont="1" applyFill="1" applyBorder="1" applyAlignment="1">
      <alignment horizontal="center" vertical="center" wrapText="1" readingOrder="2"/>
    </xf>
    <xf numFmtId="0" fontId="59" fillId="28" borderId="0" xfId="0" applyFont="1" applyFill="1" applyBorder="1" applyAlignment="1">
      <alignment horizontal="center" vertical="center" wrapText="1" readingOrder="2"/>
    </xf>
    <xf numFmtId="0" fontId="9" fillId="26" borderId="30" xfId="0" applyFont="1" applyFill="1" applyBorder="1" applyAlignment="1">
      <alignment horizontal="center" vertical="center" wrapText="1" readingOrder="2"/>
    </xf>
    <xf numFmtId="0" fontId="9" fillId="26" borderId="48" xfId="0" applyFont="1" applyFill="1" applyBorder="1" applyAlignment="1">
      <alignment horizontal="center" vertical="center" wrapText="1" readingOrder="2"/>
    </xf>
    <xf numFmtId="0" fontId="9" fillId="26" borderId="7" xfId="0" applyFont="1" applyFill="1" applyBorder="1" applyAlignment="1">
      <alignment horizontal="center" vertical="center" wrapText="1" readingOrder="2"/>
    </xf>
    <xf numFmtId="0" fontId="9" fillId="26" borderId="40" xfId="0" applyFont="1" applyFill="1" applyBorder="1" applyAlignment="1">
      <alignment horizontal="center" vertical="center" wrapText="1" readingOrder="2"/>
    </xf>
    <xf numFmtId="0" fontId="9" fillId="26" borderId="68" xfId="0" applyFont="1" applyFill="1" applyBorder="1" applyAlignment="1">
      <alignment horizontal="center" vertical="center" wrapText="1" readingOrder="2"/>
    </xf>
    <xf numFmtId="0" fontId="9" fillId="26" borderId="69" xfId="0" applyFont="1" applyFill="1" applyBorder="1" applyAlignment="1">
      <alignment horizontal="center" vertical="center" wrapText="1" readingOrder="2"/>
    </xf>
    <xf numFmtId="0" fontId="9" fillId="13" borderId="9" xfId="0" applyFont="1" applyFill="1" applyBorder="1" applyAlignment="1">
      <alignment horizontal="center" vertical="center" wrapText="1" readingOrder="2"/>
    </xf>
    <xf numFmtId="0" fontId="9" fillId="27" borderId="30" xfId="0" applyFont="1" applyFill="1" applyBorder="1" applyAlignment="1">
      <alignment horizontal="center" vertical="center" wrapText="1" readingOrder="2"/>
    </xf>
    <xf numFmtId="0" fontId="9" fillId="27" borderId="48" xfId="0" applyFont="1" applyFill="1" applyBorder="1" applyAlignment="1">
      <alignment horizontal="center" vertical="center" wrapText="1" readingOrder="2"/>
    </xf>
    <xf numFmtId="0" fontId="9" fillId="27" borderId="7" xfId="0" applyFont="1" applyFill="1" applyBorder="1" applyAlignment="1">
      <alignment horizontal="center" vertical="center" wrapText="1" readingOrder="2"/>
    </xf>
    <xf numFmtId="0" fontId="9" fillId="27" borderId="40" xfId="0" applyFont="1" applyFill="1" applyBorder="1" applyAlignment="1">
      <alignment horizontal="center" vertical="center" wrapText="1" readingOrder="2"/>
    </xf>
    <xf numFmtId="0" fontId="9" fillId="27" borderId="75" xfId="0" applyFont="1" applyFill="1" applyBorder="1" applyAlignment="1">
      <alignment horizontal="center" vertical="center" wrapText="1" readingOrder="2"/>
    </xf>
    <xf numFmtId="0" fontId="9" fillId="27" borderId="72" xfId="0" applyFont="1" applyFill="1" applyBorder="1" applyAlignment="1">
      <alignment horizontal="center" vertical="center" wrapText="1" readingOrder="2"/>
    </xf>
    <xf numFmtId="0" fontId="62" fillId="28" borderId="61" xfId="0" applyFont="1" applyFill="1" applyBorder="1" applyAlignment="1">
      <alignment horizontal="center" vertical="center" wrapText="1" readingOrder="2"/>
    </xf>
    <xf numFmtId="0" fontId="62" fillId="28" borderId="62" xfId="0" applyFont="1" applyFill="1" applyBorder="1" applyAlignment="1">
      <alignment horizontal="center" vertical="center" wrapText="1" readingOrder="2"/>
    </xf>
    <xf numFmtId="0" fontId="87" fillId="28" borderId="61" xfId="0" applyFont="1" applyFill="1" applyBorder="1" applyAlignment="1">
      <alignment horizontal="center" vertical="center" wrapText="1" readingOrder="2"/>
    </xf>
    <xf numFmtId="0" fontId="87" fillId="28" borderId="62" xfId="0" applyFont="1" applyFill="1" applyBorder="1" applyAlignment="1">
      <alignment horizontal="center" vertical="center" wrapText="1" readingOrder="2"/>
    </xf>
    <xf numFmtId="0" fontId="17" fillId="26" borderId="61" xfId="0" applyFont="1" applyFill="1" applyBorder="1" applyAlignment="1">
      <alignment horizontal="center" vertical="center" wrapText="1" readingOrder="2"/>
    </xf>
    <xf numFmtId="0" fontId="17" fillId="26" borderId="62" xfId="0" applyFont="1" applyFill="1" applyBorder="1" applyAlignment="1">
      <alignment horizontal="center" vertical="center" wrapText="1" readingOrder="2"/>
    </xf>
    <xf numFmtId="0" fontId="17" fillId="26" borderId="71" xfId="0" applyFont="1" applyFill="1" applyBorder="1" applyAlignment="1">
      <alignment horizontal="center" vertical="center" wrapText="1" readingOrder="2"/>
    </xf>
    <xf numFmtId="0" fontId="29" fillId="26" borderId="61" xfId="0" applyFont="1" applyFill="1" applyBorder="1" applyAlignment="1">
      <alignment horizontal="center" vertical="center" wrapText="1" readingOrder="2"/>
    </xf>
    <xf numFmtId="0" fontId="29" fillId="26" borderId="71" xfId="0" applyFont="1" applyFill="1" applyBorder="1" applyAlignment="1">
      <alignment horizontal="center" vertical="center" wrapText="1" readingOrder="2"/>
    </xf>
    <xf numFmtId="0" fontId="29" fillId="26" borderId="62" xfId="0" applyFont="1" applyFill="1" applyBorder="1" applyAlignment="1">
      <alignment horizontal="center" vertical="center" wrapText="1" readingOrder="2"/>
    </xf>
    <xf numFmtId="0" fontId="87" fillId="28" borderId="64" xfId="0" applyFont="1" applyFill="1" applyBorder="1" applyAlignment="1">
      <alignment horizontal="center" vertical="center" wrapText="1" readingOrder="2"/>
    </xf>
    <xf numFmtId="0" fontId="9" fillId="18" borderId="9" xfId="0" applyFont="1" applyFill="1" applyBorder="1" applyAlignment="1">
      <alignment horizontal="center" vertical="center" wrapText="1" readingOrder="2"/>
    </xf>
    <xf numFmtId="0" fontId="29" fillId="18" borderId="9" xfId="0" applyFont="1" applyFill="1" applyBorder="1" applyAlignment="1">
      <alignment horizontal="center" vertical="center" wrapText="1" readingOrder="2"/>
    </xf>
    <xf numFmtId="3" fontId="49" fillId="18" borderId="9" xfId="0" applyNumberFormat="1" applyFont="1" applyFill="1" applyBorder="1" applyAlignment="1">
      <alignment horizontal="center" vertical="center" wrapText="1"/>
    </xf>
    <xf numFmtId="0" fontId="29" fillId="0" borderId="38" xfId="0" applyFont="1" applyBorder="1" applyAlignment="1">
      <alignment horizontal="left" vertical="center" wrapText="1" readingOrder="2"/>
    </xf>
    <xf numFmtId="0" fontId="108" fillId="27" borderId="63" xfId="0" applyFont="1" applyFill="1" applyBorder="1" applyAlignment="1">
      <alignment horizontal="center" vertical="center" wrapText="1" readingOrder="2"/>
    </xf>
    <xf numFmtId="0" fontId="108" fillId="27" borderId="70" xfId="0" applyFont="1" applyFill="1" applyBorder="1" applyAlignment="1">
      <alignment horizontal="center" vertical="center" wrapText="1" readingOrder="2"/>
    </xf>
    <xf numFmtId="0" fontId="108" fillId="27" borderId="64" xfId="0" applyFont="1" applyFill="1" applyBorder="1" applyAlignment="1">
      <alignment horizontal="center" vertical="center" wrapText="1" readingOrder="2"/>
    </xf>
    <xf numFmtId="0" fontId="68" fillId="18" borderId="21" xfId="0" applyFont="1" applyFill="1" applyBorder="1" applyAlignment="1">
      <alignment horizontal="center" vertical="center" wrapText="1"/>
    </xf>
    <xf numFmtId="0" fontId="110" fillId="0" borderId="38" xfId="0" applyFont="1" applyBorder="1" applyAlignment="1">
      <alignment horizontal="center" vertical="center" wrapText="1" readingOrder="2"/>
    </xf>
    <xf numFmtId="0" fontId="108" fillId="27" borderId="76" xfId="0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23" fillId="6" borderId="66" xfId="18" applyFont="1" applyFill="1" applyBorder="1" applyAlignment="1">
      <alignment horizontal="center" vertical="center"/>
    </xf>
    <xf numFmtId="0" fontId="23" fillId="6" borderId="56" xfId="18" applyFont="1" applyFill="1" applyBorder="1" applyAlignment="1">
      <alignment horizontal="center" vertical="center"/>
    </xf>
    <xf numFmtId="0" fontId="23" fillId="6" borderId="67" xfId="18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 wrapText="1" readingOrder="2"/>
    </xf>
    <xf numFmtId="0" fontId="17" fillId="6" borderId="52" xfId="0" applyFont="1" applyFill="1" applyBorder="1" applyAlignment="1">
      <alignment horizontal="center" vertical="center" textRotation="90" wrapText="1" readingOrder="2"/>
    </xf>
    <xf numFmtId="0" fontId="17" fillId="6" borderId="53" xfId="0" applyFont="1" applyFill="1" applyBorder="1" applyAlignment="1">
      <alignment horizontal="center" vertical="center" textRotation="90" wrapText="1" readingOrder="2"/>
    </xf>
    <xf numFmtId="0" fontId="28" fillId="16" borderId="0" xfId="5" applyFont="1" applyFill="1" applyBorder="1" applyAlignment="1">
      <alignment horizontal="center"/>
    </xf>
    <xf numFmtId="0" fontId="28" fillId="16" borderId="36" xfId="5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59" fillId="28" borderId="40" xfId="0" applyFont="1" applyFill="1" applyBorder="1" applyAlignment="1">
      <alignment horizontal="center" vertical="center" wrapText="1" readingOrder="2"/>
    </xf>
    <xf numFmtId="0" fontId="59" fillId="28" borderId="7" xfId="0" applyFont="1" applyFill="1" applyBorder="1" applyAlignment="1">
      <alignment horizontal="center" vertical="center" wrapText="1" readingOrder="2"/>
    </xf>
    <xf numFmtId="0" fontId="59" fillId="28" borderId="70" xfId="0" applyFont="1" applyFill="1" applyBorder="1" applyAlignment="1">
      <alignment horizontal="center" vertical="center" wrapText="1" readingOrder="2"/>
    </xf>
    <xf numFmtId="0" fontId="59" fillId="28" borderId="64" xfId="0" applyFont="1" applyFill="1" applyBorder="1" applyAlignment="1">
      <alignment horizontal="center" vertical="center" wrapText="1" readingOrder="2"/>
    </xf>
    <xf numFmtId="0" fontId="59" fillId="28" borderId="63" xfId="0" applyFont="1" applyFill="1" applyBorder="1" applyAlignment="1">
      <alignment horizontal="center" vertical="center" wrapText="1" readingOrder="2"/>
    </xf>
    <xf numFmtId="0" fontId="31" fillId="11" borderId="9" xfId="0" applyFont="1" applyFill="1" applyBorder="1" applyAlignment="1">
      <alignment horizontal="center" vertical="center" wrapText="1"/>
    </xf>
    <xf numFmtId="0" fontId="31" fillId="11" borderId="9" xfId="0" applyFont="1" applyFill="1" applyBorder="1" applyAlignment="1">
      <alignment horizontal="center" vertical="center"/>
    </xf>
    <xf numFmtId="0" fontId="31" fillId="15" borderId="9" xfId="0" applyFont="1" applyFill="1" applyBorder="1" applyAlignment="1">
      <alignment horizontal="center" vertical="center" wrapText="1"/>
    </xf>
    <xf numFmtId="0" fontId="47" fillId="15" borderId="9" xfId="0" applyFont="1" applyFill="1" applyBorder="1" applyAlignment="1">
      <alignment horizontal="center" vertical="center"/>
    </xf>
    <xf numFmtId="0" fontId="31" fillId="34" borderId="9" xfId="0" applyFont="1" applyFill="1" applyBorder="1" applyAlignment="1">
      <alignment horizontal="center" vertical="center" wrapText="1"/>
    </xf>
    <xf numFmtId="0" fontId="47" fillId="11" borderId="9" xfId="0" applyFont="1" applyFill="1" applyBorder="1" applyAlignment="1">
      <alignment horizontal="center" vertical="center"/>
    </xf>
    <xf numFmtId="0" fontId="31" fillId="11" borderId="29" xfId="0" applyFont="1" applyFill="1" applyBorder="1" applyAlignment="1">
      <alignment horizontal="center" vertical="center" wrapText="1"/>
    </xf>
    <xf numFmtId="0" fontId="31" fillId="11" borderId="8" xfId="0" applyFont="1" applyFill="1" applyBorder="1" applyAlignment="1">
      <alignment horizontal="center" vertical="center" wrapText="1"/>
    </xf>
    <xf numFmtId="0" fontId="31" fillId="11" borderId="11" xfId="0" applyFont="1" applyFill="1" applyBorder="1" applyAlignment="1">
      <alignment horizontal="center" vertical="center" wrapText="1"/>
    </xf>
    <xf numFmtId="0" fontId="9" fillId="26" borderId="0" xfId="0" applyFont="1" applyFill="1" applyBorder="1" applyAlignment="1">
      <alignment horizontal="center" vertical="center" wrapText="1" readingOrder="2"/>
    </xf>
    <xf numFmtId="0" fontId="9" fillId="26" borderId="38" xfId="0" applyFont="1" applyFill="1" applyBorder="1" applyAlignment="1">
      <alignment horizontal="center" vertical="center" wrapText="1" readingOrder="2"/>
    </xf>
    <xf numFmtId="0" fontId="9" fillId="27" borderId="31" xfId="0" applyFont="1" applyFill="1" applyBorder="1" applyAlignment="1">
      <alignment horizontal="center" vertical="center" wrapText="1" readingOrder="2"/>
    </xf>
    <xf numFmtId="0" fontId="9" fillId="27" borderId="0" xfId="0" applyFont="1" applyFill="1" applyBorder="1" applyAlignment="1">
      <alignment horizontal="center" vertical="center" wrapText="1" readingOrder="2"/>
    </xf>
    <xf numFmtId="0" fontId="9" fillId="27" borderId="38" xfId="0" applyFont="1" applyFill="1" applyBorder="1" applyAlignment="1">
      <alignment horizontal="center" vertical="center" wrapText="1" readingOrder="2"/>
    </xf>
    <xf numFmtId="0" fontId="9" fillId="11" borderId="9" xfId="0" applyFont="1" applyFill="1" applyBorder="1" applyAlignment="1">
      <alignment horizontal="center" vertical="center" wrapText="1" readingOrder="2"/>
    </xf>
    <xf numFmtId="3" fontId="18" fillId="13" borderId="9" xfId="0" applyNumberFormat="1" applyFont="1" applyFill="1" applyBorder="1" applyAlignment="1">
      <alignment horizontal="center" vertical="center" wrapText="1"/>
    </xf>
    <xf numFmtId="0" fontId="9" fillId="27" borderId="68" xfId="0" applyFont="1" applyFill="1" applyBorder="1" applyAlignment="1">
      <alignment horizontal="center" vertical="center" wrapText="1" readingOrder="2"/>
    </xf>
    <xf numFmtId="0" fontId="9" fillId="27" borderId="69" xfId="0" applyFont="1" applyFill="1" applyBorder="1" applyAlignment="1">
      <alignment horizontal="center" vertical="center" wrapText="1" readingOrder="2"/>
    </xf>
    <xf numFmtId="0" fontId="62" fillId="28" borderId="48" xfId="0" applyFont="1" applyFill="1" applyBorder="1" applyAlignment="1">
      <alignment horizontal="center" vertical="center" wrapText="1" readingOrder="2"/>
    </xf>
    <xf numFmtId="0" fontId="62" fillId="28" borderId="40" xfId="0" applyFont="1" applyFill="1" applyBorder="1" applyAlignment="1">
      <alignment horizontal="center" vertical="center" wrapText="1" readingOrder="2"/>
    </xf>
    <xf numFmtId="0" fontId="59" fillId="28" borderId="61" xfId="0" applyFont="1" applyFill="1" applyBorder="1" applyAlignment="1">
      <alignment horizontal="center" vertical="center" wrapText="1" readingOrder="2"/>
    </xf>
    <xf numFmtId="0" fontId="59" fillId="28" borderId="62" xfId="0" applyFont="1" applyFill="1" applyBorder="1" applyAlignment="1">
      <alignment horizontal="center" vertical="center" wrapText="1" readingOrder="2"/>
    </xf>
    <xf numFmtId="0" fontId="1" fillId="18" borderId="9" xfId="13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center" vertical="center" wrapText="1"/>
    </xf>
    <xf numFmtId="0" fontId="2" fillId="13" borderId="9" xfId="13" applyFont="1" applyFill="1" applyBorder="1" applyAlignment="1">
      <alignment horizontal="center" vertical="center" wrapText="1"/>
    </xf>
    <xf numFmtId="0" fontId="15" fillId="0" borderId="0" xfId="13" applyAlignment="1">
      <alignment horizontal="center" vertical="center" wrapText="1"/>
    </xf>
    <xf numFmtId="0" fontId="0" fillId="28" borderId="30" xfId="0" applyFill="1" applyBorder="1" applyAlignment="1">
      <alignment horizontal="center" vertical="center" wrapText="1"/>
    </xf>
    <xf numFmtId="0" fontId="0" fillId="28" borderId="7" xfId="0" applyFill="1" applyBorder="1" applyAlignment="1">
      <alignment horizontal="center" vertical="center" wrapText="1"/>
    </xf>
    <xf numFmtId="0" fontId="86" fillId="26" borderId="62" xfId="0" applyFont="1" applyFill="1" applyBorder="1" applyAlignment="1">
      <alignment horizontal="center" vertical="center" wrapText="1" readingOrder="2"/>
    </xf>
    <xf numFmtId="0" fontId="86" fillId="26" borderId="71" xfId="0" applyFont="1" applyFill="1" applyBorder="1" applyAlignment="1">
      <alignment horizontal="center" vertical="center" wrapText="1" readingOrder="2"/>
    </xf>
    <xf numFmtId="0" fontId="86" fillId="26" borderId="61" xfId="0" applyFont="1" applyFill="1" applyBorder="1" applyAlignment="1">
      <alignment horizontal="center" vertical="center" wrapText="1" readingOrder="2"/>
    </xf>
    <xf numFmtId="0" fontId="51" fillId="26" borderId="69" xfId="0" applyFont="1" applyFill="1" applyBorder="1" applyAlignment="1">
      <alignment horizontal="center" vertical="center" wrapText="1" readingOrder="2"/>
    </xf>
    <xf numFmtId="0" fontId="51" fillId="27" borderId="62" xfId="0" applyFont="1" applyFill="1" applyBorder="1" applyAlignment="1">
      <alignment horizontal="center" vertical="center" wrapText="1" readingOrder="2"/>
    </xf>
    <xf numFmtId="0" fontId="51" fillId="27" borderId="71" xfId="0" applyFont="1" applyFill="1" applyBorder="1" applyAlignment="1">
      <alignment horizontal="center" vertical="center" wrapText="1" readingOrder="2"/>
    </xf>
    <xf numFmtId="0" fontId="1" fillId="3" borderId="9" xfId="18" applyFont="1" applyFill="1" applyBorder="1" applyAlignment="1">
      <alignment horizontal="center" vertical="center" wrapText="1"/>
    </xf>
    <xf numFmtId="0" fontId="2" fillId="4" borderId="9" xfId="18" applyFont="1" applyFill="1" applyBorder="1" applyAlignment="1">
      <alignment horizontal="center" vertical="center" wrapText="1"/>
    </xf>
    <xf numFmtId="0" fontId="9" fillId="26" borderId="0" xfId="0" applyFont="1" applyFill="1" applyAlignment="1">
      <alignment horizontal="center" vertical="center" wrapText="1" readingOrder="2"/>
    </xf>
    <xf numFmtId="0" fontId="64" fillId="27" borderId="13" xfId="0" applyFont="1" applyFill="1" applyBorder="1" applyAlignment="1">
      <alignment horizontal="center" vertical="center" wrapText="1" readingOrder="2"/>
    </xf>
    <xf numFmtId="0" fontId="64" fillId="27" borderId="22" xfId="0" applyFont="1" applyFill="1" applyBorder="1" applyAlignment="1">
      <alignment horizontal="center" vertical="center" wrapText="1" readingOrder="2"/>
    </xf>
    <xf numFmtId="0" fontId="64" fillId="27" borderId="6" xfId="0" applyFont="1" applyFill="1" applyBorder="1" applyAlignment="1">
      <alignment horizontal="center" vertical="center" wrapText="1" readingOrder="2"/>
    </xf>
    <xf numFmtId="0" fontId="64" fillId="27" borderId="24" xfId="0" applyFont="1" applyFill="1" applyBorder="1" applyAlignment="1">
      <alignment horizontal="center" vertical="center" wrapText="1" readingOrder="2"/>
    </xf>
    <xf numFmtId="0" fontId="64" fillId="27" borderId="27" xfId="0" applyFont="1" applyFill="1" applyBorder="1" applyAlignment="1">
      <alignment horizontal="center" vertical="center" wrapText="1" readingOrder="2"/>
    </xf>
    <xf numFmtId="0" fontId="29" fillId="29" borderId="31" xfId="0" applyFont="1" applyFill="1" applyBorder="1" applyAlignment="1">
      <alignment horizontal="right" vertical="center" wrapText="1" readingOrder="2"/>
    </xf>
    <xf numFmtId="0" fontId="0" fillId="0" borderId="0" xfId="0" applyBorder="1" applyAlignment="1">
      <alignment vertical="center"/>
    </xf>
    <xf numFmtId="0" fontId="64" fillId="27" borderId="0" xfId="0" applyFont="1" applyFill="1" applyBorder="1" applyAlignment="1">
      <alignment horizontal="center" vertical="center" wrapText="1" readingOrder="2"/>
    </xf>
    <xf numFmtId="0" fontId="0" fillId="18" borderId="29" xfId="0" applyFont="1" applyFill="1" applyBorder="1" applyAlignment="1">
      <alignment horizontal="center" vertical="center"/>
    </xf>
    <xf numFmtId="0" fontId="0" fillId="18" borderId="8" xfId="0" applyFont="1" applyFill="1" applyBorder="1" applyAlignment="1">
      <alignment horizontal="center" vertical="center"/>
    </xf>
    <xf numFmtId="0" fontId="0" fillId="18" borderId="11" xfId="0" applyFont="1" applyFill="1" applyBorder="1" applyAlignment="1">
      <alignment horizontal="center" vertical="center"/>
    </xf>
    <xf numFmtId="0" fontId="64" fillId="27" borderId="30" xfId="0" applyFont="1" applyFill="1" applyBorder="1" applyAlignment="1">
      <alignment horizontal="center" vertical="center" wrapText="1" readingOrder="2"/>
    </xf>
    <xf numFmtId="0" fontId="64" fillId="27" borderId="31" xfId="0" applyFont="1" applyFill="1" applyBorder="1" applyAlignment="1">
      <alignment horizontal="center" vertical="center" wrapText="1" readingOrder="2"/>
    </xf>
    <xf numFmtId="0" fontId="64" fillId="27" borderId="7" xfId="0" applyFont="1" applyFill="1" applyBorder="1" applyAlignment="1">
      <alignment horizontal="center" vertical="center" wrapText="1" readingOrder="2"/>
    </xf>
    <xf numFmtId="0" fontId="87" fillId="28" borderId="0" xfId="0" applyFont="1" applyFill="1" applyBorder="1" applyAlignment="1">
      <alignment horizontal="center" vertical="center" wrapText="1" readingOrder="2"/>
    </xf>
    <xf numFmtId="0" fontId="51" fillId="26" borderId="0" xfId="0" applyFont="1" applyFill="1" applyAlignment="1">
      <alignment horizontal="center" vertical="center" wrapText="1" readingOrder="2"/>
    </xf>
    <xf numFmtId="0" fontId="51" fillId="27" borderId="0" xfId="0" applyFont="1" applyFill="1" applyAlignment="1">
      <alignment horizontal="center" vertical="center" wrapText="1" readingOrder="2"/>
    </xf>
    <xf numFmtId="0" fontId="1" fillId="11" borderId="9" xfId="0" applyFont="1" applyFill="1" applyBorder="1" applyAlignment="1">
      <alignment horizontal="center" vertical="center" wrapText="1"/>
    </xf>
    <xf numFmtId="0" fontId="31" fillId="15" borderId="9" xfId="0" applyFont="1" applyFill="1" applyBorder="1" applyAlignment="1">
      <alignment horizontal="center" vertical="center"/>
    </xf>
    <xf numFmtId="0" fontId="31" fillId="13" borderId="9" xfId="0" applyFont="1" applyFill="1" applyBorder="1" applyAlignment="1">
      <alignment horizontal="center" vertical="center" wrapText="1"/>
    </xf>
    <xf numFmtId="0" fontId="9" fillId="11" borderId="29" xfId="0" applyFont="1" applyFill="1" applyBorder="1" applyAlignment="1">
      <alignment horizontal="center" vertical="center" wrapText="1" readingOrder="2"/>
    </xf>
    <xf numFmtId="0" fontId="9" fillId="11" borderId="8" xfId="0" applyFont="1" applyFill="1" applyBorder="1" applyAlignment="1">
      <alignment horizontal="center" vertical="center" wrapText="1" readingOrder="2"/>
    </xf>
    <xf numFmtId="0" fontId="9" fillId="11" borderId="11" xfId="0" applyFont="1" applyFill="1" applyBorder="1" applyAlignment="1">
      <alignment horizontal="center" vertical="center" wrapText="1" readingOrder="2"/>
    </xf>
    <xf numFmtId="0" fontId="29" fillId="11" borderId="29" xfId="0" applyFont="1" applyFill="1" applyBorder="1" applyAlignment="1">
      <alignment horizontal="center" vertical="center" wrapText="1" readingOrder="2"/>
    </xf>
    <xf numFmtId="0" fontId="29" fillId="11" borderId="11" xfId="0" applyFont="1" applyFill="1" applyBorder="1" applyAlignment="1">
      <alignment horizontal="center" vertical="center" wrapText="1" readingOrder="2"/>
    </xf>
    <xf numFmtId="0" fontId="29" fillId="13" borderId="15" xfId="0" applyFont="1" applyFill="1" applyBorder="1" applyAlignment="1">
      <alignment horizontal="center" vertical="center" wrapText="1" readingOrder="2"/>
    </xf>
    <xf numFmtId="0" fontId="29" fillId="13" borderId="23" xfId="0" applyFont="1" applyFill="1" applyBorder="1" applyAlignment="1">
      <alignment horizontal="center" vertical="center" wrapText="1" readingOrder="2"/>
    </xf>
    <xf numFmtId="0" fontId="29" fillId="32" borderId="15" xfId="0" applyFont="1" applyFill="1" applyBorder="1" applyAlignment="1">
      <alignment horizontal="center" vertical="center" wrapText="1" readingOrder="2"/>
    </xf>
    <xf numFmtId="0" fontId="29" fillId="32" borderId="23" xfId="0" applyFont="1" applyFill="1" applyBorder="1" applyAlignment="1">
      <alignment horizontal="center" vertical="center" wrapText="1" readingOrder="2"/>
    </xf>
    <xf numFmtId="0" fontId="9" fillId="13" borderId="13" xfId="0" applyFont="1" applyFill="1" applyBorder="1" applyAlignment="1">
      <alignment horizontal="center" vertical="center" wrapText="1" readingOrder="2"/>
    </xf>
    <xf numFmtId="0" fontId="9" fillId="13" borderId="22" xfId="0" applyFont="1" applyFill="1" applyBorder="1" applyAlignment="1">
      <alignment horizontal="center" vertical="center" wrapText="1" readingOrder="2"/>
    </xf>
    <xf numFmtId="0" fontId="9" fillId="13" borderId="6" xfId="0" applyFont="1" applyFill="1" applyBorder="1" applyAlignment="1">
      <alignment horizontal="center" vertical="center" wrapText="1" readingOrder="2"/>
    </xf>
    <xf numFmtId="0" fontId="9" fillId="13" borderId="24" xfId="0" applyFont="1" applyFill="1" applyBorder="1" applyAlignment="1">
      <alignment horizontal="center" vertical="center" wrapText="1" readingOrder="2"/>
    </xf>
    <xf numFmtId="0" fontId="9" fillId="13" borderId="14" xfId="0" applyFont="1" applyFill="1" applyBorder="1" applyAlignment="1">
      <alignment horizontal="center" vertical="center" wrapText="1" readingOrder="2"/>
    </xf>
    <xf numFmtId="0" fontId="9" fillId="13" borderId="26" xfId="0" applyFont="1" applyFill="1" applyBorder="1" applyAlignment="1">
      <alignment horizontal="center" vertical="center" wrapText="1" readingOrder="2"/>
    </xf>
    <xf numFmtId="0" fontId="87" fillId="28" borderId="63" xfId="0" applyFont="1" applyFill="1" applyBorder="1" applyAlignment="1">
      <alignment horizontal="center" vertical="center" wrapText="1" readingOrder="2"/>
    </xf>
    <xf numFmtId="0" fontId="17" fillId="26" borderId="48" xfId="0" applyFont="1" applyFill="1" applyBorder="1" applyAlignment="1">
      <alignment horizontal="center" vertical="center" wrapText="1" readingOrder="2"/>
    </xf>
    <xf numFmtId="0" fontId="17" fillId="26" borderId="40" xfId="0" applyFont="1" applyFill="1" applyBorder="1" applyAlignment="1">
      <alignment horizontal="center" vertical="center" wrapText="1" readingOrder="2"/>
    </xf>
    <xf numFmtId="0" fontId="17" fillId="26" borderId="69" xfId="0" applyFont="1" applyFill="1" applyBorder="1" applyAlignment="1">
      <alignment horizontal="center" vertical="center" wrapText="1" readingOrder="2"/>
    </xf>
    <xf numFmtId="0" fontId="30" fillId="28" borderId="48" xfId="0" applyFont="1" applyFill="1" applyBorder="1" applyAlignment="1">
      <alignment horizontal="center" vertical="center" wrapText="1" readingOrder="2"/>
    </xf>
    <xf numFmtId="0" fontId="30" fillId="28" borderId="40" xfId="0" applyFont="1" applyFill="1" applyBorder="1" applyAlignment="1">
      <alignment horizontal="center" vertical="center" wrapText="1" readingOrder="2"/>
    </xf>
    <xf numFmtId="0" fontId="72" fillId="27" borderId="9" xfId="0" applyFont="1" applyFill="1" applyBorder="1" applyAlignment="1">
      <alignment horizontal="center" vertical="center" wrapText="1" readingOrder="2"/>
    </xf>
    <xf numFmtId="0" fontId="29" fillId="29" borderId="0" xfId="0" applyFont="1" applyFill="1" applyBorder="1" applyAlignment="1">
      <alignment horizontal="center" vertical="center" wrapText="1" readingOrder="1"/>
    </xf>
    <xf numFmtId="0" fontId="0" fillId="0" borderId="0" xfId="0" applyFont="1" applyBorder="1" applyAlignment="1">
      <alignment horizontal="center" vertical="center"/>
    </xf>
    <xf numFmtId="3" fontId="57" fillId="0" borderId="63" xfId="0" applyNumberFormat="1" applyFont="1" applyBorder="1" applyAlignment="1">
      <alignment horizontal="center" vertical="center" wrapText="1"/>
    </xf>
    <xf numFmtId="3" fontId="57" fillId="0" borderId="64" xfId="0" applyNumberFormat="1" applyFont="1" applyBorder="1" applyAlignment="1">
      <alignment horizontal="center" vertical="center" wrapText="1"/>
    </xf>
    <xf numFmtId="3" fontId="57" fillId="0" borderId="60" xfId="0" applyNumberFormat="1" applyFont="1" applyBorder="1" applyAlignment="1">
      <alignment horizontal="center" vertical="center" wrapText="1"/>
    </xf>
    <xf numFmtId="3" fontId="83" fillId="0" borderId="61" xfId="0" applyNumberFormat="1" applyFont="1" applyBorder="1" applyAlignment="1">
      <alignment horizontal="center" vertical="center" wrapText="1" readingOrder="2"/>
    </xf>
    <xf numFmtId="3" fontId="83" fillId="0" borderId="62" xfId="0" applyNumberFormat="1" applyFont="1" applyBorder="1" applyAlignment="1">
      <alignment horizontal="center" vertical="center" wrapText="1" readingOrder="2"/>
    </xf>
    <xf numFmtId="0" fontId="57" fillId="0" borderId="61" xfId="0" applyFont="1" applyBorder="1" applyAlignment="1">
      <alignment horizontal="center" vertical="center" wrapText="1"/>
    </xf>
    <xf numFmtId="0" fontId="57" fillId="0" borderId="62" xfId="0" applyFont="1" applyBorder="1" applyAlignment="1">
      <alignment horizontal="center" vertical="center" wrapText="1"/>
    </xf>
    <xf numFmtId="0" fontId="57" fillId="0" borderId="71" xfId="0" applyFont="1" applyBorder="1" applyAlignment="1">
      <alignment horizontal="center" vertical="center" wrapText="1"/>
    </xf>
    <xf numFmtId="0" fontId="72" fillId="27" borderId="31" xfId="0" applyFont="1" applyFill="1" applyBorder="1" applyAlignment="1">
      <alignment horizontal="center" vertical="center" wrapText="1" readingOrder="2"/>
    </xf>
    <xf numFmtId="0" fontId="72" fillId="27" borderId="31" xfId="0" applyFont="1" applyFill="1" applyBorder="1" applyAlignment="1">
      <alignment horizontal="center" vertical="center" wrapText="1" readingOrder="1"/>
    </xf>
    <xf numFmtId="0" fontId="72" fillId="27" borderId="48" xfId="0" applyFont="1" applyFill="1" applyBorder="1" applyAlignment="1">
      <alignment horizontal="center" vertical="center" wrapText="1" readingOrder="1"/>
    </xf>
    <xf numFmtId="0" fontId="72" fillId="27" borderId="48" xfId="0" applyFont="1" applyFill="1" applyBorder="1" applyAlignment="1">
      <alignment horizontal="center" vertical="center" wrapText="1" readingOrder="2"/>
    </xf>
    <xf numFmtId="0" fontId="57" fillId="0" borderId="48" xfId="0" applyFont="1" applyBorder="1" applyAlignment="1">
      <alignment horizontal="center" vertical="center" wrapText="1"/>
    </xf>
    <xf numFmtId="0" fontId="57" fillId="0" borderId="40" xfId="0" applyFont="1" applyBorder="1" applyAlignment="1">
      <alignment horizontal="center" vertical="center" wrapText="1"/>
    </xf>
    <xf numFmtId="0" fontId="57" fillId="0" borderId="69" xfId="0" applyFont="1" applyBorder="1" applyAlignment="1">
      <alignment horizontal="center" vertical="center" wrapText="1"/>
    </xf>
    <xf numFmtId="0" fontId="72" fillId="27" borderId="30" xfId="0" applyFont="1" applyFill="1" applyBorder="1" applyAlignment="1">
      <alignment horizontal="center" vertical="center" wrapText="1" readingOrder="2"/>
    </xf>
    <xf numFmtId="0" fontId="72" fillId="27" borderId="0" xfId="0" applyFont="1" applyFill="1" applyBorder="1" applyAlignment="1">
      <alignment horizontal="center" vertical="center" wrapText="1" readingOrder="2"/>
    </xf>
    <xf numFmtId="0" fontId="72" fillId="27" borderId="0" xfId="0" applyFont="1" applyFill="1" applyBorder="1" applyAlignment="1">
      <alignment horizontal="center" vertical="center" wrapText="1" readingOrder="1"/>
    </xf>
    <xf numFmtId="0" fontId="72" fillId="27" borderId="40" xfId="0" applyFont="1" applyFill="1" applyBorder="1" applyAlignment="1">
      <alignment horizontal="center" vertical="center" wrapText="1" readingOrder="1"/>
    </xf>
    <xf numFmtId="0" fontId="72" fillId="27" borderId="7" xfId="0" applyFont="1" applyFill="1" applyBorder="1" applyAlignment="1">
      <alignment horizontal="center" vertical="center" wrapText="1" readingOrder="2"/>
    </xf>
    <xf numFmtId="0" fontId="72" fillId="27" borderId="40" xfId="0" applyFont="1" applyFill="1" applyBorder="1" applyAlignment="1">
      <alignment horizontal="center" vertical="center" wrapText="1" readingOrder="2"/>
    </xf>
  </cellXfs>
  <cellStyles count="19">
    <cellStyle name="Comma" xfId="4" builtinId="3"/>
    <cellStyle name="Comma 2" xfId="6"/>
    <cellStyle name="Normal" xfId="0" builtinId="0"/>
    <cellStyle name="Normal 2" xfId="5"/>
    <cellStyle name="Normal 2 2" xfId="9"/>
    <cellStyle name="Normal 2 2 3" xfId="1"/>
    <cellStyle name="Normal 3" xfId="3"/>
    <cellStyle name="Normal 3 2" xfId="11"/>
    <cellStyle name="Normal 4" xfId="8"/>
    <cellStyle name="Normal 4 2" xfId="13"/>
    <cellStyle name="Normal 42" xfId="17"/>
    <cellStyle name="Normal 5" xfId="14"/>
    <cellStyle name="Normal 5 2" xfId="18"/>
    <cellStyle name="Normal 6" xfId="16"/>
    <cellStyle name="Normal_Sheet1" xfId="12"/>
    <cellStyle name="Percent" xfId="10" builtinId="5"/>
    <cellStyle name="Percent 2" xfId="7"/>
    <cellStyle name="Percent 2 2" xfId="2"/>
    <cellStyle name="Percent 3" xfId="15"/>
  </cellStyles>
  <dxfs count="58">
    <dxf>
      <numFmt numFmtId="14" formatCode="0.00%"/>
    </dxf>
    <dxf>
      <numFmt numFmtId="14" formatCode="0.00%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E26714"/>
      <color rgb="FFEC7320"/>
      <color rgb="FFE8F3E1"/>
      <color rgb="FFFEF0F0"/>
      <color rgb="FFDEEBF7"/>
      <color rgb="FFFA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6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externalLink" Target="externalLinks/externalLink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57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Ex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1- روند یکساله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ارزش بازار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بهادار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27639654598364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21371401886131"/>
          <c:y val="0.10174647887323944"/>
          <c:w val="0.84949897737247426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بازار'!$B$20</c:f>
              <c:strCache>
                <c:ptCount val="1"/>
                <c:pt idx="0">
                  <c:v>مجموع بورس، فرابورس، کالا و انرژی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7.7745383867832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61-483C-A0D5-AC198E91FD46}"/>
                </c:ext>
              </c:extLst>
            </c:dLbl>
            <c:dLbl>
              <c:idx val="3"/>
              <c:layout>
                <c:manualLayout>
                  <c:x val="0"/>
                  <c:y val="7.7745383867832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61-483C-A0D5-AC198E91FD46}"/>
                </c:ext>
              </c:extLst>
            </c:dLbl>
            <c:dLbl>
              <c:idx val="6"/>
              <c:layout>
                <c:manualLayout>
                  <c:x val="0"/>
                  <c:y val="-1.1661807580174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61-483C-A0D5-AC198E91FD46}"/>
                </c:ext>
              </c:extLst>
            </c:dLbl>
            <c:dLbl>
              <c:idx val="7"/>
              <c:layout>
                <c:manualLayout>
                  <c:x val="0"/>
                  <c:y val="-1.5549076773566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61-483C-A0D5-AC198E91FD46}"/>
                </c:ext>
              </c:extLst>
            </c:dLbl>
            <c:dLbl>
              <c:idx val="9"/>
              <c:layout>
                <c:manualLayout>
                  <c:x val="-8.2165250633271889E-17"/>
                  <c:y val="-2.3323615160349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61-483C-A0D5-AC198E91FD46}"/>
                </c:ext>
              </c:extLst>
            </c:dLbl>
            <c:dLbl>
              <c:idx val="10"/>
              <c:layout>
                <c:manualLayout>
                  <c:x val="-4.4817927170868344E-3"/>
                  <c:y val="1.1661807580174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352-4326-8D3B-C1C0497DE8FA}"/>
                </c:ext>
              </c:extLst>
            </c:dLbl>
            <c:dLbl>
              <c:idx val="11"/>
              <c:layout>
                <c:manualLayout>
                  <c:x val="-4.48179271708683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352-4326-8D3B-C1C0497DE8FA}"/>
                </c:ext>
              </c:extLst>
            </c:dLbl>
            <c:dLbl>
              <c:idx val="12"/>
              <c:layout>
                <c:manualLayout>
                  <c:x val="-2.2408963585435816E-3"/>
                  <c:y val="-3.92124453831026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52-4326-8D3B-C1C0497DE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بازار'!$C$20:$N$20</c:f>
              <c:numCache>
                <c:formatCode>#,##0</c:formatCode>
                <c:ptCount val="12"/>
                <c:pt idx="0">
                  <c:v>8772973.9554410167</c:v>
                </c:pt>
                <c:pt idx="1">
                  <c:v>8483218.920319235</c:v>
                </c:pt>
                <c:pt idx="2">
                  <c:v>9456515.3462683298</c:v>
                </c:pt>
                <c:pt idx="3">
                  <c:v>10710335.471853945</c:v>
                </c:pt>
                <c:pt idx="4">
                  <c:v>11238292.129147938</c:v>
                </c:pt>
                <c:pt idx="5">
                  <c:v>12282393.64279134</c:v>
                </c:pt>
                <c:pt idx="6">
                  <c:v>12995238.629105264</c:v>
                </c:pt>
                <c:pt idx="7">
                  <c:v>13672404.07940428</c:v>
                </c:pt>
                <c:pt idx="8">
                  <c:v>15166147.426601715</c:v>
                </c:pt>
                <c:pt idx="9">
                  <c:v>15360314.257918967</c:v>
                </c:pt>
                <c:pt idx="10">
                  <c:v>15512361.413997477</c:v>
                </c:pt>
                <c:pt idx="11">
                  <c:v>18012633.494253922</c:v>
                </c:pt>
              </c:numCache>
            </c:numRef>
          </c:cat>
          <c:val>
            <c:numRef>
              <c:f>'ارزش بازار'!$C$20:$O$20</c:f>
              <c:numCache>
                <c:formatCode>#,##0</c:formatCode>
                <c:ptCount val="13"/>
                <c:pt idx="0">
                  <c:v>8772973.9554410167</c:v>
                </c:pt>
                <c:pt idx="1">
                  <c:v>8483218.920319235</c:v>
                </c:pt>
                <c:pt idx="2">
                  <c:v>9456515.3462683298</c:v>
                </c:pt>
                <c:pt idx="3">
                  <c:v>10710335.471853945</c:v>
                </c:pt>
                <c:pt idx="4">
                  <c:v>11238292.129147938</c:v>
                </c:pt>
                <c:pt idx="5">
                  <c:v>12282393.64279134</c:v>
                </c:pt>
                <c:pt idx="6">
                  <c:v>12995238.629105264</c:v>
                </c:pt>
                <c:pt idx="7">
                  <c:v>13672404.07940428</c:v>
                </c:pt>
                <c:pt idx="8">
                  <c:v>15166147.426601715</c:v>
                </c:pt>
                <c:pt idx="9">
                  <c:v>15360314.257918967</c:v>
                </c:pt>
                <c:pt idx="10">
                  <c:v>15512361.413997477</c:v>
                </c:pt>
                <c:pt idx="11">
                  <c:v>18012633.494253922</c:v>
                </c:pt>
                <c:pt idx="12">
                  <c:v>20691773.814680606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199792"/>
        <c:axId val="477200184"/>
      </c:barChart>
      <c:lineChart>
        <c:grouping val="standard"/>
        <c:varyColors val="0"/>
        <c:ser>
          <c:idx val="0"/>
          <c:order val="0"/>
          <c:tx>
            <c:strRef>
              <c:f>'ارزش بازار'!$A$18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1397-10-30</c:v>
                </c:pt>
                <c:pt idx="1">
                  <c:v>1397-11-30</c:v>
                </c:pt>
                <c:pt idx="2">
                  <c:v>1397-12-29</c:v>
                </c:pt>
                <c:pt idx="3">
                  <c:v>1398-01-31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1398-05-31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  <c:pt idx="12">
                  <c:v>1398-10-30</c:v>
                </c:pt>
              </c:strCache>
            </c:strRef>
          </c:cat>
          <c:val>
            <c:numRef>
              <c:f>'ارزش بازار'!$C$18:$O$18</c:f>
              <c:numCache>
                <c:formatCode>#,##0</c:formatCode>
                <c:ptCount val="13"/>
                <c:pt idx="0">
                  <c:v>6405364.32274576</c:v>
                </c:pt>
                <c:pt idx="1">
                  <c:v>6146619.5081680398</c:v>
                </c:pt>
                <c:pt idx="2">
                  <c:v>6937269.47462638</c:v>
                </c:pt>
                <c:pt idx="3">
                  <c:v>7956760.7981805298</c:v>
                </c:pt>
                <c:pt idx="4">
                  <c:v>8382115.1112253303</c:v>
                </c:pt>
                <c:pt idx="5">
                  <c:v>9091095.1384523399</c:v>
                </c:pt>
                <c:pt idx="6">
                  <c:v>9561281.4875196554</c:v>
                </c:pt>
                <c:pt idx="7">
                  <c:v>9963631.6673291866</c:v>
                </c:pt>
                <c:pt idx="8">
                  <c:v>11264523.993638359</c:v>
                </c:pt>
                <c:pt idx="9">
                  <c:v>11475203.531423653</c:v>
                </c:pt>
                <c:pt idx="10">
                  <c:v>11373632.969741885</c:v>
                </c:pt>
                <c:pt idx="11">
                  <c:v>13214042.582902446</c:v>
                </c:pt>
                <c:pt idx="12">
                  <c:v>15097317.461271172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52-4326-8D3B-C1C0497DE8FA}"/>
            </c:ext>
          </c:extLst>
        </c:ser>
        <c:ser>
          <c:idx val="1"/>
          <c:order val="1"/>
          <c:tx>
            <c:strRef>
              <c:f>'ارزش بازار'!$A$19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1397-10-30</c:v>
                </c:pt>
                <c:pt idx="1">
                  <c:v>1397-11-30</c:v>
                </c:pt>
                <c:pt idx="2">
                  <c:v>1397-12-29</c:v>
                </c:pt>
                <c:pt idx="3">
                  <c:v>1398-01-31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1398-05-31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  <c:pt idx="12">
                  <c:v>1398-10-30</c:v>
                </c:pt>
              </c:strCache>
            </c:strRef>
          </c:cat>
          <c:val>
            <c:numRef>
              <c:f>'ارزش بازار'!$C$19:$O$19</c:f>
              <c:numCache>
                <c:formatCode>#,##0</c:formatCode>
                <c:ptCount val="13"/>
                <c:pt idx="0">
                  <c:v>2321879.7083893572</c:v>
                </c:pt>
                <c:pt idx="1">
                  <c:v>2288811.6058504959</c:v>
                </c:pt>
                <c:pt idx="2">
                  <c:v>2470756.400063049</c:v>
                </c:pt>
                <c:pt idx="3">
                  <c:v>2704550.5030945148</c:v>
                </c:pt>
                <c:pt idx="4">
                  <c:v>2806594.3039585068</c:v>
                </c:pt>
                <c:pt idx="5">
                  <c:v>3141049.2610217999</c:v>
                </c:pt>
                <c:pt idx="6">
                  <c:v>3384432.06026841</c:v>
                </c:pt>
                <c:pt idx="7">
                  <c:v>3658433.446297796</c:v>
                </c:pt>
                <c:pt idx="8">
                  <c:v>3850864.3066030545</c:v>
                </c:pt>
                <c:pt idx="9">
                  <c:v>3832291.0919314125</c:v>
                </c:pt>
                <c:pt idx="10">
                  <c:v>4084752.1564669926</c:v>
                </c:pt>
                <c:pt idx="11">
                  <c:v>4743940.604562873</c:v>
                </c:pt>
                <c:pt idx="12">
                  <c:v>5537533.6804762334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99792"/>
        <c:axId val="477200184"/>
      </c:lineChart>
      <c:catAx>
        <c:axId val="47719979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200184"/>
        <c:crosses val="autoZero"/>
        <c:auto val="1"/>
        <c:lblAlgn val="ctr"/>
        <c:lblOffset val="100"/>
        <c:noMultiLvlLbl val="0"/>
      </c:catAx>
      <c:valAx>
        <c:axId val="477200184"/>
        <c:scaling>
          <c:orientation val="minMax"/>
          <c:max val="23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199792"/>
        <c:crosses val="autoZero"/>
        <c:crossBetween val="between"/>
        <c:majorUnit val="2000000"/>
      </c:valAx>
      <c:spPr>
        <a:solidFill>
          <a:srgbClr val="DEEB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547493328039878"/>
          <c:y val="0.92979631931973417"/>
          <c:w val="0.61094960475073368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2- روند یکساله شاخص کل بورس تهران و فرابورس ایران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4661038422944"/>
          <c:y val="3.235612497590345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456677263702195E-2"/>
          <c:y val="9.7218813905930485E-2"/>
          <c:w val="0.84448912218497196"/>
          <c:h val="0.70462120201076561"/>
        </c:manualLayout>
      </c:layout>
      <c:lineChart>
        <c:grouping val="standard"/>
        <c:varyColors val="0"/>
        <c:ser>
          <c:idx val="1"/>
          <c:order val="0"/>
          <c:tx>
            <c:strRef>
              <c:f>'شاخص های سهام'!$A$13</c:f>
              <c:strCache>
                <c:ptCount val="1"/>
                <c:pt idx="0">
                  <c:v>شاخص كل بورس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'شاخص های سهام'!$B$12:$N$12</c:f>
              <c:strCache>
                <c:ptCount val="13"/>
                <c:pt idx="0">
                  <c:v>1397-10-30</c:v>
                </c:pt>
                <c:pt idx="1">
                  <c:v>1397-11-30</c:v>
                </c:pt>
                <c:pt idx="2">
                  <c:v>1397-12-29</c:v>
                </c:pt>
                <c:pt idx="3">
                  <c:v>1398-01-31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1398-05-31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  <c:pt idx="12">
                  <c:v>1398-10-30</c:v>
                </c:pt>
              </c:strCache>
            </c:strRef>
          </c:cat>
          <c:val>
            <c:numRef>
              <c:f>'شاخص های سهام'!$B$13:$N$13</c:f>
              <c:numCache>
                <c:formatCode>#,##0</c:formatCode>
                <c:ptCount val="13"/>
                <c:pt idx="0">
                  <c:v>165575.09599999999</c:v>
                </c:pt>
                <c:pt idx="1">
                  <c:v>157387.48800000001</c:v>
                </c:pt>
                <c:pt idx="2">
                  <c:v>178659.04699999999</c:v>
                </c:pt>
                <c:pt idx="3">
                  <c:v>204375.30300000001</c:v>
                </c:pt>
                <c:pt idx="4">
                  <c:v>215091.614</c:v>
                </c:pt>
                <c:pt idx="5">
                  <c:v>234879.41099999999</c:v>
                </c:pt>
                <c:pt idx="6">
                  <c:v>253056.791</c:v>
                </c:pt>
                <c:pt idx="7">
                  <c:v>266127.20699999999</c:v>
                </c:pt>
                <c:pt idx="8">
                  <c:v>302103.54800000001</c:v>
                </c:pt>
                <c:pt idx="9">
                  <c:v>308314.88</c:v>
                </c:pt>
                <c:pt idx="10">
                  <c:v>304997.00400000002</c:v>
                </c:pt>
                <c:pt idx="11">
                  <c:v>353996.72100000002</c:v>
                </c:pt>
                <c:pt idx="12">
                  <c:v>409807.77100000001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398880"/>
        <c:axId val="477399272"/>
      </c:lineChart>
      <c:lineChart>
        <c:grouping val="standard"/>
        <c:varyColors val="0"/>
        <c:ser>
          <c:idx val="2"/>
          <c:order val="1"/>
          <c:tx>
            <c:strRef>
              <c:f>'شاخص های سهام'!$A$14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571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'شاخص های سهام'!$B$12:$N$12</c:f>
              <c:strCache>
                <c:ptCount val="13"/>
                <c:pt idx="0">
                  <c:v>1397-10-30</c:v>
                </c:pt>
                <c:pt idx="1">
                  <c:v>1397-11-30</c:v>
                </c:pt>
                <c:pt idx="2">
                  <c:v>1397-12-29</c:v>
                </c:pt>
                <c:pt idx="3">
                  <c:v>1398-01-31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1398-05-31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  <c:pt idx="12">
                  <c:v>1398-10-30</c:v>
                </c:pt>
              </c:strCache>
            </c:strRef>
          </c:cat>
          <c:val>
            <c:numRef>
              <c:f>'شاخص های سهام'!$B$14:$N$14</c:f>
              <c:numCache>
                <c:formatCode>#,##0</c:formatCode>
                <c:ptCount val="13"/>
                <c:pt idx="0">
                  <c:v>1992.07088</c:v>
                </c:pt>
                <c:pt idx="1">
                  <c:v>1965.19939</c:v>
                </c:pt>
                <c:pt idx="2">
                  <c:v>2257.8648800000001</c:v>
                </c:pt>
                <c:pt idx="3">
                  <c:v>2477.8316399999999</c:v>
                </c:pt>
                <c:pt idx="4">
                  <c:v>2644.4414000000002</c:v>
                </c:pt>
                <c:pt idx="5">
                  <c:v>2978.1265600000002</c:v>
                </c:pt>
                <c:pt idx="6">
                  <c:v>3274.7777999999998</c:v>
                </c:pt>
                <c:pt idx="7">
                  <c:v>3579.3231300000002</c:v>
                </c:pt>
                <c:pt idx="8">
                  <c:v>4017.0419900000002</c:v>
                </c:pt>
                <c:pt idx="9">
                  <c:v>3804.8788</c:v>
                </c:pt>
                <c:pt idx="10">
                  <c:v>3950.0976500000002</c:v>
                </c:pt>
                <c:pt idx="11">
                  <c:v>4558.98369</c:v>
                </c:pt>
                <c:pt idx="12">
                  <c:v>5301.0109400000001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400056"/>
        <c:axId val="477399664"/>
      </c:lineChart>
      <c:catAx>
        <c:axId val="4773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399272"/>
        <c:crosses val="autoZero"/>
        <c:auto val="1"/>
        <c:lblAlgn val="ctr"/>
        <c:lblOffset val="100"/>
        <c:noMultiLvlLbl val="0"/>
      </c:catAx>
      <c:valAx>
        <c:axId val="477399272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398880"/>
        <c:crosses val="autoZero"/>
        <c:crossBetween val="between"/>
        <c:majorUnit val="25000"/>
      </c:valAx>
      <c:valAx>
        <c:axId val="477399664"/>
        <c:scaling>
          <c:orientation val="minMax"/>
          <c:min val="95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400056"/>
        <c:crosses val="max"/>
        <c:crossBetween val="between"/>
        <c:majorUnit val="300"/>
      </c:valAx>
      <c:catAx>
        <c:axId val="477400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399664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81849202308045"/>
          <c:y val="0.9309811120235737"/>
          <c:w val="0.52505266991534616"/>
          <c:h val="6.901888797642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7- روند یکساله مجموع ارزش معاملات به تفکیک بورس ها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630244007077739"/>
          <c:y val="1.0004547999247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0775876157991"/>
          <c:y val="9.6574717428196344E-2"/>
          <c:w val="0.82778819494099387"/>
          <c:h val="0.636534771187321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'ارزش معاملات بورس ها'!$A$35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'ارزش معاملات بورس ها'!$C$35:$O$35</c:f>
              <c:numCache>
                <c:formatCode>#,##0</c:formatCode>
                <c:ptCount val="13"/>
                <c:pt idx="0">
                  <c:v>149166.934449272</c:v>
                </c:pt>
                <c:pt idx="1">
                  <c:v>97816.697090724003</c:v>
                </c:pt>
                <c:pt idx="2">
                  <c:v>201558.95865114799</c:v>
                </c:pt>
                <c:pt idx="3">
                  <c:v>159845.60595983599</c:v>
                </c:pt>
                <c:pt idx="4">
                  <c:v>295985.72352784401</c:v>
                </c:pt>
                <c:pt idx="5">
                  <c:v>267313.42383791698</c:v>
                </c:pt>
                <c:pt idx="6">
                  <c:v>274429.50175007898</c:v>
                </c:pt>
                <c:pt idx="7">
                  <c:v>215583.00875873098</c:v>
                </c:pt>
                <c:pt idx="8">
                  <c:v>368221.63299199997</c:v>
                </c:pt>
                <c:pt idx="9">
                  <c:v>434315.297778012</c:v>
                </c:pt>
                <c:pt idx="10">
                  <c:v>245782.37129360801</c:v>
                </c:pt>
                <c:pt idx="11">
                  <c:v>431868.80264898</c:v>
                </c:pt>
                <c:pt idx="12">
                  <c:v>643463.56591221795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0-426C-B965-4C8D8C912EEE}"/>
            </c:ext>
          </c:extLst>
        </c:ser>
        <c:ser>
          <c:idx val="1"/>
          <c:order val="1"/>
          <c:tx>
            <c:strRef>
              <c:f>'ارزش معاملات بورس ها'!$A$36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'ارزش معاملات بورس ها'!$C$36:$O$36</c:f>
              <c:numCache>
                <c:formatCode>#,##0</c:formatCode>
                <c:ptCount val="13"/>
                <c:pt idx="0">
                  <c:v>88634.850724329008</c:v>
                </c:pt>
                <c:pt idx="1">
                  <c:v>94096.221367641003</c:v>
                </c:pt>
                <c:pt idx="2">
                  <c:v>146234.86159556001</c:v>
                </c:pt>
                <c:pt idx="3">
                  <c:v>76342.463050937004</c:v>
                </c:pt>
                <c:pt idx="4">
                  <c:v>146336.86041798</c:v>
                </c:pt>
                <c:pt idx="5">
                  <c:v>146400.39384424902</c:v>
                </c:pt>
                <c:pt idx="6">
                  <c:v>180231.36781592001</c:v>
                </c:pt>
                <c:pt idx="7">
                  <c:v>181651.26344126</c:v>
                </c:pt>
                <c:pt idx="8">
                  <c:v>209414.26079292101</c:v>
                </c:pt>
                <c:pt idx="9">
                  <c:v>259987.831946833</c:v>
                </c:pt>
                <c:pt idx="10">
                  <c:v>169887.37987704301</c:v>
                </c:pt>
                <c:pt idx="11">
                  <c:v>331606.67989353801</c:v>
                </c:pt>
                <c:pt idx="12">
                  <c:v>378908.62732394598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0-426C-B965-4C8D8C912EEE}"/>
            </c:ext>
          </c:extLst>
        </c:ser>
        <c:ser>
          <c:idx val="2"/>
          <c:order val="2"/>
          <c:tx>
            <c:strRef>
              <c:f>'ارزش معاملات بورس ها'!$A$37</c:f>
              <c:strCache>
                <c:ptCount val="1"/>
                <c:pt idx="0">
                  <c:v>بورس­ کالا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'ارزش معاملات بورس ها'!$C$37:$O$37</c:f>
              <c:numCache>
                <c:formatCode>#,##0</c:formatCode>
                <c:ptCount val="13"/>
                <c:pt idx="0">
                  <c:v>75919.757921387005</c:v>
                </c:pt>
                <c:pt idx="1">
                  <c:v>106335.99721211899</c:v>
                </c:pt>
                <c:pt idx="2">
                  <c:v>113752.79045975899</c:v>
                </c:pt>
                <c:pt idx="3">
                  <c:v>74966.751637851004</c:v>
                </c:pt>
                <c:pt idx="4">
                  <c:v>142063</c:v>
                </c:pt>
                <c:pt idx="5">
                  <c:v>95924.011308924994</c:v>
                </c:pt>
                <c:pt idx="6">
                  <c:v>100381</c:v>
                </c:pt>
                <c:pt idx="7">
                  <c:v>84648</c:v>
                </c:pt>
                <c:pt idx="8">
                  <c:v>103342</c:v>
                </c:pt>
                <c:pt idx="9">
                  <c:v>110054</c:v>
                </c:pt>
                <c:pt idx="10">
                  <c:v>108697</c:v>
                </c:pt>
                <c:pt idx="11">
                  <c:v>136792</c:v>
                </c:pt>
                <c:pt idx="12">
                  <c:v>135364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D0-426C-B965-4C8D8C912EEE}"/>
            </c:ext>
          </c:extLst>
        </c:ser>
        <c:ser>
          <c:idx val="3"/>
          <c:order val="3"/>
          <c:tx>
            <c:strRef>
              <c:f>'ارزش معاملات بورس ها'!$A$38</c:f>
              <c:strCache>
                <c:ptCount val="1"/>
                <c:pt idx="0">
                  <c:v>بورس­ انرژی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'ارزش معاملات بورس ها'!$C$38:$O$38</c:f>
              <c:numCache>
                <c:formatCode>#,##0</c:formatCode>
                <c:ptCount val="13"/>
                <c:pt idx="0">
                  <c:v>8686.5033199999998</c:v>
                </c:pt>
                <c:pt idx="1">
                  <c:v>11367.73854</c:v>
                </c:pt>
                <c:pt idx="2">
                  <c:v>12255.730316597001</c:v>
                </c:pt>
                <c:pt idx="3">
                  <c:v>5492</c:v>
                </c:pt>
                <c:pt idx="4">
                  <c:v>16919</c:v>
                </c:pt>
                <c:pt idx="5">
                  <c:v>9907.0967247610006</c:v>
                </c:pt>
                <c:pt idx="6">
                  <c:v>13373</c:v>
                </c:pt>
                <c:pt idx="7">
                  <c:v>8485</c:v>
                </c:pt>
                <c:pt idx="8">
                  <c:v>44952</c:v>
                </c:pt>
                <c:pt idx="9">
                  <c:v>23661</c:v>
                </c:pt>
                <c:pt idx="10">
                  <c:v>35440</c:v>
                </c:pt>
                <c:pt idx="11">
                  <c:v>91468</c:v>
                </c:pt>
                <c:pt idx="12">
                  <c:v>53804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D0-426C-B965-4C8D8C912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7400840"/>
        <c:axId val="477401232"/>
      </c:barChart>
      <c:catAx>
        <c:axId val="47740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401232"/>
        <c:crosses val="autoZero"/>
        <c:auto val="1"/>
        <c:lblAlgn val="ctr"/>
        <c:lblOffset val="100"/>
        <c:noMultiLvlLbl val="0"/>
      </c:catAx>
      <c:valAx>
        <c:axId val="477401232"/>
        <c:scaling>
          <c:orientation val="minMax"/>
          <c:max val="1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cs typeface="B Mitra" panose="00000400000000000000" pitchFamily="2" charset="-78"/>
                  </a:rPr>
                  <a:t>میلیارد ریال</a:t>
                </a:r>
                <a:endParaRPr lang="en-US"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6.0915725564607864E-2"/>
              <c:y val="0.31997380436460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4008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</c:dTable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6- روند یکساله ارزش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i="0" u="none" strike="noStrike" cap="none" normalizeH="0" baseline="0">
                <a:effectLst/>
              </a:rPr>
              <a:t>تجمعی</a:t>
            </a:r>
            <a:r>
              <a:rPr lang="en-US" sz="1100" b="0" i="0" u="none" strike="noStrike" cap="none" normalizeH="0" baseline="0">
                <a:effectLst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معاملات بورس ها</a:t>
            </a:r>
            <a:endParaRPr lang="en-US" sz="1100" b="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359350712228935"/>
          <c:y val="3.486135230075092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23740115009894"/>
          <c:y val="9.3791432933721566E-2"/>
          <c:w val="0.85020326342702313"/>
          <c:h val="0.765150329743919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'ارزش معاملات بورس ها'!$B$40</c:f>
              <c:strCache>
                <c:ptCount val="1"/>
                <c:pt idx="0">
                  <c:v>ارزش تجمعی معاملات کل سال تا انتهای ماه قبل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'ارزش معاملات بورس ها'!$C$40:$O$40</c:f>
              <c:numCache>
                <c:formatCode>#,##0</c:formatCode>
                <c:ptCount val="13"/>
                <c:pt idx="0">
                  <c:v>2549014.5987215252</c:v>
                </c:pt>
                <c:pt idx="1">
                  <c:v>2871422.6451365133</c:v>
                </c:pt>
                <c:pt idx="2">
                  <c:v>3181039.2993469974</c:v>
                </c:pt>
                <c:pt idx="3">
                  <c:v>0</c:v>
                </c:pt>
                <c:pt idx="4">
                  <c:v>316646.82064862398</c:v>
                </c:pt>
                <c:pt idx="5">
                  <c:v>917951.40459444805</c:v>
                </c:pt>
                <c:pt idx="6">
                  <c:v>1437496.3303103</c:v>
                </c:pt>
                <c:pt idx="7">
                  <c:v>2005911.1998762991</c:v>
                </c:pt>
                <c:pt idx="8">
                  <c:v>2496278.4720762903</c:v>
                </c:pt>
                <c:pt idx="9">
                  <c:v>3222208.365861211</c:v>
                </c:pt>
                <c:pt idx="10">
                  <c:v>4050226.4955860563</c:v>
                </c:pt>
                <c:pt idx="11">
                  <c:v>4610033.2467567073</c:v>
                </c:pt>
                <c:pt idx="12">
                  <c:v>5601768.7292992249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8-43B3-9671-24065EA58C42}"/>
            </c:ext>
          </c:extLst>
        </c:ser>
        <c:ser>
          <c:idx val="0"/>
          <c:order val="1"/>
          <c:tx>
            <c:strRef>
              <c:f>'ارزش معاملات بورس ها'!$B$39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rgbClr val="ED7D31">
                <a:lumMod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8.15189793118760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C8-43B3-9671-24065EA58C42}"/>
                </c:ext>
              </c:extLst>
            </c:dLbl>
            <c:dLbl>
              <c:idx val="5"/>
              <c:layout>
                <c:manualLayout>
                  <c:x val="0"/>
                  <c:y val="-7.02045023828214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C8-43B3-9671-24065EA58C42}"/>
                </c:ext>
              </c:extLst>
            </c:dLbl>
            <c:dLbl>
              <c:idx val="7"/>
              <c:layout>
                <c:manualLayout>
                  <c:x val="-1.6266532270293478E-16"/>
                  <c:y val="-7.06748816518781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C8-43B3-9671-24065EA58C42}"/>
                </c:ext>
              </c:extLst>
            </c:dLbl>
            <c:dLbl>
              <c:idx val="8"/>
              <c:layout>
                <c:manualLayout>
                  <c:x val="-1.6266532270293478E-16"/>
                  <c:y val="-7.81222890945279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C8-43B3-9671-24065EA58C42}"/>
                </c:ext>
              </c:extLst>
            </c:dLbl>
            <c:dLbl>
              <c:idx val="9"/>
              <c:layout>
                <c:manualLayout>
                  <c:x val="0"/>
                  <c:y val="-7.7698852598108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C8-43B3-9671-24065EA58C42}"/>
                </c:ext>
              </c:extLst>
            </c:dLbl>
            <c:dLbl>
              <c:idx val="10"/>
              <c:layout>
                <c:manualLayout>
                  <c:x val="0"/>
                  <c:y val="-7.27238702412953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C8-43B3-9671-24065EA58C42}"/>
                </c:ext>
              </c:extLst>
            </c:dLbl>
            <c:dLbl>
              <c:idx val="11"/>
              <c:layout>
                <c:manualLayout>
                  <c:x val="0"/>
                  <c:y val="-0.111689226157908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C8-43B3-9671-24065EA58C42}"/>
                </c:ext>
              </c:extLst>
            </c:dLbl>
            <c:dLbl>
              <c:idx val="12"/>
              <c:layout>
                <c:manualLayout>
                  <c:x val="-1.459352730332911E-16"/>
                  <c:y val="-9.93623078082007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C8-43B3-9671-24065EA58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82880" rIns="38100" bIns="19050" anchor="t" anchorCtr="0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'ارزش معاملات بورس ها'!$C$34:$O$34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'ارزش معاملات بورس ها'!$C$39:$O$39</c:f>
              <c:numCache>
                <c:formatCode>#,##0</c:formatCode>
                <c:ptCount val="13"/>
                <c:pt idx="0">
                  <c:v>322408.046414988</c:v>
                </c:pt>
                <c:pt idx="1">
                  <c:v>309616.654210484</c:v>
                </c:pt>
                <c:pt idx="2">
                  <c:v>473802.34102306399</c:v>
                </c:pt>
                <c:pt idx="3">
                  <c:v>316646.82064862398</c:v>
                </c:pt>
                <c:pt idx="4">
                  <c:v>601304.58394582407</c:v>
                </c:pt>
                <c:pt idx="5">
                  <c:v>519544.925715852</c:v>
                </c:pt>
                <c:pt idx="6">
                  <c:v>568414.86956599902</c:v>
                </c:pt>
                <c:pt idx="7">
                  <c:v>490367.27219999098</c:v>
                </c:pt>
                <c:pt idx="8">
                  <c:v>725929.89378492092</c:v>
                </c:pt>
                <c:pt idx="9">
                  <c:v>828018.12972484506</c:v>
                </c:pt>
                <c:pt idx="10">
                  <c:v>559806.75117065106</c:v>
                </c:pt>
                <c:pt idx="11">
                  <c:v>991735.48254251806</c:v>
                </c:pt>
                <c:pt idx="12">
                  <c:v>1211540.1932361638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7C8-43B3-9671-24065EA58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25803056"/>
        <c:axId val="525803448"/>
      </c:barChart>
      <c:catAx>
        <c:axId val="52580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5803448"/>
        <c:crosses val="autoZero"/>
        <c:auto val="1"/>
        <c:lblAlgn val="ctr"/>
        <c:lblOffset val="100"/>
        <c:noMultiLvlLbl val="0"/>
      </c:catAx>
      <c:valAx>
        <c:axId val="525803448"/>
        <c:scaling>
          <c:orientation val="minMax"/>
          <c:max val="7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000" b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 sz="1000" b="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3056"/>
        <c:crosses val="autoZero"/>
        <c:crossBetween val="between"/>
        <c:majorUnit val="700000"/>
      </c:valAx>
      <c:spPr>
        <a:solidFill>
          <a:srgbClr val="4F81BD">
            <a:lumMod val="20000"/>
            <a:lumOff val="80000"/>
          </a:srgb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70372384120114517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8- ارزش معاملات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به تفکیک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24356848032034"/>
          <c:y val="1.6309901176269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9500346199056"/>
          <c:y val="0.13676397762391435"/>
          <c:w val="0.61261409808436518"/>
          <c:h val="0.7925084940747700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78-4E12-917C-0F73843BF966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78-4E12-917C-0F73843BF966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78-4E12-917C-0F73843BF966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78-4E12-917C-0F73843BF966}"/>
              </c:ext>
            </c:extLst>
          </c:dPt>
          <c:dLbls>
            <c:dLbl>
              <c:idx val="2"/>
              <c:layout>
                <c:manualLayout>
                  <c:x val="2.1417322834645668E-2"/>
                  <c:y val="-1.28637416228056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fld id="{60128F1D-2416-42DD-9EDB-12ECD2FE15F8}" type="CATEGORYNAME">
                      <a:rPr lang="en-US" sz="1200"/>
                      <a:pPr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en-US" sz="1200" baseline="0"/>
                      <a:t>
</a:t>
                    </a:r>
                    <a:fld id="{E562FCE4-4A4E-404E-A305-D68BC6A438B1}" type="PERCENTAGE">
                      <a:rPr lang="en-US" sz="1200" baseline="0">
                        <a:latin typeface="IPT.Mitra" panose="00000400000000000000" pitchFamily="2" charset="2"/>
                        <a:cs typeface="B Mitra" panose="00000400000000000000" pitchFamily="2" charset="-78"/>
                      </a:rPr>
                      <a:pPr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en-US" sz="12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24137931034483"/>
                      <c:h val="0.171253822629969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178-4E12-917C-0F73843BF966}"/>
                </c:ext>
              </c:extLst>
            </c:dLbl>
            <c:dLbl>
              <c:idx val="3"/>
              <c:layout>
                <c:manualLayout>
                  <c:x val="0.12993947674348927"/>
                  <c:y val="0.196557914938401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78-4E12-917C-0F73843BF9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'ارزش معاملات بورس ها'!$A$43:$A$46</c:f>
              <c:strCache>
                <c:ptCount val="4"/>
                <c:pt idx="0">
                  <c:v>سهام</c:v>
                </c:pt>
                <c:pt idx="1">
                  <c:v>اوراق بدهی</c:v>
                </c:pt>
                <c:pt idx="2">
                  <c:v>ETFs</c:v>
                </c:pt>
                <c:pt idx="3">
                  <c:v>بازار فیزیکی بورس کالا و انرژی</c:v>
                </c:pt>
              </c:strCache>
            </c:strRef>
          </c:cat>
          <c:val>
            <c:numRef>
              <c:f>'ارزش معاملات بورس ها'!$B$43:$B$46</c:f>
              <c:numCache>
                <c:formatCode>#,##0</c:formatCode>
                <c:ptCount val="4"/>
                <c:pt idx="0">
                  <c:v>823111.45823050698</c:v>
                </c:pt>
                <c:pt idx="1">
                  <c:v>128776.446457948</c:v>
                </c:pt>
                <c:pt idx="2">
                  <c:v>72676.288547709002</c:v>
                </c:pt>
                <c:pt idx="3">
                  <c:v>186976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78-4E12-917C-0F73843BF9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25-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سهام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6027289518102"/>
          <c:y val="9.9216858762219917E-2"/>
          <c:w val="0.85728430410845113"/>
          <c:h val="0.7575191884798183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حقوقی'!$F$2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حقوقی'!$F$3:$F$15</c:f>
              <c:numCache>
                <c:formatCode>#,##0</c:formatCode>
                <c:ptCount val="13"/>
                <c:pt idx="0">
                  <c:v>180513</c:v>
                </c:pt>
                <c:pt idx="1">
                  <c:v>132824</c:v>
                </c:pt>
                <c:pt idx="2">
                  <c:v>224174</c:v>
                </c:pt>
                <c:pt idx="3">
                  <c:v>200498</c:v>
                </c:pt>
                <c:pt idx="4">
                  <c:v>386236</c:v>
                </c:pt>
                <c:pt idx="5">
                  <c:v>353402</c:v>
                </c:pt>
                <c:pt idx="6">
                  <c:v>362879</c:v>
                </c:pt>
                <c:pt idx="7">
                  <c:v>333723</c:v>
                </c:pt>
                <c:pt idx="8">
                  <c:v>486651</c:v>
                </c:pt>
                <c:pt idx="9">
                  <c:v>551380</c:v>
                </c:pt>
                <c:pt idx="10">
                  <c:v>303330.41098639846</c:v>
                </c:pt>
                <c:pt idx="11">
                  <c:v>592697.93775368354</c:v>
                </c:pt>
                <c:pt idx="12">
                  <c:v>823111.45823050756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3-4C48-921B-A21A8AB8E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525802664"/>
        <c:axId val="525802272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حقوقی'!$B$2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1397/10</c:v>
                </c:pt>
                <c:pt idx="1">
                  <c:v>1397/11</c:v>
                </c:pt>
                <c:pt idx="2">
                  <c:v>1397/12</c:v>
                </c:pt>
                <c:pt idx="3">
                  <c:v>1398/01</c:v>
                </c:pt>
                <c:pt idx="4">
                  <c:v>1398/02</c:v>
                </c:pt>
                <c:pt idx="5">
                  <c:v>1398/03</c:v>
                </c:pt>
                <c:pt idx="6">
                  <c:v>1398/04</c:v>
                </c:pt>
                <c:pt idx="7">
                  <c:v>1398/05</c:v>
                </c:pt>
                <c:pt idx="8">
                  <c:v>1398/06</c:v>
                </c:pt>
                <c:pt idx="9">
                  <c:v>1398/07</c:v>
                </c:pt>
                <c:pt idx="10">
                  <c:v>1398/08</c:v>
                </c:pt>
                <c:pt idx="11">
                  <c:v>1398/09</c:v>
                </c:pt>
                <c:pt idx="12">
                  <c:v>1398/10</c:v>
                </c:pt>
              </c:strCache>
            </c:strRef>
          </c:cat>
          <c:val>
            <c:numRef>
              <c:f>'آمار معاملات حقیقی و حقوقی'!$B$3:$B$15</c:f>
              <c:numCache>
                <c:formatCode>#,##0</c:formatCode>
                <c:ptCount val="13"/>
                <c:pt idx="0">
                  <c:v>64230</c:v>
                </c:pt>
                <c:pt idx="1">
                  <c:v>40968</c:v>
                </c:pt>
                <c:pt idx="2">
                  <c:v>118285</c:v>
                </c:pt>
                <c:pt idx="3">
                  <c:v>63671</c:v>
                </c:pt>
                <c:pt idx="4">
                  <c:v>106177</c:v>
                </c:pt>
                <c:pt idx="5">
                  <c:v>114715</c:v>
                </c:pt>
                <c:pt idx="6">
                  <c:v>97289</c:v>
                </c:pt>
                <c:pt idx="7">
                  <c:v>83979</c:v>
                </c:pt>
                <c:pt idx="8">
                  <c:v>121166</c:v>
                </c:pt>
                <c:pt idx="9">
                  <c:v>129673</c:v>
                </c:pt>
                <c:pt idx="10">
                  <c:v>86577.885555492496</c:v>
                </c:pt>
                <c:pt idx="11">
                  <c:v>115044.28478775649</c:v>
                </c:pt>
                <c:pt idx="12">
                  <c:v>190228.9221715325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43-4C48-921B-A21A8AB8E951}"/>
            </c:ext>
          </c:extLst>
        </c:ser>
        <c:ser>
          <c:idx val="1"/>
          <c:order val="1"/>
          <c:tx>
            <c:strRef>
              <c:f>'آمار معاملات حقیقی و حقوقی'!$D$2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1397/10</c:v>
                </c:pt>
                <c:pt idx="1">
                  <c:v>1397/11</c:v>
                </c:pt>
                <c:pt idx="2">
                  <c:v>1397/12</c:v>
                </c:pt>
                <c:pt idx="3">
                  <c:v>1398/01</c:v>
                </c:pt>
                <c:pt idx="4">
                  <c:v>1398/02</c:v>
                </c:pt>
                <c:pt idx="5">
                  <c:v>1398/03</c:v>
                </c:pt>
                <c:pt idx="6">
                  <c:v>1398/04</c:v>
                </c:pt>
                <c:pt idx="7">
                  <c:v>1398/05</c:v>
                </c:pt>
                <c:pt idx="8">
                  <c:v>1398/06</c:v>
                </c:pt>
                <c:pt idx="9">
                  <c:v>1398/07</c:v>
                </c:pt>
                <c:pt idx="10">
                  <c:v>1398/08</c:v>
                </c:pt>
                <c:pt idx="11">
                  <c:v>1398/09</c:v>
                </c:pt>
                <c:pt idx="12">
                  <c:v>1398/10</c:v>
                </c:pt>
              </c:strCache>
            </c:strRef>
          </c:cat>
          <c:val>
            <c:numRef>
              <c:f>'آمار معاملات حقیقی و حقوقی'!$D$3:$D$15</c:f>
              <c:numCache>
                <c:formatCode>#,##0</c:formatCode>
                <c:ptCount val="13"/>
                <c:pt idx="0">
                  <c:v>116283</c:v>
                </c:pt>
                <c:pt idx="1">
                  <c:v>91856</c:v>
                </c:pt>
                <c:pt idx="2">
                  <c:v>105889</c:v>
                </c:pt>
                <c:pt idx="3">
                  <c:v>136827</c:v>
                </c:pt>
                <c:pt idx="4">
                  <c:v>280059</c:v>
                </c:pt>
                <c:pt idx="5">
                  <c:v>238687</c:v>
                </c:pt>
                <c:pt idx="6">
                  <c:v>265590</c:v>
                </c:pt>
                <c:pt idx="7">
                  <c:v>249744</c:v>
                </c:pt>
                <c:pt idx="8">
                  <c:v>365485</c:v>
                </c:pt>
                <c:pt idx="9">
                  <c:v>421707</c:v>
                </c:pt>
                <c:pt idx="10">
                  <c:v>216752.52543090598</c:v>
                </c:pt>
                <c:pt idx="11">
                  <c:v>477653.65296592703</c:v>
                </c:pt>
                <c:pt idx="12">
                  <c:v>632882.53605897503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43-4C48-921B-A21A8AB8E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802664"/>
        <c:axId val="525802272"/>
      </c:lineChart>
      <c:catAx>
        <c:axId val="525802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2272"/>
        <c:crosses val="autoZero"/>
        <c:auto val="1"/>
        <c:lblAlgn val="ctr"/>
        <c:lblOffset val="100"/>
        <c:noMultiLvlLbl val="0"/>
      </c:catAx>
      <c:valAx>
        <c:axId val="525802272"/>
        <c:scaling>
          <c:orientation val="minMax"/>
          <c:max val="5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2664"/>
        <c:crosses val="autoZero"/>
        <c:crossBetween val="between"/>
        <c:majorUnit val="1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48-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بدهی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77226992354598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6027289518102"/>
          <c:y val="9.9216858762219917E-2"/>
          <c:w val="0.85728430410845113"/>
          <c:h val="0.7524293785310736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حقوقی'!$F$2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حقوقی'!$F$19:$F$31</c:f>
              <c:numCache>
                <c:formatCode>#,##0</c:formatCode>
                <c:ptCount val="13"/>
                <c:pt idx="0">
                  <c:v>45229.258116719997</c:v>
                </c:pt>
                <c:pt idx="1">
                  <c:v>49129.061519237002</c:v>
                </c:pt>
                <c:pt idx="2">
                  <c:v>102439.293928047</c:v>
                </c:pt>
                <c:pt idx="3">
                  <c:v>20117.618414216999</c:v>
                </c:pt>
                <c:pt idx="4">
                  <c:v>29087.266962397</c:v>
                </c:pt>
                <c:pt idx="5">
                  <c:v>38328</c:v>
                </c:pt>
                <c:pt idx="6">
                  <c:v>62378</c:v>
                </c:pt>
                <c:pt idx="7">
                  <c:v>47202</c:v>
                </c:pt>
                <c:pt idx="8">
                  <c:v>50104</c:v>
                </c:pt>
                <c:pt idx="9">
                  <c:v>92359</c:v>
                </c:pt>
                <c:pt idx="10">
                  <c:v>81627.029781014993</c:v>
                </c:pt>
                <c:pt idx="11">
                  <c:v>118740.0594542195</c:v>
                </c:pt>
                <c:pt idx="12">
                  <c:v>128776.44645794798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C4-4359-9D8B-28D7BEE47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525801488"/>
        <c:axId val="525804624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حقوقی'!$B$2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حقوقی'!$A$19:$A$31</c:f>
              <c:strCache>
                <c:ptCount val="13"/>
                <c:pt idx="0">
                  <c:v>1397/10</c:v>
                </c:pt>
                <c:pt idx="1">
                  <c:v>1397/11</c:v>
                </c:pt>
                <c:pt idx="2">
                  <c:v>1397/12</c:v>
                </c:pt>
                <c:pt idx="3">
                  <c:v>1398/01</c:v>
                </c:pt>
                <c:pt idx="4">
                  <c:v>1398/02</c:v>
                </c:pt>
                <c:pt idx="5">
                  <c:v>1398/03</c:v>
                </c:pt>
                <c:pt idx="6">
                  <c:v>1398/04</c:v>
                </c:pt>
                <c:pt idx="7">
                  <c:v>1398/05</c:v>
                </c:pt>
                <c:pt idx="8">
                  <c:v>1398/06</c:v>
                </c:pt>
                <c:pt idx="9">
                  <c:v>1398/07</c:v>
                </c:pt>
                <c:pt idx="10">
                  <c:v>1398/08</c:v>
                </c:pt>
                <c:pt idx="11">
                  <c:v>1398/09</c:v>
                </c:pt>
                <c:pt idx="12">
                  <c:v>1398/10</c:v>
                </c:pt>
              </c:strCache>
            </c:strRef>
          </c:cat>
          <c:val>
            <c:numRef>
              <c:f>'آمار معاملات حقیقی و حقوقی'!$B$19:$B$31</c:f>
              <c:numCache>
                <c:formatCode>#,##0</c:formatCode>
                <c:ptCount val="13"/>
                <c:pt idx="0">
                  <c:v>42545.787244794497</c:v>
                </c:pt>
                <c:pt idx="1">
                  <c:v>47312.415226616002</c:v>
                </c:pt>
                <c:pt idx="2">
                  <c:v>99963.758621330999</c:v>
                </c:pt>
                <c:pt idx="3">
                  <c:v>18755.4619537285</c:v>
                </c:pt>
                <c:pt idx="4">
                  <c:v>27019.4343472685</c:v>
                </c:pt>
                <c:pt idx="5">
                  <c:v>36684</c:v>
                </c:pt>
                <c:pt idx="6">
                  <c:v>60162</c:v>
                </c:pt>
                <c:pt idx="7">
                  <c:v>44870</c:v>
                </c:pt>
                <c:pt idx="8">
                  <c:v>47880</c:v>
                </c:pt>
                <c:pt idx="9">
                  <c:v>89684</c:v>
                </c:pt>
                <c:pt idx="10">
                  <c:v>79826.193898761499</c:v>
                </c:pt>
                <c:pt idx="11">
                  <c:v>116122.0024184495</c:v>
                </c:pt>
                <c:pt idx="12">
                  <c:v>125911.04189077599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C4-4359-9D8B-28D7BEE4729F}"/>
            </c:ext>
          </c:extLst>
        </c:ser>
        <c:ser>
          <c:idx val="1"/>
          <c:order val="1"/>
          <c:tx>
            <c:strRef>
              <c:f>'آمار معاملات حقیقی و حقوقی'!$D$2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حقوقی'!$A$19:$A$31</c:f>
              <c:strCache>
                <c:ptCount val="13"/>
                <c:pt idx="0">
                  <c:v>1397/10</c:v>
                </c:pt>
                <c:pt idx="1">
                  <c:v>1397/11</c:v>
                </c:pt>
                <c:pt idx="2">
                  <c:v>1397/12</c:v>
                </c:pt>
                <c:pt idx="3">
                  <c:v>1398/01</c:v>
                </c:pt>
                <c:pt idx="4">
                  <c:v>1398/02</c:v>
                </c:pt>
                <c:pt idx="5">
                  <c:v>1398/03</c:v>
                </c:pt>
                <c:pt idx="6">
                  <c:v>1398/04</c:v>
                </c:pt>
                <c:pt idx="7">
                  <c:v>1398/05</c:v>
                </c:pt>
                <c:pt idx="8">
                  <c:v>1398/06</c:v>
                </c:pt>
                <c:pt idx="9">
                  <c:v>1398/07</c:v>
                </c:pt>
                <c:pt idx="10">
                  <c:v>1398/08</c:v>
                </c:pt>
                <c:pt idx="11">
                  <c:v>1398/09</c:v>
                </c:pt>
                <c:pt idx="12">
                  <c:v>1398/10</c:v>
                </c:pt>
              </c:strCache>
            </c:strRef>
          </c:cat>
          <c:val>
            <c:numRef>
              <c:f>'آمار معاملات حقیقی و حقوقی'!$D$19:$D$31</c:f>
              <c:numCache>
                <c:formatCode>#,##0</c:formatCode>
                <c:ptCount val="13"/>
                <c:pt idx="0">
                  <c:v>2683.4708719255</c:v>
                </c:pt>
                <c:pt idx="1">
                  <c:v>1816.6462926209999</c:v>
                </c:pt>
                <c:pt idx="2">
                  <c:v>2475.5353067159999</c:v>
                </c:pt>
                <c:pt idx="3">
                  <c:v>1362.1564604885</c:v>
                </c:pt>
                <c:pt idx="4">
                  <c:v>2067.8326151285</c:v>
                </c:pt>
                <c:pt idx="5">
                  <c:v>1644</c:v>
                </c:pt>
                <c:pt idx="6">
                  <c:v>2216</c:v>
                </c:pt>
                <c:pt idx="7">
                  <c:v>2332</c:v>
                </c:pt>
                <c:pt idx="8">
                  <c:v>2224</c:v>
                </c:pt>
                <c:pt idx="9">
                  <c:v>2675</c:v>
                </c:pt>
                <c:pt idx="10">
                  <c:v>1800.8358822534999</c:v>
                </c:pt>
                <c:pt idx="11">
                  <c:v>2618.0570357699999</c:v>
                </c:pt>
                <c:pt idx="12">
                  <c:v>2865.404567172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C4-4359-9D8B-28D7BEE47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801488"/>
        <c:axId val="525804624"/>
      </c:lineChart>
      <c:catAx>
        <c:axId val="52580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4624"/>
        <c:crosses val="autoZero"/>
        <c:auto val="1"/>
        <c:lblAlgn val="ctr"/>
        <c:lblOffset val="100"/>
        <c:noMultiLvlLbl val="0"/>
      </c:catAx>
      <c:valAx>
        <c:axId val="525804624"/>
        <c:scaling>
          <c:orientation val="minMax"/>
          <c:max val="12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1488"/>
        <c:crosses val="autoZero"/>
        <c:crossBetween val="between"/>
        <c:majorUnit val="25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81997476446098"/>
          <c:y val="0.92110947995907289"/>
          <c:w val="0.5869058327508056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25-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سهام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6027289518102"/>
          <c:y val="9.9216858762219917E-2"/>
          <c:w val="0.85728430410845113"/>
          <c:h val="0.75751918847981836"/>
        </c:manualLayout>
      </c:layout>
      <c:barChart>
        <c:barDir val="col"/>
        <c:grouping val="clustered"/>
        <c:varyColors val="0"/>
        <c:ser>
          <c:idx val="2"/>
          <c:order val="2"/>
          <c:tx>
            <c:v>مجموع</c:v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حقوقی'!$F$3:$F$15</c:f>
              <c:numCache>
                <c:formatCode>#,##0</c:formatCode>
                <c:ptCount val="13"/>
                <c:pt idx="0">
                  <c:v>180513</c:v>
                </c:pt>
                <c:pt idx="1">
                  <c:v>132824</c:v>
                </c:pt>
                <c:pt idx="2">
                  <c:v>224174</c:v>
                </c:pt>
                <c:pt idx="3">
                  <c:v>200498</c:v>
                </c:pt>
                <c:pt idx="4">
                  <c:v>386236</c:v>
                </c:pt>
                <c:pt idx="5">
                  <c:v>353402</c:v>
                </c:pt>
                <c:pt idx="6">
                  <c:v>362879</c:v>
                </c:pt>
                <c:pt idx="7">
                  <c:v>333723</c:v>
                </c:pt>
                <c:pt idx="8">
                  <c:v>486651</c:v>
                </c:pt>
                <c:pt idx="9">
                  <c:v>551380</c:v>
                </c:pt>
                <c:pt idx="10">
                  <c:v>303330.41098639846</c:v>
                </c:pt>
                <c:pt idx="11">
                  <c:v>592697.93775368354</c:v>
                </c:pt>
                <c:pt idx="12">
                  <c:v>823111.45823050756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5-4C93-81E1-CAE1FC6A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525802664"/>
        <c:axId val="525802272"/>
      </c:barChart>
      <c:lineChart>
        <c:grouping val="standard"/>
        <c:varyColors val="0"/>
        <c:ser>
          <c:idx val="0"/>
          <c:order val="0"/>
          <c:tx>
            <c:v>حقوقی</c:v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1397/10</c:v>
                </c:pt>
                <c:pt idx="1">
                  <c:v>1397/11</c:v>
                </c:pt>
                <c:pt idx="2">
                  <c:v>1397/12</c:v>
                </c:pt>
                <c:pt idx="3">
                  <c:v>1398/01</c:v>
                </c:pt>
                <c:pt idx="4">
                  <c:v>1398/02</c:v>
                </c:pt>
                <c:pt idx="5">
                  <c:v>1398/03</c:v>
                </c:pt>
                <c:pt idx="6">
                  <c:v>1398/04</c:v>
                </c:pt>
                <c:pt idx="7">
                  <c:v>1398/05</c:v>
                </c:pt>
                <c:pt idx="8">
                  <c:v>1398/06</c:v>
                </c:pt>
                <c:pt idx="9">
                  <c:v>1398/07</c:v>
                </c:pt>
                <c:pt idx="10">
                  <c:v>1398/08</c:v>
                </c:pt>
                <c:pt idx="11">
                  <c:v>1398/09</c:v>
                </c:pt>
                <c:pt idx="12">
                  <c:v>1398/10</c:v>
                </c:pt>
              </c:strCache>
            </c:strRef>
          </c:cat>
          <c:val>
            <c:numRef>
              <c:f>'آمار معاملات حقیقی و حقوقی'!$B$3:$B$15</c:f>
              <c:numCache>
                <c:formatCode>#,##0</c:formatCode>
                <c:ptCount val="13"/>
                <c:pt idx="0">
                  <c:v>64230</c:v>
                </c:pt>
                <c:pt idx="1">
                  <c:v>40968</c:v>
                </c:pt>
                <c:pt idx="2">
                  <c:v>118285</c:v>
                </c:pt>
                <c:pt idx="3">
                  <c:v>63671</c:v>
                </c:pt>
                <c:pt idx="4">
                  <c:v>106177</c:v>
                </c:pt>
                <c:pt idx="5">
                  <c:v>114715</c:v>
                </c:pt>
                <c:pt idx="6">
                  <c:v>97289</c:v>
                </c:pt>
                <c:pt idx="7">
                  <c:v>83979</c:v>
                </c:pt>
                <c:pt idx="8">
                  <c:v>121166</c:v>
                </c:pt>
                <c:pt idx="9">
                  <c:v>129673</c:v>
                </c:pt>
                <c:pt idx="10">
                  <c:v>86577.885555492496</c:v>
                </c:pt>
                <c:pt idx="11">
                  <c:v>115044.28478775649</c:v>
                </c:pt>
                <c:pt idx="12">
                  <c:v>190228.9221715325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05-4C93-81E1-CAE1FC6A5D65}"/>
            </c:ext>
          </c:extLst>
        </c:ser>
        <c:ser>
          <c:idx val="1"/>
          <c:order val="1"/>
          <c:tx>
            <c:v>حقیقی</c:v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1397/10</c:v>
                </c:pt>
                <c:pt idx="1">
                  <c:v>1397/11</c:v>
                </c:pt>
                <c:pt idx="2">
                  <c:v>1397/12</c:v>
                </c:pt>
                <c:pt idx="3">
                  <c:v>1398/01</c:v>
                </c:pt>
                <c:pt idx="4">
                  <c:v>1398/02</c:v>
                </c:pt>
                <c:pt idx="5">
                  <c:v>1398/03</c:v>
                </c:pt>
                <c:pt idx="6">
                  <c:v>1398/04</c:v>
                </c:pt>
                <c:pt idx="7">
                  <c:v>1398/05</c:v>
                </c:pt>
                <c:pt idx="8">
                  <c:v>1398/06</c:v>
                </c:pt>
                <c:pt idx="9">
                  <c:v>1398/07</c:v>
                </c:pt>
                <c:pt idx="10">
                  <c:v>1398/08</c:v>
                </c:pt>
                <c:pt idx="11">
                  <c:v>1398/09</c:v>
                </c:pt>
                <c:pt idx="12">
                  <c:v>1398/10</c:v>
                </c:pt>
              </c:strCache>
            </c:strRef>
          </c:cat>
          <c:val>
            <c:numRef>
              <c:f>'آمار معاملات حقیقی و حقوقی'!$D$3:$D$15</c:f>
              <c:numCache>
                <c:formatCode>#,##0</c:formatCode>
                <c:ptCount val="13"/>
                <c:pt idx="0">
                  <c:v>116283</c:v>
                </c:pt>
                <c:pt idx="1">
                  <c:v>91856</c:v>
                </c:pt>
                <c:pt idx="2">
                  <c:v>105889</c:v>
                </c:pt>
                <c:pt idx="3">
                  <c:v>136827</c:v>
                </c:pt>
                <c:pt idx="4">
                  <c:v>280059</c:v>
                </c:pt>
                <c:pt idx="5">
                  <c:v>238687</c:v>
                </c:pt>
                <c:pt idx="6">
                  <c:v>265590</c:v>
                </c:pt>
                <c:pt idx="7">
                  <c:v>249744</c:v>
                </c:pt>
                <c:pt idx="8">
                  <c:v>365485</c:v>
                </c:pt>
                <c:pt idx="9">
                  <c:v>421707</c:v>
                </c:pt>
                <c:pt idx="10">
                  <c:v>216752.52543090598</c:v>
                </c:pt>
                <c:pt idx="11">
                  <c:v>477653.65296592703</c:v>
                </c:pt>
                <c:pt idx="12">
                  <c:v>632882.53605897503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05-4C93-81E1-CAE1FC6A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802664"/>
        <c:axId val="525802272"/>
      </c:lineChart>
      <c:catAx>
        <c:axId val="525802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2272"/>
        <c:crosses val="autoZero"/>
        <c:auto val="1"/>
        <c:lblAlgn val="ctr"/>
        <c:lblOffset val="100"/>
        <c:noMultiLvlLbl val="0"/>
      </c:catAx>
      <c:valAx>
        <c:axId val="525802272"/>
        <c:scaling>
          <c:orientation val="minMax"/>
          <c:max val="9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2664"/>
        <c:crosses val="autoZero"/>
        <c:crossBetween val="between"/>
        <c:majorUnit val="1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48-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بدهی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77226992354598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6027289518102"/>
          <c:y val="9.9216858762219917E-2"/>
          <c:w val="0.85728430410845113"/>
          <c:h val="0.75242937853107361"/>
        </c:manualLayout>
      </c:layout>
      <c:barChart>
        <c:barDir val="col"/>
        <c:grouping val="clustered"/>
        <c:varyColors val="0"/>
        <c:ser>
          <c:idx val="2"/>
          <c:order val="2"/>
          <c:tx>
            <c:v>مجموع</c:v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حقوقی'!$F$19:$F$31</c:f>
              <c:numCache>
                <c:formatCode>#,##0</c:formatCode>
                <c:ptCount val="13"/>
                <c:pt idx="0">
                  <c:v>45229.258116719997</c:v>
                </c:pt>
                <c:pt idx="1">
                  <c:v>49129.061519237002</c:v>
                </c:pt>
                <c:pt idx="2">
                  <c:v>102439.293928047</c:v>
                </c:pt>
                <c:pt idx="3">
                  <c:v>20117.618414216999</c:v>
                </c:pt>
                <c:pt idx="4">
                  <c:v>29087.266962397</c:v>
                </c:pt>
                <c:pt idx="5">
                  <c:v>38328</c:v>
                </c:pt>
                <c:pt idx="6">
                  <c:v>62378</c:v>
                </c:pt>
                <c:pt idx="7">
                  <c:v>47202</c:v>
                </c:pt>
                <c:pt idx="8">
                  <c:v>50104</c:v>
                </c:pt>
                <c:pt idx="9">
                  <c:v>92359</c:v>
                </c:pt>
                <c:pt idx="10">
                  <c:v>81627.029781014993</c:v>
                </c:pt>
                <c:pt idx="11">
                  <c:v>118740.0594542195</c:v>
                </c:pt>
                <c:pt idx="12">
                  <c:v>128776.44645794798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F-4BD2-BEF4-5CF62FD46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525801488"/>
        <c:axId val="525804624"/>
      </c:barChart>
      <c:lineChart>
        <c:grouping val="standard"/>
        <c:varyColors val="0"/>
        <c:ser>
          <c:idx val="0"/>
          <c:order val="0"/>
          <c:tx>
            <c:v>حقوقی</c:v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حقوقی'!$A$19:$A$31</c:f>
              <c:strCache>
                <c:ptCount val="13"/>
                <c:pt idx="0">
                  <c:v>1397/10</c:v>
                </c:pt>
                <c:pt idx="1">
                  <c:v>1397/11</c:v>
                </c:pt>
                <c:pt idx="2">
                  <c:v>1397/12</c:v>
                </c:pt>
                <c:pt idx="3">
                  <c:v>1398/01</c:v>
                </c:pt>
                <c:pt idx="4">
                  <c:v>1398/02</c:v>
                </c:pt>
                <c:pt idx="5">
                  <c:v>1398/03</c:v>
                </c:pt>
                <c:pt idx="6">
                  <c:v>1398/04</c:v>
                </c:pt>
                <c:pt idx="7">
                  <c:v>1398/05</c:v>
                </c:pt>
                <c:pt idx="8">
                  <c:v>1398/06</c:v>
                </c:pt>
                <c:pt idx="9">
                  <c:v>1398/07</c:v>
                </c:pt>
                <c:pt idx="10">
                  <c:v>1398/08</c:v>
                </c:pt>
                <c:pt idx="11">
                  <c:v>1398/09</c:v>
                </c:pt>
                <c:pt idx="12">
                  <c:v>1398/10</c:v>
                </c:pt>
              </c:strCache>
            </c:strRef>
          </c:cat>
          <c:val>
            <c:numRef>
              <c:f>'آمار معاملات حقیقی و حقوقی'!$B$19:$B$31</c:f>
              <c:numCache>
                <c:formatCode>#,##0</c:formatCode>
                <c:ptCount val="13"/>
                <c:pt idx="0">
                  <c:v>42545.787244794497</c:v>
                </c:pt>
                <c:pt idx="1">
                  <c:v>47312.415226616002</c:v>
                </c:pt>
                <c:pt idx="2">
                  <c:v>99963.758621330999</c:v>
                </c:pt>
                <c:pt idx="3">
                  <c:v>18755.4619537285</c:v>
                </c:pt>
                <c:pt idx="4">
                  <c:v>27019.4343472685</c:v>
                </c:pt>
                <c:pt idx="5">
                  <c:v>36684</c:v>
                </c:pt>
                <c:pt idx="6">
                  <c:v>60162</c:v>
                </c:pt>
                <c:pt idx="7">
                  <c:v>44870</c:v>
                </c:pt>
                <c:pt idx="8">
                  <c:v>47880</c:v>
                </c:pt>
                <c:pt idx="9">
                  <c:v>89684</c:v>
                </c:pt>
                <c:pt idx="10">
                  <c:v>79826.193898761499</c:v>
                </c:pt>
                <c:pt idx="11">
                  <c:v>116122.0024184495</c:v>
                </c:pt>
                <c:pt idx="12">
                  <c:v>125911.04189077599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0F-4BD2-BEF4-5CF62FD46DAA}"/>
            </c:ext>
          </c:extLst>
        </c:ser>
        <c:ser>
          <c:idx val="1"/>
          <c:order val="1"/>
          <c:tx>
            <c:v>حقیقی</c:v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حقوقی'!$A$19:$A$31</c:f>
              <c:strCache>
                <c:ptCount val="13"/>
                <c:pt idx="0">
                  <c:v>1397/10</c:v>
                </c:pt>
                <c:pt idx="1">
                  <c:v>1397/11</c:v>
                </c:pt>
                <c:pt idx="2">
                  <c:v>1397/12</c:v>
                </c:pt>
                <c:pt idx="3">
                  <c:v>1398/01</c:v>
                </c:pt>
                <c:pt idx="4">
                  <c:v>1398/02</c:v>
                </c:pt>
                <c:pt idx="5">
                  <c:v>1398/03</c:v>
                </c:pt>
                <c:pt idx="6">
                  <c:v>1398/04</c:v>
                </c:pt>
                <c:pt idx="7">
                  <c:v>1398/05</c:v>
                </c:pt>
                <c:pt idx="8">
                  <c:v>1398/06</c:v>
                </c:pt>
                <c:pt idx="9">
                  <c:v>1398/07</c:v>
                </c:pt>
                <c:pt idx="10">
                  <c:v>1398/08</c:v>
                </c:pt>
                <c:pt idx="11">
                  <c:v>1398/09</c:v>
                </c:pt>
                <c:pt idx="12">
                  <c:v>1398/10</c:v>
                </c:pt>
              </c:strCache>
            </c:strRef>
          </c:cat>
          <c:val>
            <c:numRef>
              <c:f>'آمار معاملات حقیقی و حقوقی'!$D$19:$D$31</c:f>
              <c:numCache>
                <c:formatCode>#,##0</c:formatCode>
                <c:ptCount val="13"/>
                <c:pt idx="0">
                  <c:v>2683.4708719255</c:v>
                </c:pt>
                <c:pt idx="1">
                  <c:v>1816.6462926209999</c:v>
                </c:pt>
                <c:pt idx="2">
                  <c:v>2475.5353067159999</c:v>
                </c:pt>
                <c:pt idx="3">
                  <c:v>1362.1564604885</c:v>
                </c:pt>
                <c:pt idx="4">
                  <c:v>2067.8326151285</c:v>
                </c:pt>
                <c:pt idx="5">
                  <c:v>1644</c:v>
                </c:pt>
                <c:pt idx="6">
                  <c:v>2216</c:v>
                </c:pt>
                <c:pt idx="7">
                  <c:v>2332</c:v>
                </c:pt>
                <c:pt idx="8">
                  <c:v>2224</c:v>
                </c:pt>
                <c:pt idx="9">
                  <c:v>2675</c:v>
                </c:pt>
                <c:pt idx="10">
                  <c:v>1800.8358822534999</c:v>
                </c:pt>
                <c:pt idx="11">
                  <c:v>2618.0570357699999</c:v>
                </c:pt>
                <c:pt idx="12">
                  <c:v>2865.404567172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0F-4BD2-BEF4-5CF62FD46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801488"/>
        <c:axId val="525804624"/>
      </c:lineChart>
      <c:catAx>
        <c:axId val="52580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4624"/>
        <c:crosses val="autoZero"/>
        <c:auto val="1"/>
        <c:lblAlgn val="ctr"/>
        <c:lblOffset val="100"/>
        <c:noMultiLvlLbl val="0"/>
      </c:catAx>
      <c:valAx>
        <c:axId val="525804624"/>
        <c:scaling>
          <c:orientation val="minMax"/>
          <c:max val="1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1488"/>
        <c:crosses val="autoZero"/>
        <c:crossBetween val="between"/>
        <c:majorUnit val="25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81997476446098"/>
          <c:y val="0.92110947995907289"/>
          <c:w val="0.5869058327508056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</a:t>
            </a:r>
            <a:r>
              <a:rPr lang="en-US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10</a:t>
            </a: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- نسبت حجم معاملات برخط و غیربرخط</a:t>
            </a:r>
          </a:p>
        </c:rich>
      </c:tx>
      <c:layout>
        <c:manualLayout>
          <c:xMode val="edge"/>
          <c:yMode val="edge"/>
          <c:x val="0.18406132801988667"/>
          <c:y val="8.573385691129694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'نسبت معاملات برخط و غیربرخط'!$C$27</c:f>
              <c:strCache>
                <c:ptCount val="1"/>
                <c:pt idx="0">
                  <c:v>آذر ماه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C9-4841-AA82-455C7BC1FF1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C9-4841-AA82-455C7BC1FF18}"/>
              </c:ext>
            </c:extLst>
          </c:dPt>
          <c:dLbls>
            <c:dLbl>
              <c:idx val="0"/>
              <c:layout>
                <c:manualLayout>
                  <c:x val="-8.1538592579688454E-3"/>
                  <c:y val="-0.10344827586206896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8C9-4841-AA82-455C7BC1FF18}"/>
                </c:ext>
              </c:extLst>
            </c:dLbl>
            <c:dLbl>
              <c:idx val="1"/>
              <c:layout>
                <c:manualLayout>
                  <c:x val="2.9897483945885768E-2"/>
                  <c:y val="5.74712643678160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8C9-4841-AA82-455C7BC1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غیربرخط'!$C$28:$C$29</c:f>
              <c:numCache>
                <c:formatCode>#,##0</c:formatCode>
                <c:ptCount val="2"/>
                <c:pt idx="0">
                  <c:v>37782402728.5</c:v>
                </c:pt>
                <c:pt idx="1">
                  <c:v>83899534355.5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C9-4841-AA82-455C7BC1FF18}"/>
            </c:ext>
          </c:extLst>
        </c:ser>
        <c:ser>
          <c:idx val="1"/>
          <c:order val="1"/>
          <c:tx>
            <c:strRef>
              <c:f>'نسبت معاملات برخط و غیربرخط'!$D$27</c:f>
              <c:strCache>
                <c:ptCount val="1"/>
                <c:pt idx="0">
                  <c:v>دی ماه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8C9-4841-AA82-455C7BC1FF1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8C9-4841-AA82-455C7BC1FF18}"/>
              </c:ext>
            </c:extLst>
          </c:dPt>
          <c:dLbls>
            <c:dLbl>
              <c:idx val="0"/>
              <c:layout>
                <c:manualLayout>
                  <c:x val="2.7179530859896151E-3"/>
                  <c:y val="9.578544061302682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8C9-4841-AA82-455C7BC1FF18}"/>
                </c:ext>
              </c:extLst>
            </c:dLbl>
            <c:dLbl>
              <c:idx val="1"/>
              <c:layout>
                <c:manualLayout>
                  <c:x val="-2.4914282142991473E-17"/>
                  <c:y val="-0.137931034482758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8C9-4841-AA82-455C7BC1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غیربرخط'!$D$28:$D$29</c:f>
              <c:numCache>
                <c:formatCode>#,##0</c:formatCode>
                <c:ptCount val="2"/>
                <c:pt idx="0">
                  <c:v>52094910076.000015</c:v>
                </c:pt>
                <c:pt idx="1">
                  <c:v>109434760512.00002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C9-4841-AA82-455C7BC1FF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229432101874096E-2"/>
          <c:y val="0.90672734715500014"/>
          <c:w val="0.8699212867785312"/>
          <c:h val="6.8807821040718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11- روند یکساله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حجم معاملات به تفکیک معاملات برخط و غیربرخط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571691607971268"/>
          <c:y val="2.8663983733046196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21584497059819"/>
          <c:y val="9.8563297868291308E-2"/>
          <c:w val="0.83522858423184909"/>
          <c:h val="0.7149089332077687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'روند معاملات برخط و غیربرخط'!$A$9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6.688963210702341E-3"/>
                  <c:y val="1.4532239257871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D13-4889-AE4A-AC2FDC145EF0}"/>
                </c:ext>
              </c:extLst>
            </c:dLbl>
            <c:dLbl>
              <c:idx val="9"/>
              <c:layout>
                <c:manualLayout>
                  <c:x val="0"/>
                  <c:y val="-1.089917944340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78B-4FE6-B983-D30DE57630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معاملات برخط و غیربرخط'!$B$6:$N$6</c:f>
              <c:strCache>
                <c:ptCount val="13"/>
                <c:pt idx="0">
                  <c:v>1397-10-30</c:v>
                </c:pt>
                <c:pt idx="1">
                  <c:v>1397-11-30</c:v>
                </c:pt>
                <c:pt idx="2">
                  <c:v>1397-12-29</c:v>
                </c:pt>
                <c:pt idx="3">
                  <c:v>1398-01-31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1398-05-31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  <c:pt idx="12">
                  <c:v>1398-10-30</c:v>
                </c:pt>
              </c:strCache>
            </c:strRef>
          </c:cat>
          <c:val>
            <c:numRef>
              <c:f>'روند معاملات برخط و غیربرخط'!$B$9:$N$9</c:f>
              <c:numCache>
                <c:formatCode>_(* #,##0_);_(* \(#,##0\);_(* "-"??_);_(@_)</c:formatCode>
                <c:ptCount val="13"/>
                <c:pt idx="0">
                  <c:v>74609662.935000002</c:v>
                </c:pt>
                <c:pt idx="1">
                  <c:v>51544803.691</c:v>
                </c:pt>
                <c:pt idx="2">
                  <c:v>74561629.496999994</c:v>
                </c:pt>
                <c:pt idx="3">
                  <c:v>83024925.670000002</c:v>
                </c:pt>
                <c:pt idx="4">
                  <c:v>149568775.382</c:v>
                </c:pt>
                <c:pt idx="5">
                  <c:v>126905195.12199999</c:v>
                </c:pt>
                <c:pt idx="6">
                  <c:v>107465015.87800001</c:v>
                </c:pt>
                <c:pt idx="7">
                  <c:v>94634279.269999996</c:v>
                </c:pt>
                <c:pt idx="8">
                  <c:v>136569399.81</c:v>
                </c:pt>
                <c:pt idx="9">
                  <c:v>139403738.71000001</c:v>
                </c:pt>
                <c:pt idx="10">
                  <c:v>80536039.783000007</c:v>
                </c:pt>
                <c:pt idx="11">
                  <c:v>121681937.08400001</c:v>
                </c:pt>
                <c:pt idx="12">
                  <c:v>161529670.58800003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11"/>
        <c:axId val="527447536"/>
        <c:axId val="527447928"/>
      </c:barChart>
      <c:lineChart>
        <c:grouping val="standard"/>
        <c:varyColors val="0"/>
        <c:ser>
          <c:idx val="0"/>
          <c:order val="0"/>
          <c:tx>
            <c:strRef>
              <c:f>'روند معاملات برخط و غیربرخط'!$A$7</c:f>
              <c:strCache>
                <c:ptCount val="1"/>
                <c:pt idx="0">
                  <c:v>معاملات برخط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1397-10-30</c:v>
                </c:pt>
                <c:pt idx="1">
                  <c:v>1397-11-30</c:v>
                </c:pt>
                <c:pt idx="2">
                  <c:v>1397-12-29</c:v>
                </c:pt>
                <c:pt idx="3">
                  <c:v>1398-01-31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1398-05-31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  <c:pt idx="12">
                  <c:v>1398-10-30</c:v>
                </c:pt>
              </c:strCache>
            </c:strRef>
          </c:cat>
          <c:val>
            <c:numRef>
              <c:f>'روند معاملات برخط و غیربرخط'!$B$7:$N$7</c:f>
              <c:numCache>
                <c:formatCode>_(* #,##0_);_(* \(#,##0\);_(* "-"??_);_(@_)</c:formatCode>
                <c:ptCount val="13"/>
                <c:pt idx="0">
                  <c:v>34713492.406499997</c:v>
                </c:pt>
                <c:pt idx="1">
                  <c:v>27603732.752500001</c:v>
                </c:pt>
                <c:pt idx="2">
                  <c:v>27747751.443</c:v>
                </c:pt>
                <c:pt idx="3">
                  <c:v>42635160.839000002</c:v>
                </c:pt>
                <c:pt idx="4">
                  <c:v>84076283.831</c:v>
                </c:pt>
                <c:pt idx="5">
                  <c:v>62663387.9595</c:v>
                </c:pt>
                <c:pt idx="6">
                  <c:v>65593395.902500004</c:v>
                </c:pt>
                <c:pt idx="7">
                  <c:v>56573284.847499996</c:v>
                </c:pt>
                <c:pt idx="8">
                  <c:v>90100094.707000002</c:v>
                </c:pt>
                <c:pt idx="9">
                  <c:v>92405208.116500005</c:v>
                </c:pt>
                <c:pt idx="10">
                  <c:v>43759143.671499997</c:v>
                </c:pt>
                <c:pt idx="11">
                  <c:v>83899534.355499998</c:v>
                </c:pt>
                <c:pt idx="12">
                  <c:v>109434760.51200001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E7-4D21-8FAD-FDDAC8C9ED3D}"/>
            </c:ext>
          </c:extLst>
        </c:ser>
        <c:ser>
          <c:idx val="1"/>
          <c:order val="1"/>
          <c:tx>
            <c:strRef>
              <c:f>'روند معاملات برخط و غیربرخط'!$A$8</c:f>
              <c:strCache>
                <c:ptCount val="1"/>
                <c:pt idx="0">
                  <c:v>معاملات غیر برخط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1397-10-30</c:v>
                </c:pt>
                <c:pt idx="1">
                  <c:v>1397-11-30</c:v>
                </c:pt>
                <c:pt idx="2">
                  <c:v>1397-12-29</c:v>
                </c:pt>
                <c:pt idx="3">
                  <c:v>1398-01-31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1398-05-31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  <c:pt idx="12">
                  <c:v>1398-10-30</c:v>
                </c:pt>
              </c:strCache>
            </c:strRef>
          </c:cat>
          <c:val>
            <c:numRef>
              <c:f>'روند معاملات برخط و غیربرخط'!$B$8:$N$8</c:f>
              <c:numCache>
                <c:formatCode>_(* #,##0_);_(* \(#,##0\);_(* "-"??_);_(@_)</c:formatCode>
                <c:ptCount val="13"/>
                <c:pt idx="0">
                  <c:v>39896170.528499998</c:v>
                </c:pt>
                <c:pt idx="1">
                  <c:v>23941070.938499998</c:v>
                </c:pt>
                <c:pt idx="2">
                  <c:v>46813878.053999998</c:v>
                </c:pt>
                <c:pt idx="3">
                  <c:v>40389764.831</c:v>
                </c:pt>
                <c:pt idx="4">
                  <c:v>65492491.550999999</c:v>
                </c:pt>
                <c:pt idx="5">
                  <c:v>64241807.162500001</c:v>
                </c:pt>
                <c:pt idx="6">
                  <c:v>41871619.975500003</c:v>
                </c:pt>
                <c:pt idx="7">
                  <c:v>38060994.422499999</c:v>
                </c:pt>
                <c:pt idx="8">
                  <c:v>46469305.103</c:v>
                </c:pt>
                <c:pt idx="9">
                  <c:v>46998530.593500003</c:v>
                </c:pt>
                <c:pt idx="10">
                  <c:v>36776896.111500002</c:v>
                </c:pt>
                <c:pt idx="11">
                  <c:v>37782402.728500001</c:v>
                </c:pt>
                <c:pt idx="12">
                  <c:v>52094910.076000012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447536"/>
        <c:axId val="527447928"/>
      </c:lineChart>
      <c:catAx>
        <c:axId val="52744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7928"/>
        <c:crosses val="autoZero"/>
        <c:auto val="1"/>
        <c:lblAlgn val="ctr"/>
        <c:lblOffset val="100"/>
        <c:noMultiLvlLbl val="0"/>
      </c:catAx>
      <c:valAx>
        <c:axId val="527447928"/>
        <c:scaling>
          <c:orientation val="minMax"/>
          <c:max val="18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7536"/>
        <c:crosses val="autoZero"/>
        <c:crossBetween val="between"/>
        <c:majorUnit val="20000000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13707737752292"/>
          <c:y val="0.92155985356199421"/>
          <c:w val="0.734200115229498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14-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مجموع ارزش سبد سرمایه گذاری خارجی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843959304418053"/>
          <c:y val="4.367850245134453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1228346456693"/>
          <c:y val="0.10357879793327721"/>
          <c:w val="0.84732152230971125"/>
          <c:h val="0.67463411413195995"/>
        </c:manualLayout>
      </c:layout>
      <c:lineChart>
        <c:grouping val="standard"/>
        <c:varyColors val="0"/>
        <c:ser>
          <c:idx val="0"/>
          <c:order val="0"/>
          <c:tx>
            <c:strRef>
              <c:f>'سرمایه گذار خارجی'!$A$5</c:f>
              <c:strCache>
                <c:ptCount val="1"/>
                <c:pt idx="0">
                  <c:v>مجموع</c:v>
                </c:pt>
              </c:strCache>
            </c:strRef>
          </c:tx>
          <c:spPr>
            <a:ln w="571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8.6956521739130599E-2"/>
                  <c:y val="-7.966457023060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61F-4CBC-962B-CCEEC30156E6}"/>
                </c:ext>
              </c:extLst>
            </c:dLbl>
            <c:dLbl>
              <c:idx val="12"/>
              <c:layout>
                <c:manualLayout>
                  <c:x val="-4.6822742474916385E-2"/>
                  <c:y val="-0.10062893081761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61F-4CBC-962B-CCEEC30156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'سرمایه گذار خارجی'!$L$1:$X$1</c:f>
              <c:strCache>
                <c:ptCount val="13"/>
                <c:pt idx="0">
                  <c:v>دی­ماه 1397</c:v>
                </c:pt>
                <c:pt idx="1">
                  <c:v>بهمن ماه 1397</c:v>
                </c:pt>
                <c:pt idx="2">
                  <c:v>اسفند ماه 97</c:v>
                </c:pt>
                <c:pt idx="3">
                  <c:v>فروردین ماه 98</c:v>
                </c:pt>
                <c:pt idx="4">
                  <c:v>اردیبهشت ماه 98</c:v>
                </c:pt>
                <c:pt idx="5">
                  <c:v>خرداد ماه 98</c:v>
                </c:pt>
                <c:pt idx="6">
                  <c:v>تیرماه 98</c:v>
                </c:pt>
                <c:pt idx="7">
                  <c:v>مردادماه 98</c:v>
                </c:pt>
                <c:pt idx="8">
                  <c:v>شهریورماه 98</c:v>
                </c:pt>
                <c:pt idx="9">
                  <c:v>مهرماه 98</c:v>
                </c:pt>
                <c:pt idx="10">
                  <c:v>آبان ماه 98</c:v>
                </c:pt>
                <c:pt idx="11">
                  <c:v>آذر ماه 98</c:v>
                </c:pt>
                <c:pt idx="12">
                  <c:v>دی ماه 98</c:v>
                </c:pt>
              </c:strCache>
            </c:strRef>
          </c:cat>
          <c:val>
            <c:numRef>
              <c:f>'سرمایه گذار خارجی'!$L$5:$X$5</c:f>
              <c:numCache>
                <c:formatCode>_(* #,##0_);_(* \(#,##0\);_(* "-"??_);_(@_)</c:formatCode>
                <c:ptCount val="13"/>
                <c:pt idx="0">
                  <c:v>13403</c:v>
                </c:pt>
                <c:pt idx="1">
                  <c:v>13519</c:v>
                </c:pt>
                <c:pt idx="2">
                  <c:v>8674</c:v>
                </c:pt>
                <c:pt idx="3">
                  <c:v>11363</c:v>
                </c:pt>
                <c:pt idx="4">
                  <c:v>11663</c:v>
                </c:pt>
                <c:pt idx="5">
                  <c:v>12326</c:v>
                </c:pt>
                <c:pt idx="6">
                  <c:v>12742</c:v>
                </c:pt>
                <c:pt idx="7">
                  <c:v>13814</c:v>
                </c:pt>
                <c:pt idx="8">
                  <c:v>14811</c:v>
                </c:pt>
                <c:pt idx="9">
                  <c:v>14972</c:v>
                </c:pt>
                <c:pt idx="10">
                  <c:v>15340</c:v>
                </c:pt>
                <c:pt idx="11">
                  <c:v>17780</c:v>
                </c:pt>
                <c:pt idx="12">
                  <c:v>21103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1F-4CBC-962B-CCEEC3015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448712"/>
        <c:axId val="527449104"/>
      </c:lineChart>
      <c:catAx>
        <c:axId val="527448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7449104"/>
        <c:crosses val="autoZero"/>
        <c:auto val="1"/>
        <c:lblAlgn val="ctr"/>
        <c:lblOffset val="100"/>
        <c:noMultiLvlLbl val="0"/>
      </c:catAx>
      <c:valAx>
        <c:axId val="527449104"/>
        <c:scaling>
          <c:orientation val="minMax"/>
          <c:max val="27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8712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15- روند یکساله ارزش بازار سهام در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527209098862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27553558422999"/>
          <c:y val="0.10174647887323944"/>
          <c:w val="0.85543710177589061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سهام'!$A$16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سهام'!$B$13:$N$13</c:f>
              <c:strCache>
                <c:ptCount val="13"/>
                <c:pt idx="0">
                  <c:v>1397-10-30</c:v>
                </c:pt>
                <c:pt idx="1">
                  <c:v>1397-11-30</c:v>
                </c:pt>
                <c:pt idx="2">
                  <c:v>1397-12-28</c:v>
                </c:pt>
                <c:pt idx="3">
                  <c:v>1398-01-31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1398-05-30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  <c:pt idx="12">
                  <c:v>1398-10-30</c:v>
                </c:pt>
              </c:strCache>
            </c:strRef>
          </c:cat>
          <c:val>
            <c:numRef>
              <c:f>'ارزش بازار سهام'!$B$16:$N$16</c:f>
              <c:numCache>
                <c:formatCode>#,##0</c:formatCode>
                <c:ptCount val="13"/>
                <c:pt idx="0">
                  <c:v>7938497.9309007898</c:v>
                </c:pt>
                <c:pt idx="1">
                  <c:v>7632147.6164469291</c:v>
                </c:pt>
                <c:pt idx="2">
                  <c:v>8657484.4687944204</c:v>
                </c:pt>
                <c:pt idx="3">
                  <c:v>9881471.1013220306</c:v>
                </c:pt>
                <c:pt idx="4">
                  <c:v>10390515.73761495</c:v>
                </c:pt>
                <c:pt idx="5">
                  <c:v>11356610.667538051</c:v>
                </c:pt>
                <c:pt idx="6">
                  <c:v>12054090.664838923</c:v>
                </c:pt>
                <c:pt idx="7">
                  <c:v>12751111.817617778</c:v>
                </c:pt>
                <c:pt idx="8">
                  <c:v>14243061.865684269</c:v>
                </c:pt>
                <c:pt idx="9">
                  <c:v>14330661.412434226</c:v>
                </c:pt>
                <c:pt idx="10">
                  <c:v>14367279.466242837</c:v>
                </c:pt>
                <c:pt idx="11">
                  <c:v>16806322.869295988</c:v>
                </c:pt>
                <c:pt idx="12">
                  <c:v>19427665.571553119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27449888"/>
        <c:axId val="527450280"/>
      </c:barChart>
      <c:lineChart>
        <c:grouping val="standard"/>
        <c:varyColors val="0"/>
        <c:ser>
          <c:idx val="0"/>
          <c:order val="0"/>
          <c:tx>
            <c:strRef>
              <c:f>'ارزش بازار سهام'!$A$14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1397-10-30</c:v>
                </c:pt>
                <c:pt idx="1">
                  <c:v>1397-11-30</c:v>
                </c:pt>
                <c:pt idx="2">
                  <c:v>1397-12-28</c:v>
                </c:pt>
                <c:pt idx="3">
                  <c:v>1398-01-31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1398-05-30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  <c:pt idx="12">
                  <c:v>1398-10-30</c:v>
                </c:pt>
              </c:strCache>
            </c:strRef>
          </c:cat>
          <c:val>
            <c:numRef>
              <c:f>'ارزش بازار سهام'!$B$14:$N$14</c:f>
              <c:numCache>
                <c:formatCode>#,##0</c:formatCode>
                <c:ptCount val="13"/>
                <c:pt idx="0">
                  <c:v>6272917.4676469397</c:v>
                </c:pt>
                <c:pt idx="1">
                  <c:v>6015099.2167147696</c:v>
                </c:pt>
                <c:pt idx="2">
                  <c:v>6840614.6210029703</c:v>
                </c:pt>
                <c:pt idx="3">
                  <c:v>7857710.3570234403</c:v>
                </c:pt>
                <c:pt idx="4">
                  <c:v>8281317.8758086897</c:v>
                </c:pt>
                <c:pt idx="5">
                  <c:v>8987700.4920411203</c:v>
                </c:pt>
                <c:pt idx="6">
                  <c:v>9432465.6082781199</c:v>
                </c:pt>
                <c:pt idx="7">
                  <c:v>9829903.1751877796</c:v>
                </c:pt>
                <c:pt idx="8">
                  <c:v>11115313.69870458</c:v>
                </c:pt>
                <c:pt idx="9">
                  <c:v>11310493.483420659</c:v>
                </c:pt>
                <c:pt idx="10">
                  <c:v>11201334.07746063</c:v>
                </c:pt>
                <c:pt idx="11">
                  <c:v>13027125.20426566</c:v>
                </c:pt>
                <c:pt idx="12">
                  <c:v>14902392.567471229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53-4EAF-86F0-6397CF548C7E}"/>
            </c:ext>
          </c:extLst>
        </c:ser>
        <c:ser>
          <c:idx val="1"/>
          <c:order val="1"/>
          <c:tx>
            <c:strRef>
              <c:f>'ارزش بازار سهام'!$A$15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1397-10-30</c:v>
                </c:pt>
                <c:pt idx="1">
                  <c:v>1397-11-30</c:v>
                </c:pt>
                <c:pt idx="2">
                  <c:v>1397-12-28</c:v>
                </c:pt>
                <c:pt idx="3">
                  <c:v>1398-01-31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1398-05-30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  <c:pt idx="12">
                  <c:v>1398-10-30</c:v>
                </c:pt>
              </c:strCache>
            </c:strRef>
          </c:cat>
          <c:val>
            <c:numRef>
              <c:f>'ارزش بازار سهام'!$B$15:$N$15</c:f>
              <c:numCache>
                <c:formatCode>#,##0</c:formatCode>
                <c:ptCount val="13"/>
                <c:pt idx="0">
                  <c:v>1665580.4632538499</c:v>
                </c:pt>
                <c:pt idx="1">
                  <c:v>1617048.3997321599</c:v>
                </c:pt>
                <c:pt idx="2">
                  <c:v>1816869.8477914501</c:v>
                </c:pt>
                <c:pt idx="3">
                  <c:v>2023760.7442985901</c:v>
                </c:pt>
                <c:pt idx="4">
                  <c:v>2109197.86180626</c:v>
                </c:pt>
                <c:pt idx="5">
                  <c:v>2368910.1754969298</c:v>
                </c:pt>
                <c:pt idx="6">
                  <c:v>2621625.0565608037</c:v>
                </c:pt>
                <c:pt idx="7">
                  <c:v>2921208.6424299986</c:v>
                </c:pt>
                <c:pt idx="8">
                  <c:v>3127748.1669796887</c:v>
                </c:pt>
                <c:pt idx="9">
                  <c:v>3020167.9290135675</c:v>
                </c:pt>
                <c:pt idx="10">
                  <c:v>3165945.3887822069</c:v>
                </c:pt>
                <c:pt idx="11">
                  <c:v>3779197.66503033</c:v>
                </c:pt>
                <c:pt idx="12">
                  <c:v>4525273.0040818909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449888"/>
        <c:axId val="527450280"/>
      </c:lineChart>
      <c:catAx>
        <c:axId val="52744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50280"/>
        <c:crosses val="autoZero"/>
        <c:auto val="1"/>
        <c:lblAlgn val="ctr"/>
        <c:lblOffset val="100"/>
        <c:noMultiLvlLbl val="0"/>
      </c:catAx>
      <c:valAx>
        <c:axId val="527450280"/>
        <c:scaling>
          <c:orientation val="minMax"/>
          <c:max val="21000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9888"/>
        <c:crosses val="autoZero"/>
        <c:crossBetween val="between"/>
        <c:majorUnit val="20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17- روند یکساله ارزش بازارهای بورس تهران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458781362007172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3589779772151"/>
          <c:y val="0.11615740740740743"/>
          <c:w val="0.87494821211864648"/>
          <c:h val="0.65665099154272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بورس'!$A$7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1397-10-30</c:v>
                </c:pt>
                <c:pt idx="1">
                  <c:v>1397-11-30</c:v>
                </c:pt>
                <c:pt idx="2">
                  <c:v>1397-12-28</c:v>
                </c:pt>
                <c:pt idx="3">
                  <c:v>1398-01-31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1398-05-30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  <c:pt idx="12">
                  <c:v>1398-10-30</c:v>
                </c:pt>
              </c:strCache>
            </c:strRef>
          </c:cat>
          <c:val>
            <c:numRef>
              <c:f>'روند ارزش بازارهای بورس'!$B$7:$N$7</c:f>
              <c:numCache>
                <c:formatCode>#,##0</c:formatCode>
                <c:ptCount val="13"/>
                <c:pt idx="0">
                  <c:v>4091050.27664435</c:v>
                </c:pt>
                <c:pt idx="1">
                  <c:v>3908225.6759186201</c:v>
                </c:pt>
                <c:pt idx="2">
                  <c:v>4456030.2893988797</c:v>
                </c:pt>
                <c:pt idx="3">
                  <c:v>5132392.7288868297</c:v>
                </c:pt>
                <c:pt idx="4">
                  <c:v>5412764.1163919801</c:v>
                </c:pt>
                <c:pt idx="5">
                  <c:v>5766224.8539605699</c:v>
                </c:pt>
                <c:pt idx="6">
                  <c:v>5946222.9291501697</c:v>
                </c:pt>
                <c:pt idx="7">
                  <c:v>6114132.7067458602</c:v>
                </c:pt>
                <c:pt idx="8">
                  <c:v>6957819.9301684201</c:v>
                </c:pt>
                <c:pt idx="9">
                  <c:v>6710389.7320109196</c:v>
                </c:pt>
                <c:pt idx="10">
                  <c:v>6606269.6757988101</c:v>
                </c:pt>
                <c:pt idx="11">
                  <c:v>7648453.3136783699</c:v>
                </c:pt>
                <c:pt idx="12">
                  <c:v>8660992.2301745992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5-4E9E-8C42-AE00C1F762BE}"/>
            </c:ext>
          </c:extLst>
        </c:ser>
        <c:ser>
          <c:idx val="1"/>
          <c:order val="1"/>
          <c:tx>
            <c:strRef>
              <c:f>'روند ارزش بازارهای بورس'!$A$8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1397-10-30</c:v>
                </c:pt>
                <c:pt idx="1">
                  <c:v>1397-11-30</c:v>
                </c:pt>
                <c:pt idx="2">
                  <c:v>1397-12-28</c:v>
                </c:pt>
                <c:pt idx="3">
                  <c:v>1398-01-31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1398-05-30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  <c:pt idx="12">
                  <c:v>1398-10-30</c:v>
                </c:pt>
              </c:strCache>
            </c:strRef>
          </c:cat>
          <c:val>
            <c:numRef>
              <c:f>'روند ارزش بازارهای بورس'!$B$8:$N$8</c:f>
              <c:numCache>
                <c:formatCode>#,##0</c:formatCode>
                <c:ptCount val="13"/>
                <c:pt idx="0">
                  <c:v>2181867.1910025901</c:v>
                </c:pt>
                <c:pt idx="1">
                  <c:v>2106873.54079615</c:v>
                </c:pt>
                <c:pt idx="2">
                  <c:v>2384584.3316040998</c:v>
                </c:pt>
                <c:pt idx="3">
                  <c:v>2725317.6281366101</c:v>
                </c:pt>
                <c:pt idx="4">
                  <c:v>2868553.7594167199</c:v>
                </c:pt>
                <c:pt idx="5">
                  <c:v>3221475.6380805499</c:v>
                </c:pt>
                <c:pt idx="6">
                  <c:v>3486242.6791279502</c:v>
                </c:pt>
                <c:pt idx="7">
                  <c:v>3715770.4684419199</c:v>
                </c:pt>
                <c:pt idx="8">
                  <c:v>4157493.7685361598</c:v>
                </c:pt>
                <c:pt idx="9">
                  <c:v>4600103.7514097402</c:v>
                </c:pt>
                <c:pt idx="10">
                  <c:v>4595064.4016618198</c:v>
                </c:pt>
                <c:pt idx="11">
                  <c:v>5378671.8905872898</c:v>
                </c:pt>
                <c:pt idx="12">
                  <c:v>6241400.3372966303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27"/>
        <c:axId val="528027336"/>
        <c:axId val="528027728"/>
      </c:barChart>
      <c:barChart>
        <c:barDir val="col"/>
        <c:grouping val="clustered"/>
        <c:varyColors val="0"/>
        <c:ser>
          <c:idx val="2"/>
          <c:order val="2"/>
          <c:tx>
            <c:strRef>
              <c:f>'روند ارزش بازارهای بورس'!$A$9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بورس'!$B$6:$N$6</c:f>
              <c:strCache>
                <c:ptCount val="13"/>
                <c:pt idx="0">
                  <c:v>1397-10-30</c:v>
                </c:pt>
                <c:pt idx="1">
                  <c:v>1397-11-30</c:v>
                </c:pt>
                <c:pt idx="2">
                  <c:v>1397-12-28</c:v>
                </c:pt>
                <c:pt idx="3">
                  <c:v>1398-01-31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1398-05-30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  <c:pt idx="12">
                  <c:v>1398-10-30</c:v>
                </c:pt>
              </c:strCache>
            </c:strRef>
          </c:cat>
          <c:val>
            <c:numRef>
              <c:f>'روند ارزش بازارهای بورس'!$B$9:$N$9</c:f>
              <c:numCache>
                <c:formatCode>#,##0</c:formatCode>
                <c:ptCount val="13"/>
                <c:pt idx="0">
                  <c:v>6272917.4676469397</c:v>
                </c:pt>
                <c:pt idx="1">
                  <c:v>6015099.2167147696</c:v>
                </c:pt>
                <c:pt idx="2">
                  <c:v>6840614.6210029703</c:v>
                </c:pt>
                <c:pt idx="3">
                  <c:v>7857710.3570234403</c:v>
                </c:pt>
                <c:pt idx="4">
                  <c:v>8281317.8758086897</c:v>
                </c:pt>
                <c:pt idx="5">
                  <c:v>8987700.4920411203</c:v>
                </c:pt>
                <c:pt idx="6">
                  <c:v>9432465.6082781199</c:v>
                </c:pt>
                <c:pt idx="7">
                  <c:v>9829903.1751877796</c:v>
                </c:pt>
                <c:pt idx="8">
                  <c:v>11115313.69870458</c:v>
                </c:pt>
                <c:pt idx="9">
                  <c:v>11310493.483420659</c:v>
                </c:pt>
                <c:pt idx="10">
                  <c:v>11201334.07746063</c:v>
                </c:pt>
                <c:pt idx="11">
                  <c:v>13027125.20426566</c:v>
                </c:pt>
                <c:pt idx="12">
                  <c:v>14902392.567471229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-27"/>
        <c:axId val="528028512"/>
        <c:axId val="528028120"/>
      </c:barChart>
      <c:catAx>
        <c:axId val="52802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7728"/>
        <c:crosses val="autoZero"/>
        <c:auto val="1"/>
        <c:lblAlgn val="ctr"/>
        <c:lblOffset val="100"/>
        <c:noMultiLvlLbl val="0"/>
      </c:catAx>
      <c:valAx>
        <c:axId val="528027728"/>
        <c:scaling>
          <c:orientation val="minMax"/>
          <c:max val="17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082305572018554E-3"/>
              <c:y val="0.336681977252843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7336"/>
        <c:crosses val="autoZero"/>
        <c:crossBetween val="between"/>
        <c:majorUnit val="2000000"/>
        <c:dispUnits>
          <c:builtInUnit val="thousands"/>
        </c:dispUnits>
      </c:valAx>
      <c:valAx>
        <c:axId val="52802812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528028512"/>
        <c:crosses val="max"/>
        <c:crossBetween val="between"/>
      </c:valAx>
      <c:catAx>
        <c:axId val="52802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02812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6618820496900253"/>
          <c:y val="0.91346420239136761"/>
          <c:w val="0.47240256258290292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18- روند یکساله ارزش بازارهای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458781362007172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3589779772151"/>
          <c:y val="0.10337786051503946"/>
          <c:w val="0.87494821211864648"/>
          <c:h val="0.66943053843509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فرابورس'!$A$9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1397-10-30</c:v>
                </c:pt>
                <c:pt idx="1">
                  <c:v>1397-11-30</c:v>
                </c:pt>
                <c:pt idx="2">
                  <c:v>1397-12-28</c:v>
                </c:pt>
                <c:pt idx="3">
                  <c:v>1398-01-31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1398-05-30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  <c:pt idx="12">
                  <c:v>1398-10-30</c:v>
                </c:pt>
              </c:strCache>
            </c:strRef>
          </c:cat>
          <c:val>
            <c:numRef>
              <c:f>'روند ارزش بازارهای فرابورس'!$B$9:$N$9</c:f>
              <c:numCache>
                <c:formatCode>#,##0</c:formatCode>
                <c:ptCount val="13"/>
                <c:pt idx="0">
                  <c:v>167169.11799999999</c:v>
                </c:pt>
                <c:pt idx="1">
                  <c:v>171872.136</c:v>
                </c:pt>
                <c:pt idx="2">
                  <c:v>185113.38</c:v>
                </c:pt>
                <c:pt idx="3">
                  <c:v>206471.399</c:v>
                </c:pt>
                <c:pt idx="4">
                  <c:v>212328.05499999999</c:v>
                </c:pt>
                <c:pt idx="5">
                  <c:v>226376.274</c:v>
                </c:pt>
                <c:pt idx="6">
                  <c:v>273905.55499999999</c:v>
                </c:pt>
                <c:pt idx="7">
                  <c:v>319521.60800000001</c:v>
                </c:pt>
                <c:pt idx="8">
                  <c:v>347108.32400000002</c:v>
                </c:pt>
                <c:pt idx="9">
                  <c:v>308391.42800000001</c:v>
                </c:pt>
                <c:pt idx="10">
                  <c:v>328178.45299999998</c:v>
                </c:pt>
                <c:pt idx="11">
                  <c:v>407331.09899999999</c:v>
                </c:pt>
                <c:pt idx="12">
                  <c:v>473399.92349999998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F-4754-A04D-4846540FA365}"/>
            </c:ext>
          </c:extLst>
        </c:ser>
        <c:ser>
          <c:idx val="1"/>
          <c:order val="1"/>
          <c:tx>
            <c:strRef>
              <c:f>'روند ارزش بازارهای فرابورس'!$A$10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1397-10-30</c:v>
                </c:pt>
                <c:pt idx="1">
                  <c:v>1397-11-30</c:v>
                </c:pt>
                <c:pt idx="2">
                  <c:v>1397-12-28</c:v>
                </c:pt>
                <c:pt idx="3">
                  <c:v>1398-01-31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1398-05-30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  <c:pt idx="12">
                  <c:v>1398-10-30</c:v>
                </c:pt>
              </c:strCache>
            </c:strRef>
          </c:cat>
          <c:val>
            <c:numRef>
              <c:f>'روند ارزش بازارهای فرابورس'!$B$10:$N$10</c:f>
              <c:numCache>
                <c:formatCode>#,##0</c:formatCode>
                <c:ptCount val="13"/>
                <c:pt idx="0">
                  <c:v>1014964.87996767</c:v>
                </c:pt>
                <c:pt idx="1">
                  <c:v>969137.52726965398</c:v>
                </c:pt>
                <c:pt idx="2">
                  <c:v>1134642.3462942599</c:v>
                </c:pt>
                <c:pt idx="3">
                  <c:v>1241879.9128282701</c:v>
                </c:pt>
                <c:pt idx="4">
                  <c:v>1262470.50412424</c:v>
                </c:pt>
                <c:pt idx="5">
                  <c:v>1445023.8689353999</c:v>
                </c:pt>
                <c:pt idx="6">
                  <c:v>1528989.3652675999</c:v>
                </c:pt>
                <c:pt idx="7">
                  <c:v>1668452.1807027699</c:v>
                </c:pt>
                <c:pt idx="8">
                  <c:v>1891678.81472384</c:v>
                </c:pt>
                <c:pt idx="9">
                  <c:v>1871795.61670226</c:v>
                </c:pt>
                <c:pt idx="10">
                  <c:v>1938041.8699179599</c:v>
                </c:pt>
                <c:pt idx="11">
                  <c:v>2216232.8920046198</c:v>
                </c:pt>
                <c:pt idx="12">
                  <c:v>2577002.0965516102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F-4754-A04D-4846540FA365}"/>
            </c:ext>
          </c:extLst>
        </c:ser>
        <c:ser>
          <c:idx val="2"/>
          <c:order val="2"/>
          <c:tx>
            <c:strRef>
              <c:f>'روند ارزش بازارهای فرابورس'!$A$11</c:f>
              <c:strCache>
                <c:ptCount val="1"/>
                <c:pt idx="0">
                  <c:v>بازار پايه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1397-10-30</c:v>
                </c:pt>
                <c:pt idx="1">
                  <c:v>1397-11-30</c:v>
                </c:pt>
                <c:pt idx="2">
                  <c:v>1397-12-28</c:v>
                </c:pt>
                <c:pt idx="3">
                  <c:v>1398-01-31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1398-05-30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  <c:pt idx="12">
                  <c:v>1398-10-30</c:v>
                </c:pt>
              </c:strCache>
            </c:strRef>
          </c:cat>
          <c:val>
            <c:numRef>
              <c:f>'روند ارزش بازارهای فرابورس'!$B$11:$N$11</c:f>
              <c:numCache>
                <c:formatCode>#,##0</c:formatCode>
                <c:ptCount val="13"/>
                <c:pt idx="0">
                  <c:v>476889.85538618098</c:v>
                </c:pt>
                <c:pt idx="1">
                  <c:v>469482.12656250398</c:v>
                </c:pt>
                <c:pt idx="2">
                  <c:v>490527.25349719397</c:v>
                </c:pt>
                <c:pt idx="3">
                  <c:v>568822.07257031999</c:v>
                </c:pt>
                <c:pt idx="4">
                  <c:v>627985.68468201905</c:v>
                </c:pt>
                <c:pt idx="5">
                  <c:v>690937.31736152701</c:v>
                </c:pt>
                <c:pt idx="6">
                  <c:v>812157.42109320394</c:v>
                </c:pt>
                <c:pt idx="7">
                  <c:v>926348.98803722905</c:v>
                </c:pt>
                <c:pt idx="8">
                  <c:v>880315.566075849</c:v>
                </c:pt>
                <c:pt idx="9">
                  <c:v>831253.87301130802</c:v>
                </c:pt>
                <c:pt idx="10">
                  <c:v>890854.04076424695</c:v>
                </c:pt>
                <c:pt idx="11">
                  <c:v>1146705.42632571</c:v>
                </c:pt>
                <c:pt idx="12">
                  <c:v>1464787.4090302801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2F-4754-A04D-4846540FA365}"/>
            </c:ext>
          </c:extLst>
        </c:ser>
        <c:ser>
          <c:idx val="3"/>
          <c:order val="3"/>
          <c:tx>
            <c:strRef>
              <c:f>'روند ارزش بازارهای فرابورس'!$A$12</c:f>
              <c:strCache>
                <c:ptCount val="1"/>
                <c:pt idx="0">
                  <c:v>شرکتهای کوچک و متوسط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1397-10-30</c:v>
                </c:pt>
                <c:pt idx="1">
                  <c:v>1397-11-30</c:v>
                </c:pt>
                <c:pt idx="2">
                  <c:v>1397-12-28</c:v>
                </c:pt>
                <c:pt idx="3">
                  <c:v>1398-01-31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1398-05-30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  <c:pt idx="12">
                  <c:v>1398-10-30</c:v>
                </c:pt>
              </c:strCache>
            </c:strRef>
          </c:cat>
          <c:val>
            <c:numRef>
              <c:f>'روند ارزش بازارهای فرابورس'!$B$12:$N$12</c:f>
              <c:numCache>
                <c:formatCode>#,##0</c:formatCode>
                <c:ptCount val="13"/>
                <c:pt idx="0">
                  <c:v>6556.6099000000004</c:v>
                </c:pt>
                <c:pt idx="1">
                  <c:v>6556.6099000000004</c:v>
                </c:pt>
                <c:pt idx="2">
                  <c:v>6586.8680000000004</c:v>
                </c:pt>
                <c:pt idx="3">
                  <c:v>6587.3599000000004</c:v>
                </c:pt>
                <c:pt idx="4">
                  <c:v>6413.6180000000004</c:v>
                </c:pt>
                <c:pt idx="5">
                  <c:v>6572.7151999999996</c:v>
                </c:pt>
                <c:pt idx="6">
                  <c:v>6572.7151999999996</c:v>
                </c:pt>
                <c:pt idx="7">
                  <c:v>6885.8656899999996</c:v>
                </c:pt>
                <c:pt idx="8">
                  <c:v>8645.4621800000004</c:v>
                </c:pt>
                <c:pt idx="9">
                  <c:v>8727.0113000000001</c:v>
                </c:pt>
                <c:pt idx="10">
                  <c:v>8871.0251000000007</c:v>
                </c:pt>
                <c:pt idx="11">
                  <c:v>8928.2476999999999</c:v>
                </c:pt>
                <c:pt idx="12">
                  <c:v>10083.575000000001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-27"/>
        <c:axId val="528029296"/>
        <c:axId val="528029688"/>
      </c:barChart>
      <c:barChart>
        <c:barDir val="col"/>
        <c:grouping val="clustered"/>
        <c:varyColors val="0"/>
        <c:ser>
          <c:idx val="4"/>
          <c:order val="4"/>
          <c:tx>
            <c:strRef>
              <c:f>'روند ارزش بازارهای فرابورس'!$A$13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فرابورس'!$B$8:$N$8</c:f>
              <c:strCache>
                <c:ptCount val="13"/>
                <c:pt idx="0">
                  <c:v>1397-10-30</c:v>
                </c:pt>
                <c:pt idx="1">
                  <c:v>1397-11-30</c:v>
                </c:pt>
                <c:pt idx="2">
                  <c:v>1397-12-28</c:v>
                </c:pt>
                <c:pt idx="3">
                  <c:v>1398-01-31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1398-05-30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  <c:pt idx="12">
                  <c:v>1398-10-30</c:v>
                </c:pt>
              </c:strCache>
            </c:strRef>
          </c:cat>
          <c:val>
            <c:numRef>
              <c:f>'روند ارزش بازارهای فرابورس'!$B$13:$N$13</c:f>
              <c:numCache>
                <c:formatCode>#,##0</c:formatCode>
                <c:ptCount val="13"/>
                <c:pt idx="0">
                  <c:v>1665580.4632538499</c:v>
                </c:pt>
                <c:pt idx="1">
                  <c:v>1617048.3997321599</c:v>
                </c:pt>
                <c:pt idx="2">
                  <c:v>1816869.8477914501</c:v>
                </c:pt>
                <c:pt idx="3">
                  <c:v>2023760.7442985901</c:v>
                </c:pt>
                <c:pt idx="4">
                  <c:v>2109197.86180626</c:v>
                </c:pt>
                <c:pt idx="5">
                  <c:v>2368910.1754969298</c:v>
                </c:pt>
                <c:pt idx="6">
                  <c:v>2621625.0565608037</c:v>
                </c:pt>
                <c:pt idx="7">
                  <c:v>2921208.6424299986</c:v>
                </c:pt>
                <c:pt idx="8">
                  <c:v>3127748.1669796887</c:v>
                </c:pt>
                <c:pt idx="9">
                  <c:v>3020167.9290135675</c:v>
                </c:pt>
                <c:pt idx="10">
                  <c:v>3165945.3887822069</c:v>
                </c:pt>
                <c:pt idx="11">
                  <c:v>3779197.66503033</c:v>
                </c:pt>
                <c:pt idx="12">
                  <c:v>4525273.0040818909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-27"/>
        <c:axId val="528030472"/>
        <c:axId val="528030080"/>
      </c:barChart>
      <c:catAx>
        <c:axId val="52802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9688"/>
        <c:crosses val="autoZero"/>
        <c:auto val="1"/>
        <c:lblAlgn val="ctr"/>
        <c:lblOffset val="100"/>
        <c:noMultiLvlLbl val="0"/>
      </c:catAx>
      <c:valAx>
        <c:axId val="528029688"/>
        <c:scaling>
          <c:orientation val="minMax"/>
          <c:max val="5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082305572018554E-3"/>
              <c:y val="0.336681977252843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9296"/>
        <c:crosses val="autoZero"/>
        <c:crossBetween val="between"/>
        <c:majorUnit val="500000"/>
        <c:dispUnits>
          <c:builtInUnit val="thousands"/>
        </c:dispUnits>
      </c:valAx>
      <c:valAx>
        <c:axId val="52803008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528030472"/>
        <c:crosses val="max"/>
        <c:crossBetween val="between"/>
      </c:valAx>
      <c:catAx>
        <c:axId val="528030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03008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1854484969617299"/>
          <c:y val="0.91346420239136761"/>
          <c:w val="0.76970761959695433"/>
          <c:h val="8.6535797608632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19- ده صنعت با بیشترین ارزش بازار سهام در مجموع بورس و فرابورس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5307086614173229"/>
          <c:y val="2.36394346720989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059648365872078E-2"/>
          <c:y val="0.1019600203586942"/>
          <c:w val="0.65322780714054585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'ارزش بازاری صنایع-مجموع'!$B$3</c:f>
              <c:strCache>
                <c:ptCount val="1"/>
                <c:pt idx="0">
                  <c:v>ارزش بازار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5C4-4D5A-8B29-78D514ABEDEE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5C4-4D5A-8B29-78D514ABEDEE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5C4-4D5A-8B29-78D514ABEDEE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5C4-4D5A-8B29-78D514ABEDEE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5C4-4D5A-8B29-78D514ABEDEE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5C4-4D5A-8B29-78D514ABEDEE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5C4-4D5A-8B29-78D514ABEDEE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5C4-4D5A-8B29-78D514ABEDEE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A5C4-4D5A-8B29-78D514ABEDEE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5C4-4D5A-8B29-78D514ABEDEE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5C4-4D5A-8B29-78D514ABED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بازاری صنایع-مجموع'!$A$15,'ارزش بازاری صنایع-مجموع'!$A$13,'ارزش بازاری صنایع-مجموع'!$A$12,'ارزش بازاری صنایع-مجموع'!$A$11,'ارزش بازاری صنایع-مجموع'!$A$10,'ارزش بازاری صنایع-مجموع'!$A$9,'ارزش بازاری صنایع-مجموع'!$A$8,'ارزش بازاری صنایع-مجموع'!$A$7,'ارزش بازاری صنایع-مجموع'!$A$6,'ارزش بازاری صنایع-مجموع'!$A$5,'ارزش بازاری صنایع-مجموع'!$A$4)</c:f>
              <c:strCache>
                <c:ptCount val="11"/>
                <c:pt idx="0">
                  <c:v>سایر</c:v>
                </c:pt>
                <c:pt idx="1">
                  <c:v>عرضه برق، گاز، بخاروآب گرم</c:v>
                </c:pt>
                <c:pt idx="2">
                  <c:v>خودرو و ساخت قطعات</c:v>
                </c:pt>
                <c:pt idx="3">
                  <c:v>مخابرات</c:v>
                </c:pt>
                <c:pt idx="4">
                  <c:v>شرکتهاي چند رشته اي صنعتي</c:v>
                </c:pt>
                <c:pt idx="5">
                  <c:v>مواد و محصولات دارويي</c:v>
                </c:pt>
                <c:pt idx="6">
                  <c:v>بانكها و موسسات اعتباري</c:v>
                </c:pt>
                <c:pt idx="7">
                  <c:v>استخراج کانه هاي فلزي</c:v>
                </c:pt>
                <c:pt idx="8">
                  <c:v>فراورده هاي نفتي، كك و سوخت هسته اي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بازاری صنایع-مجموع'!$C$15,'ارزش بازاری صنایع-مجموع'!$C$13,'ارزش بازاری صنایع-مجموع'!$C$12,'ارزش بازاری صنایع-مجموع'!$C$11,'ارزش بازاری صنایع-مجموع'!$C$10,'ارزش بازاری صنایع-مجموع'!$C$9,'ارزش بازاری صنایع-مجموع'!$C$8,'ارزش بازاری صنایع-مجموع'!$C$7,'ارزش بازاری صنایع-مجموع'!$C$6,'ارزش بازاری صنایع-مجموع'!$C$5,'ارزش بازاری صنایع-مجموع'!$C$4)</c:f>
              <c:numCache>
                <c:formatCode>0.00%</c:formatCode>
                <c:ptCount val="11"/>
                <c:pt idx="0">
                  <c:v>0.23959295307734285</c:v>
                </c:pt>
                <c:pt idx="1">
                  <c:v>2.99337225852668E-2</c:v>
                </c:pt>
                <c:pt idx="2">
                  <c:v>3.1296563730541398E-2</c:v>
                </c:pt>
                <c:pt idx="3">
                  <c:v>3.3811452929364397E-2</c:v>
                </c:pt>
                <c:pt idx="4">
                  <c:v>4.03143006098899E-2</c:v>
                </c:pt>
                <c:pt idx="5">
                  <c:v>4.1259831018489103E-2</c:v>
                </c:pt>
                <c:pt idx="6">
                  <c:v>6.2713529242715199E-2</c:v>
                </c:pt>
                <c:pt idx="7">
                  <c:v>7.1745693644476902E-2</c:v>
                </c:pt>
                <c:pt idx="8">
                  <c:v>7.5319235872744195E-2</c:v>
                </c:pt>
                <c:pt idx="9">
                  <c:v>0.14543117402205499</c:v>
                </c:pt>
                <c:pt idx="10">
                  <c:v>0.22858154326711499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C4-4D5A-8B29-78D514ABED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28670400"/>
        <c:axId val="528670792"/>
      </c:barChart>
      <c:catAx>
        <c:axId val="5286704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0792"/>
        <c:crosses val="autoZero"/>
        <c:auto val="1"/>
        <c:lblAlgn val="r"/>
        <c:lblOffset val="100"/>
        <c:noMultiLvlLbl val="0"/>
      </c:catAx>
      <c:valAx>
        <c:axId val="528670792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528670400"/>
        <c:crosses val="autoZero"/>
        <c:crossBetween val="between"/>
      </c:valAx>
      <c:spPr>
        <a:solidFill>
          <a:srgbClr val="E8F3E1"/>
        </a:solidFill>
        <a:ln>
          <a:solidFill>
            <a:sysClr val="windowText" lastClr="000000">
              <a:lumMod val="15000"/>
              <a:lumOff val="8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20- </a:t>
            </a:r>
            <a:r>
              <a:rPr lang="fa-IR" sz="1100" b="0" i="0" baseline="0">
                <a:effectLst/>
              </a:rPr>
              <a:t>ده صنعت با بیشترین ارزش بازار سهام در  بورس تهران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2227709883664144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1829011803604522E-2"/>
          <c:y val="0.1019600203586942"/>
          <c:w val="0.6783418974306000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44-4A0D-89D0-663E240076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044-4A0D-89D0-663E240076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44-4A0D-89D0-663E240076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044-4A0D-89D0-663E240076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044-4A0D-89D0-663E240076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044-4A0D-89D0-663E240076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044-4A0D-89D0-663E240076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044-4A0D-89D0-663E240076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044-4A0D-89D0-663E240076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044-4A0D-89D0-663E240076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044-4A0D-89D0-663E240076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بورس'!$A$15,'ده صنعت باارزش بورس'!$A$13,'ده صنعت باارزش بورس'!$A$12,'ده صنعت باارزش بورس'!$A$11,'ده صنعت باارزش بورس'!$A$10,'ده صنعت باارزش بورس'!$A$9,'ده صنعت باارزش بورس'!$A$8,'ده صنعت باارزش بورس'!$A$7,'ده صنعت باارزش بورس'!$A$6,'ده صنعت باارزش بورس'!$A$5,'ده صنعت باارزش بورس'!$A$4)</c:f>
              <c:strCache>
                <c:ptCount val="11"/>
                <c:pt idx="0">
                  <c:v>سایر</c:v>
                </c:pt>
                <c:pt idx="1">
                  <c:v>رايانه و فعاليت‌هاي وابسته به آن</c:v>
                </c:pt>
                <c:pt idx="2">
                  <c:v>خودرو و ساخت قطعات</c:v>
                </c:pt>
                <c:pt idx="3">
                  <c:v>مواد و محصولات دارويي</c:v>
                </c:pt>
                <c:pt idx="4">
                  <c:v>مخابرات</c:v>
                </c:pt>
                <c:pt idx="5">
                  <c:v>شرکتهاي چند رشته اي صنعتي</c:v>
                </c:pt>
                <c:pt idx="6">
                  <c:v>بانكها و موسسات اعتباري</c:v>
                </c:pt>
                <c:pt idx="7">
                  <c:v>استخراج کانه هاي فلزي</c:v>
                </c:pt>
                <c:pt idx="8">
                  <c:v>فراورده هاي نفتي، كك و سوخت هسته اي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بورس'!$C$15,'ده صنعت باارزش بورس'!$C$13,'ده صنعت باارزش بورس'!$C$12,'ده صنعت باارزش بورس'!$C$11,'ده صنعت باارزش بورس'!$C$10,'ده صنعت باارزش بورس'!$C$9,'ده صنعت باارزش بورس'!$C$8,'ده صنعت باارزش بورس'!$C$7,'ده صنعت باارزش بورس'!$C$6,'ده صنعت باارزش بورس'!$C$5,'ده صنعت باارزش بورس'!$C$4)</c:f>
              <c:numCache>
                <c:formatCode>0.00%</c:formatCode>
                <c:ptCount val="11"/>
                <c:pt idx="0">
                  <c:v>0.19770746647680315</c:v>
                </c:pt>
                <c:pt idx="1">
                  <c:v>2.2954835842044101E-2</c:v>
                </c:pt>
                <c:pt idx="2">
                  <c:v>3.7206615249965401E-2</c:v>
                </c:pt>
                <c:pt idx="3">
                  <c:v>4.2660692515489103E-2</c:v>
                </c:pt>
                <c:pt idx="4">
                  <c:v>4.40786670345691E-2</c:v>
                </c:pt>
                <c:pt idx="5">
                  <c:v>5.2556174886278902E-2</c:v>
                </c:pt>
                <c:pt idx="6">
                  <c:v>6.7498042763994098E-2</c:v>
                </c:pt>
                <c:pt idx="7">
                  <c:v>7.2567970373062701E-2</c:v>
                </c:pt>
                <c:pt idx="8">
                  <c:v>8.6411518297529105E-2</c:v>
                </c:pt>
                <c:pt idx="9">
                  <c:v>0.14810585251925301</c:v>
                </c:pt>
                <c:pt idx="10">
                  <c:v>0.22825216404101201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044-4A0D-89D0-663E240076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28671576"/>
        <c:axId val="528671968"/>
      </c:barChart>
      <c:catAx>
        <c:axId val="5286715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1968"/>
        <c:crosses val="autoZero"/>
        <c:auto val="1"/>
        <c:lblAlgn val="r"/>
        <c:lblOffset val="100"/>
        <c:noMultiLvlLbl val="0"/>
      </c:catAx>
      <c:valAx>
        <c:axId val="528671968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528671576"/>
        <c:crosses val="autoZero"/>
        <c:crossBetween val="between"/>
      </c:valAx>
      <c:spPr>
        <a:solidFill>
          <a:srgbClr val="E8F3E1"/>
        </a:solidFill>
        <a:ln>
          <a:solidFill>
            <a:sysClr val="windowText" lastClr="000000">
              <a:lumMod val="15000"/>
              <a:lumOff val="8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  <a:cs typeface="B Homa" panose="00000400000000000000" pitchFamily="2" charset="-78"/>
              </a:rPr>
              <a:t>نمودار 21- ده صنعت با بیشترین ارزش بازار سهام در فرابورس ایران </a:t>
            </a:r>
            <a:endParaRPr lang="en-US" sz="1100"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7764345377616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7255317405372707E-2"/>
          <c:y val="0.114021723035812"/>
          <c:w val="0.68725264408925313"/>
          <c:h val="0.85066380319735024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45C-4F5D-9137-FC3E44D4EA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45C-4F5D-9137-FC3E44D4EA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45C-4F5D-9137-FC3E44D4EA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45C-4F5D-9137-FC3E44D4EA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45C-4F5D-9137-FC3E44D4EA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45C-4F5D-9137-FC3E44D4EA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45C-4F5D-9137-FC3E44D4EA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45C-4F5D-9137-FC3E44D4EA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45C-4F5D-9137-FC3E44D4EA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45C-4F5D-9137-FC3E44D4EA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45C-4F5D-9137-FC3E44D4EA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فرابورس'!$A$15,'ده صنعت باارزش فرابورس'!$A$13,'ده صنعت باارزش فرابورس'!$A$12,'ده صنعت باارزش فرابورس'!$A$11,'ده صنعت باارزش فرابورس'!$A$10,'ده صنعت باارزش فرابورس'!$A$9,'ده صنعت باارزش فرابورس'!$A$8,'ده صنعت باارزش فرابورس'!$A$7,'ده صنعت باارزش فرابورس'!$A$6,'ده صنعت باارزش فرابورس'!$A$5,'ده صنعت باارزش فرابورس'!$A$4)</c:f>
              <c:strCache>
                <c:ptCount val="11"/>
                <c:pt idx="0">
                  <c:v>سایر</c:v>
                </c:pt>
                <c:pt idx="1">
                  <c:v>سرمايه گذاريها</c:v>
                </c:pt>
                <c:pt idx="2">
                  <c:v>مواد و محصولات دارويي</c:v>
                </c:pt>
                <c:pt idx="3">
                  <c:v>فراورده هاي نفتي، كك و سوخت هسته اي</c:v>
                </c:pt>
                <c:pt idx="4">
                  <c:v>محصولات غذايي و آشاميدني به جز قند و شكر</c:v>
                </c:pt>
                <c:pt idx="5">
                  <c:v>بانكها و موسسات اعتباري</c:v>
                </c:pt>
                <c:pt idx="6">
                  <c:v>بيمه وصندوق بازنشستگي به جزتامين اجتماعي</c:v>
                </c:pt>
                <c:pt idx="7">
                  <c:v>عرضه برق، گاز، بخاروآب گرم</c:v>
                </c:pt>
                <c:pt idx="8">
                  <c:v>استخراج کانه هاي فلزي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فرابورس'!$C$15,'ده صنعت باارزش فرابورس'!$C$13,'ده صنعت باارزش فرابورس'!$C$12,'ده صنعت باارزش فرابورس'!$C$11,'ده صنعت باارزش فرابورس'!$C$10,'ده صنعت باارزش فرابورس'!$C$9,'ده صنعت باارزش فرابورس'!$C$8,'ده صنعت باارزش فرابورس'!$C$7,'ده صنعت باارزش فرابورس'!$C$6,'ده صنعت باارزش فرابورس'!$C$5,'ده صنعت باارزش فرابورس'!$C$4)</c:f>
              <c:numCache>
                <c:formatCode>0.00%</c:formatCode>
                <c:ptCount val="11"/>
                <c:pt idx="0">
                  <c:v>0.24482710224879767</c:v>
                </c:pt>
                <c:pt idx="1">
                  <c:v>3.3674620068787901E-2</c:v>
                </c:pt>
                <c:pt idx="2">
                  <c:v>3.66465871452204E-2</c:v>
                </c:pt>
                <c:pt idx="3">
                  <c:v>3.8790711071190802E-2</c:v>
                </c:pt>
                <c:pt idx="4">
                  <c:v>4.3612719490905998E-2</c:v>
                </c:pt>
                <c:pt idx="5">
                  <c:v>4.69574193518515E-2</c:v>
                </c:pt>
                <c:pt idx="6">
                  <c:v>5.1325597123862997E-2</c:v>
                </c:pt>
                <c:pt idx="7">
                  <c:v>6.8838128311202604E-2</c:v>
                </c:pt>
                <c:pt idx="8">
                  <c:v>6.9037814893862903E-2</c:v>
                </c:pt>
                <c:pt idx="9">
                  <c:v>0.136623062573072</c:v>
                </c:pt>
                <c:pt idx="10">
                  <c:v>0.229666237721244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45C-4F5D-9137-FC3E44D4EA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28672752"/>
        <c:axId val="528673144"/>
      </c:barChart>
      <c:catAx>
        <c:axId val="5286727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3144"/>
        <c:crosses val="autoZero"/>
        <c:auto val="1"/>
        <c:lblAlgn val="ctr"/>
        <c:lblOffset val="100"/>
        <c:noMultiLvlLbl val="0"/>
      </c:catAx>
      <c:valAx>
        <c:axId val="528673144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52867275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22- روند یکساله ارزش معاملات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سهام 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2926646501025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21273312842114"/>
          <c:y val="0.1010519815054078"/>
          <c:w val="0.86854385814525903"/>
          <c:h val="0.7527620812104369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'معاملات سهام - نوع معاملات'!$A$40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'معاملات سهام - نوع معاملات'!$D$40:$P$40</c:f>
              <c:numCache>
                <c:formatCode>_(* #,##0_);_(* \(#,##0\);_(* "-"??_);_(@_)</c:formatCode>
                <c:ptCount val="13"/>
                <c:pt idx="0">
                  <c:v>145209.05878126901</c:v>
                </c:pt>
                <c:pt idx="1">
                  <c:v>115020.42668876401</c:v>
                </c:pt>
                <c:pt idx="2">
                  <c:v>140803.56541580701</c:v>
                </c:pt>
                <c:pt idx="3">
                  <c:v>177383.079914217</c:v>
                </c:pt>
                <c:pt idx="4">
                  <c:v>359818.12637651199</c:v>
                </c:pt>
                <c:pt idx="5">
                  <c:v>305202.935775447</c:v>
                </c:pt>
                <c:pt idx="6">
                  <c:v>334502.957915487</c:v>
                </c:pt>
                <c:pt idx="7">
                  <c:v>303156.33091351902</c:v>
                </c:pt>
                <c:pt idx="8">
                  <c:v>454476.98305448296</c:v>
                </c:pt>
                <c:pt idx="9">
                  <c:v>528890.29505945102</c:v>
                </c:pt>
                <c:pt idx="10">
                  <c:v>256475.34657533601</c:v>
                </c:pt>
                <c:pt idx="11">
                  <c:v>562968.52078355302</c:v>
                </c:pt>
                <c:pt idx="12">
                  <c:v>789451.13955028204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4-41C6-82F4-0AD94314A924}"/>
            </c:ext>
          </c:extLst>
        </c:ser>
        <c:ser>
          <c:idx val="1"/>
          <c:order val="1"/>
          <c:tx>
            <c:strRef>
              <c:f>'معاملات سهام - نوع معاملات'!$A$39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'معاملات سهام - نوع معاملات'!$D$39:$P$39</c:f>
              <c:numCache>
                <c:formatCode>_(* #,##0_);_(* \(#,##0\);_(* "-"??_);_(@_)</c:formatCode>
                <c:ptCount val="13"/>
                <c:pt idx="0">
                  <c:v>24382.090988156</c:v>
                </c:pt>
                <c:pt idx="1">
                  <c:v>15961.274030744</c:v>
                </c:pt>
                <c:pt idx="2">
                  <c:v>43025.929129127006</c:v>
                </c:pt>
                <c:pt idx="3">
                  <c:v>12618.210494973</c:v>
                </c:pt>
                <c:pt idx="4">
                  <c:v>25336.264663855</c:v>
                </c:pt>
                <c:pt idx="5">
                  <c:v>33173.517369633999</c:v>
                </c:pt>
                <c:pt idx="6">
                  <c:v>18905.426251149998</c:v>
                </c:pt>
                <c:pt idx="7">
                  <c:v>13382.783542071</c:v>
                </c:pt>
                <c:pt idx="8">
                  <c:v>22143.131835050001</c:v>
                </c:pt>
                <c:pt idx="9">
                  <c:v>21697.884546843998</c:v>
                </c:pt>
                <c:pt idx="10">
                  <c:v>16578.454365501999</c:v>
                </c:pt>
                <c:pt idx="11">
                  <c:v>28858.523826204</c:v>
                </c:pt>
                <c:pt idx="12">
                  <c:v>27920.530930512999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4-41C6-82F4-0AD94314A924}"/>
            </c:ext>
          </c:extLst>
        </c:ser>
        <c:ser>
          <c:idx val="0"/>
          <c:order val="2"/>
          <c:tx>
            <c:strRef>
              <c:f>'معاملات سهام - نوع معاملات'!$A$38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'معاملات سهام - نوع معاملات'!$D$38:$P$38</c:f>
              <c:numCache>
                <c:formatCode>_(* #,##0_);_(* \(#,##0\);_(* "-"??_);_(@_)</c:formatCode>
                <c:ptCount val="13"/>
                <c:pt idx="0">
                  <c:v>10920.978953096001</c:v>
                </c:pt>
                <c:pt idx="1">
                  <c:v>1841.9862697900001</c:v>
                </c:pt>
                <c:pt idx="2">
                  <c:v>40344.645066038996</c:v>
                </c:pt>
                <c:pt idx="3">
                  <c:v>10496.241383355</c:v>
                </c:pt>
                <c:pt idx="4">
                  <c:v>1080.731154739</c:v>
                </c:pt>
                <c:pt idx="5">
                  <c:v>15025.942972317</c:v>
                </c:pt>
                <c:pt idx="6">
                  <c:v>9470.50203005</c:v>
                </c:pt>
                <c:pt idx="7">
                  <c:v>17184.008825000001</c:v>
                </c:pt>
                <c:pt idx="8">
                  <c:v>10030.469750995</c:v>
                </c:pt>
                <c:pt idx="9">
                  <c:v>791.87444715700008</c:v>
                </c:pt>
                <c:pt idx="10">
                  <c:v>30276.610045560003</c:v>
                </c:pt>
                <c:pt idx="11">
                  <c:v>870.89314392599999</c:v>
                </c:pt>
                <c:pt idx="12">
                  <c:v>5739.7877497119998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4-41C6-82F4-0AD94314A9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28673928"/>
        <c:axId val="528927440"/>
      </c:barChart>
      <c:lineChart>
        <c:grouping val="standard"/>
        <c:varyColors val="0"/>
        <c:ser>
          <c:idx val="3"/>
          <c:order val="3"/>
          <c:tx>
            <c:strRef>
              <c:f>'معاملات سهام - نوع معاملات'!$B$41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180512.12872252101</c:v>
                </c:pt>
                <c:pt idx="1">
                  <c:v>132823.686989298</c:v>
                </c:pt>
                <c:pt idx="2">
                  <c:v>224174.13961097301</c:v>
                </c:pt>
                <c:pt idx="3">
                  <c:v>200497.53179254499</c:v>
                </c:pt>
                <c:pt idx="4">
                  <c:v>386235.122195106</c:v>
                </c:pt>
                <c:pt idx="5">
                  <c:v>353402.39611739799</c:v>
                </c:pt>
                <c:pt idx="6">
                  <c:v>362878.886196687</c:v>
                </c:pt>
                <c:pt idx="7">
                  <c:v>333723.12328059005</c:v>
                </c:pt>
                <c:pt idx="8">
                  <c:v>486650.58464052796</c:v>
                </c:pt>
                <c:pt idx="9">
                  <c:v>551380.05405345198</c:v>
                </c:pt>
                <c:pt idx="10">
                  <c:v>303330.410986398</c:v>
                </c:pt>
                <c:pt idx="11">
                  <c:v>592697.93775368307</c:v>
                </c:pt>
                <c:pt idx="12">
                  <c:v>823111.45823050709</c:v>
                </c:pt>
              </c:numCache>
            </c:numRef>
          </c:cat>
          <c:val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180512.12872252101</c:v>
                </c:pt>
                <c:pt idx="1">
                  <c:v>132823.686989298</c:v>
                </c:pt>
                <c:pt idx="2">
                  <c:v>224174.13961097301</c:v>
                </c:pt>
                <c:pt idx="3">
                  <c:v>200497.53179254499</c:v>
                </c:pt>
                <c:pt idx="4">
                  <c:v>386235.122195106</c:v>
                </c:pt>
                <c:pt idx="5">
                  <c:v>353402.39611739799</c:v>
                </c:pt>
                <c:pt idx="6">
                  <c:v>362878.886196687</c:v>
                </c:pt>
                <c:pt idx="7">
                  <c:v>333723.12328059005</c:v>
                </c:pt>
                <c:pt idx="8">
                  <c:v>486650.58464052796</c:v>
                </c:pt>
                <c:pt idx="9">
                  <c:v>551380.05405345198</c:v>
                </c:pt>
                <c:pt idx="10">
                  <c:v>303330.410986398</c:v>
                </c:pt>
                <c:pt idx="11">
                  <c:v>592697.93775368307</c:v>
                </c:pt>
                <c:pt idx="12">
                  <c:v>823111.45823050709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E4-41C6-82F4-0AD94314A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673928"/>
        <c:axId val="528927440"/>
      </c:lineChart>
      <c:catAx>
        <c:axId val="528673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7440"/>
        <c:crosses val="autoZero"/>
        <c:auto val="1"/>
        <c:lblAlgn val="ctr"/>
        <c:lblOffset val="100"/>
        <c:noMultiLvlLbl val="0"/>
      </c:catAx>
      <c:valAx>
        <c:axId val="52892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67392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897825806639463"/>
          <c:y val="0.92187351194103828"/>
          <c:w val="0.40476238676443471"/>
          <c:h val="7.5226780862918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22- روند یکساله ارزش معاملات سهام به تفکیک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010212712785647"/>
          <c:y val="1.1479589530855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94040608994833"/>
          <c:y val="0.11079732227275382"/>
          <c:w val="0.87356470276229869"/>
          <c:h val="0.71640291732224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'معاملات سهام - نوع بازار'!$C$36</c:f>
              <c:strCache>
                <c:ptCount val="1"/>
                <c:pt idx="0">
                  <c:v>بورس تهران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بازار'!$D$35:$P$35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'معاملات سهام - نوع بازار'!$D$36:$P$36</c:f>
              <c:numCache>
                <c:formatCode>#,##0</c:formatCode>
                <c:ptCount val="13"/>
                <c:pt idx="0">
                  <c:v>132944.366965583</c:v>
                </c:pt>
                <c:pt idx="1">
                  <c:v>90773.178102725011</c:v>
                </c:pt>
                <c:pt idx="2">
                  <c:v>165435.48945161799</c:v>
                </c:pt>
                <c:pt idx="3">
                  <c:v>150238.49136423101</c:v>
                </c:pt>
                <c:pt idx="4">
                  <c:v>279418.82120359398</c:v>
                </c:pt>
                <c:pt idx="5">
                  <c:v>245602.59210827301</c:v>
                </c:pt>
                <c:pt idx="6">
                  <c:v>234153.65221138601</c:v>
                </c:pt>
                <c:pt idx="7">
                  <c:v>201221.89438507502</c:v>
                </c:pt>
                <c:pt idx="8">
                  <c:v>335012.481910109</c:v>
                </c:pt>
                <c:pt idx="9">
                  <c:v>393717.37955896399</c:v>
                </c:pt>
                <c:pt idx="10">
                  <c:v>219929.13688174001</c:v>
                </c:pt>
                <c:pt idx="11">
                  <c:v>390315.52797469404</c:v>
                </c:pt>
                <c:pt idx="12">
                  <c:v>582869.44435990509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0-4C51-8AC5-FEEF48BF50C7}"/>
            </c:ext>
          </c:extLst>
        </c:ser>
        <c:ser>
          <c:idx val="1"/>
          <c:order val="1"/>
          <c:tx>
            <c:strRef>
              <c:f>'معاملات سهام - نوع بازار'!$C$37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بازار'!$D$35:$P$35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'معاملات سهام - نوع بازار'!$D$37:$P$37</c:f>
              <c:numCache>
                <c:formatCode>#,##0</c:formatCode>
                <c:ptCount val="13"/>
                <c:pt idx="0">
                  <c:v>47567.761756937995</c:v>
                </c:pt>
                <c:pt idx="1">
                  <c:v>42050.508886572999</c:v>
                </c:pt>
                <c:pt idx="2">
                  <c:v>58738.650159355006</c:v>
                </c:pt>
                <c:pt idx="3">
                  <c:v>50259.040428314001</c:v>
                </c:pt>
                <c:pt idx="4">
                  <c:v>106816.30099151199</c:v>
                </c:pt>
                <c:pt idx="5">
                  <c:v>107799.804009125</c:v>
                </c:pt>
                <c:pt idx="6">
                  <c:v>128725.23398530099</c:v>
                </c:pt>
                <c:pt idx="7">
                  <c:v>132501.228895515</c:v>
                </c:pt>
                <c:pt idx="8">
                  <c:v>151638.10273041902</c:v>
                </c:pt>
                <c:pt idx="9">
                  <c:v>157662.67449448799</c:v>
                </c:pt>
                <c:pt idx="10">
                  <c:v>83401.274104658005</c:v>
                </c:pt>
                <c:pt idx="11">
                  <c:v>202382.40977898898</c:v>
                </c:pt>
                <c:pt idx="12">
                  <c:v>240242.01387060201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0-4C51-8AC5-FEEF48BF5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8928224"/>
        <c:axId val="528928616"/>
      </c:barChart>
      <c:lineChart>
        <c:grouping val="standard"/>
        <c:varyColors val="0"/>
        <c:ser>
          <c:idx val="2"/>
          <c:order val="2"/>
          <c:tx>
            <c:strRef>
              <c:f>'معاملات سهام - نوع بازار'!$C$38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6218502685933527E-2"/>
                  <c:y val="-4.0373812760879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B20-4C51-8AC5-FEEF48BF50C7}"/>
                </c:ext>
              </c:extLst>
            </c:dLbl>
            <c:dLbl>
              <c:idx val="1"/>
              <c:layout>
                <c:manualLayout>
                  <c:x val="-4.4117661654754808E-2"/>
                  <c:y val="-4.03738127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B20-4C51-8AC5-FEEF48BF50C7}"/>
                </c:ext>
              </c:extLst>
            </c:dLbl>
            <c:dLbl>
              <c:idx val="2"/>
              <c:layout>
                <c:manualLayout>
                  <c:x val="-4.6218502685933527E-2"/>
                  <c:y val="-4.03738127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B20-4C51-8AC5-FEEF48BF50C7}"/>
                </c:ext>
              </c:extLst>
            </c:dLbl>
            <c:dLbl>
              <c:idx val="3"/>
              <c:layout>
                <c:manualLayout>
                  <c:x val="-4.6218502685933527E-2"/>
                  <c:y val="-4.0373812760880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B20-4C51-8AC5-FEEF48BF50C7}"/>
                </c:ext>
              </c:extLst>
            </c:dLbl>
            <c:dLbl>
              <c:idx val="4"/>
              <c:layout>
                <c:manualLayout>
                  <c:x val="-4.4117578944477993E-2"/>
                  <c:y val="-2.69158751739200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800362204844234E-2"/>
                      <c:h val="6.72225748602193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DB20-4C51-8AC5-FEEF48BF50C7}"/>
                </c:ext>
              </c:extLst>
            </c:dLbl>
            <c:dLbl>
              <c:idx val="5"/>
              <c:layout>
                <c:manualLayout>
                  <c:x val="-5.2521025779469918E-2"/>
                  <c:y val="-4.03738127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B20-4C51-8AC5-FEEF48BF50C7}"/>
                </c:ext>
              </c:extLst>
            </c:dLbl>
            <c:dLbl>
              <c:idx val="6"/>
              <c:layout>
                <c:manualLayout>
                  <c:x val="-3.7815138561218341E-2"/>
                  <c:y val="-3.588783356522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B20-4C51-8AC5-FEEF48BF50C7}"/>
                </c:ext>
              </c:extLst>
            </c:dLbl>
            <c:dLbl>
              <c:idx val="7"/>
              <c:layout>
                <c:manualLayout>
                  <c:x val="-5.8823548873006309E-2"/>
                  <c:y val="-2.2429895978266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B20-4C51-8AC5-FEEF48BF50C7}"/>
                </c:ext>
              </c:extLst>
            </c:dLbl>
            <c:dLbl>
              <c:idx val="8"/>
              <c:layout>
                <c:manualLayout>
                  <c:x val="-4.8548828803134249E-2"/>
                  <c:y val="-3.588783356522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B20-4C51-8AC5-FEEF48BF50C7}"/>
                </c:ext>
              </c:extLst>
            </c:dLbl>
            <c:dLbl>
              <c:idx val="9"/>
              <c:layout>
                <c:manualLayout>
                  <c:x val="-4.2160232373207873E-2"/>
                  <c:y val="-3.7149640936788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B20-4C51-8AC5-FEEF48BF50C7}"/>
                </c:ext>
              </c:extLst>
            </c:dLbl>
            <c:dLbl>
              <c:idx val="10"/>
              <c:layout>
                <c:manualLayout>
                  <c:x val="-3.8030151288799573E-2"/>
                  <c:y val="-3.0840157527639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B20-4C51-8AC5-FEEF48BF50C7}"/>
                </c:ext>
              </c:extLst>
            </c:dLbl>
            <c:dLbl>
              <c:idx val="11"/>
              <c:layout>
                <c:manualLayout>
                  <c:x val="-4.2255723654221748E-2"/>
                  <c:y val="-3.0840157527639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B20-4C51-8AC5-FEEF48BF50C7}"/>
                </c:ext>
              </c:extLst>
            </c:dLbl>
            <c:dLbl>
              <c:idx val="12"/>
              <c:layout>
                <c:manualLayout>
                  <c:x val="-1.9015075644399786E-2"/>
                  <c:y val="-1.5420078763819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B20-4C51-8AC5-FEEF48BF50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سهام - نوع بازار'!$D$35:$P$35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'معاملات سهام - نوع بازار'!$D$38:$P$38</c:f>
              <c:numCache>
                <c:formatCode>#,##0</c:formatCode>
                <c:ptCount val="13"/>
                <c:pt idx="0">
                  <c:v>180512.12872252098</c:v>
                </c:pt>
                <c:pt idx="1">
                  <c:v>132823.68698929803</c:v>
                </c:pt>
                <c:pt idx="2">
                  <c:v>224174.13961097298</c:v>
                </c:pt>
                <c:pt idx="3">
                  <c:v>200497.53179254499</c:v>
                </c:pt>
                <c:pt idx="4">
                  <c:v>386235.12219510594</c:v>
                </c:pt>
                <c:pt idx="5">
                  <c:v>353402.39611739799</c:v>
                </c:pt>
                <c:pt idx="6">
                  <c:v>362878.88619668706</c:v>
                </c:pt>
                <c:pt idx="7">
                  <c:v>333723.12328058999</c:v>
                </c:pt>
                <c:pt idx="8">
                  <c:v>486650.58464052802</c:v>
                </c:pt>
                <c:pt idx="9">
                  <c:v>551380.05405345198</c:v>
                </c:pt>
                <c:pt idx="10">
                  <c:v>303330.41098639794</c:v>
                </c:pt>
                <c:pt idx="11">
                  <c:v>592697.93775368296</c:v>
                </c:pt>
                <c:pt idx="12">
                  <c:v>823111.45823050698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20-4C51-8AC5-FEEF48BF5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928224"/>
        <c:axId val="528928616"/>
      </c:lineChart>
      <c:catAx>
        <c:axId val="52892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8616"/>
        <c:crosses val="autoZero"/>
        <c:auto val="1"/>
        <c:lblAlgn val="ctr"/>
        <c:lblOffset val="100"/>
        <c:noMultiLvlLbl val="0"/>
      </c:catAx>
      <c:valAx>
        <c:axId val="52892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822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155310235465318"/>
          <c:y val="0.9284755285883961"/>
          <c:w val="0.58584840698843865"/>
          <c:h val="7.15245229408384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29280351583967E-2"/>
          <c:y val="9.8609321044935791E-2"/>
          <c:w val="0.89309774077283399"/>
          <c:h val="0.68407929950867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معاملات سهام-ده صنعت'!$C$3</c:f>
              <c:strCache>
                <c:ptCount val="1"/>
                <c:pt idx="0">
                  <c:v>دی ماه 1398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3.5529305324706954E-17"/>
                  <c:y val="-1.0007152093215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0D-48DC-B619-80EC61E94515}"/>
                </c:ext>
              </c:extLst>
            </c:dLbl>
            <c:dLbl>
              <c:idx val="8"/>
              <c:layout>
                <c:manualLayout>
                  <c:x val="0"/>
                  <c:y val="-2.6685738915240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0D-48DC-B619-80EC61E945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فلزات اساسي</c:v>
                </c:pt>
                <c:pt idx="1">
                  <c:v>محصولات شيميايي</c:v>
                </c:pt>
                <c:pt idx="2">
                  <c:v>خودرو و ساخت قطعات</c:v>
                </c:pt>
                <c:pt idx="3">
                  <c:v>بانكها و موسسات اعتباري</c:v>
                </c:pt>
                <c:pt idx="4">
                  <c:v>سرمايه گذاريها</c:v>
                </c:pt>
                <c:pt idx="5">
                  <c:v>مواد و محصولات دارويي</c:v>
                </c:pt>
                <c:pt idx="6">
                  <c:v>محصولات غذايي و آشاميدني به جز قند و شكر</c:v>
                </c:pt>
                <c:pt idx="7">
                  <c:v>سيمان، آهك و گچ</c:v>
                </c:pt>
                <c:pt idx="8">
                  <c:v>انبوه سازي، املاك و مستغلات</c:v>
                </c:pt>
                <c:pt idx="9">
                  <c:v>فراورده هاي نفتي، كك و سوخت هسته اي</c:v>
                </c:pt>
              </c:strCache>
            </c:strRef>
          </c:cat>
          <c:val>
            <c:numRef>
              <c:f>'ارزش معاملات سهام-ده صنعت'!$C$4:$C$13</c:f>
              <c:numCache>
                <c:formatCode>#,##0</c:formatCode>
                <c:ptCount val="10"/>
                <c:pt idx="0">
                  <c:v>95894.088085509997</c:v>
                </c:pt>
                <c:pt idx="1">
                  <c:v>81674.257578101999</c:v>
                </c:pt>
                <c:pt idx="2">
                  <c:v>70681.203088883005</c:v>
                </c:pt>
                <c:pt idx="3">
                  <c:v>65642.138039137993</c:v>
                </c:pt>
                <c:pt idx="4">
                  <c:v>40168.136031492002</c:v>
                </c:pt>
                <c:pt idx="5">
                  <c:v>39388.039880001001</c:v>
                </c:pt>
                <c:pt idx="6">
                  <c:v>34983.919456208998</c:v>
                </c:pt>
                <c:pt idx="7">
                  <c:v>31545.901382849999</c:v>
                </c:pt>
                <c:pt idx="8">
                  <c:v>29573.015797774999</c:v>
                </c:pt>
                <c:pt idx="9">
                  <c:v>28575.398162451998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0D-48DC-B619-80EC61E94515}"/>
            </c:ext>
          </c:extLst>
        </c:ser>
        <c:ser>
          <c:idx val="1"/>
          <c:order val="1"/>
          <c:tx>
            <c:strRef>
              <c:f>'ارزش معاملات سهام-ده صنعت'!$D$3</c:f>
              <c:strCache>
                <c:ptCount val="1"/>
                <c:pt idx="0">
                  <c:v>آذر ماه 1398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فلزات اساسي</c:v>
                </c:pt>
                <c:pt idx="1">
                  <c:v>محصولات شيميايي</c:v>
                </c:pt>
                <c:pt idx="2">
                  <c:v>خودرو و ساخت قطعات</c:v>
                </c:pt>
                <c:pt idx="3">
                  <c:v>بانكها و موسسات اعتباري</c:v>
                </c:pt>
                <c:pt idx="4">
                  <c:v>سرمايه گذاريها</c:v>
                </c:pt>
                <c:pt idx="5">
                  <c:v>مواد و محصولات دارويي</c:v>
                </c:pt>
                <c:pt idx="6">
                  <c:v>محصولات غذايي و آشاميدني به جز قند و شكر</c:v>
                </c:pt>
                <c:pt idx="7">
                  <c:v>سيمان، آهك و گچ</c:v>
                </c:pt>
                <c:pt idx="8">
                  <c:v>انبوه سازي، املاك و مستغلات</c:v>
                </c:pt>
                <c:pt idx="9">
                  <c:v>فراورده هاي نفتي، كك و سوخت هسته اي</c:v>
                </c:pt>
              </c:strCache>
            </c:strRef>
          </c:cat>
          <c:val>
            <c:numRef>
              <c:f>'ارزش معاملات سهام-ده صنعت'!$D$4:$D$13</c:f>
              <c:numCache>
                <c:formatCode>#,##0</c:formatCode>
                <c:ptCount val="10"/>
                <c:pt idx="0">
                  <c:v>57040.107421574001</c:v>
                </c:pt>
                <c:pt idx="1">
                  <c:v>49985.061172950998</c:v>
                </c:pt>
                <c:pt idx="2">
                  <c:v>43016.275219927003</c:v>
                </c:pt>
                <c:pt idx="3">
                  <c:v>39847.630959736998</c:v>
                </c:pt>
                <c:pt idx="4">
                  <c:v>25758.464704488</c:v>
                </c:pt>
                <c:pt idx="5">
                  <c:v>46305.081107192003</c:v>
                </c:pt>
                <c:pt idx="6">
                  <c:v>29984.992531781001</c:v>
                </c:pt>
                <c:pt idx="7">
                  <c:v>20626.962502802999</c:v>
                </c:pt>
                <c:pt idx="8">
                  <c:v>22630.998236079002</c:v>
                </c:pt>
                <c:pt idx="9">
                  <c:v>17210.711633289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0D-48DC-B619-80EC61E945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28929792"/>
        <c:axId val="528929400"/>
      </c:barChart>
      <c:valAx>
        <c:axId val="528929400"/>
        <c:scaling>
          <c:orientation val="minMax"/>
          <c:max val="11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9792"/>
        <c:crosses val="autoZero"/>
        <c:crossBetween val="between"/>
        <c:majorUnit val="15000"/>
        <c:minorUnit val="2000"/>
      </c:valAx>
      <c:catAx>
        <c:axId val="52892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23- ده صنعت بورسی با بیشترین ارزش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92940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570401717406471"/>
          <c:y val="0.93656811520326222"/>
          <c:w val="0.37898782475979043"/>
          <c:h val="6.343178775683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18534704693014"/>
          <c:y val="8.8602278636494045E-2"/>
          <c:w val="0.87110659014513137"/>
          <c:h val="0.68407929950867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'حجم معاملات سهام-ده صنعت'!$C$3</c:f>
              <c:strCache>
                <c:ptCount val="1"/>
                <c:pt idx="0">
                  <c:v>دی ماه 1398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2.9946536393556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37A-42E8-A5F3-754CCF44174F}"/>
                </c:ext>
              </c:extLst>
            </c:dLbl>
            <c:dLbl>
              <c:idx val="2"/>
              <c:layout>
                <c:manualLayout>
                  <c:x val="-3.6647919135529815E-17"/>
                  <c:y val="-1.99643575957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37A-42E8-A5F3-754CCF44174F}"/>
                </c:ext>
              </c:extLst>
            </c:dLbl>
            <c:dLbl>
              <c:idx val="3"/>
              <c:layout>
                <c:manualLayout>
                  <c:x val="0"/>
                  <c:y val="-2.661914346093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37A-42E8-A5F3-754CCF44174F}"/>
                </c:ext>
              </c:extLst>
            </c:dLbl>
            <c:dLbl>
              <c:idx val="4"/>
              <c:layout>
                <c:manualLayout>
                  <c:x val="-1.9990004997501249E-3"/>
                  <c:y val="-5.6565679854496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7A-42E8-A5F3-754CCF44174F}"/>
                </c:ext>
              </c:extLst>
            </c:dLbl>
            <c:dLbl>
              <c:idx val="5"/>
              <c:layout>
                <c:manualLayout>
                  <c:x val="0"/>
                  <c:y val="-6.3220465719730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37A-42E8-A5F3-754CCF44174F}"/>
                </c:ext>
              </c:extLst>
            </c:dLbl>
            <c:dLbl>
              <c:idx val="6"/>
              <c:layout>
                <c:manualLayout>
                  <c:x val="0"/>
                  <c:y val="-5.3238286921878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37A-42E8-A5F3-754CCF44174F}"/>
                </c:ext>
              </c:extLst>
            </c:dLbl>
            <c:dLbl>
              <c:idx val="7"/>
              <c:layout>
                <c:manualLayout>
                  <c:x val="-1.4659167654211926E-16"/>
                  <c:y val="-3.9928715191408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37A-42E8-A5F3-754CCF44174F}"/>
                </c:ext>
              </c:extLst>
            </c:dLbl>
            <c:dLbl>
              <c:idx val="8"/>
              <c:layout>
                <c:manualLayout>
                  <c:x val="0"/>
                  <c:y val="-4.991089398926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37A-42E8-A5F3-754CCF44174F}"/>
                </c:ext>
              </c:extLst>
            </c:dLbl>
            <c:dLbl>
              <c:idx val="9"/>
              <c:layout>
                <c:manualLayout>
                  <c:x val="-1.4659167654211926E-16"/>
                  <c:y val="-6.322046571973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37A-42E8-A5F3-754CCF4417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بانكها و موسسات اعتباري</c:v>
                </c:pt>
                <c:pt idx="1">
                  <c:v>خودرو و ساخت قطعات</c:v>
                </c:pt>
                <c:pt idx="2">
                  <c:v>فلزات اساسي</c:v>
                </c:pt>
                <c:pt idx="3">
                  <c:v>سرمايه گذاريها</c:v>
                </c:pt>
                <c:pt idx="4">
                  <c:v>محصولات شيميايي</c:v>
                </c:pt>
                <c:pt idx="5">
                  <c:v>انبوه سازي، املاك و مستغلات</c:v>
                </c:pt>
                <c:pt idx="6">
                  <c:v>سيمان، آهك و گچ</c:v>
                </c:pt>
                <c:pt idx="7">
                  <c:v>بيمه وصندوق بازنشستگي به جزتامين اجتماعي</c:v>
                </c:pt>
                <c:pt idx="8">
                  <c:v>استخراج کانه هاي فلزي</c:v>
                </c:pt>
                <c:pt idx="9">
                  <c:v>عرضه برق، گاز، بخاروآب گرم</c:v>
                </c:pt>
              </c:strCache>
            </c:strRef>
          </c:cat>
          <c:val>
            <c:numRef>
              <c:f>'حجم معاملات سهام-ده صنعت'!$C$4:$C$13</c:f>
              <c:numCache>
                <c:formatCode>#,##0</c:formatCode>
                <c:ptCount val="10"/>
                <c:pt idx="0">
                  <c:v>40009291.717</c:v>
                </c:pt>
                <c:pt idx="1">
                  <c:v>19877190.734000001</c:v>
                </c:pt>
                <c:pt idx="2">
                  <c:v>16356485.521</c:v>
                </c:pt>
                <c:pt idx="3">
                  <c:v>11214733.375</c:v>
                </c:pt>
                <c:pt idx="4">
                  <c:v>10326377.986</c:v>
                </c:pt>
                <c:pt idx="5">
                  <c:v>6037756.8039999995</c:v>
                </c:pt>
                <c:pt idx="6">
                  <c:v>4398651.9950000001</c:v>
                </c:pt>
                <c:pt idx="7">
                  <c:v>4237676.7230000002</c:v>
                </c:pt>
                <c:pt idx="8">
                  <c:v>3828871.1529999999</c:v>
                </c:pt>
                <c:pt idx="9">
                  <c:v>3592546.0320000001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7A-42E8-A5F3-754CCF44174F}"/>
            </c:ext>
          </c:extLst>
        </c:ser>
        <c:ser>
          <c:idx val="1"/>
          <c:order val="1"/>
          <c:tx>
            <c:strRef>
              <c:f>'حجم معاملات سهام-ده صنعت'!$D$3</c:f>
              <c:strCache>
                <c:ptCount val="1"/>
                <c:pt idx="0">
                  <c:v>آذر ماه 1398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1.330957173046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37A-42E8-A5F3-754CCF44174F}"/>
                </c:ext>
              </c:extLst>
            </c:dLbl>
            <c:dLbl>
              <c:idx val="2"/>
              <c:layout>
                <c:manualLayout>
                  <c:x val="0"/>
                  <c:y val="1.6636964663087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37A-42E8-A5F3-754CCF4417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بانكها و موسسات اعتباري</c:v>
                </c:pt>
                <c:pt idx="1">
                  <c:v>خودرو و ساخت قطعات</c:v>
                </c:pt>
                <c:pt idx="2">
                  <c:v>فلزات اساسي</c:v>
                </c:pt>
                <c:pt idx="3">
                  <c:v>سرمايه گذاريها</c:v>
                </c:pt>
                <c:pt idx="4">
                  <c:v>محصولات شيميايي</c:v>
                </c:pt>
                <c:pt idx="5">
                  <c:v>انبوه سازي، املاك و مستغلات</c:v>
                </c:pt>
                <c:pt idx="6">
                  <c:v>سيمان، آهك و گچ</c:v>
                </c:pt>
                <c:pt idx="7">
                  <c:v>بيمه وصندوق بازنشستگي به جزتامين اجتماعي</c:v>
                </c:pt>
                <c:pt idx="8">
                  <c:v>استخراج کانه هاي فلزي</c:v>
                </c:pt>
                <c:pt idx="9">
                  <c:v>عرضه برق، گاز، بخاروآب گرم</c:v>
                </c:pt>
              </c:strCache>
            </c:strRef>
          </c:cat>
          <c:val>
            <c:numRef>
              <c:f>'حجم معاملات سهام-ده صنعت'!$D$4:$D$13</c:f>
              <c:numCache>
                <c:formatCode>#,##0</c:formatCode>
                <c:ptCount val="10"/>
                <c:pt idx="0">
                  <c:v>25388489.120999999</c:v>
                </c:pt>
                <c:pt idx="1">
                  <c:v>12553626.312999999</c:v>
                </c:pt>
                <c:pt idx="2">
                  <c:v>10382948.435000001</c:v>
                </c:pt>
                <c:pt idx="3">
                  <c:v>6647044.4390000002</c:v>
                </c:pt>
                <c:pt idx="4">
                  <c:v>7842884.7529999996</c:v>
                </c:pt>
                <c:pt idx="5">
                  <c:v>5868238.0539999995</c:v>
                </c:pt>
                <c:pt idx="6">
                  <c:v>3260930.4249999998</c:v>
                </c:pt>
                <c:pt idx="7">
                  <c:v>4180629.8220000002</c:v>
                </c:pt>
                <c:pt idx="8">
                  <c:v>2461223.1749999998</c:v>
                </c:pt>
                <c:pt idx="9">
                  <c:v>3165313.6860000002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37A-42E8-A5F3-754CCF4417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28930968"/>
        <c:axId val="528930576"/>
      </c:barChart>
      <c:valAx>
        <c:axId val="528930576"/>
        <c:scaling>
          <c:orientation val="minMax"/>
          <c:max val="420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b="0">
                    <a:cs typeface="B Mitra" panose="00000400000000000000" pitchFamily="2" charset="-78"/>
                  </a:rPr>
                  <a:t>هزار</a:t>
                </a:r>
                <a:r>
                  <a:rPr lang="fa-IR" b="0" baseline="0">
                    <a:cs typeface="B Mitra" panose="00000400000000000000" pitchFamily="2" charset="-78"/>
                  </a:rPr>
                  <a:t> سهم</a:t>
                </a:r>
                <a:endParaRPr lang="en-US" b="0"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30968"/>
        <c:crosses val="autoZero"/>
        <c:crossBetween val="between"/>
        <c:majorUnit val="6300000"/>
        <c:minorUnit val="2000"/>
      </c:valAx>
      <c:catAx>
        <c:axId val="528930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 i="0" baseline="0">
                    <a:effectLst/>
                    <a:cs typeface="B Homa" panose="00000400000000000000" pitchFamily="2" charset="-78"/>
                  </a:rPr>
                  <a:t>نمودار 24- ده صنعت با بیشترین حجم معاملات در سهام</a:t>
                </a:r>
                <a:endParaRPr lang="en-US" sz="1100">
                  <a:effectLst/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4879846956929427"/>
              <c:y val="3.2164502940754569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930576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81747437072756"/>
          <c:y val="0.93656811520326222"/>
          <c:w val="0.47735155115179978"/>
          <c:h val="6.343178775683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26-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تعداد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عرضه های اولیه به تفکیک بورس تهران و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9323858102642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075752323412394E-2"/>
          <c:y val="0.10341493676926748"/>
          <c:w val="0.9278634510308853"/>
          <c:h val="0.7349838542909409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'عرضه اولیه'!$A$2</c:f>
              <c:strCache>
                <c:ptCount val="1"/>
                <c:pt idx="0">
                  <c:v>بورس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01-487B-8BE4-AF7E740A87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08-45CD-82A1-AA945D574CA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EA-4D6F-864E-8A31B420320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08-45CD-82A1-AA945D574CA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08-45CD-82A1-AA945D574C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اولیه'!$L$1:$X$1</c:f>
              <c:strCache>
                <c:ptCount val="13"/>
                <c:pt idx="0">
                  <c:v>دی 97</c:v>
                </c:pt>
                <c:pt idx="1">
                  <c:v>بهمن 97</c:v>
                </c:pt>
                <c:pt idx="2">
                  <c:v>اسفند 97</c:v>
                </c:pt>
                <c:pt idx="3">
                  <c:v>فروردین 98</c:v>
                </c:pt>
                <c:pt idx="4">
                  <c:v>اردیبهشت 98</c:v>
                </c:pt>
                <c:pt idx="5">
                  <c:v>خرداد 98</c:v>
                </c:pt>
                <c:pt idx="6">
                  <c:v>تیر 98</c:v>
                </c:pt>
                <c:pt idx="7">
                  <c:v>مرداد 98</c:v>
                </c:pt>
                <c:pt idx="8">
                  <c:v>شهریور 98</c:v>
                </c:pt>
                <c:pt idx="9">
                  <c:v>مهر 98</c:v>
                </c:pt>
                <c:pt idx="10">
                  <c:v>آبان 98</c:v>
                </c:pt>
                <c:pt idx="11">
                  <c:v>آذر 98</c:v>
                </c:pt>
                <c:pt idx="12">
                  <c:v>دی 98</c:v>
                </c:pt>
              </c:strCache>
            </c:strRef>
          </c:cat>
          <c:val>
            <c:numRef>
              <c:f>'عرضه اولیه'!$L$2:$X$2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49-4310-8B81-E0E9D3FEBEF2}"/>
            </c:ext>
          </c:extLst>
        </c:ser>
        <c:ser>
          <c:idx val="2"/>
          <c:order val="1"/>
          <c:tx>
            <c:strRef>
              <c:f>'عرضه اولیه'!$A$3</c:f>
              <c:strCache>
                <c:ptCount val="1"/>
                <c:pt idx="0">
                  <c:v>فرابورس - پذیرفته شده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08-45CD-82A1-AA945D574C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اولیه'!$L$1:$X$1</c:f>
              <c:strCache>
                <c:ptCount val="13"/>
                <c:pt idx="0">
                  <c:v>دی 97</c:v>
                </c:pt>
                <c:pt idx="1">
                  <c:v>بهمن 97</c:v>
                </c:pt>
                <c:pt idx="2">
                  <c:v>اسفند 97</c:v>
                </c:pt>
                <c:pt idx="3">
                  <c:v>فروردین 98</c:v>
                </c:pt>
                <c:pt idx="4">
                  <c:v>اردیبهشت 98</c:v>
                </c:pt>
                <c:pt idx="5">
                  <c:v>خرداد 98</c:v>
                </c:pt>
                <c:pt idx="6">
                  <c:v>تیر 98</c:v>
                </c:pt>
                <c:pt idx="7">
                  <c:v>مرداد 98</c:v>
                </c:pt>
                <c:pt idx="8">
                  <c:v>شهریور 98</c:v>
                </c:pt>
                <c:pt idx="9">
                  <c:v>مهر 98</c:v>
                </c:pt>
                <c:pt idx="10">
                  <c:v>آبان 98</c:v>
                </c:pt>
                <c:pt idx="11">
                  <c:v>آذر 98</c:v>
                </c:pt>
                <c:pt idx="12">
                  <c:v>دی 98</c:v>
                </c:pt>
              </c:strCache>
            </c:strRef>
          </c:cat>
          <c:val>
            <c:numRef>
              <c:f>'عرضه اولیه'!$L$3:$X$3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49-4310-8B81-E0E9D3FEBEF2}"/>
            </c:ext>
          </c:extLst>
        </c:ser>
        <c:ser>
          <c:idx val="0"/>
          <c:order val="2"/>
          <c:tx>
            <c:strRef>
              <c:f>'عرضه اولیه'!$A$4</c:f>
              <c:strCache>
                <c:ptCount val="1"/>
                <c:pt idx="0">
                  <c:v>فرابورس - ثبت شده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EA-4D6F-864E-8A31B42032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08-45CD-82A1-AA945D574CA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EA-4D6F-864E-8A31B42032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08-45CD-82A1-AA945D574C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اولیه'!$L$1:$X$1</c:f>
              <c:strCache>
                <c:ptCount val="13"/>
                <c:pt idx="0">
                  <c:v>دی 97</c:v>
                </c:pt>
                <c:pt idx="1">
                  <c:v>بهمن 97</c:v>
                </c:pt>
                <c:pt idx="2">
                  <c:v>اسفند 97</c:v>
                </c:pt>
                <c:pt idx="3">
                  <c:v>فروردین 98</c:v>
                </c:pt>
                <c:pt idx="4">
                  <c:v>اردیبهشت 98</c:v>
                </c:pt>
                <c:pt idx="5">
                  <c:v>خرداد 98</c:v>
                </c:pt>
                <c:pt idx="6">
                  <c:v>تیر 98</c:v>
                </c:pt>
                <c:pt idx="7">
                  <c:v>مرداد 98</c:v>
                </c:pt>
                <c:pt idx="8">
                  <c:v>شهریور 98</c:v>
                </c:pt>
                <c:pt idx="9">
                  <c:v>مهر 98</c:v>
                </c:pt>
                <c:pt idx="10">
                  <c:v>آبان 98</c:v>
                </c:pt>
                <c:pt idx="11">
                  <c:v>آذر 98</c:v>
                </c:pt>
                <c:pt idx="12">
                  <c:v>دی 98</c:v>
                </c:pt>
              </c:strCache>
            </c:strRef>
          </c:cat>
          <c:val>
            <c:numRef>
              <c:f>'عرضه اولیه'!$L$4:$X$4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049-4310-8B81-E0E9D3FE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9873680"/>
        <c:axId val="529873288"/>
      </c:barChart>
      <c:valAx>
        <c:axId val="529873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873680"/>
        <c:crosses val="autoZero"/>
        <c:crossBetween val="between"/>
      </c:valAx>
      <c:catAx>
        <c:axId val="52987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9873288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568134171907757"/>
          <c:y val="0.92447784935973898"/>
          <c:w val="0.63894980108618504"/>
          <c:h val="7.5522150640260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</a:t>
            </a:r>
            <a:r>
              <a:rPr lang="en-US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28- مقایسه بازدهی سالانه شاخص ها</a:t>
            </a:r>
            <a:endParaRPr lang="fa-IR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177946751315835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8.217448198235662E-2"/>
          <c:w val="0.91140496014250327"/>
          <c:h val="0.7302543373754512"/>
        </c:manualLayout>
      </c:layout>
      <c:lineChart>
        <c:grouping val="standard"/>
        <c:varyColors val="0"/>
        <c:ser>
          <c:idx val="0"/>
          <c:order val="0"/>
          <c:tx>
            <c:strRef>
              <c:f>'مقایسه شاخص‌ها'!$K$2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34925"/>
            <a:effectLst>
              <a:glow>
                <a:schemeClr val="accent1">
                  <a:alpha val="40000"/>
                </a:schemeClr>
              </a:glow>
            </a:effectLst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1397-10-29</c:v>
                </c:pt>
                <c:pt idx="1">
                  <c:v>1397-10-30</c:v>
                </c:pt>
                <c:pt idx="2">
                  <c:v>1397-11-01</c:v>
                </c:pt>
                <c:pt idx="3">
                  <c:v>1397-11-02</c:v>
                </c:pt>
                <c:pt idx="4">
                  <c:v>1397-11-03</c:v>
                </c:pt>
                <c:pt idx="5">
                  <c:v>1397-11-06</c:v>
                </c:pt>
                <c:pt idx="6">
                  <c:v>1397-11-07</c:v>
                </c:pt>
                <c:pt idx="7">
                  <c:v>1397-11-08</c:v>
                </c:pt>
                <c:pt idx="8">
                  <c:v>1397-11-09</c:v>
                </c:pt>
                <c:pt idx="9">
                  <c:v>1397-11-10</c:v>
                </c:pt>
                <c:pt idx="10">
                  <c:v>1397-11-13</c:v>
                </c:pt>
                <c:pt idx="11">
                  <c:v>1397-11-14</c:v>
                </c:pt>
                <c:pt idx="12">
                  <c:v>1397-11-15</c:v>
                </c:pt>
                <c:pt idx="13">
                  <c:v>1397-11-16</c:v>
                </c:pt>
                <c:pt idx="14">
                  <c:v>1397-11-17</c:v>
                </c:pt>
                <c:pt idx="15">
                  <c:v>1397-11-21</c:v>
                </c:pt>
                <c:pt idx="16">
                  <c:v>1397-11-23</c:v>
                </c:pt>
                <c:pt idx="17">
                  <c:v>1397-11-24</c:v>
                </c:pt>
                <c:pt idx="18">
                  <c:v>1397-11-27</c:v>
                </c:pt>
                <c:pt idx="19">
                  <c:v>1397-11-28</c:v>
                </c:pt>
                <c:pt idx="20">
                  <c:v>1397-11-29</c:v>
                </c:pt>
                <c:pt idx="21">
                  <c:v>1397-11-30</c:v>
                </c:pt>
                <c:pt idx="22">
                  <c:v>1397-12-01</c:v>
                </c:pt>
                <c:pt idx="23">
                  <c:v>1397-12-04</c:v>
                </c:pt>
                <c:pt idx="24">
                  <c:v>1397-12-05</c:v>
                </c:pt>
                <c:pt idx="25">
                  <c:v>1397-12-06</c:v>
                </c:pt>
                <c:pt idx="26">
                  <c:v>1397-12-07</c:v>
                </c:pt>
                <c:pt idx="27">
                  <c:v>1397-12-08</c:v>
                </c:pt>
                <c:pt idx="28">
                  <c:v>1397-12-11</c:v>
                </c:pt>
                <c:pt idx="29">
                  <c:v>1397-12-12</c:v>
                </c:pt>
                <c:pt idx="30">
                  <c:v>1397-12-13</c:v>
                </c:pt>
                <c:pt idx="31">
                  <c:v>1397-12-14</c:v>
                </c:pt>
                <c:pt idx="32">
                  <c:v>1397-12-15</c:v>
                </c:pt>
                <c:pt idx="33">
                  <c:v>1397-12-18</c:v>
                </c:pt>
                <c:pt idx="34">
                  <c:v>1397-12-19</c:v>
                </c:pt>
                <c:pt idx="35">
                  <c:v>1397-12-20</c:v>
                </c:pt>
                <c:pt idx="36">
                  <c:v>1397-12-21</c:v>
                </c:pt>
                <c:pt idx="37">
                  <c:v>1397-12-22</c:v>
                </c:pt>
                <c:pt idx="38">
                  <c:v>1397-12-25</c:v>
                </c:pt>
                <c:pt idx="39">
                  <c:v>1397-12-26</c:v>
                </c:pt>
                <c:pt idx="40">
                  <c:v>1397-12-27</c:v>
                </c:pt>
                <c:pt idx="41">
                  <c:v>1397-12-28</c:v>
                </c:pt>
                <c:pt idx="42">
                  <c:v>1398-01-05</c:v>
                </c:pt>
                <c:pt idx="43">
                  <c:v>1398-01-06</c:v>
                </c:pt>
                <c:pt idx="44">
                  <c:v>1398-01-07</c:v>
                </c:pt>
                <c:pt idx="45">
                  <c:v>1398-01-10</c:v>
                </c:pt>
                <c:pt idx="46">
                  <c:v>1398-01-11</c:v>
                </c:pt>
                <c:pt idx="47">
                  <c:v>1398-01-17</c:v>
                </c:pt>
                <c:pt idx="48">
                  <c:v>1398-01-18</c:v>
                </c:pt>
                <c:pt idx="49">
                  <c:v>1398-01-19</c:v>
                </c:pt>
                <c:pt idx="50">
                  <c:v>1398-01-20</c:v>
                </c:pt>
                <c:pt idx="51">
                  <c:v>1398-01-21</c:v>
                </c:pt>
                <c:pt idx="52">
                  <c:v>1398-01-24</c:v>
                </c:pt>
                <c:pt idx="53">
                  <c:v>1398-01-25</c:v>
                </c:pt>
                <c:pt idx="54">
                  <c:v>1398-01-26</c:v>
                </c:pt>
                <c:pt idx="55">
                  <c:v>1398-01-27</c:v>
                </c:pt>
                <c:pt idx="56">
                  <c:v>1398-01-28</c:v>
                </c:pt>
                <c:pt idx="57">
                  <c:v>1398-01-31</c:v>
                </c:pt>
                <c:pt idx="58">
                  <c:v>1398-02-02</c:v>
                </c:pt>
                <c:pt idx="59">
                  <c:v>1398-02-03</c:v>
                </c:pt>
                <c:pt idx="60">
                  <c:v>1398-02-04</c:v>
                </c:pt>
                <c:pt idx="61">
                  <c:v>1398-02-07</c:v>
                </c:pt>
                <c:pt idx="62">
                  <c:v>1398-02-08</c:v>
                </c:pt>
                <c:pt idx="63">
                  <c:v>1398-02-09</c:v>
                </c:pt>
                <c:pt idx="64">
                  <c:v>1398-02-10</c:v>
                </c:pt>
                <c:pt idx="65">
                  <c:v>1398-02-11</c:v>
                </c:pt>
                <c:pt idx="66">
                  <c:v>1398-02-14</c:v>
                </c:pt>
                <c:pt idx="67">
                  <c:v>1398-02-15</c:v>
                </c:pt>
                <c:pt idx="68">
                  <c:v>1398-02-16</c:v>
                </c:pt>
                <c:pt idx="69">
                  <c:v>1398-02-17</c:v>
                </c:pt>
                <c:pt idx="70">
                  <c:v>1398-02-18</c:v>
                </c:pt>
                <c:pt idx="71">
                  <c:v>1398-02-21</c:v>
                </c:pt>
                <c:pt idx="72">
                  <c:v>1398-02-22</c:v>
                </c:pt>
                <c:pt idx="73">
                  <c:v>1398-02-23</c:v>
                </c:pt>
                <c:pt idx="74">
                  <c:v>1398-02-24</c:v>
                </c:pt>
                <c:pt idx="75">
                  <c:v>1398-02-25</c:v>
                </c:pt>
                <c:pt idx="76">
                  <c:v>1398-02-28</c:v>
                </c:pt>
                <c:pt idx="77">
                  <c:v>1398-02-29</c:v>
                </c:pt>
                <c:pt idx="78">
                  <c:v>1398-02-30</c:v>
                </c:pt>
                <c:pt idx="79">
                  <c:v>1398-02-31</c:v>
                </c:pt>
                <c:pt idx="80">
                  <c:v>1398-03-01</c:v>
                </c:pt>
                <c:pt idx="81">
                  <c:v>1398-03-04</c:v>
                </c:pt>
                <c:pt idx="82">
                  <c:v>1398-03-05</c:v>
                </c:pt>
                <c:pt idx="83">
                  <c:v>1398-03-07</c:v>
                </c:pt>
                <c:pt idx="84">
                  <c:v>1398-03-08</c:v>
                </c:pt>
                <c:pt idx="85">
                  <c:v>1398-03-11</c:v>
                </c:pt>
                <c:pt idx="86">
                  <c:v>1398-03-12</c:v>
                </c:pt>
                <c:pt idx="87">
                  <c:v>1398-03-13</c:v>
                </c:pt>
                <c:pt idx="88">
                  <c:v>1398-03-18</c:v>
                </c:pt>
                <c:pt idx="89">
                  <c:v>1398-03-19</c:v>
                </c:pt>
                <c:pt idx="90">
                  <c:v>1398-03-20</c:v>
                </c:pt>
                <c:pt idx="91">
                  <c:v>1398-03-21</c:v>
                </c:pt>
                <c:pt idx="92">
                  <c:v>1398-03-22</c:v>
                </c:pt>
                <c:pt idx="93">
                  <c:v>1398-03-25</c:v>
                </c:pt>
                <c:pt idx="94">
                  <c:v>1398-03-26</c:v>
                </c:pt>
                <c:pt idx="95">
                  <c:v>1398-03-27</c:v>
                </c:pt>
                <c:pt idx="96">
                  <c:v>1398-03-28</c:v>
                </c:pt>
                <c:pt idx="97">
                  <c:v>1398-03-29</c:v>
                </c:pt>
                <c:pt idx="98">
                  <c:v>1398-04-01</c:v>
                </c:pt>
                <c:pt idx="99">
                  <c:v>1398-04-02</c:v>
                </c:pt>
                <c:pt idx="100">
                  <c:v>1398-04-03</c:v>
                </c:pt>
                <c:pt idx="101">
                  <c:v>1398-04-04</c:v>
                </c:pt>
                <c:pt idx="102">
                  <c:v>1398-04-05</c:v>
                </c:pt>
                <c:pt idx="103">
                  <c:v>1398-04-09</c:v>
                </c:pt>
                <c:pt idx="104">
                  <c:v>1398-04-10</c:v>
                </c:pt>
                <c:pt idx="105">
                  <c:v>1398-04-11</c:v>
                </c:pt>
                <c:pt idx="106">
                  <c:v>1398-04-12</c:v>
                </c:pt>
                <c:pt idx="107">
                  <c:v>1398-04-15</c:v>
                </c:pt>
                <c:pt idx="108">
                  <c:v>1398-04-16</c:v>
                </c:pt>
                <c:pt idx="109">
                  <c:v>1398-04-17</c:v>
                </c:pt>
                <c:pt idx="110">
                  <c:v>1398-04-18</c:v>
                </c:pt>
                <c:pt idx="111">
                  <c:v>1398-04-19</c:v>
                </c:pt>
                <c:pt idx="112">
                  <c:v>1398-04-22</c:v>
                </c:pt>
                <c:pt idx="113">
                  <c:v>1398-04-23</c:v>
                </c:pt>
                <c:pt idx="114">
                  <c:v>1398-04-24</c:v>
                </c:pt>
                <c:pt idx="115">
                  <c:v>1398-04-25</c:v>
                </c:pt>
                <c:pt idx="116">
                  <c:v>1398-04-26</c:v>
                </c:pt>
                <c:pt idx="117">
                  <c:v>1398-04-29</c:v>
                </c:pt>
                <c:pt idx="118">
                  <c:v>1398-04-30</c:v>
                </c:pt>
                <c:pt idx="119">
                  <c:v>1398-04-31</c:v>
                </c:pt>
                <c:pt idx="120">
                  <c:v>1398-05-01</c:v>
                </c:pt>
                <c:pt idx="121">
                  <c:v>1398-05-02</c:v>
                </c:pt>
                <c:pt idx="122">
                  <c:v>1398-05-05</c:v>
                </c:pt>
                <c:pt idx="123">
                  <c:v>1398-05-06</c:v>
                </c:pt>
                <c:pt idx="124">
                  <c:v>1398-05-07</c:v>
                </c:pt>
                <c:pt idx="125">
                  <c:v>1398-05-08</c:v>
                </c:pt>
                <c:pt idx="126">
                  <c:v>1398-05-09</c:v>
                </c:pt>
                <c:pt idx="127">
                  <c:v>1398-05-12</c:v>
                </c:pt>
                <c:pt idx="128">
                  <c:v>1398-05-13</c:v>
                </c:pt>
                <c:pt idx="129">
                  <c:v>1398-05-14</c:v>
                </c:pt>
                <c:pt idx="130">
                  <c:v>1398-05-15</c:v>
                </c:pt>
                <c:pt idx="131">
                  <c:v>1398-05-16</c:v>
                </c:pt>
                <c:pt idx="132">
                  <c:v>1398-05-19</c:v>
                </c:pt>
                <c:pt idx="133">
                  <c:v>1398-05-20</c:v>
                </c:pt>
                <c:pt idx="134">
                  <c:v>1398-05-22</c:v>
                </c:pt>
                <c:pt idx="135">
                  <c:v>1398-05-23</c:v>
                </c:pt>
                <c:pt idx="136">
                  <c:v>1398-05-26</c:v>
                </c:pt>
                <c:pt idx="137">
                  <c:v>1398-05-27</c:v>
                </c:pt>
                <c:pt idx="138">
                  <c:v>1398-05-28</c:v>
                </c:pt>
                <c:pt idx="139">
                  <c:v>1398-05-30</c:v>
                </c:pt>
                <c:pt idx="140">
                  <c:v>1398-06-02</c:v>
                </c:pt>
                <c:pt idx="141">
                  <c:v>1398-06-03</c:v>
                </c:pt>
                <c:pt idx="142">
                  <c:v>1398-06-04</c:v>
                </c:pt>
                <c:pt idx="143">
                  <c:v>1398-06-05</c:v>
                </c:pt>
                <c:pt idx="144">
                  <c:v>1398-06-06</c:v>
                </c:pt>
                <c:pt idx="145">
                  <c:v>1398-06-09</c:v>
                </c:pt>
                <c:pt idx="146">
                  <c:v>1398-06-10</c:v>
                </c:pt>
                <c:pt idx="147">
                  <c:v>1398-06-11</c:v>
                </c:pt>
                <c:pt idx="148">
                  <c:v>1398-06-12</c:v>
                </c:pt>
                <c:pt idx="149">
                  <c:v>1398-06-13</c:v>
                </c:pt>
                <c:pt idx="150">
                  <c:v>1398-06-16</c:v>
                </c:pt>
                <c:pt idx="151">
                  <c:v>1398-06-17</c:v>
                </c:pt>
                <c:pt idx="152">
                  <c:v>1398-06-20</c:v>
                </c:pt>
                <c:pt idx="153">
                  <c:v>1398-06-23</c:v>
                </c:pt>
                <c:pt idx="154">
                  <c:v>1398-06-24</c:v>
                </c:pt>
                <c:pt idx="155">
                  <c:v>1398-06-25</c:v>
                </c:pt>
                <c:pt idx="156">
                  <c:v>1398-06-26</c:v>
                </c:pt>
                <c:pt idx="157">
                  <c:v>1398-06-27</c:v>
                </c:pt>
                <c:pt idx="158">
                  <c:v>1398-06-30</c:v>
                </c:pt>
                <c:pt idx="159">
                  <c:v>1398-06-31</c:v>
                </c:pt>
                <c:pt idx="160">
                  <c:v>1398-07-01</c:v>
                </c:pt>
                <c:pt idx="161">
                  <c:v>1398-07-02</c:v>
                </c:pt>
                <c:pt idx="162">
                  <c:v>1398-07-03</c:v>
                </c:pt>
                <c:pt idx="163">
                  <c:v>1398-07-06</c:v>
                </c:pt>
                <c:pt idx="164">
                  <c:v>1398-07-07</c:v>
                </c:pt>
                <c:pt idx="165">
                  <c:v>1398-07-08</c:v>
                </c:pt>
                <c:pt idx="166">
                  <c:v>1398-07-09</c:v>
                </c:pt>
                <c:pt idx="167">
                  <c:v>1398-07-10</c:v>
                </c:pt>
                <c:pt idx="168">
                  <c:v>1398-07-13</c:v>
                </c:pt>
                <c:pt idx="169">
                  <c:v>1398-07-14</c:v>
                </c:pt>
                <c:pt idx="170">
                  <c:v>1398-07-15</c:v>
                </c:pt>
                <c:pt idx="171">
                  <c:v>1398-07-16</c:v>
                </c:pt>
                <c:pt idx="172">
                  <c:v>1398-07-17</c:v>
                </c:pt>
                <c:pt idx="173">
                  <c:v>1398-07-20</c:v>
                </c:pt>
                <c:pt idx="174">
                  <c:v>1398-07-21</c:v>
                </c:pt>
                <c:pt idx="175">
                  <c:v>1398-07-22</c:v>
                </c:pt>
                <c:pt idx="176">
                  <c:v>1398-07-23</c:v>
                </c:pt>
                <c:pt idx="177">
                  <c:v>1398-07-24</c:v>
                </c:pt>
                <c:pt idx="178">
                  <c:v>1398-07-28</c:v>
                </c:pt>
                <c:pt idx="179">
                  <c:v>1398-07-29</c:v>
                </c:pt>
                <c:pt idx="180">
                  <c:v>1398-07-30</c:v>
                </c:pt>
                <c:pt idx="181">
                  <c:v>1398-08-01</c:v>
                </c:pt>
                <c:pt idx="182">
                  <c:v>1398-08-04</c:v>
                </c:pt>
                <c:pt idx="183">
                  <c:v>1398-08-06</c:v>
                </c:pt>
                <c:pt idx="184">
                  <c:v>1398-08-08</c:v>
                </c:pt>
                <c:pt idx="185">
                  <c:v>1398-08-11</c:v>
                </c:pt>
                <c:pt idx="186">
                  <c:v>1398-08-12</c:v>
                </c:pt>
                <c:pt idx="187">
                  <c:v>1398-08-13</c:v>
                </c:pt>
                <c:pt idx="188">
                  <c:v>1398-08-14</c:v>
                </c:pt>
                <c:pt idx="189">
                  <c:v>1398-08-18</c:v>
                </c:pt>
                <c:pt idx="190">
                  <c:v>1398-08-19</c:v>
                </c:pt>
                <c:pt idx="191">
                  <c:v>1398-08-20</c:v>
                </c:pt>
                <c:pt idx="192">
                  <c:v>1398-08-21</c:v>
                </c:pt>
                <c:pt idx="193">
                  <c:v>1398-08-22</c:v>
                </c:pt>
                <c:pt idx="194">
                  <c:v>1398-08-25</c:v>
                </c:pt>
                <c:pt idx="195">
                  <c:v>1398-08-26</c:v>
                </c:pt>
                <c:pt idx="196">
                  <c:v>1398-08-27</c:v>
                </c:pt>
                <c:pt idx="197">
                  <c:v>1398-08-28</c:v>
                </c:pt>
                <c:pt idx="198">
                  <c:v>1398-08-29</c:v>
                </c:pt>
                <c:pt idx="199">
                  <c:v>1398-09-02</c:v>
                </c:pt>
                <c:pt idx="200">
                  <c:v>1398-09-03</c:v>
                </c:pt>
                <c:pt idx="201">
                  <c:v>1398-09-04</c:v>
                </c:pt>
                <c:pt idx="202">
                  <c:v>1398-09-05</c:v>
                </c:pt>
                <c:pt idx="203">
                  <c:v>1398-09-06</c:v>
                </c:pt>
                <c:pt idx="204">
                  <c:v>1398-09-09</c:v>
                </c:pt>
                <c:pt idx="205">
                  <c:v>1398-09-10</c:v>
                </c:pt>
                <c:pt idx="206">
                  <c:v>1398-09-11</c:v>
                </c:pt>
                <c:pt idx="207">
                  <c:v>1398-09-12</c:v>
                </c:pt>
                <c:pt idx="208">
                  <c:v>1398-09-13</c:v>
                </c:pt>
                <c:pt idx="209">
                  <c:v>1398-09-16</c:v>
                </c:pt>
                <c:pt idx="210">
                  <c:v>1398-09-17</c:v>
                </c:pt>
                <c:pt idx="211">
                  <c:v>1398-09-18</c:v>
                </c:pt>
                <c:pt idx="212">
                  <c:v>1398-09-19</c:v>
                </c:pt>
                <c:pt idx="213">
                  <c:v>1398-09-20</c:v>
                </c:pt>
                <c:pt idx="214">
                  <c:v>1398-09-23</c:v>
                </c:pt>
                <c:pt idx="215">
                  <c:v>1398-09-24</c:v>
                </c:pt>
                <c:pt idx="216">
                  <c:v>1398-09-25</c:v>
                </c:pt>
                <c:pt idx="217">
                  <c:v>1398-09-26</c:v>
                </c:pt>
                <c:pt idx="218">
                  <c:v>1398-09-27</c:v>
                </c:pt>
                <c:pt idx="219">
                  <c:v>1398-09-30</c:v>
                </c:pt>
                <c:pt idx="220">
                  <c:v>1398-10-01</c:v>
                </c:pt>
                <c:pt idx="221">
                  <c:v>1398-10-02</c:v>
                </c:pt>
                <c:pt idx="222">
                  <c:v>1398-10-03</c:v>
                </c:pt>
                <c:pt idx="223">
                  <c:v>1398-10-04</c:v>
                </c:pt>
                <c:pt idx="224">
                  <c:v>1398-10-07</c:v>
                </c:pt>
                <c:pt idx="225">
                  <c:v>1398-10-08</c:v>
                </c:pt>
                <c:pt idx="226">
                  <c:v>1398-10-09</c:v>
                </c:pt>
                <c:pt idx="227">
                  <c:v>1398-10-10</c:v>
                </c:pt>
                <c:pt idx="228">
                  <c:v>1398-10-11</c:v>
                </c:pt>
                <c:pt idx="229">
                  <c:v>1398-10-14</c:v>
                </c:pt>
                <c:pt idx="230">
                  <c:v>1398-10-15</c:v>
                </c:pt>
                <c:pt idx="231">
                  <c:v>1398-10-17</c:v>
                </c:pt>
                <c:pt idx="232">
                  <c:v>1398-10-18</c:v>
                </c:pt>
                <c:pt idx="233">
                  <c:v>1398-10-21</c:v>
                </c:pt>
                <c:pt idx="234">
                  <c:v>1398-10-22</c:v>
                </c:pt>
                <c:pt idx="235">
                  <c:v>1398-10-23</c:v>
                </c:pt>
                <c:pt idx="236">
                  <c:v>1398-10-24</c:v>
                </c:pt>
                <c:pt idx="237">
                  <c:v>1398-10-25</c:v>
                </c:pt>
                <c:pt idx="238">
                  <c:v>1398-10-28</c:v>
                </c:pt>
                <c:pt idx="239">
                  <c:v>1398-10-29</c:v>
                </c:pt>
                <c:pt idx="240">
                  <c:v>1398-10-30</c:v>
                </c:pt>
              </c:strCache>
            </c:strRef>
          </c:cat>
          <c:val>
            <c:numRef>
              <c:f>'مقایسه شاخص‌ها'!$K$3:$K$243</c:f>
              <c:numCache>
                <c:formatCode>General</c:formatCode>
                <c:ptCount val="241"/>
                <c:pt idx="0">
                  <c:v>0.69618455443927152</c:v>
                </c:pt>
                <c:pt idx="1">
                  <c:v>0.67931344697449925</c:v>
                </c:pt>
                <c:pt idx="2">
                  <c:v>0.63684261070423109</c:v>
                </c:pt>
                <c:pt idx="3">
                  <c:v>0.64754415223260753</c:v>
                </c:pt>
                <c:pt idx="4">
                  <c:v>0.65892120829557821</c:v>
                </c:pt>
                <c:pt idx="5">
                  <c:v>0.64737033146639322</c:v>
                </c:pt>
                <c:pt idx="6">
                  <c:v>0.62054407823858382</c:v>
                </c:pt>
                <c:pt idx="7">
                  <c:v>0.60585638767670691</c:v>
                </c:pt>
                <c:pt idx="8">
                  <c:v>0.6119188167741092</c:v>
                </c:pt>
                <c:pt idx="9">
                  <c:v>0.61238954076115659</c:v>
                </c:pt>
                <c:pt idx="10">
                  <c:v>0.61394946393648997</c:v>
                </c:pt>
                <c:pt idx="11">
                  <c:v>0.59657784569054928</c:v>
                </c:pt>
                <c:pt idx="12">
                  <c:v>0.61049896314714136</c:v>
                </c:pt>
                <c:pt idx="13">
                  <c:v>0.62091839031997953</c:v>
                </c:pt>
                <c:pt idx="14">
                  <c:v>0.6208831374906576</c:v>
                </c:pt>
                <c:pt idx="15">
                  <c:v>0.61646988019401538</c:v>
                </c:pt>
                <c:pt idx="16">
                  <c:v>0.6131658625003189</c:v>
                </c:pt>
                <c:pt idx="17">
                  <c:v>0.6003182105337046</c:v>
                </c:pt>
                <c:pt idx="18">
                  <c:v>0.60676275046608463</c:v>
                </c:pt>
                <c:pt idx="19">
                  <c:v>0.59464363944949539</c:v>
                </c:pt>
                <c:pt idx="20">
                  <c:v>0.59734789757327222</c:v>
                </c:pt>
                <c:pt idx="21">
                  <c:v>0.60031378402589186</c:v>
                </c:pt>
                <c:pt idx="22">
                  <c:v>0.62034083243252014</c:v>
                </c:pt>
                <c:pt idx="23">
                  <c:v>0.67088929485432014</c:v>
                </c:pt>
                <c:pt idx="24">
                  <c:v>0.69162340738778472</c:v>
                </c:pt>
                <c:pt idx="25">
                  <c:v>0.69924804370128357</c:v>
                </c:pt>
                <c:pt idx="26">
                  <c:v>0.67770830001762139</c:v>
                </c:pt>
                <c:pt idx="27">
                  <c:v>0.68530549489091586</c:v>
                </c:pt>
                <c:pt idx="28">
                  <c:v>0.67556384654199597</c:v>
                </c:pt>
                <c:pt idx="29">
                  <c:v>0.67626257889843933</c:v>
                </c:pt>
                <c:pt idx="30">
                  <c:v>0.67655930838276612</c:v>
                </c:pt>
                <c:pt idx="31">
                  <c:v>0.66953250223075167</c:v>
                </c:pt>
                <c:pt idx="32">
                  <c:v>0.67252293940791508</c:v>
                </c:pt>
                <c:pt idx="33">
                  <c:v>0.67733009818630063</c:v>
                </c:pt>
                <c:pt idx="34">
                  <c:v>0.69572846965182333</c:v>
                </c:pt>
                <c:pt idx="35">
                  <c:v>0.72796801166215674</c:v>
                </c:pt>
                <c:pt idx="36">
                  <c:v>0.73829462339988305</c:v>
                </c:pt>
                <c:pt idx="37">
                  <c:v>0.76109879993835161</c:v>
                </c:pt>
                <c:pt idx="38">
                  <c:v>0.77894867060868411</c:v>
                </c:pt>
                <c:pt idx="39">
                  <c:v>0.79124863337766738</c:v>
                </c:pt>
                <c:pt idx="40">
                  <c:v>0.84137286327582372</c:v>
                </c:pt>
                <c:pt idx="41">
                  <c:v>0.86926288982844246</c:v>
                </c:pt>
                <c:pt idx="42">
                  <c:v>0.87012156176815569</c:v>
                </c:pt>
                <c:pt idx="43">
                  <c:v>0.86692893024086648</c:v>
                </c:pt>
                <c:pt idx="44">
                  <c:v>0.88271408407907015</c:v>
                </c:pt>
                <c:pt idx="45">
                  <c:v>0.92101333095656845</c:v>
                </c:pt>
                <c:pt idx="46">
                  <c:v>0.91809131998434723</c:v>
                </c:pt>
                <c:pt idx="47">
                  <c:v>0.92426046123946226</c:v>
                </c:pt>
                <c:pt idx="48">
                  <c:v>0.93718565273504639</c:v>
                </c:pt>
                <c:pt idx="49">
                  <c:v>0.9412437403821905</c:v>
                </c:pt>
                <c:pt idx="50">
                  <c:v>0.96761204300897496</c:v>
                </c:pt>
                <c:pt idx="51">
                  <c:v>1.0134511507018802</c:v>
                </c:pt>
                <c:pt idx="52">
                  <c:v>1.0098979929098535</c:v>
                </c:pt>
                <c:pt idx="53">
                  <c:v>1.0267509405879194</c:v>
                </c:pt>
                <c:pt idx="54">
                  <c:v>1.0958779482173084</c:v>
                </c:pt>
                <c:pt idx="55">
                  <c:v>1.1033030342492509</c:v>
                </c:pt>
                <c:pt idx="56">
                  <c:v>1.09317614982064</c:v>
                </c:pt>
                <c:pt idx="57">
                  <c:v>1.1395469349170404</c:v>
                </c:pt>
                <c:pt idx="58">
                  <c:v>1.1389643209336313</c:v>
                </c:pt>
                <c:pt idx="59">
                  <c:v>1.1293843121036091</c:v>
                </c:pt>
                <c:pt idx="60">
                  <c:v>1.1565016688854977</c:v>
                </c:pt>
                <c:pt idx="61">
                  <c:v>1.1769723063218787</c:v>
                </c:pt>
                <c:pt idx="62">
                  <c:v>1.2124348277528303</c:v>
                </c:pt>
                <c:pt idx="63">
                  <c:v>1.2666291123790958</c:v>
                </c:pt>
                <c:pt idx="64">
                  <c:v>1.2977502110635482</c:v>
                </c:pt>
                <c:pt idx="65">
                  <c:v>1.3464402407108325</c:v>
                </c:pt>
                <c:pt idx="66">
                  <c:v>1.3997974075431499</c:v>
                </c:pt>
                <c:pt idx="67">
                  <c:v>1.3934651610208508</c:v>
                </c:pt>
                <c:pt idx="68">
                  <c:v>1.3181440291469655</c:v>
                </c:pt>
                <c:pt idx="69">
                  <c:v>1.2422975145907538</c:v>
                </c:pt>
                <c:pt idx="70">
                  <c:v>1.2684705455536847</c:v>
                </c:pt>
                <c:pt idx="71">
                  <c:v>1.2344224396351509</c:v>
                </c:pt>
                <c:pt idx="72">
                  <c:v>1.1781076324218627</c:v>
                </c:pt>
                <c:pt idx="73">
                  <c:v>1.2126878905455363</c:v>
                </c:pt>
                <c:pt idx="74">
                  <c:v>1.2486550318693199</c:v>
                </c:pt>
                <c:pt idx="75">
                  <c:v>1.2281966645336917</c:v>
                </c:pt>
                <c:pt idx="76">
                  <c:v>1.2416699067181285</c:v>
                </c:pt>
                <c:pt idx="77">
                  <c:v>1.2419533559019258</c:v>
                </c:pt>
                <c:pt idx="78">
                  <c:v>1.2278106602203294</c:v>
                </c:pt>
                <c:pt idx="79">
                  <c:v>1.2608759633536692</c:v>
                </c:pt>
                <c:pt idx="80">
                  <c:v>1.2595240445502034</c:v>
                </c:pt>
                <c:pt idx="81">
                  <c:v>1.2504927549015594</c:v>
                </c:pt>
                <c:pt idx="82">
                  <c:v>1.2795735764052596</c:v>
                </c:pt>
                <c:pt idx="83">
                  <c:v>1.3305614130321315</c:v>
                </c:pt>
                <c:pt idx="84">
                  <c:v>1.3474452554744523</c:v>
                </c:pt>
                <c:pt idx="85">
                  <c:v>1.3279465212876427</c:v>
                </c:pt>
                <c:pt idx="86">
                  <c:v>1.3534780567154665</c:v>
                </c:pt>
                <c:pt idx="87">
                  <c:v>1.3748597997857237</c:v>
                </c:pt>
                <c:pt idx="88">
                  <c:v>1.3646035148861047</c:v>
                </c:pt>
                <c:pt idx="89">
                  <c:v>1.3938715900615422</c:v>
                </c:pt>
                <c:pt idx="90">
                  <c:v>1.3966970276996289</c:v>
                </c:pt>
                <c:pt idx="91">
                  <c:v>1.4043719550147578</c:v>
                </c:pt>
                <c:pt idx="92">
                  <c:v>1.4346283780259035</c:v>
                </c:pt>
                <c:pt idx="93">
                  <c:v>1.4296623631570049</c:v>
                </c:pt>
                <c:pt idx="94">
                  <c:v>1.4027163925596748</c:v>
                </c:pt>
                <c:pt idx="95">
                  <c:v>1.3245985452756601</c:v>
                </c:pt>
                <c:pt idx="96">
                  <c:v>1.2686335002654654</c:v>
                </c:pt>
                <c:pt idx="97">
                  <c:v>1.2053554745779738</c:v>
                </c:pt>
                <c:pt idx="98">
                  <c:v>1.1482486367130851</c:v>
                </c:pt>
                <c:pt idx="99">
                  <c:v>1.1705376952440485</c:v>
                </c:pt>
                <c:pt idx="100">
                  <c:v>1.1646017153269761</c:v>
                </c:pt>
                <c:pt idx="101">
                  <c:v>1.1280631552771996</c:v>
                </c:pt>
                <c:pt idx="102">
                  <c:v>1.1895787725322946</c:v>
                </c:pt>
                <c:pt idx="103">
                  <c:v>1.2325033875419393</c:v>
                </c:pt>
                <c:pt idx="104">
                  <c:v>1.2157847485157744</c:v>
                </c:pt>
                <c:pt idx="105">
                  <c:v>1.2841711539090683</c:v>
                </c:pt>
                <c:pt idx="106">
                  <c:v>1.2644226374233911</c:v>
                </c:pt>
                <c:pt idx="107">
                  <c:v>1.184720473947428</c:v>
                </c:pt>
                <c:pt idx="108">
                  <c:v>1.1908388246215451</c:v>
                </c:pt>
                <c:pt idx="109">
                  <c:v>1.244475352197524</c:v>
                </c:pt>
                <c:pt idx="110">
                  <c:v>1.2436891361567972</c:v>
                </c:pt>
                <c:pt idx="111">
                  <c:v>1.2519115131460454</c:v>
                </c:pt>
                <c:pt idx="112">
                  <c:v>1.2885230973975657</c:v>
                </c:pt>
                <c:pt idx="113">
                  <c:v>1.3281829980754356</c:v>
                </c:pt>
                <c:pt idx="114">
                  <c:v>1.343832996843954</c:v>
                </c:pt>
                <c:pt idx="115">
                  <c:v>1.2779398370122874</c:v>
                </c:pt>
                <c:pt idx="116">
                  <c:v>1.2897476630466556</c:v>
                </c:pt>
                <c:pt idx="117">
                  <c:v>1.2865583601152872</c:v>
                </c:pt>
                <c:pt idx="118">
                  <c:v>1.3053729425810587</c:v>
                </c:pt>
                <c:pt idx="119">
                  <c:v>1.3252318689225198</c:v>
                </c:pt>
                <c:pt idx="120">
                  <c:v>1.3125421939666242</c:v>
                </c:pt>
                <c:pt idx="121">
                  <c:v>1.3327872364176137</c:v>
                </c:pt>
                <c:pt idx="122">
                  <c:v>1.3187054975133297</c:v>
                </c:pt>
                <c:pt idx="123">
                  <c:v>1.2553574566558723</c:v>
                </c:pt>
                <c:pt idx="124">
                  <c:v>1.2176827345604786</c:v>
                </c:pt>
                <c:pt idx="125">
                  <c:v>1.1659740577854478</c:v>
                </c:pt>
                <c:pt idx="126">
                  <c:v>1.0998462535125255</c:v>
                </c:pt>
                <c:pt idx="127">
                  <c:v>1.0528535884657928</c:v>
                </c:pt>
                <c:pt idx="128">
                  <c:v>1.0548657579147225</c:v>
                </c:pt>
                <c:pt idx="129">
                  <c:v>0.99846036528400584</c:v>
                </c:pt>
                <c:pt idx="130">
                  <c:v>0.91641223956204376</c:v>
                </c:pt>
                <c:pt idx="131">
                  <c:v>0.91012779186791271</c:v>
                </c:pt>
                <c:pt idx="132">
                  <c:v>0.9411745599201955</c:v>
                </c:pt>
                <c:pt idx="133">
                  <c:v>0.98332429554047707</c:v>
                </c:pt>
                <c:pt idx="134">
                  <c:v>0.97916410768433737</c:v>
                </c:pt>
                <c:pt idx="135">
                  <c:v>1.0338158006328841</c:v>
                </c:pt>
                <c:pt idx="136">
                  <c:v>0.99656632630069875</c:v>
                </c:pt>
                <c:pt idx="137">
                  <c:v>1.000292381256759</c:v>
                </c:pt>
                <c:pt idx="138">
                  <c:v>0.9990070992079727</c:v>
                </c:pt>
                <c:pt idx="139">
                  <c:v>0.98077930226534527</c:v>
                </c:pt>
                <c:pt idx="140">
                  <c:v>0.96965343258952008</c:v>
                </c:pt>
                <c:pt idx="141">
                  <c:v>0.9664312624442517</c:v>
                </c:pt>
                <c:pt idx="142">
                  <c:v>1.0160258323083413</c:v>
                </c:pt>
                <c:pt idx="143">
                  <c:v>1.00941511524998</c:v>
                </c:pt>
                <c:pt idx="144">
                  <c:v>0.98614857093659714</c:v>
                </c:pt>
                <c:pt idx="145">
                  <c:v>1.0775583582841137</c:v>
                </c:pt>
                <c:pt idx="146">
                  <c:v>1.0812534339631164</c:v>
                </c:pt>
                <c:pt idx="147">
                  <c:v>1.0796652377460449</c:v>
                </c:pt>
                <c:pt idx="148">
                  <c:v>1.1363092702293329</c:v>
                </c:pt>
                <c:pt idx="149">
                  <c:v>1.1453737980781851</c:v>
                </c:pt>
                <c:pt idx="150">
                  <c:v>1.1350441603180847</c:v>
                </c:pt>
                <c:pt idx="151">
                  <c:v>1.1546936355916886</c:v>
                </c:pt>
                <c:pt idx="152">
                  <c:v>1.1480595181106508</c:v>
                </c:pt>
                <c:pt idx="153">
                  <c:v>1.1405513439836139</c:v>
                </c:pt>
                <c:pt idx="154">
                  <c:v>1.0571323219645046</c:v>
                </c:pt>
                <c:pt idx="155">
                  <c:v>1.058972399935767</c:v>
                </c:pt>
                <c:pt idx="156">
                  <c:v>0.94814959245376484</c:v>
                </c:pt>
                <c:pt idx="157">
                  <c:v>0.86041045219696444</c:v>
                </c:pt>
                <c:pt idx="158">
                  <c:v>0.91196538406164396</c:v>
                </c:pt>
                <c:pt idx="159">
                  <c:v>0.91117795635655918</c:v>
                </c:pt>
                <c:pt idx="160">
                  <c:v>0.97974986794045726</c:v>
                </c:pt>
                <c:pt idx="161">
                  <c:v>0.94474845648914885</c:v>
                </c:pt>
                <c:pt idx="162">
                  <c:v>0.90467794375912103</c:v>
                </c:pt>
                <c:pt idx="163">
                  <c:v>0.89784714220395956</c:v>
                </c:pt>
                <c:pt idx="164">
                  <c:v>0.82255095402426526</c:v>
                </c:pt>
                <c:pt idx="165">
                  <c:v>0.79757413820974365</c:v>
                </c:pt>
                <c:pt idx="166">
                  <c:v>0.74006113995222123</c:v>
                </c:pt>
                <c:pt idx="167">
                  <c:v>0.67150455141873056</c:v>
                </c:pt>
                <c:pt idx="168">
                  <c:v>0.67436788994486396</c:v>
                </c:pt>
                <c:pt idx="169">
                  <c:v>0.70088952795982551</c:v>
                </c:pt>
                <c:pt idx="170">
                  <c:v>0.72941868717978586</c:v>
                </c:pt>
                <c:pt idx="171">
                  <c:v>0.70828381640675064</c:v>
                </c:pt>
                <c:pt idx="172">
                  <c:v>0.77445932816912433</c:v>
                </c:pt>
                <c:pt idx="173">
                  <c:v>0.83839317180931072</c:v>
                </c:pt>
                <c:pt idx="174">
                  <c:v>0.80367782044107838</c:v>
                </c:pt>
                <c:pt idx="175">
                  <c:v>0.76709325765665626</c:v>
                </c:pt>
                <c:pt idx="176">
                  <c:v>0.76526105362988717</c:v>
                </c:pt>
                <c:pt idx="177">
                  <c:v>0.7711302068795105</c:v>
                </c:pt>
                <c:pt idx="178">
                  <c:v>0.66881827116607551</c:v>
                </c:pt>
                <c:pt idx="179">
                  <c:v>0.65271726663680352</c:v>
                </c:pt>
                <c:pt idx="180">
                  <c:v>0.68543375548231533</c:v>
                </c:pt>
                <c:pt idx="181">
                  <c:v>0.6216692703941864</c:v>
                </c:pt>
                <c:pt idx="182">
                  <c:v>0.60184230196687061</c:v>
                </c:pt>
                <c:pt idx="183">
                  <c:v>0.62941576503004359</c:v>
                </c:pt>
                <c:pt idx="184">
                  <c:v>0.67096640004489561</c:v>
                </c:pt>
                <c:pt idx="185">
                  <c:v>0.70512626753562357</c:v>
                </c:pt>
                <c:pt idx="186">
                  <c:v>0.72757022007780092</c:v>
                </c:pt>
                <c:pt idx="187">
                  <c:v>0.68677246855258001</c:v>
                </c:pt>
                <c:pt idx="188">
                  <c:v>0.66648869798247468</c:v>
                </c:pt>
                <c:pt idx="189">
                  <c:v>0.66801209921289129</c:v>
                </c:pt>
                <c:pt idx="190">
                  <c:v>0.65057000645411689</c:v>
                </c:pt>
                <c:pt idx="191">
                  <c:v>0.66163575492049476</c:v>
                </c:pt>
                <c:pt idx="192">
                  <c:v>0.66515894891284644</c:v>
                </c:pt>
                <c:pt idx="193">
                  <c:v>0.65906760871397352</c:v>
                </c:pt>
                <c:pt idx="194">
                  <c:v>0.66576532952362544</c:v>
                </c:pt>
                <c:pt idx="195">
                  <c:v>0.67345657207158105</c:v>
                </c:pt>
                <c:pt idx="196">
                  <c:v>0.66139866978904216</c:v>
                </c:pt>
                <c:pt idx="197">
                  <c:v>0.66303622247863414</c:v>
                </c:pt>
                <c:pt idx="198">
                  <c:v>0.67586020001725355</c:v>
                </c:pt>
                <c:pt idx="199">
                  <c:v>0.70911347376933032</c:v>
                </c:pt>
                <c:pt idx="200">
                  <c:v>0.76180033498945887</c:v>
                </c:pt>
                <c:pt idx="201">
                  <c:v>0.75454038159103365</c:v>
                </c:pt>
                <c:pt idx="202">
                  <c:v>0.75476381725582242</c:v>
                </c:pt>
                <c:pt idx="203">
                  <c:v>0.77123900196456474</c:v>
                </c:pt>
                <c:pt idx="204">
                  <c:v>0.83697825263105052</c:v>
                </c:pt>
                <c:pt idx="205">
                  <c:v>0.91435660069624869</c:v>
                </c:pt>
                <c:pt idx="206">
                  <c:v>0.9150431100994143</c:v>
                </c:pt>
                <c:pt idx="207">
                  <c:v>0.9589073291482495</c:v>
                </c:pt>
                <c:pt idx="208">
                  <c:v>1.0176431088907489</c:v>
                </c:pt>
                <c:pt idx="209">
                  <c:v>1.008261765309844</c:v>
                </c:pt>
                <c:pt idx="210">
                  <c:v>0.9997499945882371</c:v>
                </c:pt>
                <c:pt idx="211">
                  <c:v>1.02648497872985</c:v>
                </c:pt>
                <c:pt idx="212">
                  <c:v>1.0342454846904685</c:v>
                </c:pt>
                <c:pt idx="213">
                  <c:v>1.0312431531117432</c:v>
                </c:pt>
                <c:pt idx="214">
                  <c:v>1.0569793434285328</c:v>
                </c:pt>
                <c:pt idx="215">
                  <c:v>1.0616074562099835</c:v>
                </c:pt>
                <c:pt idx="216">
                  <c:v>1.0722929587631969</c:v>
                </c:pt>
                <c:pt idx="217">
                  <c:v>1.0977703458256656</c:v>
                </c:pt>
                <c:pt idx="218">
                  <c:v>1.1298031138231304</c:v>
                </c:pt>
                <c:pt idx="219">
                  <c:v>1.189109395262204</c:v>
                </c:pt>
                <c:pt idx="220">
                  <c:v>1.232997360248739</c:v>
                </c:pt>
                <c:pt idx="221">
                  <c:v>1.2580813200926944</c:v>
                </c:pt>
                <c:pt idx="222">
                  <c:v>1.3209374487452843</c:v>
                </c:pt>
                <c:pt idx="223">
                  <c:v>1.3363778894277276</c:v>
                </c:pt>
                <c:pt idx="224">
                  <c:v>1.3461816293943984</c:v>
                </c:pt>
                <c:pt idx="225">
                  <c:v>1.347729616976963</c:v>
                </c:pt>
                <c:pt idx="226">
                  <c:v>1.3927808930597778</c:v>
                </c:pt>
                <c:pt idx="227">
                  <c:v>1.3794733586756682</c:v>
                </c:pt>
                <c:pt idx="228">
                  <c:v>1.3890654023660542</c:v>
                </c:pt>
                <c:pt idx="229">
                  <c:v>1.2771970208877579</c:v>
                </c:pt>
                <c:pt idx="230">
                  <c:v>1.2664403771127715</c:v>
                </c:pt>
                <c:pt idx="231">
                  <c:v>1.2172604559542464</c:v>
                </c:pt>
                <c:pt idx="232">
                  <c:v>1.1989440574174219</c:v>
                </c:pt>
                <c:pt idx="233">
                  <c:v>1.2333390086364746</c:v>
                </c:pt>
                <c:pt idx="234">
                  <c:v>1.3292407726391686</c:v>
                </c:pt>
                <c:pt idx="235">
                  <c:v>1.4151656567498505</c:v>
                </c:pt>
                <c:pt idx="236">
                  <c:v>1.4145844046858147</c:v>
                </c:pt>
                <c:pt idx="237">
                  <c:v>1.4233862041601801</c:v>
                </c:pt>
                <c:pt idx="238">
                  <c:v>1.4856769815539814</c:v>
                </c:pt>
                <c:pt idx="239">
                  <c:v>1.4967173838770829</c:v>
                </c:pt>
                <c:pt idx="240">
                  <c:v>1.4882618624329376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2-47A8-9131-4A0FDBE19E0C}"/>
            </c:ext>
          </c:extLst>
        </c:ser>
        <c:ser>
          <c:idx val="1"/>
          <c:order val="1"/>
          <c:tx>
            <c:strRef>
              <c:f>'مقایسه شاخص‌ها'!$L$2</c:f>
              <c:strCache>
                <c:ptCount val="1"/>
                <c:pt idx="0">
                  <c:v>MSCI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1397-10-29</c:v>
                </c:pt>
                <c:pt idx="1">
                  <c:v>1397-10-30</c:v>
                </c:pt>
                <c:pt idx="2">
                  <c:v>1397-11-01</c:v>
                </c:pt>
                <c:pt idx="3">
                  <c:v>1397-11-02</c:v>
                </c:pt>
                <c:pt idx="4">
                  <c:v>1397-11-03</c:v>
                </c:pt>
                <c:pt idx="5">
                  <c:v>1397-11-06</c:v>
                </c:pt>
                <c:pt idx="6">
                  <c:v>1397-11-07</c:v>
                </c:pt>
                <c:pt idx="7">
                  <c:v>1397-11-08</c:v>
                </c:pt>
                <c:pt idx="8">
                  <c:v>1397-11-09</c:v>
                </c:pt>
                <c:pt idx="9">
                  <c:v>1397-11-10</c:v>
                </c:pt>
                <c:pt idx="10">
                  <c:v>1397-11-13</c:v>
                </c:pt>
                <c:pt idx="11">
                  <c:v>1397-11-14</c:v>
                </c:pt>
                <c:pt idx="12">
                  <c:v>1397-11-15</c:v>
                </c:pt>
                <c:pt idx="13">
                  <c:v>1397-11-16</c:v>
                </c:pt>
                <c:pt idx="14">
                  <c:v>1397-11-17</c:v>
                </c:pt>
                <c:pt idx="15">
                  <c:v>1397-11-21</c:v>
                </c:pt>
                <c:pt idx="16">
                  <c:v>1397-11-23</c:v>
                </c:pt>
                <c:pt idx="17">
                  <c:v>1397-11-24</c:v>
                </c:pt>
                <c:pt idx="18">
                  <c:v>1397-11-27</c:v>
                </c:pt>
                <c:pt idx="19">
                  <c:v>1397-11-28</c:v>
                </c:pt>
                <c:pt idx="20">
                  <c:v>1397-11-29</c:v>
                </c:pt>
                <c:pt idx="21">
                  <c:v>1397-11-30</c:v>
                </c:pt>
                <c:pt idx="22">
                  <c:v>1397-12-01</c:v>
                </c:pt>
                <c:pt idx="23">
                  <c:v>1397-12-04</c:v>
                </c:pt>
                <c:pt idx="24">
                  <c:v>1397-12-05</c:v>
                </c:pt>
                <c:pt idx="25">
                  <c:v>1397-12-06</c:v>
                </c:pt>
                <c:pt idx="26">
                  <c:v>1397-12-07</c:v>
                </c:pt>
                <c:pt idx="27">
                  <c:v>1397-12-08</c:v>
                </c:pt>
                <c:pt idx="28">
                  <c:v>1397-12-11</c:v>
                </c:pt>
                <c:pt idx="29">
                  <c:v>1397-12-12</c:v>
                </c:pt>
                <c:pt idx="30">
                  <c:v>1397-12-13</c:v>
                </c:pt>
                <c:pt idx="31">
                  <c:v>1397-12-14</c:v>
                </c:pt>
                <c:pt idx="32">
                  <c:v>1397-12-15</c:v>
                </c:pt>
                <c:pt idx="33">
                  <c:v>1397-12-18</c:v>
                </c:pt>
                <c:pt idx="34">
                  <c:v>1397-12-19</c:v>
                </c:pt>
                <c:pt idx="35">
                  <c:v>1397-12-20</c:v>
                </c:pt>
                <c:pt idx="36">
                  <c:v>1397-12-21</c:v>
                </c:pt>
                <c:pt idx="37">
                  <c:v>1397-12-22</c:v>
                </c:pt>
                <c:pt idx="38">
                  <c:v>1397-12-25</c:v>
                </c:pt>
                <c:pt idx="39">
                  <c:v>1397-12-26</c:v>
                </c:pt>
                <c:pt idx="40">
                  <c:v>1397-12-27</c:v>
                </c:pt>
                <c:pt idx="41">
                  <c:v>1397-12-28</c:v>
                </c:pt>
                <c:pt idx="42">
                  <c:v>1398-01-05</c:v>
                </c:pt>
                <c:pt idx="43">
                  <c:v>1398-01-06</c:v>
                </c:pt>
                <c:pt idx="44">
                  <c:v>1398-01-07</c:v>
                </c:pt>
                <c:pt idx="45">
                  <c:v>1398-01-10</c:v>
                </c:pt>
                <c:pt idx="46">
                  <c:v>1398-01-11</c:v>
                </c:pt>
                <c:pt idx="47">
                  <c:v>1398-01-17</c:v>
                </c:pt>
                <c:pt idx="48">
                  <c:v>1398-01-18</c:v>
                </c:pt>
                <c:pt idx="49">
                  <c:v>1398-01-19</c:v>
                </c:pt>
                <c:pt idx="50">
                  <c:v>1398-01-20</c:v>
                </c:pt>
                <c:pt idx="51">
                  <c:v>1398-01-21</c:v>
                </c:pt>
                <c:pt idx="52">
                  <c:v>1398-01-24</c:v>
                </c:pt>
                <c:pt idx="53">
                  <c:v>1398-01-25</c:v>
                </c:pt>
                <c:pt idx="54">
                  <c:v>1398-01-26</c:v>
                </c:pt>
                <c:pt idx="55">
                  <c:v>1398-01-27</c:v>
                </c:pt>
                <c:pt idx="56">
                  <c:v>1398-01-28</c:v>
                </c:pt>
                <c:pt idx="57">
                  <c:v>1398-01-31</c:v>
                </c:pt>
                <c:pt idx="58">
                  <c:v>1398-02-02</c:v>
                </c:pt>
                <c:pt idx="59">
                  <c:v>1398-02-03</c:v>
                </c:pt>
                <c:pt idx="60">
                  <c:v>1398-02-04</c:v>
                </c:pt>
                <c:pt idx="61">
                  <c:v>1398-02-07</c:v>
                </c:pt>
                <c:pt idx="62">
                  <c:v>1398-02-08</c:v>
                </c:pt>
                <c:pt idx="63">
                  <c:v>1398-02-09</c:v>
                </c:pt>
                <c:pt idx="64">
                  <c:v>1398-02-10</c:v>
                </c:pt>
                <c:pt idx="65">
                  <c:v>1398-02-11</c:v>
                </c:pt>
                <c:pt idx="66">
                  <c:v>1398-02-14</c:v>
                </c:pt>
                <c:pt idx="67">
                  <c:v>1398-02-15</c:v>
                </c:pt>
                <c:pt idx="68">
                  <c:v>1398-02-16</c:v>
                </c:pt>
                <c:pt idx="69">
                  <c:v>1398-02-17</c:v>
                </c:pt>
                <c:pt idx="70">
                  <c:v>1398-02-18</c:v>
                </c:pt>
                <c:pt idx="71">
                  <c:v>1398-02-21</c:v>
                </c:pt>
                <c:pt idx="72">
                  <c:v>1398-02-22</c:v>
                </c:pt>
                <c:pt idx="73">
                  <c:v>1398-02-23</c:v>
                </c:pt>
                <c:pt idx="74">
                  <c:v>1398-02-24</c:v>
                </c:pt>
                <c:pt idx="75">
                  <c:v>1398-02-25</c:v>
                </c:pt>
                <c:pt idx="76">
                  <c:v>1398-02-28</c:v>
                </c:pt>
                <c:pt idx="77">
                  <c:v>1398-02-29</c:v>
                </c:pt>
                <c:pt idx="78">
                  <c:v>1398-02-30</c:v>
                </c:pt>
                <c:pt idx="79">
                  <c:v>1398-02-31</c:v>
                </c:pt>
                <c:pt idx="80">
                  <c:v>1398-03-01</c:v>
                </c:pt>
                <c:pt idx="81">
                  <c:v>1398-03-04</c:v>
                </c:pt>
                <c:pt idx="82">
                  <c:v>1398-03-05</c:v>
                </c:pt>
                <c:pt idx="83">
                  <c:v>1398-03-07</c:v>
                </c:pt>
                <c:pt idx="84">
                  <c:v>1398-03-08</c:v>
                </c:pt>
                <c:pt idx="85">
                  <c:v>1398-03-11</c:v>
                </c:pt>
                <c:pt idx="86">
                  <c:v>1398-03-12</c:v>
                </c:pt>
                <c:pt idx="87">
                  <c:v>1398-03-13</c:v>
                </c:pt>
                <c:pt idx="88">
                  <c:v>1398-03-18</c:v>
                </c:pt>
                <c:pt idx="89">
                  <c:v>1398-03-19</c:v>
                </c:pt>
                <c:pt idx="90">
                  <c:v>1398-03-20</c:v>
                </c:pt>
                <c:pt idx="91">
                  <c:v>1398-03-21</c:v>
                </c:pt>
                <c:pt idx="92">
                  <c:v>1398-03-22</c:v>
                </c:pt>
                <c:pt idx="93">
                  <c:v>1398-03-25</c:v>
                </c:pt>
                <c:pt idx="94">
                  <c:v>1398-03-26</c:v>
                </c:pt>
                <c:pt idx="95">
                  <c:v>1398-03-27</c:v>
                </c:pt>
                <c:pt idx="96">
                  <c:v>1398-03-28</c:v>
                </c:pt>
                <c:pt idx="97">
                  <c:v>1398-03-29</c:v>
                </c:pt>
                <c:pt idx="98">
                  <c:v>1398-04-01</c:v>
                </c:pt>
                <c:pt idx="99">
                  <c:v>1398-04-02</c:v>
                </c:pt>
                <c:pt idx="100">
                  <c:v>1398-04-03</c:v>
                </c:pt>
                <c:pt idx="101">
                  <c:v>1398-04-04</c:v>
                </c:pt>
                <c:pt idx="102">
                  <c:v>1398-04-05</c:v>
                </c:pt>
                <c:pt idx="103">
                  <c:v>1398-04-09</c:v>
                </c:pt>
                <c:pt idx="104">
                  <c:v>1398-04-10</c:v>
                </c:pt>
                <c:pt idx="105">
                  <c:v>1398-04-11</c:v>
                </c:pt>
                <c:pt idx="106">
                  <c:v>1398-04-12</c:v>
                </c:pt>
                <c:pt idx="107">
                  <c:v>1398-04-15</c:v>
                </c:pt>
                <c:pt idx="108">
                  <c:v>1398-04-16</c:v>
                </c:pt>
                <c:pt idx="109">
                  <c:v>1398-04-17</c:v>
                </c:pt>
                <c:pt idx="110">
                  <c:v>1398-04-18</c:v>
                </c:pt>
                <c:pt idx="111">
                  <c:v>1398-04-19</c:v>
                </c:pt>
                <c:pt idx="112">
                  <c:v>1398-04-22</c:v>
                </c:pt>
                <c:pt idx="113">
                  <c:v>1398-04-23</c:v>
                </c:pt>
                <c:pt idx="114">
                  <c:v>1398-04-24</c:v>
                </c:pt>
                <c:pt idx="115">
                  <c:v>1398-04-25</c:v>
                </c:pt>
                <c:pt idx="116">
                  <c:v>1398-04-26</c:v>
                </c:pt>
                <c:pt idx="117">
                  <c:v>1398-04-29</c:v>
                </c:pt>
                <c:pt idx="118">
                  <c:v>1398-04-30</c:v>
                </c:pt>
                <c:pt idx="119">
                  <c:v>1398-04-31</c:v>
                </c:pt>
                <c:pt idx="120">
                  <c:v>1398-05-01</c:v>
                </c:pt>
                <c:pt idx="121">
                  <c:v>1398-05-02</c:v>
                </c:pt>
                <c:pt idx="122">
                  <c:v>1398-05-05</c:v>
                </c:pt>
                <c:pt idx="123">
                  <c:v>1398-05-06</c:v>
                </c:pt>
                <c:pt idx="124">
                  <c:v>1398-05-07</c:v>
                </c:pt>
                <c:pt idx="125">
                  <c:v>1398-05-08</c:v>
                </c:pt>
                <c:pt idx="126">
                  <c:v>1398-05-09</c:v>
                </c:pt>
                <c:pt idx="127">
                  <c:v>1398-05-12</c:v>
                </c:pt>
                <c:pt idx="128">
                  <c:v>1398-05-13</c:v>
                </c:pt>
                <c:pt idx="129">
                  <c:v>1398-05-14</c:v>
                </c:pt>
                <c:pt idx="130">
                  <c:v>1398-05-15</c:v>
                </c:pt>
                <c:pt idx="131">
                  <c:v>1398-05-16</c:v>
                </c:pt>
                <c:pt idx="132">
                  <c:v>1398-05-19</c:v>
                </c:pt>
                <c:pt idx="133">
                  <c:v>1398-05-20</c:v>
                </c:pt>
                <c:pt idx="134">
                  <c:v>1398-05-22</c:v>
                </c:pt>
                <c:pt idx="135">
                  <c:v>1398-05-23</c:v>
                </c:pt>
                <c:pt idx="136">
                  <c:v>1398-05-26</c:v>
                </c:pt>
                <c:pt idx="137">
                  <c:v>1398-05-27</c:v>
                </c:pt>
                <c:pt idx="138">
                  <c:v>1398-05-28</c:v>
                </c:pt>
                <c:pt idx="139">
                  <c:v>1398-05-30</c:v>
                </c:pt>
                <c:pt idx="140">
                  <c:v>1398-06-02</c:v>
                </c:pt>
                <c:pt idx="141">
                  <c:v>1398-06-03</c:v>
                </c:pt>
                <c:pt idx="142">
                  <c:v>1398-06-04</c:v>
                </c:pt>
                <c:pt idx="143">
                  <c:v>1398-06-05</c:v>
                </c:pt>
                <c:pt idx="144">
                  <c:v>1398-06-06</c:v>
                </c:pt>
                <c:pt idx="145">
                  <c:v>1398-06-09</c:v>
                </c:pt>
                <c:pt idx="146">
                  <c:v>1398-06-10</c:v>
                </c:pt>
                <c:pt idx="147">
                  <c:v>1398-06-11</c:v>
                </c:pt>
                <c:pt idx="148">
                  <c:v>1398-06-12</c:v>
                </c:pt>
                <c:pt idx="149">
                  <c:v>1398-06-13</c:v>
                </c:pt>
                <c:pt idx="150">
                  <c:v>1398-06-16</c:v>
                </c:pt>
                <c:pt idx="151">
                  <c:v>1398-06-17</c:v>
                </c:pt>
                <c:pt idx="152">
                  <c:v>1398-06-20</c:v>
                </c:pt>
                <c:pt idx="153">
                  <c:v>1398-06-23</c:v>
                </c:pt>
                <c:pt idx="154">
                  <c:v>1398-06-24</c:v>
                </c:pt>
                <c:pt idx="155">
                  <c:v>1398-06-25</c:v>
                </c:pt>
                <c:pt idx="156">
                  <c:v>1398-06-26</c:v>
                </c:pt>
                <c:pt idx="157">
                  <c:v>1398-06-27</c:v>
                </c:pt>
                <c:pt idx="158">
                  <c:v>1398-06-30</c:v>
                </c:pt>
                <c:pt idx="159">
                  <c:v>1398-06-31</c:v>
                </c:pt>
                <c:pt idx="160">
                  <c:v>1398-07-01</c:v>
                </c:pt>
                <c:pt idx="161">
                  <c:v>1398-07-02</c:v>
                </c:pt>
                <c:pt idx="162">
                  <c:v>1398-07-03</c:v>
                </c:pt>
                <c:pt idx="163">
                  <c:v>1398-07-06</c:v>
                </c:pt>
                <c:pt idx="164">
                  <c:v>1398-07-07</c:v>
                </c:pt>
                <c:pt idx="165">
                  <c:v>1398-07-08</c:v>
                </c:pt>
                <c:pt idx="166">
                  <c:v>1398-07-09</c:v>
                </c:pt>
                <c:pt idx="167">
                  <c:v>1398-07-10</c:v>
                </c:pt>
                <c:pt idx="168">
                  <c:v>1398-07-13</c:v>
                </c:pt>
                <c:pt idx="169">
                  <c:v>1398-07-14</c:v>
                </c:pt>
                <c:pt idx="170">
                  <c:v>1398-07-15</c:v>
                </c:pt>
                <c:pt idx="171">
                  <c:v>1398-07-16</c:v>
                </c:pt>
                <c:pt idx="172">
                  <c:v>1398-07-17</c:v>
                </c:pt>
                <c:pt idx="173">
                  <c:v>1398-07-20</c:v>
                </c:pt>
                <c:pt idx="174">
                  <c:v>1398-07-21</c:v>
                </c:pt>
                <c:pt idx="175">
                  <c:v>1398-07-22</c:v>
                </c:pt>
                <c:pt idx="176">
                  <c:v>1398-07-23</c:v>
                </c:pt>
                <c:pt idx="177">
                  <c:v>1398-07-24</c:v>
                </c:pt>
                <c:pt idx="178">
                  <c:v>1398-07-28</c:v>
                </c:pt>
                <c:pt idx="179">
                  <c:v>1398-07-29</c:v>
                </c:pt>
                <c:pt idx="180">
                  <c:v>1398-07-30</c:v>
                </c:pt>
                <c:pt idx="181">
                  <c:v>1398-08-01</c:v>
                </c:pt>
                <c:pt idx="182">
                  <c:v>1398-08-04</c:v>
                </c:pt>
                <c:pt idx="183">
                  <c:v>1398-08-06</c:v>
                </c:pt>
                <c:pt idx="184">
                  <c:v>1398-08-08</c:v>
                </c:pt>
                <c:pt idx="185">
                  <c:v>1398-08-11</c:v>
                </c:pt>
                <c:pt idx="186">
                  <c:v>1398-08-12</c:v>
                </c:pt>
                <c:pt idx="187">
                  <c:v>1398-08-13</c:v>
                </c:pt>
                <c:pt idx="188">
                  <c:v>1398-08-14</c:v>
                </c:pt>
                <c:pt idx="189">
                  <c:v>1398-08-18</c:v>
                </c:pt>
                <c:pt idx="190">
                  <c:v>1398-08-19</c:v>
                </c:pt>
                <c:pt idx="191">
                  <c:v>1398-08-20</c:v>
                </c:pt>
                <c:pt idx="192">
                  <c:v>1398-08-21</c:v>
                </c:pt>
                <c:pt idx="193">
                  <c:v>1398-08-22</c:v>
                </c:pt>
                <c:pt idx="194">
                  <c:v>1398-08-25</c:v>
                </c:pt>
                <c:pt idx="195">
                  <c:v>1398-08-26</c:v>
                </c:pt>
                <c:pt idx="196">
                  <c:v>1398-08-27</c:v>
                </c:pt>
                <c:pt idx="197">
                  <c:v>1398-08-28</c:v>
                </c:pt>
                <c:pt idx="198">
                  <c:v>1398-08-29</c:v>
                </c:pt>
                <c:pt idx="199">
                  <c:v>1398-09-02</c:v>
                </c:pt>
                <c:pt idx="200">
                  <c:v>1398-09-03</c:v>
                </c:pt>
                <c:pt idx="201">
                  <c:v>1398-09-04</c:v>
                </c:pt>
                <c:pt idx="202">
                  <c:v>1398-09-05</c:v>
                </c:pt>
                <c:pt idx="203">
                  <c:v>1398-09-06</c:v>
                </c:pt>
                <c:pt idx="204">
                  <c:v>1398-09-09</c:v>
                </c:pt>
                <c:pt idx="205">
                  <c:v>1398-09-10</c:v>
                </c:pt>
                <c:pt idx="206">
                  <c:v>1398-09-11</c:v>
                </c:pt>
                <c:pt idx="207">
                  <c:v>1398-09-12</c:v>
                </c:pt>
                <c:pt idx="208">
                  <c:v>1398-09-13</c:v>
                </c:pt>
                <c:pt idx="209">
                  <c:v>1398-09-16</c:v>
                </c:pt>
                <c:pt idx="210">
                  <c:v>1398-09-17</c:v>
                </c:pt>
                <c:pt idx="211">
                  <c:v>1398-09-18</c:v>
                </c:pt>
                <c:pt idx="212">
                  <c:v>1398-09-19</c:v>
                </c:pt>
                <c:pt idx="213">
                  <c:v>1398-09-20</c:v>
                </c:pt>
                <c:pt idx="214">
                  <c:v>1398-09-23</c:v>
                </c:pt>
                <c:pt idx="215">
                  <c:v>1398-09-24</c:v>
                </c:pt>
                <c:pt idx="216">
                  <c:v>1398-09-25</c:v>
                </c:pt>
                <c:pt idx="217">
                  <c:v>1398-09-26</c:v>
                </c:pt>
                <c:pt idx="218">
                  <c:v>1398-09-27</c:v>
                </c:pt>
                <c:pt idx="219">
                  <c:v>1398-09-30</c:v>
                </c:pt>
                <c:pt idx="220">
                  <c:v>1398-10-01</c:v>
                </c:pt>
                <c:pt idx="221">
                  <c:v>1398-10-02</c:v>
                </c:pt>
                <c:pt idx="222">
                  <c:v>1398-10-03</c:v>
                </c:pt>
                <c:pt idx="223">
                  <c:v>1398-10-04</c:v>
                </c:pt>
                <c:pt idx="224">
                  <c:v>1398-10-07</c:v>
                </c:pt>
                <c:pt idx="225">
                  <c:v>1398-10-08</c:v>
                </c:pt>
                <c:pt idx="226">
                  <c:v>1398-10-09</c:v>
                </c:pt>
                <c:pt idx="227">
                  <c:v>1398-10-10</c:v>
                </c:pt>
                <c:pt idx="228">
                  <c:v>1398-10-11</c:v>
                </c:pt>
                <c:pt idx="229">
                  <c:v>1398-10-14</c:v>
                </c:pt>
                <c:pt idx="230">
                  <c:v>1398-10-15</c:v>
                </c:pt>
                <c:pt idx="231">
                  <c:v>1398-10-17</c:v>
                </c:pt>
                <c:pt idx="232">
                  <c:v>1398-10-18</c:v>
                </c:pt>
                <c:pt idx="233">
                  <c:v>1398-10-21</c:v>
                </c:pt>
                <c:pt idx="234">
                  <c:v>1398-10-22</c:v>
                </c:pt>
                <c:pt idx="235">
                  <c:v>1398-10-23</c:v>
                </c:pt>
                <c:pt idx="236">
                  <c:v>1398-10-24</c:v>
                </c:pt>
                <c:pt idx="237">
                  <c:v>1398-10-25</c:v>
                </c:pt>
                <c:pt idx="238">
                  <c:v>1398-10-28</c:v>
                </c:pt>
                <c:pt idx="239">
                  <c:v>1398-10-29</c:v>
                </c:pt>
                <c:pt idx="240">
                  <c:v>1398-10-30</c:v>
                </c:pt>
              </c:strCache>
            </c:strRef>
          </c:cat>
          <c:val>
            <c:numRef>
              <c:f>'مقایسه شاخص‌ها'!$L$3:$L$243</c:f>
              <c:numCache>
                <c:formatCode>General</c:formatCode>
                <c:ptCount val="241"/>
                <c:pt idx="0">
                  <c:v>-0.15562842793894149</c:v>
                </c:pt>
                <c:pt idx="1">
                  <c:v>-0.15712678693128157</c:v>
                </c:pt>
                <c:pt idx="2">
                  <c:v>-0.16699383291619629</c:v>
                </c:pt>
                <c:pt idx="3">
                  <c:v>-0.18291332152934414</c:v>
                </c:pt>
                <c:pt idx="4">
                  <c:v>-0.18113790390213425</c:v>
                </c:pt>
                <c:pt idx="5">
                  <c:v>-0.17524424707307229</c:v>
                </c:pt>
                <c:pt idx="6">
                  <c:v>-0.18175648160716718</c:v>
                </c:pt>
                <c:pt idx="7">
                  <c:v>-0.18326911618669317</c:v>
                </c:pt>
                <c:pt idx="8">
                  <c:v>-0.1855099471006606</c:v>
                </c:pt>
                <c:pt idx="9">
                  <c:v>-0.18126359453264818</c:v>
                </c:pt>
                <c:pt idx="10">
                  <c:v>-0.17705168851243713</c:v>
                </c:pt>
                <c:pt idx="11">
                  <c:v>-0.16179796894912757</c:v>
                </c:pt>
                <c:pt idx="12">
                  <c:v>-0.16462748786456127</c:v>
                </c:pt>
                <c:pt idx="13">
                  <c:v>-0.14301310043668114</c:v>
                </c:pt>
                <c:pt idx="14">
                  <c:v>-0.13947094116005554</c:v>
                </c:pt>
                <c:pt idx="15">
                  <c:v>-0.13652074685365567</c:v>
                </c:pt>
                <c:pt idx="16">
                  <c:v>-0.11397065075073542</c:v>
                </c:pt>
                <c:pt idx="17">
                  <c:v>-0.11210349588368662</c:v>
                </c:pt>
                <c:pt idx="18">
                  <c:v>-0.10556461570519071</c:v>
                </c:pt>
                <c:pt idx="19">
                  <c:v>-0.10024363387291146</c:v>
                </c:pt>
                <c:pt idx="20">
                  <c:v>-0.10971326503447865</c:v>
                </c:pt>
                <c:pt idx="21">
                  <c:v>-0.12516345659014783</c:v>
                </c:pt>
                <c:pt idx="22">
                  <c:v>-0.12172862073929747</c:v>
                </c:pt>
                <c:pt idx="23">
                  <c:v>-0.11485618975906131</c:v>
                </c:pt>
                <c:pt idx="24">
                  <c:v>-0.11412109505095569</c:v>
                </c:pt>
                <c:pt idx="25">
                  <c:v>-0.11741218679474563</c:v>
                </c:pt>
                <c:pt idx="26">
                  <c:v>-0.12459844342367876</c:v>
                </c:pt>
                <c:pt idx="27">
                  <c:v>-0.12925685798631115</c:v>
                </c:pt>
                <c:pt idx="28">
                  <c:v>-0.13463818914403647</c:v>
                </c:pt>
                <c:pt idx="29">
                  <c:v>-0.12965281730221967</c:v>
                </c:pt>
                <c:pt idx="30">
                  <c:v>-0.11844978622645785</c:v>
                </c:pt>
                <c:pt idx="31">
                  <c:v>-0.1086616408222022</c:v>
                </c:pt>
                <c:pt idx="32">
                  <c:v>-0.10530588999045698</c:v>
                </c:pt>
                <c:pt idx="33">
                  <c:v>-0.10981702547359107</c:v>
                </c:pt>
                <c:pt idx="34">
                  <c:v>-0.12552997244394559</c:v>
                </c:pt>
                <c:pt idx="35">
                  <c:v>-0.12449545913218962</c:v>
                </c:pt>
                <c:pt idx="36">
                  <c:v>-0.13025641025641033</c:v>
                </c:pt>
                <c:pt idx="37">
                  <c:v>-0.13585060875287913</c:v>
                </c:pt>
                <c:pt idx="38">
                  <c:v>-0.13128784159711993</c:v>
                </c:pt>
                <c:pt idx="39">
                  <c:v>-0.12937254357222816</c:v>
                </c:pt>
                <c:pt idx="40">
                  <c:v>-0.12262246656273079</c:v>
                </c:pt>
                <c:pt idx="41">
                  <c:v>-0.11464955515469966</c:v>
                </c:pt>
                <c:pt idx="42">
                  <c:v>-0.13169270652040588</c:v>
                </c:pt>
                <c:pt idx="43">
                  <c:v>-0.12723601891009384</c:v>
                </c:pt>
                <c:pt idx="44">
                  <c:v>-0.11914400760732469</c:v>
                </c:pt>
                <c:pt idx="45">
                  <c:v>-0.10748722806780109</c:v>
                </c:pt>
                <c:pt idx="46">
                  <c:v>-0.10654921615282065</c:v>
                </c:pt>
                <c:pt idx="47">
                  <c:v>-7.0157482346667743E-2</c:v>
                </c:pt>
                <c:pt idx="48">
                  <c:v>-7.2939366747852952E-2</c:v>
                </c:pt>
                <c:pt idx="49">
                  <c:v>-5.8097677477415233E-2</c:v>
                </c:pt>
                <c:pt idx="50">
                  <c:v>-5.7458938813789828E-2</c:v>
                </c:pt>
                <c:pt idx="51">
                  <c:v>-5.6417788123803492E-2</c:v>
                </c:pt>
                <c:pt idx="52">
                  <c:v>-6.2694420800123773E-2</c:v>
                </c:pt>
                <c:pt idx="53">
                  <c:v>-7.4136405404485628E-2</c:v>
                </c:pt>
                <c:pt idx="54">
                  <c:v>-7.5974241406004062E-2</c:v>
                </c:pt>
                <c:pt idx="55">
                  <c:v>-6.1898969379929336E-2</c:v>
                </c:pt>
                <c:pt idx="56">
                  <c:v>-5.7476896625832663E-2</c:v>
                </c:pt>
                <c:pt idx="57">
                  <c:v>-5.1058091999037991E-2</c:v>
                </c:pt>
                <c:pt idx="58">
                  <c:v>-7.4064312071692284E-2</c:v>
                </c:pt>
                <c:pt idx="59">
                  <c:v>-6.4914382209896648E-2</c:v>
                </c:pt>
                <c:pt idx="60">
                  <c:v>-6.6546397254001466E-2</c:v>
                </c:pt>
                <c:pt idx="61">
                  <c:v>-6.4498471845699457E-2</c:v>
                </c:pt>
                <c:pt idx="62">
                  <c:v>-6.1494875282660955E-2</c:v>
                </c:pt>
                <c:pt idx="63">
                  <c:v>-5.0303875397932019E-2</c:v>
                </c:pt>
                <c:pt idx="64">
                  <c:v>-6.5403726815649321E-2</c:v>
                </c:pt>
                <c:pt idx="65">
                  <c:v>-6.8228817228039307E-2</c:v>
                </c:pt>
                <c:pt idx="66">
                  <c:v>-8.1287840402600398E-2</c:v>
                </c:pt>
                <c:pt idx="67">
                  <c:v>-8.1219516398669422E-2</c:v>
                </c:pt>
                <c:pt idx="68">
                  <c:v>-7.3160520531695861E-2</c:v>
                </c:pt>
                <c:pt idx="69">
                  <c:v>-7.5225168083217109E-2</c:v>
                </c:pt>
                <c:pt idx="70">
                  <c:v>-7.7758764424553428E-2</c:v>
                </c:pt>
                <c:pt idx="71">
                  <c:v>-9.8358216792396758E-2</c:v>
                </c:pt>
                <c:pt idx="72">
                  <c:v>-0.10524935301112126</c:v>
                </c:pt>
                <c:pt idx="73">
                  <c:v>-0.12284138330957406</c:v>
                </c:pt>
                <c:pt idx="74">
                  <c:v>-0.12835775755409529</c:v>
                </c:pt>
                <c:pt idx="75">
                  <c:v>-0.13083240653605954</c:v>
                </c:pt>
                <c:pt idx="76">
                  <c:v>-0.12817338537908485</c:v>
                </c:pt>
                <c:pt idx="77">
                  <c:v>-0.13560155485719727</c:v>
                </c:pt>
                <c:pt idx="78">
                  <c:v>-0.13099577771367132</c:v>
                </c:pt>
                <c:pt idx="79">
                  <c:v>-0.12387191833083377</c:v>
                </c:pt>
                <c:pt idx="80">
                  <c:v>-0.12185764942938349</c:v>
                </c:pt>
                <c:pt idx="81">
                  <c:v>-0.13044087386716863</c:v>
                </c:pt>
                <c:pt idx="82">
                  <c:v>-0.12501985702938834</c:v>
                </c:pt>
                <c:pt idx="83">
                  <c:v>-0.12971182977524143</c:v>
                </c:pt>
                <c:pt idx="84">
                  <c:v>-0.13270317368115325</c:v>
                </c:pt>
                <c:pt idx="85">
                  <c:v>-0.1212137203166227</c:v>
                </c:pt>
                <c:pt idx="86">
                  <c:v>-0.10875915649278578</c:v>
                </c:pt>
                <c:pt idx="87">
                  <c:v>-9.3830599865198816E-2</c:v>
                </c:pt>
                <c:pt idx="88">
                  <c:v>-9.0500660892670615E-2</c:v>
                </c:pt>
                <c:pt idx="89">
                  <c:v>-9.0561891629356905E-2</c:v>
                </c:pt>
                <c:pt idx="90">
                  <c:v>-9.9539650957038872E-2</c:v>
                </c:pt>
                <c:pt idx="91">
                  <c:v>-9.2667077507493478E-2</c:v>
                </c:pt>
                <c:pt idx="92">
                  <c:v>-9.9362856089726725E-2</c:v>
                </c:pt>
                <c:pt idx="93">
                  <c:v>-0.10832690419413671</c:v>
                </c:pt>
                <c:pt idx="94">
                  <c:v>-0.10712172442941681</c:v>
                </c:pt>
                <c:pt idx="95">
                  <c:v>-9.078890567666742E-2</c:v>
                </c:pt>
                <c:pt idx="96">
                  <c:v>-7.420568183873133E-2</c:v>
                </c:pt>
                <c:pt idx="97">
                  <c:v>-4.3095582610619076E-2</c:v>
                </c:pt>
                <c:pt idx="98">
                  <c:v>-4.2182097579715694E-2</c:v>
                </c:pt>
                <c:pt idx="99">
                  <c:v>-2.7629312739596568E-2</c:v>
                </c:pt>
                <c:pt idx="100">
                  <c:v>-2.0864714086471503E-2</c:v>
                </c:pt>
                <c:pt idx="101">
                  <c:v>-2.4050940190092018E-2</c:v>
                </c:pt>
                <c:pt idx="102">
                  <c:v>-1.8581128541325098E-2</c:v>
                </c:pt>
                <c:pt idx="103">
                  <c:v>8.3013344485420859E-3</c:v>
                </c:pt>
                <c:pt idx="104">
                  <c:v>7.2413009730791789E-3</c:v>
                </c:pt>
                <c:pt idx="105">
                  <c:v>5.4448519680871943E-3</c:v>
                </c:pt>
                <c:pt idx="106">
                  <c:v>2.9264056186995013E-4</c:v>
                </c:pt>
                <c:pt idx="107">
                  <c:v>-5.7653398884370821E-3</c:v>
                </c:pt>
                <c:pt idx="108">
                  <c:v>-6.7647030973325695E-3</c:v>
                </c:pt>
                <c:pt idx="109">
                  <c:v>-1.8646881712361618E-2</c:v>
                </c:pt>
                <c:pt idx="110">
                  <c:v>-2.5258302295497859E-2</c:v>
                </c:pt>
                <c:pt idx="111">
                  <c:v>-2.5311515624564462E-2</c:v>
                </c:pt>
                <c:pt idx="112">
                  <c:v>-9.8523555488767567E-3</c:v>
                </c:pt>
                <c:pt idx="113">
                  <c:v>-1.1274943072866694E-2</c:v>
                </c:pt>
                <c:pt idx="114">
                  <c:v>-1.0649720896125481E-2</c:v>
                </c:pt>
                <c:pt idx="115">
                  <c:v>-9.2128868291223576E-3</c:v>
                </c:pt>
                <c:pt idx="116">
                  <c:v>-1.4949902419437611E-2</c:v>
                </c:pt>
                <c:pt idx="117">
                  <c:v>-1.3570994152046656E-2</c:v>
                </c:pt>
                <c:pt idx="118">
                  <c:v>-7.7588560347180424E-3</c:v>
                </c:pt>
                <c:pt idx="119">
                  <c:v>-5.9427795228796931E-3</c:v>
                </c:pt>
                <c:pt idx="120">
                  <c:v>-1.311803425835889E-2</c:v>
                </c:pt>
                <c:pt idx="121">
                  <c:v>-2.3177030304152413E-2</c:v>
                </c:pt>
                <c:pt idx="122">
                  <c:v>-3.6044525265884086E-2</c:v>
                </c:pt>
                <c:pt idx="123">
                  <c:v>-3.8509120677819308E-2</c:v>
                </c:pt>
                <c:pt idx="124">
                  <c:v>-4.05055253992197E-2</c:v>
                </c:pt>
                <c:pt idx="125">
                  <c:v>-4.3113728511934291E-2</c:v>
                </c:pt>
                <c:pt idx="126">
                  <c:v>-4.6392510988909952E-2</c:v>
                </c:pt>
                <c:pt idx="127">
                  <c:v>-8.1211184410278969E-2</c:v>
                </c:pt>
                <c:pt idx="128">
                  <c:v>-8.4973471895803288E-2</c:v>
                </c:pt>
                <c:pt idx="129">
                  <c:v>-9.4187720052803292E-2</c:v>
                </c:pt>
                <c:pt idx="130">
                  <c:v>-9.1811391223155958E-2</c:v>
                </c:pt>
                <c:pt idx="131">
                  <c:v>-9.9222997064243978E-2</c:v>
                </c:pt>
                <c:pt idx="132">
                  <c:v>-0.10092337899289638</c:v>
                </c:pt>
                <c:pt idx="133">
                  <c:v>-8.294198163861044E-2</c:v>
                </c:pt>
                <c:pt idx="134">
                  <c:v>-7.7781352502317769E-2</c:v>
                </c:pt>
                <c:pt idx="135">
                  <c:v>-7.5596664430173544E-2</c:v>
                </c:pt>
                <c:pt idx="136">
                  <c:v>-6.7286295273173757E-2</c:v>
                </c:pt>
                <c:pt idx="137">
                  <c:v>-4.7252865364509455E-2</c:v>
                </c:pt>
                <c:pt idx="138">
                  <c:v>-5.0343738405263516E-2</c:v>
                </c:pt>
                <c:pt idx="139">
                  <c:v>-4.6981114883007713E-2</c:v>
                </c:pt>
                <c:pt idx="140">
                  <c:v>-6.1827504474435413E-2</c:v>
                </c:pt>
                <c:pt idx="141">
                  <c:v>-7.5680592927387491E-2</c:v>
                </c:pt>
                <c:pt idx="142">
                  <c:v>-9.4313122331180388E-2</c:v>
                </c:pt>
                <c:pt idx="143">
                  <c:v>-9.4283107538175592E-2</c:v>
                </c:pt>
                <c:pt idx="144">
                  <c:v>-9.7078025328768969E-2</c:v>
                </c:pt>
                <c:pt idx="145">
                  <c:v>-8.8008817320804678E-2</c:v>
                </c:pt>
                <c:pt idx="146">
                  <c:v>-8.4492727901133047E-2</c:v>
                </c:pt>
                <c:pt idx="147">
                  <c:v>-6.8841162718056959E-2</c:v>
                </c:pt>
                <c:pt idx="148">
                  <c:v>-7.4671280934769602E-2</c:v>
                </c:pt>
                <c:pt idx="149">
                  <c:v>-5.397610611862913E-2</c:v>
                </c:pt>
                <c:pt idx="150">
                  <c:v>-3.6756354387129098E-2</c:v>
                </c:pt>
                <c:pt idx="151">
                  <c:v>-1.5666858686469887E-2</c:v>
                </c:pt>
                <c:pt idx="152">
                  <c:v>1.5776443268815665E-3</c:v>
                </c:pt>
                <c:pt idx="153">
                  <c:v>9.5920042946915363E-3</c:v>
                </c:pt>
                <c:pt idx="154">
                  <c:v>1.3668232385661172E-2</c:v>
                </c:pt>
                <c:pt idx="155">
                  <c:v>2.3671174987292209E-2</c:v>
                </c:pt>
                <c:pt idx="156">
                  <c:v>1.4304770247670628E-2</c:v>
                </c:pt>
                <c:pt idx="157">
                  <c:v>9.56624710136178E-3</c:v>
                </c:pt>
                <c:pt idx="158">
                  <c:v>1.4391710122517942E-2</c:v>
                </c:pt>
                <c:pt idx="159">
                  <c:v>1.4413191267475423E-2</c:v>
                </c:pt>
                <c:pt idx="160">
                  <c:v>-4.422695981328606E-3</c:v>
                </c:pt>
                <c:pt idx="161">
                  <c:v>-2.0939417994540022E-2</c:v>
                </c:pt>
                <c:pt idx="162">
                  <c:v>-3.1794963965282586E-2</c:v>
                </c:pt>
                <c:pt idx="163">
                  <c:v>-3.7920084424617362E-2</c:v>
                </c:pt>
                <c:pt idx="164">
                  <c:v>-3.8269116320144292E-2</c:v>
                </c:pt>
                <c:pt idx="165">
                  <c:v>-4.3039330031930501E-2</c:v>
                </c:pt>
                <c:pt idx="166">
                  <c:v>-4.5656479152170415E-2</c:v>
                </c:pt>
                <c:pt idx="167">
                  <c:v>-5.4594943822372399E-2</c:v>
                </c:pt>
                <c:pt idx="168">
                  <c:v>-5.1819571865443503E-2</c:v>
                </c:pt>
                <c:pt idx="169">
                  <c:v>-3.8838672215232739E-2</c:v>
                </c:pt>
                <c:pt idx="170">
                  <c:v>-3.9486778161019531E-2</c:v>
                </c:pt>
                <c:pt idx="171">
                  <c:v>-1.7167797870488943E-2</c:v>
                </c:pt>
                <c:pt idx="172">
                  <c:v>-1.036071141691397E-2</c:v>
                </c:pt>
                <c:pt idx="173">
                  <c:v>1.2229030637870286E-2</c:v>
                </c:pt>
                <c:pt idx="174">
                  <c:v>1.8684292598517116E-2</c:v>
                </c:pt>
                <c:pt idx="175">
                  <c:v>3.2242028265038192E-2</c:v>
                </c:pt>
                <c:pt idx="176">
                  <c:v>4.2956398948090113E-2</c:v>
                </c:pt>
                <c:pt idx="177">
                  <c:v>5.090972528656601E-2</c:v>
                </c:pt>
                <c:pt idx="178">
                  <c:v>5.7585394218201635E-2</c:v>
                </c:pt>
                <c:pt idx="179">
                  <c:v>4.4533138342168987E-2</c:v>
                </c:pt>
                <c:pt idx="180">
                  <c:v>5.1204115033902209E-2</c:v>
                </c:pt>
                <c:pt idx="181">
                  <c:v>4.8565907241659989E-2</c:v>
                </c:pt>
                <c:pt idx="182">
                  <c:v>5.6083741086233374E-2</c:v>
                </c:pt>
                <c:pt idx="183">
                  <c:v>6.1158252446940509E-2</c:v>
                </c:pt>
                <c:pt idx="184">
                  <c:v>8.4285922501926125E-2</c:v>
                </c:pt>
                <c:pt idx="185">
                  <c:v>0.10731860867740406</c:v>
                </c:pt>
                <c:pt idx="186">
                  <c:v>0.1250822630294024</c:v>
                </c:pt>
                <c:pt idx="187">
                  <c:v>0.1343705045553838</c:v>
                </c:pt>
                <c:pt idx="188">
                  <c:v>0.14593495934959355</c:v>
                </c:pt>
                <c:pt idx="189">
                  <c:v>0.10782631740452131</c:v>
                </c:pt>
                <c:pt idx="190">
                  <c:v>7.9915101582201054E-2</c:v>
                </c:pt>
                <c:pt idx="191">
                  <c:v>6.8818217255717462E-2</c:v>
                </c:pt>
                <c:pt idx="192">
                  <c:v>6.393720147524129E-2</c:v>
                </c:pt>
                <c:pt idx="193">
                  <c:v>5.1961663660092361E-2</c:v>
                </c:pt>
                <c:pt idx="194">
                  <c:v>7.5663312923704984E-2</c:v>
                </c:pt>
                <c:pt idx="195">
                  <c:v>8.2147272127905069E-2</c:v>
                </c:pt>
                <c:pt idx="196">
                  <c:v>8.8689065717449056E-2</c:v>
                </c:pt>
                <c:pt idx="197">
                  <c:v>9.4345872756257831E-2</c:v>
                </c:pt>
                <c:pt idx="198">
                  <c:v>8.6619703761852573E-2</c:v>
                </c:pt>
                <c:pt idx="199">
                  <c:v>7.4104149791582197E-2</c:v>
                </c:pt>
                <c:pt idx="200">
                  <c:v>7.0000690863131876E-2</c:v>
                </c:pt>
                <c:pt idx="201">
                  <c:v>6.5930730236464452E-2</c:v>
                </c:pt>
                <c:pt idx="202">
                  <c:v>7.7381809208496799E-2</c:v>
                </c:pt>
                <c:pt idx="203">
                  <c:v>7.9883902198884194E-2</c:v>
                </c:pt>
                <c:pt idx="204">
                  <c:v>7.1054287172193975E-2</c:v>
                </c:pt>
                <c:pt idx="205">
                  <c:v>6.7780087448928272E-2</c:v>
                </c:pt>
                <c:pt idx="206">
                  <c:v>6.1275710088148916E-2</c:v>
                </c:pt>
                <c:pt idx="207">
                  <c:v>4.6093962709369274E-2</c:v>
                </c:pt>
                <c:pt idx="208">
                  <c:v>2.9579157520436272E-2</c:v>
                </c:pt>
                <c:pt idx="209">
                  <c:v>3.3072749374895016E-2</c:v>
                </c:pt>
                <c:pt idx="210">
                  <c:v>3.0812198216094489E-2</c:v>
                </c:pt>
                <c:pt idx="211">
                  <c:v>3.6342124722701374E-2</c:v>
                </c:pt>
                <c:pt idx="212">
                  <c:v>4.7499276382110267E-2</c:v>
                </c:pt>
                <c:pt idx="213">
                  <c:v>8.1550389498363796E-2</c:v>
                </c:pt>
                <c:pt idx="214">
                  <c:v>0.10864669168176011</c:v>
                </c:pt>
                <c:pt idx="215">
                  <c:v>0.12383178055443023</c:v>
                </c:pt>
                <c:pt idx="216">
                  <c:v>0.12765339966832512</c:v>
                </c:pt>
                <c:pt idx="217">
                  <c:v>0.12637654510164453</c:v>
                </c:pt>
                <c:pt idx="218">
                  <c:v>0.14083591496854742</c:v>
                </c:pt>
                <c:pt idx="219">
                  <c:v>0.16376093258394553</c:v>
                </c:pt>
                <c:pt idx="220">
                  <c:v>0.14809365377859507</c:v>
                </c:pt>
                <c:pt idx="221">
                  <c:v>0.15437496105838133</c:v>
                </c:pt>
                <c:pt idx="222">
                  <c:v>0.14614788404898471</c:v>
                </c:pt>
                <c:pt idx="223">
                  <c:v>0.15684360280527865</c:v>
                </c:pt>
                <c:pt idx="224">
                  <c:v>0.1662540986522314</c:v>
                </c:pt>
                <c:pt idx="225">
                  <c:v>0.17182737920322411</c:v>
                </c:pt>
                <c:pt idx="226">
                  <c:v>0.17694970903006513</c:v>
                </c:pt>
                <c:pt idx="227">
                  <c:v>0.1731410829868969</c:v>
                </c:pt>
                <c:pt idx="228">
                  <c:v>0.16173438864697109</c:v>
                </c:pt>
                <c:pt idx="229">
                  <c:v>0.15861146144783844</c:v>
                </c:pt>
                <c:pt idx="230">
                  <c:v>0.15509439042322959</c:v>
                </c:pt>
                <c:pt idx="231">
                  <c:v>0.15519758160529218</c:v>
                </c:pt>
                <c:pt idx="232">
                  <c:v>0.16296590837745661</c:v>
                </c:pt>
                <c:pt idx="233">
                  <c:v>0.16709320564682573</c:v>
                </c:pt>
                <c:pt idx="234">
                  <c:v>0.16844375963020042</c:v>
                </c:pt>
                <c:pt idx="235">
                  <c:v>0.1697819951736268</c:v>
                </c:pt>
                <c:pt idx="236">
                  <c:v>0.17257639593648433</c:v>
                </c:pt>
                <c:pt idx="237">
                  <c:v>0.14437706780905257</c:v>
                </c:pt>
                <c:pt idx="238">
                  <c:v>0.15020284077753954</c:v>
                </c:pt>
                <c:pt idx="239">
                  <c:v>0.15214742460097685</c:v>
                </c:pt>
                <c:pt idx="240">
                  <c:v>0.15409334045189427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2-47A8-9131-4A0FDBE19E0C}"/>
            </c:ext>
          </c:extLst>
        </c:ser>
        <c:ser>
          <c:idx val="2"/>
          <c:order val="2"/>
          <c:tx>
            <c:strRef>
              <c:f>'مقایسه شاخص‌ها'!$M$2</c:f>
              <c:strCache>
                <c:ptCount val="1"/>
                <c:pt idx="0">
                  <c:v>COMCEC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1397-10-29</c:v>
                </c:pt>
                <c:pt idx="1">
                  <c:v>1397-10-30</c:v>
                </c:pt>
                <c:pt idx="2">
                  <c:v>1397-11-01</c:v>
                </c:pt>
                <c:pt idx="3">
                  <c:v>1397-11-02</c:v>
                </c:pt>
                <c:pt idx="4">
                  <c:v>1397-11-03</c:v>
                </c:pt>
                <c:pt idx="5">
                  <c:v>1397-11-06</c:v>
                </c:pt>
                <c:pt idx="6">
                  <c:v>1397-11-07</c:v>
                </c:pt>
                <c:pt idx="7">
                  <c:v>1397-11-08</c:v>
                </c:pt>
                <c:pt idx="8">
                  <c:v>1397-11-09</c:v>
                </c:pt>
                <c:pt idx="9">
                  <c:v>1397-11-10</c:v>
                </c:pt>
                <c:pt idx="10">
                  <c:v>1397-11-13</c:v>
                </c:pt>
                <c:pt idx="11">
                  <c:v>1397-11-14</c:v>
                </c:pt>
                <c:pt idx="12">
                  <c:v>1397-11-15</c:v>
                </c:pt>
                <c:pt idx="13">
                  <c:v>1397-11-16</c:v>
                </c:pt>
                <c:pt idx="14">
                  <c:v>1397-11-17</c:v>
                </c:pt>
                <c:pt idx="15">
                  <c:v>1397-11-21</c:v>
                </c:pt>
                <c:pt idx="16">
                  <c:v>1397-11-23</c:v>
                </c:pt>
                <c:pt idx="17">
                  <c:v>1397-11-24</c:v>
                </c:pt>
                <c:pt idx="18">
                  <c:v>1397-11-27</c:v>
                </c:pt>
                <c:pt idx="19">
                  <c:v>1397-11-28</c:v>
                </c:pt>
                <c:pt idx="20">
                  <c:v>1397-11-29</c:v>
                </c:pt>
                <c:pt idx="21">
                  <c:v>1397-11-30</c:v>
                </c:pt>
                <c:pt idx="22">
                  <c:v>1397-12-01</c:v>
                </c:pt>
                <c:pt idx="23">
                  <c:v>1397-12-04</c:v>
                </c:pt>
                <c:pt idx="24">
                  <c:v>1397-12-05</c:v>
                </c:pt>
                <c:pt idx="25">
                  <c:v>1397-12-06</c:v>
                </c:pt>
                <c:pt idx="26">
                  <c:v>1397-12-07</c:v>
                </c:pt>
                <c:pt idx="27">
                  <c:v>1397-12-08</c:v>
                </c:pt>
                <c:pt idx="28">
                  <c:v>1397-12-11</c:v>
                </c:pt>
                <c:pt idx="29">
                  <c:v>1397-12-12</c:v>
                </c:pt>
                <c:pt idx="30">
                  <c:v>1397-12-13</c:v>
                </c:pt>
                <c:pt idx="31">
                  <c:v>1397-12-14</c:v>
                </c:pt>
                <c:pt idx="32">
                  <c:v>1397-12-15</c:v>
                </c:pt>
                <c:pt idx="33">
                  <c:v>1397-12-18</c:v>
                </c:pt>
                <c:pt idx="34">
                  <c:v>1397-12-19</c:v>
                </c:pt>
                <c:pt idx="35">
                  <c:v>1397-12-20</c:v>
                </c:pt>
                <c:pt idx="36">
                  <c:v>1397-12-21</c:v>
                </c:pt>
                <c:pt idx="37">
                  <c:v>1397-12-22</c:v>
                </c:pt>
                <c:pt idx="38">
                  <c:v>1397-12-25</c:v>
                </c:pt>
                <c:pt idx="39">
                  <c:v>1397-12-26</c:v>
                </c:pt>
                <c:pt idx="40">
                  <c:v>1397-12-27</c:v>
                </c:pt>
                <c:pt idx="41">
                  <c:v>1397-12-28</c:v>
                </c:pt>
                <c:pt idx="42">
                  <c:v>1398-01-05</c:v>
                </c:pt>
                <c:pt idx="43">
                  <c:v>1398-01-06</c:v>
                </c:pt>
                <c:pt idx="44">
                  <c:v>1398-01-07</c:v>
                </c:pt>
                <c:pt idx="45">
                  <c:v>1398-01-10</c:v>
                </c:pt>
                <c:pt idx="46">
                  <c:v>1398-01-11</c:v>
                </c:pt>
                <c:pt idx="47">
                  <c:v>1398-01-17</c:v>
                </c:pt>
                <c:pt idx="48">
                  <c:v>1398-01-18</c:v>
                </c:pt>
                <c:pt idx="49">
                  <c:v>1398-01-19</c:v>
                </c:pt>
                <c:pt idx="50">
                  <c:v>1398-01-20</c:v>
                </c:pt>
                <c:pt idx="51">
                  <c:v>1398-01-21</c:v>
                </c:pt>
                <c:pt idx="52">
                  <c:v>1398-01-24</c:v>
                </c:pt>
                <c:pt idx="53">
                  <c:v>1398-01-25</c:v>
                </c:pt>
                <c:pt idx="54">
                  <c:v>1398-01-26</c:v>
                </c:pt>
                <c:pt idx="55">
                  <c:v>1398-01-27</c:v>
                </c:pt>
                <c:pt idx="56">
                  <c:v>1398-01-28</c:v>
                </c:pt>
                <c:pt idx="57">
                  <c:v>1398-01-31</c:v>
                </c:pt>
                <c:pt idx="58">
                  <c:v>1398-02-02</c:v>
                </c:pt>
                <c:pt idx="59">
                  <c:v>1398-02-03</c:v>
                </c:pt>
                <c:pt idx="60">
                  <c:v>1398-02-04</c:v>
                </c:pt>
                <c:pt idx="61">
                  <c:v>1398-02-07</c:v>
                </c:pt>
                <c:pt idx="62">
                  <c:v>1398-02-08</c:v>
                </c:pt>
                <c:pt idx="63">
                  <c:v>1398-02-09</c:v>
                </c:pt>
                <c:pt idx="64">
                  <c:v>1398-02-10</c:v>
                </c:pt>
                <c:pt idx="65">
                  <c:v>1398-02-11</c:v>
                </c:pt>
                <c:pt idx="66">
                  <c:v>1398-02-14</c:v>
                </c:pt>
                <c:pt idx="67">
                  <c:v>1398-02-15</c:v>
                </c:pt>
                <c:pt idx="68">
                  <c:v>1398-02-16</c:v>
                </c:pt>
                <c:pt idx="69">
                  <c:v>1398-02-17</c:v>
                </c:pt>
                <c:pt idx="70">
                  <c:v>1398-02-18</c:v>
                </c:pt>
                <c:pt idx="71">
                  <c:v>1398-02-21</c:v>
                </c:pt>
                <c:pt idx="72">
                  <c:v>1398-02-22</c:v>
                </c:pt>
                <c:pt idx="73">
                  <c:v>1398-02-23</c:v>
                </c:pt>
                <c:pt idx="74">
                  <c:v>1398-02-24</c:v>
                </c:pt>
                <c:pt idx="75">
                  <c:v>1398-02-25</c:v>
                </c:pt>
                <c:pt idx="76">
                  <c:v>1398-02-28</c:v>
                </c:pt>
                <c:pt idx="77">
                  <c:v>1398-02-29</c:v>
                </c:pt>
                <c:pt idx="78">
                  <c:v>1398-02-30</c:v>
                </c:pt>
                <c:pt idx="79">
                  <c:v>1398-02-31</c:v>
                </c:pt>
                <c:pt idx="80">
                  <c:v>1398-03-01</c:v>
                </c:pt>
                <c:pt idx="81">
                  <c:v>1398-03-04</c:v>
                </c:pt>
                <c:pt idx="82">
                  <c:v>1398-03-05</c:v>
                </c:pt>
                <c:pt idx="83">
                  <c:v>1398-03-07</c:v>
                </c:pt>
                <c:pt idx="84">
                  <c:v>1398-03-08</c:v>
                </c:pt>
                <c:pt idx="85">
                  <c:v>1398-03-11</c:v>
                </c:pt>
                <c:pt idx="86">
                  <c:v>1398-03-12</c:v>
                </c:pt>
                <c:pt idx="87">
                  <c:v>1398-03-13</c:v>
                </c:pt>
                <c:pt idx="88">
                  <c:v>1398-03-18</c:v>
                </c:pt>
                <c:pt idx="89">
                  <c:v>1398-03-19</c:v>
                </c:pt>
                <c:pt idx="90">
                  <c:v>1398-03-20</c:v>
                </c:pt>
                <c:pt idx="91">
                  <c:v>1398-03-21</c:v>
                </c:pt>
                <c:pt idx="92">
                  <c:v>1398-03-22</c:v>
                </c:pt>
                <c:pt idx="93">
                  <c:v>1398-03-25</c:v>
                </c:pt>
                <c:pt idx="94">
                  <c:v>1398-03-26</c:v>
                </c:pt>
                <c:pt idx="95">
                  <c:v>1398-03-27</c:v>
                </c:pt>
                <c:pt idx="96">
                  <c:v>1398-03-28</c:v>
                </c:pt>
                <c:pt idx="97">
                  <c:v>1398-03-29</c:v>
                </c:pt>
                <c:pt idx="98">
                  <c:v>1398-04-01</c:v>
                </c:pt>
                <c:pt idx="99">
                  <c:v>1398-04-02</c:v>
                </c:pt>
                <c:pt idx="100">
                  <c:v>1398-04-03</c:v>
                </c:pt>
                <c:pt idx="101">
                  <c:v>1398-04-04</c:v>
                </c:pt>
                <c:pt idx="102">
                  <c:v>1398-04-05</c:v>
                </c:pt>
                <c:pt idx="103">
                  <c:v>1398-04-09</c:v>
                </c:pt>
                <c:pt idx="104">
                  <c:v>1398-04-10</c:v>
                </c:pt>
                <c:pt idx="105">
                  <c:v>1398-04-11</c:v>
                </c:pt>
                <c:pt idx="106">
                  <c:v>1398-04-12</c:v>
                </c:pt>
                <c:pt idx="107">
                  <c:v>1398-04-15</c:v>
                </c:pt>
                <c:pt idx="108">
                  <c:v>1398-04-16</c:v>
                </c:pt>
                <c:pt idx="109">
                  <c:v>1398-04-17</c:v>
                </c:pt>
                <c:pt idx="110">
                  <c:v>1398-04-18</c:v>
                </c:pt>
                <c:pt idx="111">
                  <c:v>1398-04-19</c:v>
                </c:pt>
                <c:pt idx="112">
                  <c:v>1398-04-22</c:v>
                </c:pt>
                <c:pt idx="113">
                  <c:v>1398-04-23</c:v>
                </c:pt>
                <c:pt idx="114">
                  <c:v>1398-04-24</c:v>
                </c:pt>
                <c:pt idx="115">
                  <c:v>1398-04-25</c:v>
                </c:pt>
                <c:pt idx="116">
                  <c:v>1398-04-26</c:v>
                </c:pt>
                <c:pt idx="117">
                  <c:v>1398-04-29</c:v>
                </c:pt>
                <c:pt idx="118">
                  <c:v>1398-04-30</c:v>
                </c:pt>
                <c:pt idx="119">
                  <c:v>1398-04-31</c:v>
                </c:pt>
                <c:pt idx="120">
                  <c:v>1398-05-01</c:v>
                </c:pt>
                <c:pt idx="121">
                  <c:v>1398-05-02</c:v>
                </c:pt>
                <c:pt idx="122">
                  <c:v>1398-05-05</c:v>
                </c:pt>
                <c:pt idx="123">
                  <c:v>1398-05-06</c:v>
                </c:pt>
                <c:pt idx="124">
                  <c:v>1398-05-07</c:v>
                </c:pt>
                <c:pt idx="125">
                  <c:v>1398-05-08</c:v>
                </c:pt>
                <c:pt idx="126">
                  <c:v>1398-05-09</c:v>
                </c:pt>
                <c:pt idx="127">
                  <c:v>1398-05-12</c:v>
                </c:pt>
                <c:pt idx="128">
                  <c:v>1398-05-13</c:v>
                </c:pt>
                <c:pt idx="129">
                  <c:v>1398-05-14</c:v>
                </c:pt>
                <c:pt idx="130">
                  <c:v>1398-05-15</c:v>
                </c:pt>
                <c:pt idx="131">
                  <c:v>1398-05-16</c:v>
                </c:pt>
                <c:pt idx="132">
                  <c:v>1398-05-19</c:v>
                </c:pt>
                <c:pt idx="133">
                  <c:v>1398-05-20</c:v>
                </c:pt>
                <c:pt idx="134">
                  <c:v>1398-05-22</c:v>
                </c:pt>
                <c:pt idx="135">
                  <c:v>1398-05-23</c:v>
                </c:pt>
                <c:pt idx="136">
                  <c:v>1398-05-26</c:v>
                </c:pt>
                <c:pt idx="137">
                  <c:v>1398-05-27</c:v>
                </c:pt>
                <c:pt idx="138">
                  <c:v>1398-05-28</c:v>
                </c:pt>
                <c:pt idx="139">
                  <c:v>1398-05-30</c:v>
                </c:pt>
                <c:pt idx="140">
                  <c:v>1398-06-02</c:v>
                </c:pt>
                <c:pt idx="141">
                  <c:v>1398-06-03</c:v>
                </c:pt>
                <c:pt idx="142">
                  <c:v>1398-06-04</c:v>
                </c:pt>
                <c:pt idx="143">
                  <c:v>1398-06-05</c:v>
                </c:pt>
                <c:pt idx="144">
                  <c:v>1398-06-06</c:v>
                </c:pt>
                <c:pt idx="145">
                  <c:v>1398-06-09</c:v>
                </c:pt>
                <c:pt idx="146">
                  <c:v>1398-06-10</c:v>
                </c:pt>
                <c:pt idx="147">
                  <c:v>1398-06-11</c:v>
                </c:pt>
                <c:pt idx="148">
                  <c:v>1398-06-12</c:v>
                </c:pt>
                <c:pt idx="149">
                  <c:v>1398-06-13</c:v>
                </c:pt>
                <c:pt idx="150">
                  <c:v>1398-06-16</c:v>
                </c:pt>
                <c:pt idx="151">
                  <c:v>1398-06-17</c:v>
                </c:pt>
                <c:pt idx="152">
                  <c:v>1398-06-20</c:v>
                </c:pt>
                <c:pt idx="153">
                  <c:v>1398-06-23</c:v>
                </c:pt>
                <c:pt idx="154">
                  <c:v>1398-06-24</c:v>
                </c:pt>
                <c:pt idx="155">
                  <c:v>1398-06-25</c:v>
                </c:pt>
                <c:pt idx="156">
                  <c:v>1398-06-26</c:v>
                </c:pt>
                <c:pt idx="157">
                  <c:v>1398-06-27</c:v>
                </c:pt>
                <c:pt idx="158">
                  <c:v>1398-06-30</c:v>
                </c:pt>
                <c:pt idx="159">
                  <c:v>1398-06-31</c:v>
                </c:pt>
                <c:pt idx="160">
                  <c:v>1398-07-01</c:v>
                </c:pt>
                <c:pt idx="161">
                  <c:v>1398-07-02</c:v>
                </c:pt>
                <c:pt idx="162">
                  <c:v>1398-07-03</c:v>
                </c:pt>
                <c:pt idx="163">
                  <c:v>1398-07-06</c:v>
                </c:pt>
                <c:pt idx="164">
                  <c:v>1398-07-07</c:v>
                </c:pt>
                <c:pt idx="165">
                  <c:v>1398-07-08</c:v>
                </c:pt>
                <c:pt idx="166">
                  <c:v>1398-07-09</c:v>
                </c:pt>
                <c:pt idx="167">
                  <c:v>1398-07-10</c:v>
                </c:pt>
                <c:pt idx="168">
                  <c:v>1398-07-13</c:v>
                </c:pt>
                <c:pt idx="169">
                  <c:v>1398-07-14</c:v>
                </c:pt>
                <c:pt idx="170">
                  <c:v>1398-07-15</c:v>
                </c:pt>
                <c:pt idx="171">
                  <c:v>1398-07-16</c:v>
                </c:pt>
                <c:pt idx="172">
                  <c:v>1398-07-17</c:v>
                </c:pt>
                <c:pt idx="173">
                  <c:v>1398-07-20</c:v>
                </c:pt>
                <c:pt idx="174">
                  <c:v>1398-07-21</c:v>
                </c:pt>
                <c:pt idx="175">
                  <c:v>1398-07-22</c:v>
                </c:pt>
                <c:pt idx="176">
                  <c:v>1398-07-23</c:v>
                </c:pt>
                <c:pt idx="177">
                  <c:v>1398-07-24</c:v>
                </c:pt>
                <c:pt idx="178">
                  <c:v>1398-07-28</c:v>
                </c:pt>
                <c:pt idx="179">
                  <c:v>1398-07-29</c:v>
                </c:pt>
                <c:pt idx="180">
                  <c:v>1398-07-30</c:v>
                </c:pt>
                <c:pt idx="181">
                  <c:v>1398-08-01</c:v>
                </c:pt>
                <c:pt idx="182">
                  <c:v>1398-08-04</c:v>
                </c:pt>
                <c:pt idx="183">
                  <c:v>1398-08-06</c:v>
                </c:pt>
                <c:pt idx="184">
                  <c:v>1398-08-08</c:v>
                </c:pt>
                <c:pt idx="185">
                  <c:v>1398-08-11</c:v>
                </c:pt>
                <c:pt idx="186">
                  <c:v>1398-08-12</c:v>
                </c:pt>
                <c:pt idx="187">
                  <c:v>1398-08-13</c:v>
                </c:pt>
                <c:pt idx="188">
                  <c:v>1398-08-14</c:v>
                </c:pt>
                <c:pt idx="189">
                  <c:v>1398-08-18</c:v>
                </c:pt>
                <c:pt idx="190">
                  <c:v>1398-08-19</c:v>
                </c:pt>
                <c:pt idx="191">
                  <c:v>1398-08-20</c:v>
                </c:pt>
                <c:pt idx="192">
                  <c:v>1398-08-21</c:v>
                </c:pt>
                <c:pt idx="193">
                  <c:v>1398-08-22</c:v>
                </c:pt>
                <c:pt idx="194">
                  <c:v>1398-08-25</c:v>
                </c:pt>
                <c:pt idx="195">
                  <c:v>1398-08-26</c:v>
                </c:pt>
                <c:pt idx="196">
                  <c:v>1398-08-27</c:v>
                </c:pt>
                <c:pt idx="197">
                  <c:v>1398-08-28</c:v>
                </c:pt>
                <c:pt idx="198">
                  <c:v>1398-08-29</c:v>
                </c:pt>
                <c:pt idx="199">
                  <c:v>1398-09-02</c:v>
                </c:pt>
                <c:pt idx="200">
                  <c:v>1398-09-03</c:v>
                </c:pt>
                <c:pt idx="201">
                  <c:v>1398-09-04</c:v>
                </c:pt>
                <c:pt idx="202">
                  <c:v>1398-09-05</c:v>
                </c:pt>
                <c:pt idx="203">
                  <c:v>1398-09-06</c:v>
                </c:pt>
                <c:pt idx="204">
                  <c:v>1398-09-09</c:v>
                </c:pt>
                <c:pt idx="205">
                  <c:v>1398-09-10</c:v>
                </c:pt>
                <c:pt idx="206">
                  <c:v>1398-09-11</c:v>
                </c:pt>
                <c:pt idx="207">
                  <c:v>1398-09-12</c:v>
                </c:pt>
                <c:pt idx="208">
                  <c:v>1398-09-13</c:v>
                </c:pt>
                <c:pt idx="209">
                  <c:v>1398-09-16</c:v>
                </c:pt>
                <c:pt idx="210">
                  <c:v>1398-09-17</c:v>
                </c:pt>
                <c:pt idx="211">
                  <c:v>1398-09-18</c:v>
                </c:pt>
                <c:pt idx="212">
                  <c:v>1398-09-19</c:v>
                </c:pt>
                <c:pt idx="213">
                  <c:v>1398-09-20</c:v>
                </c:pt>
                <c:pt idx="214">
                  <c:v>1398-09-23</c:v>
                </c:pt>
                <c:pt idx="215">
                  <c:v>1398-09-24</c:v>
                </c:pt>
                <c:pt idx="216">
                  <c:v>1398-09-25</c:v>
                </c:pt>
                <c:pt idx="217">
                  <c:v>1398-09-26</c:v>
                </c:pt>
                <c:pt idx="218">
                  <c:v>1398-09-27</c:v>
                </c:pt>
                <c:pt idx="219">
                  <c:v>1398-09-30</c:v>
                </c:pt>
                <c:pt idx="220">
                  <c:v>1398-10-01</c:v>
                </c:pt>
                <c:pt idx="221">
                  <c:v>1398-10-02</c:v>
                </c:pt>
                <c:pt idx="222">
                  <c:v>1398-10-03</c:v>
                </c:pt>
                <c:pt idx="223">
                  <c:v>1398-10-04</c:v>
                </c:pt>
                <c:pt idx="224">
                  <c:v>1398-10-07</c:v>
                </c:pt>
                <c:pt idx="225">
                  <c:v>1398-10-08</c:v>
                </c:pt>
                <c:pt idx="226">
                  <c:v>1398-10-09</c:v>
                </c:pt>
                <c:pt idx="227">
                  <c:v>1398-10-10</c:v>
                </c:pt>
                <c:pt idx="228">
                  <c:v>1398-10-11</c:v>
                </c:pt>
                <c:pt idx="229">
                  <c:v>1398-10-14</c:v>
                </c:pt>
                <c:pt idx="230">
                  <c:v>1398-10-15</c:v>
                </c:pt>
                <c:pt idx="231">
                  <c:v>1398-10-17</c:v>
                </c:pt>
                <c:pt idx="232">
                  <c:v>1398-10-18</c:v>
                </c:pt>
                <c:pt idx="233">
                  <c:v>1398-10-21</c:v>
                </c:pt>
                <c:pt idx="234">
                  <c:v>1398-10-22</c:v>
                </c:pt>
                <c:pt idx="235">
                  <c:v>1398-10-23</c:v>
                </c:pt>
                <c:pt idx="236">
                  <c:v>1398-10-24</c:v>
                </c:pt>
                <c:pt idx="237">
                  <c:v>1398-10-25</c:v>
                </c:pt>
                <c:pt idx="238">
                  <c:v>1398-10-28</c:v>
                </c:pt>
                <c:pt idx="239">
                  <c:v>1398-10-29</c:v>
                </c:pt>
                <c:pt idx="240">
                  <c:v>1398-10-30</c:v>
                </c:pt>
              </c:strCache>
            </c:strRef>
          </c:cat>
          <c:val>
            <c:numRef>
              <c:f>'مقایسه شاخص‌ها'!$M$3:$M$243</c:f>
              <c:numCache>
                <c:formatCode>General</c:formatCode>
                <c:ptCount val="241"/>
                <c:pt idx="0">
                  <c:v>3.6243664530936304E-2</c:v>
                </c:pt>
                <c:pt idx="1">
                  <c:v>2.9887565823805806E-2</c:v>
                </c:pt>
                <c:pt idx="2">
                  <c:v>2.3984891406987563E-2</c:v>
                </c:pt>
                <c:pt idx="3">
                  <c:v>9.356235162686799E-3</c:v>
                </c:pt>
                <c:pt idx="4">
                  <c:v>2.2497400510445242E-2</c:v>
                </c:pt>
                <c:pt idx="5">
                  <c:v>2.5474241922512908E-2</c:v>
                </c:pt>
                <c:pt idx="6">
                  <c:v>1.9408806804831036E-2</c:v>
                </c:pt>
                <c:pt idx="7">
                  <c:v>2.1074865055151326E-2</c:v>
                </c:pt>
                <c:pt idx="8">
                  <c:v>1.1269511654494968E-2</c:v>
                </c:pt>
                <c:pt idx="9">
                  <c:v>5.4957850123420471E-3</c:v>
                </c:pt>
                <c:pt idx="10">
                  <c:v>1.0543153371940894E-2</c:v>
                </c:pt>
                <c:pt idx="11">
                  <c:v>1.9107680722891596E-2</c:v>
                </c:pt>
                <c:pt idx="12">
                  <c:v>1.8734701562794109E-2</c:v>
                </c:pt>
                <c:pt idx="13">
                  <c:v>2.5945319795274369E-2</c:v>
                </c:pt>
                <c:pt idx="14">
                  <c:v>3.2245844973720406E-2</c:v>
                </c:pt>
                <c:pt idx="15">
                  <c:v>3.016562455252747E-2</c:v>
                </c:pt>
                <c:pt idx="16">
                  <c:v>4.0982012639766641E-2</c:v>
                </c:pt>
                <c:pt idx="17">
                  <c:v>3.3555426805716326E-2</c:v>
                </c:pt>
                <c:pt idx="18">
                  <c:v>3.0781913299101626E-2</c:v>
                </c:pt>
                <c:pt idx="19">
                  <c:v>3.034409330687704E-2</c:v>
                </c:pt>
                <c:pt idx="20">
                  <c:v>3.4707472485035806E-2</c:v>
                </c:pt>
                <c:pt idx="21">
                  <c:v>3.2790832049306662E-2</c:v>
                </c:pt>
                <c:pt idx="22">
                  <c:v>3.8106967345425957E-2</c:v>
                </c:pt>
                <c:pt idx="23">
                  <c:v>3.3607730851825224E-2</c:v>
                </c:pt>
                <c:pt idx="24">
                  <c:v>2.7047546740058825E-2</c:v>
                </c:pt>
                <c:pt idx="25">
                  <c:v>3.2542405183914713E-2</c:v>
                </c:pt>
                <c:pt idx="26">
                  <c:v>3.9187574671445624E-2</c:v>
                </c:pt>
                <c:pt idx="27">
                  <c:v>3.7313432835820892E-2</c:v>
                </c:pt>
                <c:pt idx="28">
                  <c:v>3.2160455437018509E-2</c:v>
                </c:pt>
                <c:pt idx="29">
                  <c:v>2.9490488481024757E-2</c:v>
                </c:pt>
                <c:pt idx="30">
                  <c:v>3.755664834635053E-2</c:v>
                </c:pt>
                <c:pt idx="31">
                  <c:v>3.3826561991244786E-2</c:v>
                </c:pt>
                <c:pt idx="32">
                  <c:v>3.2566217976552236E-2</c:v>
                </c:pt>
                <c:pt idx="33">
                  <c:v>2.7173124365113877E-2</c:v>
                </c:pt>
                <c:pt idx="34">
                  <c:v>2.3387291616332462E-2</c:v>
                </c:pt>
                <c:pt idx="35">
                  <c:v>2.8859256375316278E-2</c:v>
                </c:pt>
                <c:pt idx="36">
                  <c:v>2.1190375685943508E-2</c:v>
                </c:pt>
                <c:pt idx="37">
                  <c:v>2.2415700610900036E-2</c:v>
                </c:pt>
                <c:pt idx="38">
                  <c:v>1.7036808065436615E-2</c:v>
                </c:pt>
                <c:pt idx="39">
                  <c:v>2.1302959538674227E-2</c:v>
                </c:pt>
                <c:pt idx="40">
                  <c:v>3.9184652278177357E-2</c:v>
                </c:pt>
                <c:pt idx="41">
                  <c:v>4.417496229260931E-2</c:v>
                </c:pt>
                <c:pt idx="42">
                  <c:v>4.8270858524788407E-2</c:v>
                </c:pt>
                <c:pt idx="43">
                  <c:v>5.2998740432128821E-2</c:v>
                </c:pt>
                <c:pt idx="44">
                  <c:v>5.1490514905149221E-2</c:v>
                </c:pt>
                <c:pt idx="45">
                  <c:v>4.8148863252401419E-2</c:v>
                </c:pt>
                <c:pt idx="46">
                  <c:v>4.3499158856044051E-2</c:v>
                </c:pt>
                <c:pt idx="47">
                  <c:v>6.3886166967993319E-2</c:v>
                </c:pt>
                <c:pt idx="48">
                  <c:v>6.1496297720934789E-2</c:v>
                </c:pt>
                <c:pt idx="49">
                  <c:v>6.3597761049990265E-2</c:v>
                </c:pt>
                <c:pt idx="50">
                  <c:v>5.6949136299384362E-2</c:v>
                </c:pt>
                <c:pt idx="51">
                  <c:v>5.4737546610574617E-2</c:v>
                </c:pt>
                <c:pt idx="52">
                  <c:v>3.6476826208398538E-2</c:v>
                </c:pt>
                <c:pt idx="53">
                  <c:v>2.9804291440697961E-2</c:v>
                </c:pt>
                <c:pt idx="54">
                  <c:v>3.4332734323276215E-2</c:v>
                </c:pt>
                <c:pt idx="55">
                  <c:v>4.342873415919124E-2</c:v>
                </c:pt>
                <c:pt idx="56">
                  <c:v>4.1672565954032903E-2</c:v>
                </c:pt>
                <c:pt idx="57">
                  <c:v>5.1501741832219228E-2</c:v>
                </c:pt>
                <c:pt idx="58">
                  <c:v>3.2630098452883116E-2</c:v>
                </c:pt>
                <c:pt idx="59">
                  <c:v>3.6021146159346484E-2</c:v>
                </c:pt>
                <c:pt idx="60">
                  <c:v>3.5494912552163971E-2</c:v>
                </c:pt>
                <c:pt idx="61">
                  <c:v>3.0043170193796431E-2</c:v>
                </c:pt>
                <c:pt idx="62">
                  <c:v>3.3251580039618922E-2</c:v>
                </c:pt>
                <c:pt idx="63">
                  <c:v>3.6674118822242363E-2</c:v>
                </c:pt>
                <c:pt idx="64">
                  <c:v>3.7989729935336669E-2</c:v>
                </c:pt>
                <c:pt idx="65">
                  <c:v>4.0028523888756995E-2</c:v>
                </c:pt>
                <c:pt idx="66">
                  <c:v>3.4375148887512585E-2</c:v>
                </c:pt>
                <c:pt idx="67">
                  <c:v>3.4985422740524852E-2</c:v>
                </c:pt>
                <c:pt idx="68">
                  <c:v>3.585522824419396E-2</c:v>
                </c:pt>
                <c:pt idx="69">
                  <c:v>4.328062285410339E-2</c:v>
                </c:pt>
                <c:pt idx="70">
                  <c:v>3.4324611373950153E-2</c:v>
                </c:pt>
                <c:pt idx="71">
                  <c:v>2.5909887115609154E-2</c:v>
                </c:pt>
                <c:pt idx="72">
                  <c:v>2.0387310237446554E-2</c:v>
                </c:pt>
                <c:pt idx="73">
                  <c:v>-1.2219146956090832E-2</c:v>
                </c:pt>
                <c:pt idx="74">
                  <c:v>-1.2832263978001857E-2</c:v>
                </c:pt>
                <c:pt idx="75">
                  <c:v>-1.8417888915604586E-2</c:v>
                </c:pt>
                <c:pt idx="76">
                  <c:v>-1.4464919531287923E-2</c:v>
                </c:pt>
                <c:pt idx="77">
                  <c:v>-1.2645866901030201E-2</c:v>
                </c:pt>
                <c:pt idx="78">
                  <c:v>-8.5118369646423053E-3</c:v>
                </c:pt>
                <c:pt idx="79">
                  <c:v>-4.9043648847474364E-3</c:v>
                </c:pt>
                <c:pt idx="80">
                  <c:v>-2.311740691554709E-3</c:v>
                </c:pt>
                <c:pt idx="81">
                  <c:v>-6.1154958576400409E-3</c:v>
                </c:pt>
                <c:pt idx="82">
                  <c:v>7.8055086009745089E-3</c:v>
                </c:pt>
                <c:pt idx="83">
                  <c:v>1.0618117316646636E-2</c:v>
                </c:pt>
                <c:pt idx="84">
                  <c:v>1.1642758891727167E-2</c:v>
                </c:pt>
                <c:pt idx="85">
                  <c:v>2.4082400664679149E-2</c:v>
                </c:pt>
                <c:pt idx="86">
                  <c:v>2.7849582987855559E-2</c:v>
                </c:pt>
                <c:pt idx="87">
                  <c:v>4.619417379692381E-2</c:v>
                </c:pt>
                <c:pt idx="88">
                  <c:v>4.2971065141239384E-2</c:v>
                </c:pt>
                <c:pt idx="89">
                  <c:v>4.1185677949520771E-2</c:v>
                </c:pt>
                <c:pt idx="90">
                  <c:v>5.2462869221781228E-2</c:v>
                </c:pt>
                <c:pt idx="91">
                  <c:v>5.4274875984826387E-2</c:v>
                </c:pt>
                <c:pt idx="92">
                  <c:v>5.8072347657198486E-2</c:v>
                </c:pt>
                <c:pt idx="93">
                  <c:v>4.9023427986946588E-2</c:v>
                </c:pt>
                <c:pt idx="94">
                  <c:v>5.0124822556170123E-2</c:v>
                </c:pt>
                <c:pt idx="95">
                  <c:v>5.1935797760981339E-2</c:v>
                </c:pt>
                <c:pt idx="96">
                  <c:v>6.0261707988980673E-2</c:v>
                </c:pt>
                <c:pt idx="97">
                  <c:v>7.4670354091560087E-2</c:v>
                </c:pt>
                <c:pt idx="98">
                  <c:v>8.172838280551975E-2</c:v>
                </c:pt>
                <c:pt idx="99">
                  <c:v>8.1082421192250065E-2</c:v>
                </c:pt>
                <c:pt idx="100">
                  <c:v>7.380421313506802E-2</c:v>
                </c:pt>
                <c:pt idx="101">
                  <c:v>8.1152484920990808E-2</c:v>
                </c:pt>
                <c:pt idx="102">
                  <c:v>7.898152770843736E-2</c:v>
                </c:pt>
                <c:pt idx="103">
                  <c:v>9.3432701445505861E-2</c:v>
                </c:pt>
                <c:pt idx="104">
                  <c:v>9.8207171314740993E-2</c:v>
                </c:pt>
                <c:pt idx="105">
                  <c:v>0.10114873937043112</c:v>
                </c:pt>
                <c:pt idx="106">
                  <c:v>0.1053051455923415</c:v>
                </c:pt>
                <c:pt idx="107">
                  <c:v>0.11568081477021885</c:v>
                </c:pt>
                <c:pt idx="108">
                  <c:v>0.10569711419063221</c:v>
                </c:pt>
                <c:pt idx="109">
                  <c:v>9.5178072711994188E-2</c:v>
                </c:pt>
                <c:pt idx="110">
                  <c:v>9.9689088486403898E-2</c:v>
                </c:pt>
                <c:pt idx="111">
                  <c:v>9.048825650521386E-2</c:v>
                </c:pt>
                <c:pt idx="112">
                  <c:v>9.6633813866823681E-2</c:v>
                </c:pt>
                <c:pt idx="113">
                  <c:v>9.5876983397659821E-2</c:v>
                </c:pt>
                <c:pt idx="114">
                  <c:v>9.9132650561082114E-2</c:v>
                </c:pt>
                <c:pt idx="115">
                  <c:v>9.267104942780624E-2</c:v>
                </c:pt>
                <c:pt idx="116">
                  <c:v>9.2957471712836526E-2</c:v>
                </c:pt>
                <c:pt idx="117">
                  <c:v>8.8233865876754081E-2</c:v>
                </c:pt>
                <c:pt idx="118">
                  <c:v>8.8828695324741469E-2</c:v>
                </c:pt>
                <c:pt idx="119">
                  <c:v>8.6645932549324511E-2</c:v>
                </c:pt>
                <c:pt idx="120">
                  <c:v>7.9260046367851666E-2</c:v>
                </c:pt>
                <c:pt idx="121">
                  <c:v>7.6026770667822152E-2</c:v>
                </c:pt>
                <c:pt idx="122">
                  <c:v>7.614286400999859E-2</c:v>
                </c:pt>
                <c:pt idx="123">
                  <c:v>7.4985002999400141E-2</c:v>
                </c:pt>
                <c:pt idx="124">
                  <c:v>7.0363086958607157E-2</c:v>
                </c:pt>
                <c:pt idx="125">
                  <c:v>6.8550121898752314E-2</c:v>
                </c:pt>
                <c:pt idx="126">
                  <c:v>7.3663938372652948E-2</c:v>
                </c:pt>
                <c:pt idx="127">
                  <c:v>5.2679382379654971E-2</c:v>
                </c:pt>
                <c:pt idx="128">
                  <c:v>5.333189225540691E-2</c:v>
                </c:pt>
                <c:pt idx="129">
                  <c:v>3.0648575827559643E-2</c:v>
                </c:pt>
                <c:pt idx="130">
                  <c:v>2.284920482851116E-2</c:v>
                </c:pt>
                <c:pt idx="131">
                  <c:v>3.1315739147064425E-2</c:v>
                </c:pt>
                <c:pt idx="132">
                  <c:v>3.0644466771924783E-2</c:v>
                </c:pt>
                <c:pt idx="133">
                  <c:v>4.3276723922121452E-2</c:v>
                </c:pt>
                <c:pt idx="134">
                  <c:v>4.676171475840607E-2</c:v>
                </c:pt>
                <c:pt idx="135">
                  <c:v>7.5157201317496813E-2</c:v>
                </c:pt>
                <c:pt idx="136">
                  <c:v>7.5760603487036171E-2</c:v>
                </c:pt>
                <c:pt idx="137">
                  <c:v>7.2317959956170963E-2</c:v>
                </c:pt>
                <c:pt idx="138">
                  <c:v>7.6491630417170331E-2</c:v>
                </c:pt>
                <c:pt idx="139">
                  <c:v>7.3362924542416774E-2</c:v>
                </c:pt>
                <c:pt idx="140">
                  <c:v>5.5846853977047806E-2</c:v>
                </c:pt>
                <c:pt idx="141">
                  <c:v>4.8158361236950942E-2</c:v>
                </c:pt>
                <c:pt idx="142">
                  <c:v>4.051321317783807E-2</c:v>
                </c:pt>
                <c:pt idx="143">
                  <c:v>4.9337910740559154E-2</c:v>
                </c:pt>
                <c:pt idx="144">
                  <c:v>4.1944755687630897E-2</c:v>
                </c:pt>
                <c:pt idx="145">
                  <c:v>4.0918115345503825E-2</c:v>
                </c:pt>
                <c:pt idx="146">
                  <c:v>4.336870669186399E-2</c:v>
                </c:pt>
                <c:pt idx="147">
                  <c:v>4.9328663164039721E-2</c:v>
                </c:pt>
                <c:pt idx="148">
                  <c:v>4.0820302986019685E-2</c:v>
                </c:pt>
                <c:pt idx="149">
                  <c:v>5.2164968652037569E-2</c:v>
                </c:pt>
                <c:pt idx="150">
                  <c:v>5.7363350373574651E-2</c:v>
                </c:pt>
                <c:pt idx="151">
                  <c:v>7.4760287654814128E-2</c:v>
                </c:pt>
                <c:pt idx="152">
                  <c:v>6.0998884620151239E-2</c:v>
                </c:pt>
                <c:pt idx="153">
                  <c:v>5.3580259123726659E-2</c:v>
                </c:pt>
                <c:pt idx="154">
                  <c:v>5.3118811881188055E-2</c:v>
                </c:pt>
                <c:pt idx="155">
                  <c:v>5.812227938266723E-2</c:v>
                </c:pt>
                <c:pt idx="156">
                  <c:v>5.721516474791577E-2</c:v>
                </c:pt>
                <c:pt idx="157">
                  <c:v>5.2121332030815148E-2</c:v>
                </c:pt>
                <c:pt idx="158">
                  <c:v>5.5215178615544369E-2</c:v>
                </c:pt>
                <c:pt idx="159">
                  <c:v>6.4512917517049129E-2</c:v>
                </c:pt>
                <c:pt idx="160">
                  <c:v>6.3051388127398633E-2</c:v>
                </c:pt>
                <c:pt idx="161">
                  <c:v>6.7638659251465505E-2</c:v>
                </c:pt>
                <c:pt idx="162">
                  <c:v>4.520245398773004E-2</c:v>
                </c:pt>
                <c:pt idx="163">
                  <c:v>4.7630191653939002E-2</c:v>
                </c:pt>
                <c:pt idx="164">
                  <c:v>4.4886922320550582E-2</c:v>
                </c:pt>
                <c:pt idx="165">
                  <c:v>4.2667974497302641E-2</c:v>
                </c:pt>
                <c:pt idx="166">
                  <c:v>2.8728035603846624E-2</c:v>
                </c:pt>
                <c:pt idx="167">
                  <c:v>1.3097481997003557E-2</c:v>
                </c:pt>
                <c:pt idx="168">
                  <c:v>1.5736974627154732E-2</c:v>
                </c:pt>
                <c:pt idx="169">
                  <c:v>2.206634517024697E-2</c:v>
                </c:pt>
                <c:pt idx="170">
                  <c:v>1.5770260403991321E-2</c:v>
                </c:pt>
                <c:pt idx="171">
                  <c:v>2.734528971225858E-2</c:v>
                </c:pt>
                <c:pt idx="172">
                  <c:v>2.2906050561519731E-2</c:v>
                </c:pt>
                <c:pt idx="173">
                  <c:v>2.4408320569198283E-2</c:v>
                </c:pt>
                <c:pt idx="174">
                  <c:v>2.36274848320428E-2</c:v>
                </c:pt>
                <c:pt idx="175">
                  <c:v>3.345061697804641E-2</c:v>
                </c:pt>
                <c:pt idx="176">
                  <c:v>4.944363325109502E-2</c:v>
                </c:pt>
                <c:pt idx="177">
                  <c:v>5.7909390027841123E-2</c:v>
                </c:pt>
                <c:pt idx="178">
                  <c:v>5.9840225091694732E-2</c:v>
                </c:pt>
                <c:pt idx="179">
                  <c:v>4.3598752907408445E-2</c:v>
                </c:pt>
                <c:pt idx="180">
                  <c:v>4.3995477559848561E-2</c:v>
                </c:pt>
                <c:pt idx="181">
                  <c:v>4.9514227942989653E-2</c:v>
                </c:pt>
                <c:pt idx="182">
                  <c:v>4.4996297210565084E-2</c:v>
                </c:pt>
                <c:pt idx="183">
                  <c:v>4.3026706231453993E-2</c:v>
                </c:pt>
                <c:pt idx="184">
                  <c:v>5.6333100069979158E-2</c:v>
                </c:pt>
                <c:pt idx="185">
                  <c:v>5.9563420044363768E-2</c:v>
                </c:pt>
                <c:pt idx="186">
                  <c:v>4.78366735343696E-2</c:v>
                </c:pt>
                <c:pt idx="187">
                  <c:v>4.5660508888114348E-2</c:v>
                </c:pt>
                <c:pt idx="188">
                  <c:v>5.7925616547334968E-2</c:v>
                </c:pt>
                <c:pt idx="189">
                  <c:v>4.5332678615271238E-2</c:v>
                </c:pt>
                <c:pt idx="190">
                  <c:v>3.8471387286761249E-2</c:v>
                </c:pt>
                <c:pt idx="191">
                  <c:v>3.4212575433132164E-2</c:v>
                </c:pt>
                <c:pt idx="192">
                  <c:v>3.7042438384133014E-2</c:v>
                </c:pt>
                <c:pt idx="193">
                  <c:v>2.6734594856865801E-2</c:v>
                </c:pt>
                <c:pt idx="194">
                  <c:v>2.8070107183846726E-2</c:v>
                </c:pt>
                <c:pt idx="195">
                  <c:v>2.8319789791251049E-2</c:v>
                </c:pt>
                <c:pt idx="196">
                  <c:v>4.0667618531829985E-2</c:v>
                </c:pt>
                <c:pt idx="197">
                  <c:v>4.9203766701178209E-2</c:v>
                </c:pt>
                <c:pt idx="198">
                  <c:v>5.0325315457413256E-2</c:v>
                </c:pt>
                <c:pt idx="199">
                  <c:v>3.2966765014264432E-2</c:v>
                </c:pt>
                <c:pt idx="200">
                  <c:v>2.7262124599086279E-2</c:v>
                </c:pt>
                <c:pt idx="201">
                  <c:v>2.6040151294733693E-2</c:v>
                </c:pt>
                <c:pt idx="202">
                  <c:v>1.8715274393215742E-2</c:v>
                </c:pt>
                <c:pt idx="203">
                  <c:v>2.468289338361318E-2</c:v>
                </c:pt>
                <c:pt idx="204">
                  <c:v>2.3278157645750586E-2</c:v>
                </c:pt>
                <c:pt idx="205">
                  <c:v>2.1399737366859517E-2</c:v>
                </c:pt>
                <c:pt idx="206">
                  <c:v>2.9702002931118798E-2</c:v>
                </c:pt>
                <c:pt idx="207">
                  <c:v>3.5689739813451249E-2</c:v>
                </c:pt>
                <c:pt idx="208">
                  <c:v>2.9909989130302073E-2</c:v>
                </c:pt>
                <c:pt idx="209">
                  <c:v>4.0128273911134826E-2</c:v>
                </c:pt>
                <c:pt idx="210">
                  <c:v>3.1811828216127713E-2</c:v>
                </c:pt>
                <c:pt idx="211">
                  <c:v>2.0487106017191836E-2</c:v>
                </c:pt>
                <c:pt idx="212">
                  <c:v>1.8133231532735383E-2</c:v>
                </c:pt>
                <c:pt idx="213">
                  <c:v>2.1890821175090558E-2</c:v>
                </c:pt>
                <c:pt idx="214">
                  <c:v>2.4442846872753332E-2</c:v>
                </c:pt>
                <c:pt idx="215">
                  <c:v>3.16962562717098E-2</c:v>
                </c:pt>
                <c:pt idx="216">
                  <c:v>3.9686404363069583E-2</c:v>
                </c:pt>
                <c:pt idx="217">
                  <c:v>4.4905092480217457E-2</c:v>
                </c:pt>
                <c:pt idx="218">
                  <c:v>4.8377338399361092E-2</c:v>
                </c:pt>
                <c:pt idx="219">
                  <c:v>6.7066389439582208E-2</c:v>
                </c:pt>
                <c:pt idx="220">
                  <c:v>5.546397750412102E-2</c:v>
                </c:pt>
                <c:pt idx="221">
                  <c:v>6.0779928036565289E-2</c:v>
                </c:pt>
                <c:pt idx="222">
                  <c:v>5.2374740300526579E-2</c:v>
                </c:pt>
                <c:pt idx="223">
                  <c:v>5.4566201731065744E-2</c:v>
                </c:pt>
                <c:pt idx="224">
                  <c:v>6.0919260700389222E-2</c:v>
                </c:pt>
                <c:pt idx="225">
                  <c:v>5.6592821901905621E-2</c:v>
                </c:pt>
                <c:pt idx="226">
                  <c:v>5.9933677947917596E-2</c:v>
                </c:pt>
                <c:pt idx="227">
                  <c:v>6.5033080127419707E-2</c:v>
                </c:pt>
                <c:pt idx="228">
                  <c:v>5.6460540882492527E-2</c:v>
                </c:pt>
                <c:pt idx="229">
                  <c:v>4.8487717254102503E-2</c:v>
                </c:pt>
                <c:pt idx="230">
                  <c:v>4.0693184012357664E-2</c:v>
                </c:pt>
                <c:pt idx="231">
                  <c:v>4.7527047913446641E-2</c:v>
                </c:pt>
                <c:pt idx="232">
                  <c:v>4.9083642035484543E-2</c:v>
                </c:pt>
                <c:pt idx="233">
                  <c:v>4.4372982637180591E-2</c:v>
                </c:pt>
                <c:pt idx="234">
                  <c:v>4.2834630628909798E-2</c:v>
                </c:pt>
                <c:pt idx="235">
                  <c:v>3.6737588652482334E-2</c:v>
                </c:pt>
                <c:pt idx="236">
                  <c:v>4.683785068949109E-2</c:v>
                </c:pt>
                <c:pt idx="237">
                  <c:v>4.3350268268363301E-2</c:v>
                </c:pt>
                <c:pt idx="238">
                  <c:v>3.0300554420776171E-2</c:v>
                </c:pt>
                <c:pt idx="239">
                  <c:v>2.6046986721144139E-2</c:v>
                </c:pt>
                <c:pt idx="240">
                  <c:v>3.0788637637824801E-2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82-47A8-9131-4A0FDBE1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874856"/>
        <c:axId val="529875248"/>
      </c:lineChart>
      <c:catAx>
        <c:axId val="52987485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9875248"/>
        <c:crosses val="autoZero"/>
        <c:auto val="1"/>
        <c:lblAlgn val="ctr"/>
        <c:lblOffset val="100"/>
        <c:noMultiLvlLbl val="0"/>
      </c:catAx>
      <c:valAx>
        <c:axId val="52987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87485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768680743728939"/>
          <c:y val="0.93343147528985149"/>
          <c:w val="0.5441770560713514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29-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روند 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یکساله تغییرات نسبت </a:t>
            </a:r>
            <a:r>
              <a:rPr lang="en-US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P/E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ماهیانه بازار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0723549820763"/>
          <c:y val="1.93331602780421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517252380593677E-2"/>
          <c:y val="0.10232297885841193"/>
          <c:w val="0.87073409577319993"/>
          <c:h val="0.73474575293472932"/>
        </c:manualLayout>
      </c:layout>
      <c:areaChart>
        <c:grouping val="standard"/>
        <c:varyColors val="0"/>
        <c:ser>
          <c:idx val="0"/>
          <c:order val="0"/>
          <c:spPr>
            <a:gradFill>
              <a:gsLst>
                <a:gs pos="100000">
                  <a:schemeClr val="accent6"/>
                </a:gs>
                <a:gs pos="0">
                  <a:schemeClr val="accent6">
                    <a:lumMod val="75000"/>
                  </a:schemeClr>
                </a:gs>
              </a:gsLst>
              <a:lin ang="0" scaled="1"/>
            </a:gradFill>
            <a:ln w="25400"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'نمودار pe بازار'!$B$4:$N$4</c:f>
              <c:strCache>
                <c:ptCount val="13"/>
                <c:pt idx="0">
                  <c:v>1397-10-30</c:v>
                </c:pt>
                <c:pt idx="1">
                  <c:v>1397-11-30</c:v>
                </c:pt>
                <c:pt idx="2">
                  <c:v>1397-12-29</c:v>
                </c:pt>
                <c:pt idx="3">
                  <c:v>1398-01-30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1398-05-31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  <c:pt idx="12">
                  <c:v>1398-10-30</c:v>
                </c:pt>
              </c:strCache>
            </c:strRef>
          </c:cat>
          <c:val>
            <c:numRef>
              <c:f>'نمودار pe بازار'!$B$5:$N$5</c:f>
              <c:numCache>
                <c:formatCode>0.00</c:formatCode>
                <c:ptCount val="13"/>
                <c:pt idx="0">
                  <c:v>6.8637077684820307</c:v>
                </c:pt>
                <c:pt idx="1">
                  <c:v>6.1174281717023842</c:v>
                </c:pt>
                <c:pt idx="2">
                  <c:v>6.8837318586388783</c:v>
                </c:pt>
                <c:pt idx="3">
                  <c:v>8.1059270179315686</c:v>
                </c:pt>
                <c:pt idx="4">
                  <c:v>7.7073883866942818</c:v>
                </c:pt>
                <c:pt idx="5">
                  <c:v>7.9578309584920399</c:v>
                </c:pt>
                <c:pt idx="6">
                  <c:v>6.55</c:v>
                </c:pt>
                <c:pt idx="7">
                  <c:v>6.05</c:v>
                </c:pt>
                <c:pt idx="8">
                  <c:v>6.56</c:v>
                </c:pt>
                <c:pt idx="9">
                  <c:v>6.84</c:v>
                </c:pt>
                <c:pt idx="10">
                  <c:v>6.5116332089044491</c:v>
                </c:pt>
                <c:pt idx="11">
                  <c:v>7.289900352351677</c:v>
                </c:pt>
                <c:pt idx="12">
                  <c:v>8.2200856871198962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E-4E48-9D51-37F0C291AD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529876032"/>
        <c:axId val="530311144"/>
      </c:areaChart>
      <c:catAx>
        <c:axId val="52987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0311144"/>
        <c:crosses val="autoZero"/>
        <c:auto val="1"/>
        <c:lblAlgn val="ctr"/>
        <c:lblOffset val="100"/>
        <c:noMultiLvlLbl val="0"/>
      </c:catAx>
      <c:valAx>
        <c:axId val="530311144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876032"/>
        <c:crosses val="autoZero"/>
        <c:crossBetween val="midCat"/>
        <c:majorUnit val="2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30-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نمادهای متوقف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شده به تفکیک مدت زمان توقف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859160010062034"/>
          <c:y val="1.2084592145015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369988561556386E-2"/>
          <c:y val="0.1161574074074074"/>
          <c:w val="0.9024632047576332"/>
          <c:h val="0.642530621172353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'نمادهای متوقف 1'!$A$2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'نمادهای متوقف 1'!$B$1:$D$1</c:f>
              <c:strCache>
                <c:ptCount val="3"/>
                <c:pt idx="0">
                  <c:v>تعداد نمادهای متوقف شده در هر ماه که تا پایان آن ماه بازگشایی شده اند</c:v>
                </c:pt>
                <c:pt idx="1">
                  <c:v>تعداد نمادهای متوقف شده در هر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1'!$B$2:$D$2</c:f>
              <c:numCache>
                <c:formatCode>0</c:formatCode>
                <c:ptCount val="3"/>
                <c:pt idx="0" formatCode="General">
                  <c:v>65</c:v>
                </c:pt>
                <c:pt idx="1">
                  <c:v>15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5-48E0-9B69-7CD9A2B50A7D}"/>
            </c:ext>
          </c:extLst>
        </c:ser>
        <c:ser>
          <c:idx val="1"/>
          <c:order val="1"/>
          <c:tx>
            <c:strRef>
              <c:f>'نمادهای متوقف 1'!$A$3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110910186859774E-3"/>
                  <c:y val="-0.11566172872458741"/>
                </c:manualLayout>
              </c:layout>
              <c:tx>
                <c:rich>
                  <a:bodyPr/>
                  <a:lstStyle/>
                  <a:p>
                    <a:fld id="{D410ED9B-0935-4B2A-A805-02A12CA28B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735-48E0-9B69-7CD9A2B50A7D}"/>
                </c:ext>
              </c:extLst>
            </c:dLbl>
            <c:dLbl>
              <c:idx val="1"/>
              <c:layout>
                <c:manualLayout>
                  <c:x val="2.4110910186859553E-3"/>
                  <c:y val="-5.2236487388229016E-2"/>
                </c:manualLayout>
              </c:layout>
              <c:tx>
                <c:rich>
                  <a:bodyPr/>
                  <a:lstStyle/>
                  <a:p>
                    <a:fld id="{4351A3DA-E775-470A-8B1D-A30E6D37E7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735-48E0-9B69-7CD9A2B50A7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C192673-A36E-4176-ADB5-1D64D485D7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735-48E0-9B69-7CD9A2B50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هر ماه که تا پایان آن ماه بازگشایی شده اند</c:v>
                </c:pt>
                <c:pt idx="1">
                  <c:v>تعداد نمادهای متوقف شده در هر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1'!$B$3:$D$3</c:f>
              <c:numCache>
                <c:formatCode>General</c:formatCode>
                <c:ptCount val="3"/>
                <c:pt idx="0">
                  <c:v>30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'نمادهای متوقف 1'!$B$4:$D$4</c15:f>
                <c15:dlblRangeCache>
                  <c:ptCount val="3"/>
                  <c:pt idx="0">
                    <c:v>95</c:v>
                  </c:pt>
                  <c:pt idx="1">
                    <c:v>20</c:v>
                  </c:pt>
                  <c:pt idx="2">
                    <c:v>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7735-48E0-9B69-7CD9A2B50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30311536"/>
        <c:axId val="530311928"/>
      </c:barChart>
      <c:catAx>
        <c:axId val="53031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1928"/>
        <c:crosses val="autoZero"/>
        <c:auto val="1"/>
        <c:lblAlgn val="ctr"/>
        <c:lblOffset val="100"/>
        <c:noMultiLvlLbl val="0"/>
      </c:catAx>
      <c:valAx>
        <c:axId val="530311928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0311536"/>
        <c:crosses val="autoZero"/>
        <c:crossBetween val="between"/>
        <c:majorUnit val="3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23834678892985"/>
          <c:y val="0.90420494313210853"/>
          <c:w val="0.61236775782773989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31- مهم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ترین علل توقف نمادها در ماه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186773679068972"/>
          <c:y val="0.12429867526401718"/>
          <c:w val="0.57207622960173454"/>
          <c:h val="0.797439592778175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B0-4BA9-BE4D-6D6DB472728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B0-4BA9-BE4D-6D6DB472728F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B0-4BA9-BE4D-6D6DB472728F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B0-4BA9-BE4D-6D6DB472728F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B0-4BA9-BE4D-6D6DB472728F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B0-4BA9-BE4D-6D6DB472728F}"/>
              </c:ext>
            </c:extLst>
          </c:dPt>
          <c:dLbls>
            <c:dLbl>
              <c:idx val="0"/>
              <c:layout>
                <c:manualLayout>
                  <c:x val="4.9242434033729826E-2"/>
                  <c:y val="-3.42264428484900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528757362752997"/>
                      <c:h val="0.1331916974945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BB0-4BA9-BE4D-6D6DB472728F}"/>
                </c:ext>
              </c:extLst>
            </c:dLbl>
            <c:dLbl>
              <c:idx val="1"/>
              <c:layout>
                <c:manualLayout>
                  <c:x val="0.15530306118330175"/>
                  <c:y val="-6.64918263169859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508554940856386"/>
                      <c:h val="0.129692134939825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BB0-4BA9-BE4D-6D6DB472728F}"/>
                </c:ext>
              </c:extLst>
            </c:dLbl>
            <c:dLbl>
              <c:idx val="2"/>
              <c:layout>
                <c:manualLayout>
                  <c:x val="4.3371916680966502E-2"/>
                  <c:y val="3.84953258795406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43651444295602543"/>
                      <c:h val="0.12269300983046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BB0-4BA9-BE4D-6D6DB472728F}"/>
                </c:ext>
              </c:extLst>
            </c:dLbl>
            <c:dLbl>
              <c:idx val="3"/>
              <c:layout>
                <c:manualLayout>
                  <c:x val="4.5454653912084163E-2"/>
                  <c:y val="1.3777805333388444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3011022232367415"/>
                      <c:h val="0.143690385158548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BB0-4BA9-BE4D-6D6DB472728F}"/>
                </c:ext>
              </c:extLst>
            </c:dLbl>
            <c:dLbl>
              <c:idx val="4"/>
              <c:layout>
                <c:manualLayout>
                  <c:x val="-3.7878795410561453E-2"/>
                  <c:y val="-1.09890109890110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9-7BB0-4BA9-BE4D-6D6DB47272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'نمادهای متوقف 1'!$A$8:$A$13</c:f>
              <c:strCache>
                <c:ptCount val="6"/>
                <c:pt idx="0">
                  <c:v>اطلاعات با اهميت گروه الف</c:v>
                </c:pt>
                <c:pt idx="1">
                  <c:v>اطلاعات با اهميت گروه ب</c:v>
                </c:pt>
                <c:pt idx="2">
                  <c:v>تغييرات بيش از 20 و یا 50 درصدي قيمت</c:v>
                </c:pt>
                <c:pt idx="3">
                  <c:v>برگزاري مجمع عمومی عادی</c:v>
                </c:pt>
                <c:pt idx="4">
                  <c:v>برگزاري مجمع عمومی فوق العاده</c:v>
                </c:pt>
                <c:pt idx="5">
                  <c:v>سایر</c:v>
                </c:pt>
              </c:strCache>
            </c:strRef>
          </c:cat>
          <c:val>
            <c:numRef>
              <c:f>'نمادهای متوقف 1'!$C$8:$C$13</c:f>
              <c:numCache>
                <c:formatCode>0.0%</c:formatCode>
                <c:ptCount val="6"/>
                <c:pt idx="0">
                  <c:v>0.22608695652173913</c:v>
                </c:pt>
                <c:pt idx="1">
                  <c:v>0.2</c:v>
                </c:pt>
                <c:pt idx="2">
                  <c:v>0.1391304347826087</c:v>
                </c:pt>
                <c:pt idx="3">
                  <c:v>0.22608695652173913</c:v>
                </c:pt>
                <c:pt idx="4">
                  <c:v>0.1391304347826087</c:v>
                </c:pt>
                <c:pt idx="5">
                  <c:v>6.9565217391304349E-2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B0-4BA9-BE4D-6D6DB47272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33-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متوقف بو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230384947559828"/>
          <c:y val="4.86629265522561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367470661251258E-2"/>
          <c:y val="0.14297103635311481"/>
          <c:w val="0.93697998082343026"/>
          <c:h val="0.67272382618839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متوقف'!$A$4</c:f>
              <c:strCache>
                <c:ptCount val="1"/>
                <c:pt idx="0">
                  <c:v>در ماه بسته و همچنان متوقف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متوقف'!$L$2:$X$2</c:f>
              <c:strCache>
                <c:ptCount val="13"/>
                <c:pt idx="0">
                  <c:v>دی 97</c:v>
                </c:pt>
                <c:pt idx="1">
                  <c:v>بهمن 97</c:v>
                </c:pt>
                <c:pt idx="2">
                  <c:v>اسفند 97</c:v>
                </c:pt>
                <c:pt idx="3">
                  <c:v>فروردین 98</c:v>
                </c:pt>
                <c:pt idx="4">
                  <c:v>اردیبهشت 98</c:v>
                </c:pt>
                <c:pt idx="5">
                  <c:v>خرداد 98</c:v>
                </c:pt>
                <c:pt idx="6">
                  <c:v>تیر 98</c:v>
                </c:pt>
                <c:pt idx="7">
                  <c:v>مرداد 98</c:v>
                </c:pt>
                <c:pt idx="8">
                  <c:v>شهریور 98</c:v>
                </c:pt>
                <c:pt idx="9">
                  <c:v>مهر 98</c:v>
                </c:pt>
                <c:pt idx="10">
                  <c:v>آبان 98</c:v>
                </c:pt>
                <c:pt idx="11">
                  <c:v>آذر 98</c:v>
                </c:pt>
                <c:pt idx="12">
                  <c:v>دی 98</c:v>
                </c:pt>
              </c:strCache>
            </c:strRef>
          </c:cat>
          <c:val>
            <c:numRef>
              <c:f>'نمادهای متوقف'!$L$4:$X$4</c:f>
              <c:numCache>
                <c:formatCode>General</c:formatCode>
                <c:ptCount val="13"/>
                <c:pt idx="0">
                  <c:v>24</c:v>
                </c:pt>
                <c:pt idx="1">
                  <c:v>14</c:v>
                </c:pt>
                <c:pt idx="2">
                  <c:v>29</c:v>
                </c:pt>
                <c:pt idx="3" formatCode="0">
                  <c:v>18</c:v>
                </c:pt>
                <c:pt idx="4">
                  <c:v>33</c:v>
                </c:pt>
                <c:pt idx="5">
                  <c:v>35</c:v>
                </c:pt>
                <c:pt idx="6">
                  <c:v>71</c:v>
                </c:pt>
                <c:pt idx="7">
                  <c:v>18</c:v>
                </c:pt>
                <c:pt idx="8">
                  <c:v>13</c:v>
                </c:pt>
                <c:pt idx="9">
                  <c:v>15</c:v>
                </c:pt>
                <c:pt idx="10">
                  <c:v>18</c:v>
                </c:pt>
                <c:pt idx="11">
                  <c:v>22</c:v>
                </c:pt>
                <c:pt idx="1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A-445B-9ED2-A48F1EA6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313104"/>
        <c:axId val="530313496"/>
      </c:barChart>
      <c:catAx>
        <c:axId val="53031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3496"/>
        <c:crosses val="autoZero"/>
        <c:auto val="1"/>
        <c:lblAlgn val="ctr"/>
        <c:lblOffset val="100"/>
        <c:noMultiLvlLbl val="0"/>
      </c:catAx>
      <c:valAx>
        <c:axId val="530313496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30313104"/>
        <c:crosses val="autoZero"/>
        <c:crossBetween val="between"/>
        <c:majorUnit val="20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34- تعداد نمادهایی که </a:t>
            </a:r>
            <a:r>
              <a:rPr lang="fa-IR" sz="1100" b="0" i="0" u="none" strike="noStrike" cap="none" baseline="0">
                <a:effectLst/>
              </a:rPr>
              <a:t>قبل از ماه متوقف‌شده و در پایان ماه نیز همچنان متوقف بوده­اند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0559018664333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959748573863692E-2"/>
          <c:y val="0.10360591288101223"/>
          <c:w val="0.93697998082343026"/>
          <c:h val="0.72095196569565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متوقف'!$A$3</c:f>
              <c:strCache>
                <c:ptCount val="1"/>
                <c:pt idx="0">
                  <c:v>در کل ماه بسته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متوقف'!$L$2:$X$2</c:f>
              <c:strCache>
                <c:ptCount val="13"/>
                <c:pt idx="0">
                  <c:v>دی 97</c:v>
                </c:pt>
                <c:pt idx="1">
                  <c:v>بهمن 97</c:v>
                </c:pt>
                <c:pt idx="2">
                  <c:v>اسفند 97</c:v>
                </c:pt>
                <c:pt idx="3">
                  <c:v>فروردین 98</c:v>
                </c:pt>
                <c:pt idx="4">
                  <c:v>اردیبهشت 98</c:v>
                </c:pt>
                <c:pt idx="5">
                  <c:v>خرداد 98</c:v>
                </c:pt>
                <c:pt idx="6">
                  <c:v>تیر 98</c:v>
                </c:pt>
                <c:pt idx="7">
                  <c:v>مرداد 98</c:v>
                </c:pt>
                <c:pt idx="8">
                  <c:v>شهریور 98</c:v>
                </c:pt>
                <c:pt idx="9">
                  <c:v>مهر 98</c:v>
                </c:pt>
                <c:pt idx="10">
                  <c:v>آبان 98</c:v>
                </c:pt>
                <c:pt idx="11">
                  <c:v>آذر 98</c:v>
                </c:pt>
                <c:pt idx="12">
                  <c:v>دی 98</c:v>
                </c:pt>
              </c:strCache>
            </c:strRef>
          </c:cat>
          <c:val>
            <c:numRef>
              <c:f>'نمادهای متوقف'!$L$3:$X$3</c:f>
              <c:numCache>
                <c:formatCode>General</c:formatCode>
                <c:ptCount val="13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 formatCode="0">
                  <c:v>7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7-4D82-BB9C-B5A90EE09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314280"/>
        <c:axId val="530314672"/>
      </c:barChart>
      <c:catAx>
        <c:axId val="530314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4672"/>
        <c:crosses val="autoZero"/>
        <c:auto val="1"/>
        <c:lblAlgn val="ctr"/>
        <c:lblOffset val="100"/>
        <c:noMultiLvlLbl val="0"/>
      </c:catAx>
      <c:valAx>
        <c:axId val="530314672"/>
        <c:scaling>
          <c:orientation val="minMax"/>
          <c:max val="16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30314280"/>
        <c:crosses val="autoZero"/>
        <c:crossBetween val="between"/>
        <c:majorUnit val="5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32-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 بازگشایی شده­اند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0957142161614283"/>
          <c:y val="2.997925876951872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882618839313E-2"/>
          <c:y val="0.11128357243015856"/>
          <c:w val="0.83901428988043159"/>
          <c:h val="0.7001211663610541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'نمادهای متوقف'!$A$7</c:f>
              <c:strCache>
                <c:ptCount val="1"/>
                <c:pt idx="0">
                  <c:v>میانگین روزهای 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'نمادهای متوقف'!$L$2:$X$2</c:f>
              <c:strCache>
                <c:ptCount val="13"/>
                <c:pt idx="0">
                  <c:v>دی 97</c:v>
                </c:pt>
                <c:pt idx="1">
                  <c:v>بهمن 97</c:v>
                </c:pt>
                <c:pt idx="2">
                  <c:v>اسفند 97</c:v>
                </c:pt>
                <c:pt idx="3">
                  <c:v>فروردین 98</c:v>
                </c:pt>
                <c:pt idx="4">
                  <c:v>اردیبهشت 98</c:v>
                </c:pt>
                <c:pt idx="5">
                  <c:v>خرداد 98</c:v>
                </c:pt>
                <c:pt idx="6">
                  <c:v>تیر 98</c:v>
                </c:pt>
                <c:pt idx="7">
                  <c:v>مرداد 98</c:v>
                </c:pt>
                <c:pt idx="8">
                  <c:v>شهریور 98</c:v>
                </c:pt>
                <c:pt idx="9">
                  <c:v>مهر 98</c:v>
                </c:pt>
                <c:pt idx="10">
                  <c:v>آبان 98</c:v>
                </c:pt>
                <c:pt idx="11">
                  <c:v>آذر 98</c:v>
                </c:pt>
                <c:pt idx="12">
                  <c:v>دی 98</c:v>
                </c:pt>
              </c:strCache>
            </c:strRef>
          </c:cat>
          <c:val>
            <c:numRef>
              <c:f>'نمادهای متوقف'!$L$7:$X$7</c:f>
              <c:numCache>
                <c:formatCode>General</c:formatCode>
                <c:ptCount val="13"/>
                <c:pt idx="0">
                  <c:v>2.9</c:v>
                </c:pt>
                <c:pt idx="1">
                  <c:v>2.8</c:v>
                </c:pt>
                <c:pt idx="2">
                  <c:v>3.5</c:v>
                </c:pt>
                <c:pt idx="3" formatCode="0.0">
                  <c:v>2.6</c:v>
                </c:pt>
                <c:pt idx="4" formatCode="0.00">
                  <c:v>3.07</c:v>
                </c:pt>
                <c:pt idx="5">
                  <c:v>3.57</c:v>
                </c:pt>
                <c:pt idx="6">
                  <c:v>3.51</c:v>
                </c:pt>
                <c:pt idx="7">
                  <c:v>2.4</c:v>
                </c:pt>
                <c:pt idx="8">
                  <c:v>2.5</c:v>
                </c:pt>
                <c:pt idx="9">
                  <c:v>2.9</c:v>
                </c:pt>
                <c:pt idx="10">
                  <c:v>2.2000000000000002</c:v>
                </c:pt>
                <c:pt idx="11">
                  <c:v>2.8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6-4322-AE3A-ED34E74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8"/>
        <c:axId val="534302296"/>
        <c:axId val="534301904"/>
      </c:barChar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متوقف'!$A$5</c:f>
              <c:strCache>
                <c:ptCount val="1"/>
                <c:pt idx="0">
                  <c:v>در ماه بسته و باز شدن</c:v>
                </c:pt>
              </c:strCache>
            </c:strRef>
          </c:tx>
          <c:spPr>
            <a:gradFill rotWithShape="1">
              <a:gsLst>
                <a:gs pos="18000">
                  <a:schemeClr val="accent1">
                    <a:lumMod val="60000"/>
                    <a:lumOff val="40000"/>
                    <a:alpha val="48000"/>
                  </a:schemeClr>
                </a:gs>
                <a:gs pos="1000">
                  <a:schemeClr val="accent1">
                    <a:lumMod val="60000"/>
                    <a:lumOff val="40000"/>
                  </a:schemeClr>
                </a:gs>
              </a:gsLst>
              <a:lin ang="54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'نمادهای متوقف'!$L$5:$X$5</c:f>
              <c:numCache>
                <c:formatCode>General</c:formatCode>
                <c:ptCount val="13"/>
                <c:pt idx="0">
                  <c:v>77</c:v>
                </c:pt>
                <c:pt idx="1">
                  <c:v>59</c:v>
                </c:pt>
                <c:pt idx="2">
                  <c:v>98</c:v>
                </c:pt>
                <c:pt idx="3" formatCode="0">
                  <c:v>68</c:v>
                </c:pt>
                <c:pt idx="4">
                  <c:v>95</c:v>
                </c:pt>
                <c:pt idx="5">
                  <c:v>168</c:v>
                </c:pt>
                <c:pt idx="6">
                  <c:v>162</c:v>
                </c:pt>
                <c:pt idx="7">
                  <c:v>54</c:v>
                </c:pt>
                <c:pt idx="8">
                  <c:v>107</c:v>
                </c:pt>
                <c:pt idx="9">
                  <c:v>95</c:v>
                </c:pt>
                <c:pt idx="10">
                  <c:v>59</c:v>
                </c:pt>
                <c:pt idx="11">
                  <c:v>116</c:v>
                </c:pt>
                <c:pt idx="1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6-4322-AE3A-ED34E74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34303080"/>
        <c:axId val="534302688"/>
      </c:barChart>
      <c:valAx>
        <c:axId val="534301904"/>
        <c:scaling>
          <c:orientation val="minMax"/>
          <c:max val="4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میانگین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روز توقف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2296"/>
        <c:crosses val="max"/>
        <c:crossBetween val="between"/>
        <c:majorUnit val="1"/>
      </c:valAx>
      <c:catAx>
        <c:axId val="534302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4301904"/>
        <c:crosses val="autoZero"/>
        <c:auto val="1"/>
        <c:lblAlgn val="ctr"/>
        <c:lblOffset val="100"/>
        <c:noMultiLvlLbl val="0"/>
      </c:catAx>
      <c:valAx>
        <c:axId val="534302688"/>
        <c:scaling>
          <c:orientation val="minMax"/>
          <c:max val="3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تعداد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نماد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3080"/>
        <c:crosses val="autoZero"/>
        <c:crossBetween val="between"/>
        <c:majorUnit val="80"/>
      </c:valAx>
      <c:catAx>
        <c:axId val="534303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02688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67765222433198"/>
          <c:y val="0.92323971395236715"/>
          <c:w val="0.53348311225009182"/>
          <c:h val="7.54259413604359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all" spc="5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نمودار 3-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ارزش جذب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 تجهیز منابع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به تفکیک سرمایه­ای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بدهی </a:t>
            </a:r>
            <a:endParaRPr lang="en-US" sz="1100" b="0">
              <a:solidFill>
                <a:schemeClr val="bg2">
                  <a:lumMod val="2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7722840951187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all" spc="5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76362146490802"/>
          <c:y val="0.10296544035674471"/>
          <c:w val="0.76320318121882946"/>
          <c:h val="0.7584687365584318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'تامین مالی به تفکیک ماهیت ناشر'!$C$9</c:f>
              <c:strCache>
                <c:ptCount val="1"/>
                <c:pt idx="0">
                  <c:v>سرمایه ای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3.4818228366615467E-2"/>
                  <c:y val="-3.642986204556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470-42FA-89CA-366760942176}"/>
                </c:ext>
              </c:extLst>
            </c:dLbl>
            <c:dLbl>
              <c:idx val="4"/>
              <c:layout>
                <c:manualLayout>
                  <c:x val="4.004004004003967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C76-4295-B046-F2F37F8426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ناشر'!$T$3:$AF$3</c:f>
              <c:strCache>
                <c:ptCount val="13"/>
                <c:pt idx="0">
                  <c:v>عملکرد 97 تا 97/10/30</c:v>
                </c:pt>
                <c:pt idx="1">
                  <c:v>عملکرد 97 تا 97/11/30</c:v>
                </c:pt>
                <c:pt idx="2">
                  <c:v>عملکرد 97 تا 97/12/29</c:v>
                </c:pt>
                <c:pt idx="3">
                  <c:v>عملکرد 98 تا 98/01/31</c:v>
                </c:pt>
                <c:pt idx="4">
                  <c:v>عملکرد 98 تا 98/02/31</c:v>
                </c:pt>
                <c:pt idx="5">
                  <c:v>عملکرد 98 تا 98/03/31</c:v>
                </c:pt>
                <c:pt idx="6">
                  <c:v>عملکرد 98 تا 98/04/31</c:v>
                </c:pt>
                <c:pt idx="7">
                  <c:v>عملکرد 98 تا 98/05/31</c:v>
                </c:pt>
                <c:pt idx="8">
                  <c:v>عملکرد 98 تا 98/06/31</c:v>
                </c:pt>
                <c:pt idx="9">
                  <c:v>عملکرد 98 تا 98/07/30</c:v>
                </c:pt>
                <c:pt idx="10">
                  <c:v>عملکرد 98 تا 98/08/30</c:v>
                </c:pt>
                <c:pt idx="11">
                  <c:v>عملکرد 98 تا 98/09/30</c:v>
                </c:pt>
                <c:pt idx="12">
                  <c:v>عملکرد 98 تا 98/10/30</c:v>
                </c:pt>
              </c:strCache>
            </c:strRef>
          </c:cat>
          <c:val>
            <c:numRef>
              <c:f>'تامین مالی به تفکیک ماهیت ناشر'!$T$9:$AF$9</c:f>
              <c:numCache>
                <c:formatCode>#,##0</c:formatCode>
                <c:ptCount val="13"/>
                <c:pt idx="0">
                  <c:v>222012</c:v>
                </c:pt>
                <c:pt idx="1">
                  <c:v>344328</c:v>
                </c:pt>
                <c:pt idx="2">
                  <c:v>745087</c:v>
                </c:pt>
                <c:pt idx="3">
                  <c:v>37300</c:v>
                </c:pt>
                <c:pt idx="4">
                  <c:v>41412</c:v>
                </c:pt>
                <c:pt idx="5">
                  <c:v>90257</c:v>
                </c:pt>
                <c:pt idx="6">
                  <c:v>153037</c:v>
                </c:pt>
                <c:pt idx="7">
                  <c:v>213484</c:v>
                </c:pt>
                <c:pt idx="8">
                  <c:v>282522</c:v>
                </c:pt>
                <c:pt idx="9">
                  <c:v>388797</c:v>
                </c:pt>
                <c:pt idx="10">
                  <c:v>432227</c:v>
                </c:pt>
                <c:pt idx="11">
                  <c:v>598584</c:v>
                </c:pt>
                <c:pt idx="12">
                  <c:v>696057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76-4295-B046-F2F37F84265B}"/>
            </c:ext>
          </c:extLst>
        </c:ser>
        <c:ser>
          <c:idx val="1"/>
          <c:order val="1"/>
          <c:tx>
            <c:strRef>
              <c:f>'تامین مالی به تفکیک ماهیت ناشر'!$B$10</c:f>
              <c:strCache>
                <c:ptCount val="1"/>
                <c:pt idx="0">
                  <c:v>بدهی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2.86738351254480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470-42FA-89CA-366760942176}"/>
                </c:ext>
              </c:extLst>
            </c:dLbl>
            <c:dLbl>
              <c:idx val="4"/>
              <c:layout>
                <c:manualLayout>
                  <c:x val="3.40340340340340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C76-4295-B046-F2F37F8426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ناشر'!$T$3:$AF$3</c:f>
              <c:strCache>
                <c:ptCount val="13"/>
                <c:pt idx="0">
                  <c:v>عملکرد 97 تا 97/10/30</c:v>
                </c:pt>
                <c:pt idx="1">
                  <c:v>عملکرد 97 تا 97/11/30</c:v>
                </c:pt>
                <c:pt idx="2">
                  <c:v>عملکرد 97 تا 97/12/29</c:v>
                </c:pt>
                <c:pt idx="3">
                  <c:v>عملکرد 98 تا 98/01/31</c:v>
                </c:pt>
                <c:pt idx="4">
                  <c:v>عملکرد 98 تا 98/02/31</c:v>
                </c:pt>
                <c:pt idx="5">
                  <c:v>عملکرد 98 تا 98/03/31</c:v>
                </c:pt>
                <c:pt idx="6">
                  <c:v>عملکرد 98 تا 98/04/31</c:v>
                </c:pt>
                <c:pt idx="7">
                  <c:v>عملکرد 98 تا 98/05/31</c:v>
                </c:pt>
                <c:pt idx="8">
                  <c:v>عملکرد 98 تا 98/06/31</c:v>
                </c:pt>
                <c:pt idx="9">
                  <c:v>عملکرد 98 تا 98/07/30</c:v>
                </c:pt>
                <c:pt idx="10">
                  <c:v>عملکرد 98 تا 98/08/30</c:v>
                </c:pt>
                <c:pt idx="11">
                  <c:v>عملکرد 98 تا 98/09/30</c:v>
                </c:pt>
                <c:pt idx="12">
                  <c:v>عملکرد 98 تا 98/10/30</c:v>
                </c:pt>
              </c:strCache>
            </c:strRef>
          </c:cat>
          <c:val>
            <c:numRef>
              <c:f>'تامین مالی به تفکیک ماهیت ناشر'!$T$10:$AF$10</c:f>
              <c:numCache>
                <c:formatCode>#,##0</c:formatCode>
                <c:ptCount val="13"/>
                <c:pt idx="0">
                  <c:v>355663</c:v>
                </c:pt>
                <c:pt idx="1">
                  <c:v>386326</c:v>
                </c:pt>
                <c:pt idx="2">
                  <c:v>509389</c:v>
                </c:pt>
                <c:pt idx="3">
                  <c:v>0</c:v>
                </c:pt>
                <c:pt idx="4">
                  <c:v>4000</c:v>
                </c:pt>
                <c:pt idx="5">
                  <c:v>137875</c:v>
                </c:pt>
                <c:pt idx="6">
                  <c:v>155962</c:v>
                </c:pt>
                <c:pt idx="7">
                  <c:v>156962</c:v>
                </c:pt>
                <c:pt idx="8">
                  <c:v>201962</c:v>
                </c:pt>
                <c:pt idx="9">
                  <c:v>424541</c:v>
                </c:pt>
                <c:pt idx="10">
                  <c:v>544962</c:v>
                </c:pt>
                <c:pt idx="11">
                  <c:v>691962</c:v>
                </c:pt>
                <c:pt idx="12">
                  <c:v>750962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76-4295-B046-F2F37F8426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"/>
        <c:overlap val="100"/>
        <c:axId val="534303864"/>
        <c:axId val="534304256"/>
      </c:barChart>
      <c:catAx>
        <c:axId val="534303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4304256"/>
        <c:crosses val="autoZero"/>
        <c:auto val="1"/>
        <c:lblAlgn val="ctr"/>
        <c:lblOffset val="100"/>
        <c:noMultiLvlLbl val="0"/>
      </c:catAx>
      <c:valAx>
        <c:axId val="534304256"/>
        <c:scaling>
          <c:orientation val="minMax"/>
          <c:max val="1550000"/>
          <c:min val="0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3864"/>
        <c:crosses val="autoZero"/>
        <c:crossBetween val="between"/>
      </c:valAx>
      <c:spPr>
        <a:solidFill>
          <a:srgbClr val="DEEB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64197217283328"/>
          <c:y val="0.92042427307365648"/>
          <c:w val="0.39132140740471955"/>
          <c:h val="7.5116367592797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35- ارزش کل تامین مالی از طریق انتشار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654358624417868"/>
          <c:y val="3.4861241230640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11409527001414"/>
          <c:y val="9.3791432933721566E-2"/>
          <c:w val="0.86232671116874071"/>
          <c:h val="0.765150329743919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به تفکیک ماهیت ناشر'!$C$41</c:f>
              <c:strCache>
                <c:ptCount val="1"/>
                <c:pt idx="0">
                  <c:v>ارزش تجمعی تامین مالی انجام شده کل سال تا انتهای ماه قبل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به تفکیک ماهیت ناشر'!$T$28:$AF$28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'تامین مالی به تفکیک ماهیت ناشر'!$T$41:$AF$41</c:f>
              <c:numCache>
                <c:formatCode>#,##0</c:formatCode>
                <c:ptCount val="13"/>
                <c:pt idx="0">
                  <c:v>344633</c:v>
                </c:pt>
                <c:pt idx="1">
                  <c:v>355663</c:v>
                </c:pt>
                <c:pt idx="2">
                  <c:v>386326</c:v>
                </c:pt>
                <c:pt idx="3">
                  <c:v>0</c:v>
                </c:pt>
                <c:pt idx="4">
                  <c:v>0</c:v>
                </c:pt>
                <c:pt idx="5">
                  <c:v>4000</c:v>
                </c:pt>
                <c:pt idx="6">
                  <c:v>137875</c:v>
                </c:pt>
                <c:pt idx="7">
                  <c:v>155962</c:v>
                </c:pt>
                <c:pt idx="8">
                  <c:v>156962</c:v>
                </c:pt>
                <c:pt idx="9">
                  <c:v>201962</c:v>
                </c:pt>
                <c:pt idx="10">
                  <c:v>424541</c:v>
                </c:pt>
                <c:pt idx="11">
                  <c:v>544962</c:v>
                </c:pt>
                <c:pt idx="12">
                  <c:v>691962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1-40B4-B002-8A4E28F71890}"/>
            </c:ext>
          </c:extLst>
        </c:ser>
        <c:ser>
          <c:idx val="1"/>
          <c:order val="1"/>
          <c:tx>
            <c:strRef>
              <c:f>'تامین مالی به تفکیک ماهیت ناشر'!$C$40</c:f>
              <c:strCache>
                <c:ptCount val="1"/>
                <c:pt idx="0">
                  <c:v>ارزش تامین مالی در هر ماه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8582419928216316E-2"/>
                </c:manualLayout>
              </c:layout>
              <c:tx>
                <c:rich>
                  <a:bodyPr/>
                  <a:lstStyle/>
                  <a:p>
                    <a:fld id="{EBB80B34-6158-4C8A-B666-070794B0A8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4C1-40B4-B002-8A4E28F71890}"/>
                </c:ext>
              </c:extLst>
            </c:dLbl>
            <c:dLbl>
              <c:idx val="1"/>
              <c:layout>
                <c:manualLayout>
                  <c:x val="0"/>
                  <c:y val="-4.6630952482866729E-2"/>
                </c:manualLayout>
              </c:layout>
              <c:tx>
                <c:rich>
                  <a:bodyPr/>
                  <a:lstStyle/>
                  <a:p>
                    <a:fld id="{5CDF8FCD-53DE-4A3F-9166-977CBE1985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4C1-40B4-B002-8A4E28F71890}"/>
                </c:ext>
              </c:extLst>
            </c:dLbl>
            <c:dLbl>
              <c:idx val="2"/>
              <c:layout>
                <c:manualLayout>
                  <c:x val="-4.0354413430330827E-3"/>
                  <c:y val="-9.7508337804740344E-2"/>
                </c:manualLayout>
              </c:layout>
              <c:tx>
                <c:rich>
                  <a:bodyPr/>
                  <a:lstStyle/>
                  <a:p>
                    <a:fld id="{CB38EA61-167B-43BE-9C56-EFE756D4F9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4C1-40B4-B002-8A4E28F71890}"/>
                </c:ext>
              </c:extLst>
            </c:dLbl>
            <c:dLbl>
              <c:idx val="3"/>
              <c:layout>
                <c:manualLayout>
                  <c:x val="-7.3982236639827684E-17"/>
                  <c:y val="-2.455365136157954E-2"/>
                </c:manualLayout>
              </c:layout>
              <c:tx>
                <c:rich>
                  <a:bodyPr/>
                  <a:lstStyle/>
                  <a:p>
                    <a:fld id="{F109E6F9-1D7F-4525-8003-308DA6A286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4C1-40B4-B002-8A4E28F71890}"/>
                </c:ext>
              </c:extLst>
            </c:dLbl>
            <c:dLbl>
              <c:idx val="4"/>
              <c:layout>
                <c:manualLayout>
                  <c:x val="0"/>
                  <c:y val="-2.2069809666106152E-2"/>
                </c:manualLayout>
              </c:layout>
              <c:tx>
                <c:rich>
                  <a:bodyPr/>
                  <a:lstStyle/>
                  <a:p>
                    <a:fld id="{BEE416C8-E1A7-4FC3-93B7-2452B18C59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4C1-40B4-B002-8A4E28F71890}"/>
                </c:ext>
              </c:extLst>
            </c:dLbl>
            <c:dLbl>
              <c:idx val="5"/>
              <c:layout>
                <c:manualLayout>
                  <c:x val="-7.3982236639827684E-17"/>
                  <c:y val="-0.10724766646509019"/>
                </c:manualLayout>
              </c:layout>
              <c:tx>
                <c:rich>
                  <a:bodyPr/>
                  <a:lstStyle/>
                  <a:p>
                    <a:fld id="{571E4195-254E-4226-A7E8-B98D8CA0AA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4C1-40B4-B002-8A4E28F71890}"/>
                </c:ext>
              </c:extLst>
            </c:dLbl>
            <c:dLbl>
              <c:idx val="6"/>
              <c:layout>
                <c:manualLayout>
                  <c:x val="-2.0177206715166524E-3"/>
                  <c:y val="-4.3076788103437007E-2"/>
                </c:manualLayout>
              </c:layout>
              <c:tx>
                <c:rich>
                  <a:bodyPr/>
                  <a:lstStyle/>
                  <a:p>
                    <a:fld id="{4DCEC695-2AB3-4339-98A7-8C39A8F6DC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4C1-40B4-B002-8A4E28F71890}"/>
                </c:ext>
              </c:extLst>
            </c:dLbl>
            <c:dLbl>
              <c:idx val="7"/>
              <c:layout>
                <c:manualLayout>
                  <c:x val="0"/>
                  <c:y val="-3.3019793138671039E-2"/>
                </c:manualLayout>
              </c:layout>
              <c:tx>
                <c:rich>
                  <a:bodyPr/>
                  <a:lstStyle/>
                  <a:p>
                    <a:fld id="{F0ED7E73-0C63-40F6-95B3-18250958A8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4C1-40B4-B002-8A4E28F71890}"/>
                </c:ext>
              </c:extLst>
            </c:dLbl>
            <c:dLbl>
              <c:idx val="8"/>
              <c:layout>
                <c:manualLayout>
                  <c:x val="0"/>
                  <c:y val="-5.8917252335101568E-2"/>
                </c:manualLayout>
              </c:layout>
              <c:tx>
                <c:rich>
                  <a:bodyPr/>
                  <a:lstStyle/>
                  <a:p>
                    <a:fld id="{23E4B9BB-2FFE-4195-9CE7-86BC026658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4C1-40B4-B002-8A4E28F71890}"/>
                </c:ext>
              </c:extLst>
            </c:dLbl>
            <c:dLbl>
              <c:idx val="9"/>
              <c:layout>
                <c:manualLayout>
                  <c:x val="0"/>
                  <c:y val="-0.15945680884596947"/>
                </c:manualLayout>
              </c:layout>
              <c:tx>
                <c:rich>
                  <a:bodyPr/>
                  <a:lstStyle/>
                  <a:p>
                    <a:fld id="{311568C3-7EE5-4196-A827-C21BBA2CFA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44C1-40B4-B002-8A4E28F71890}"/>
                </c:ext>
              </c:extLst>
            </c:dLbl>
            <c:dLbl>
              <c:idx val="10"/>
              <c:layout>
                <c:manualLayout>
                  <c:x val="0"/>
                  <c:y val="-9.5953309950383259E-2"/>
                </c:manualLayout>
              </c:layout>
              <c:tx>
                <c:rich>
                  <a:bodyPr/>
                  <a:lstStyle/>
                  <a:p>
                    <a:fld id="{0C8C11A3-8686-469C-AC5F-3B264D630D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44C1-40B4-B002-8A4E28F71890}"/>
                </c:ext>
              </c:extLst>
            </c:dLbl>
            <c:dLbl>
              <c:idx val="11"/>
              <c:layout>
                <c:manualLayout>
                  <c:x val="0"/>
                  <c:y val="-0.10940287869319115"/>
                </c:manualLayout>
              </c:layout>
              <c:tx>
                <c:rich>
                  <a:bodyPr/>
                  <a:lstStyle/>
                  <a:p>
                    <a:fld id="{3673C070-30CD-4756-AE81-4349681C2C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44C1-40B4-B002-8A4E28F71890}"/>
                </c:ext>
              </c:extLst>
            </c:dLbl>
            <c:dLbl>
              <c:idx val="12"/>
              <c:layout>
                <c:manualLayout>
                  <c:x val="0"/>
                  <c:y val="-6.3812477614199017E-2"/>
                </c:manualLayout>
              </c:layout>
              <c:tx>
                <c:rich>
                  <a:bodyPr/>
                  <a:lstStyle/>
                  <a:p>
                    <a:fld id="{2D4CFD49-FFCB-4141-8A1A-30F278AFCF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44C1-40B4-B002-8A4E28F718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'تامین مالی به تفکیک ماهیت ناشر'!$T$28:$AF$28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'تامین مالی به تفکیک ماهیت ناشر'!$T$40:$AF$40</c:f>
              <c:numCache>
                <c:formatCode>#,##0</c:formatCode>
                <c:ptCount val="13"/>
                <c:pt idx="0">
                  <c:v>11030</c:v>
                </c:pt>
                <c:pt idx="1">
                  <c:v>30663</c:v>
                </c:pt>
                <c:pt idx="2">
                  <c:v>123063</c:v>
                </c:pt>
                <c:pt idx="3">
                  <c:v>0</c:v>
                </c:pt>
                <c:pt idx="4">
                  <c:v>4000</c:v>
                </c:pt>
                <c:pt idx="5">
                  <c:v>133875</c:v>
                </c:pt>
                <c:pt idx="6">
                  <c:v>18087</c:v>
                </c:pt>
                <c:pt idx="7">
                  <c:v>1000</c:v>
                </c:pt>
                <c:pt idx="8">
                  <c:v>45000</c:v>
                </c:pt>
                <c:pt idx="9">
                  <c:v>222579</c:v>
                </c:pt>
                <c:pt idx="10">
                  <c:v>120421</c:v>
                </c:pt>
                <c:pt idx="11">
                  <c:v>147000</c:v>
                </c:pt>
                <c:pt idx="12">
                  <c:v>59000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به تفکیک ماهیت ناشر'!$T$39:$AF$39</c15:f>
                <c15:dlblRangeCache>
                  <c:ptCount val="13"/>
                  <c:pt idx="0">
                    <c:v>355,663</c:v>
                  </c:pt>
                  <c:pt idx="1">
                    <c:v>386,326</c:v>
                  </c:pt>
                  <c:pt idx="2">
                    <c:v>509,389</c:v>
                  </c:pt>
                  <c:pt idx="3">
                    <c:v>0</c:v>
                  </c:pt>
                  <c:pt idx="4">
                    <c:v>4,000</c:v>
                  </c:pt>
                  <c:pt idx="5">
                    <c:v>137,875</c:v>
                  </c:pt>
                  <c:pt idx="6">
                    <c:v>155,962</c:v>
                  </c:pt>
                  <c:pt idx="7">
                    <c:v>156,962</c:v>
                  </c:pt>
                  <c:pt idx="8">
                    <c:v>201,962</c:v>
                  </c:pt>
                  <c:pt idx="9">
                    <c:v>424,541</c:v>
                  </c:pt>
                  <c:pt idx="10">
                    <c:v>544,962</c:v>
                  </c:pt>
                  <c:pt idx="11">
                    <c:v>691,962</c:v>
                  </c:pt>
                  <c:pt idx="12">
                    <c:v>750,962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44C1-40B4-B002-8A4E28F7189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34305040"/>
        <c:axId val="535347496"/>
      </c:barChart>
      <c:catAx>
        <c:axId val="53430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47496"/>
        <c:crosses val="autoZero"/>
        <c:auto val="1"/>
        <c:lblAlgn val="ctr"/>
        <c:lblOffset val="100"/>
        <c:noMultiLvlLbl val="0"/>
      </c:catAx>
      <c:valAx>
        <c:axId val="535347496"/>
        <c:scaling>
          <c:orientation val="minMax"/>
          <c:max val="840000.000000000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5040"/>
        <c:crosses val="autoZero"/>
        <c:crossBetween val="between"/>
        <c:majorUnit val="14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66228138196287"/>
          <c:y val="0.92296958725034717"/>
          <c:w val="0.78842036698142048"/>
          <c:h val="7.70305149555985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37- مانده اوراق بدهی منتشره به تفکیک ماهیت ناشر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073835683330281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478056522004517"/>
          <c:y val="0.19125819062826938"/>
          <c:w val="0.583509735701642"/>
          <c:h val="0.7018438779068700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15-46B4-814E-D68CF723B35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15-46B4-814E-D68CF723B35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B15-46B4-814E-D68CF723B3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('تامین مالی - مانده'!$B$3,'تامین مالی - مانده'!$B$10,'تامین مالی - مانده'!$B$12)</c:f>
              <c:strCache>
                <c:ptCount val="3"/>
                <c:pt idx="0">
                  <c:v>دولتی</c:v>
                </c:pt>
                <c:pt idx="1">
                  <c:v>شهرداری</c:v>
                </c:pt>
                <c:pt idx="2">
                  <c:v>شرکتی</c:v>
                </c:pt>
              </c:strCache>
            </c:strRef>
          </c:cat>
          <c:val>
            <c:numRef>
              <c:f>('تامین مالی - مانده'!$Y$3,'تامین مالی - مانده'!$Y$10,'تامین مالی - مانده'!$Y$12)</c:f>
              <c:numCache>
                <c:formatCode>0.0%</c:formatCode>
                <c:ptCount val="3"/>
                <c:pt idx="0">
                  <c:v>0.83382465342501444</c:v>
                </c:pt>
                <c:pt idx="1">
                  <c:v>4.2102869184586174E-2</c:v>
                </c:pt>
                <c:pt idx="2">
                  <c:v>0.12407247739039939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5-46B4-814E-D68CF723B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</a:rPr>
              <a:t>نمودار 38- روند یکساله ارزش مانده اوراق بدهی منتشره به تفکیک ماهیت ناشر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938724402739983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293571495271"/>
          <c:y val="9.5854823304680037E-2"/>
          <c:w val="0.86286186899822959"/>
          <c:h val="0.699570576600561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مانده'!$B$3</c:f>
              <c:strCache>
                <c:ptCount val="1"/>
                <c:pt idx="0">
                  <c:v>دولتی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52000">
                  <a:schemeClr val="accent1">
                    <a:lumMod val="100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lin ang="0" scaled="0"/>
              <a:tileRect/>
            </a:gradFill>
            <a:ln>
              <a:noFill/>
            </a:ln>
            <a:effectLst/>
          </c:spPr>
          <c:invertIfNegative val="0"/>
          <c:cat>
            <c:strRef>
              <c:f>'تامین مالی - مانده'!$L$2:$X$2</c:f>
              <c:strCache>
                <c:ptCount val="13"/>
                <c:pt idx="0">
                  <c:v>1397-10-30</c:v>
                </c:pt>
                <c:pt idx="1">
                  <c:v>1397-11-30</c:v>
                </c:pt>
                <c:pt idx="2">
                  <c:v>1397-12-30</c:v>
                </c:pt>
                <c:pt idx="3">
                  <c:v>1398-01-31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1398-05-31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  <c:pt idx="12">
                  <c:v>1398-10-30</c:v>
                </c:pt>
              </c:strCache>
            </c:strRef>
          </c:cat>
          <c:val>
            <c:numRef>
              <c:f>'تامین مالی - مانده'!$L$3:$X$3</c:f>
              <c:numCache>
                <c:formatCode>_(* #,##0_);_(* \(#,##0\);_(* "-"??_);_(@_)</c:formatCode>
                <c:ptCount val="13"/>
                <c:pt idx="0">
                  <c:v>708488</c:v>
                </c:pt>
                <c:pt idx="1">
                  <c:v>717779</c:v>
                </c:pt>
                <c:pt idx="2">
                  <c:v>710097</c:v>
                </c:pt>
                <c:pt idx="3">
                  <c:v>710097</c:v>
                </c:pt>
                <c:pt idx="4">
                  <c:v>714097</c:v>
                </c:pt>
                <c:pt idx="5">
                  <c:v>838525</c:v>
                </c:pt>
                <c:pt idx="6">
                  <c:v>804525</c:v>
                </c:pt>
                <c:pt idx="7">
                  <c:v>765165</c:v>
                </c:pt>
                <c:pt idx="8">
                  <c:v>760165</c:v>
                </c:pt>
                <c:pt idx="9">
                  <c:v>958646</c:v>
                </c:pt>
                <c:pt idx="10">
                  <c:v>1025246</c:v>
                </c:pt>
                <c:pt idx="11">
                  <c:v>1138886</c:v>
                </c:pt>
                <c:pt idx="12">
                  <c:v>1158561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3-40CC-93F0-1EC81F9C451E}"/>
            </c:ext>
          </c:extLst>
        </c:ser>
        <c:ser>
          <c:idx val="1"/>
          <c:order val="1"/>
          <c:tx>
            <c:strRef>
              <c:f>'تامین مالی - مانده'!$B$10</c:f>
              <c:strCache>
                <c:ptCount val="1"/>
                <c:pt idx="0">
                  <c:v>شهرداری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75000"/>
                  </a:schemeClr>
                </a:gs>
                <a:gs pos="52000">
                  <a:schemeClr val="accent2">
                    <a:lumMod val="40000"/>
                    <a:lumOff val="6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10800000" scaled="1"/>
            </a:gradFill>
            <a:ln>
              <a:noFill/>
            </a:ln>
            <a:effectLst/>
          </c:spPr>
          <c:invertIfNegative val="0"/>
          <c:cat>
            <c:strRef>
              <c:f>'تامین مالی - مانده'!$L$2:$X$2</c:f>
              <c:strCache>
                <c:ptCount val="13"/>
                <c:pt idx="0">
                  <c:v>1397-10-30</c:v>
                </c:pt>
                <c:pt idx="1">
                  <c:v>1397-11-30</c:v>
                </c:pt>
                <c:pt idx="2">
                  <c:v>1397-12-30</c:v>
                </c:pt>
                <c:pt idx="3">
                  <c:v>1398-01-31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1398-05-31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  <c:pt idx="12">
                  <c:v>1398-10-30</c:v>
                </c:pt>
              </c:strCache>
            </c:strRef>
          </c:cat>
          <c:val>
            <c:numRef>
              <c:f>'تامین مالی - مانده'!$L$10:$X$10</c:f>
              <c:numCache>
                <c:formatCode>_(* #,##0_);_(* \(#,##0\);_(* "-"??_);_(@_)</c:formatCode>
                <c:ptCount val="13"/>
                <c:pt idx="0">
                  <c:v>27847</c:v>
                </c:pt>
                <c:pt idx="1">
                  <c:v>23977</c:v>
                </c:pt>
                <c:pt idx="2">
                  <c:v>17500</c:v>
                </c:pt>
                <c:pt idx="3">
                  <c:v>17500</c:v>
                </c:pt>
                <c:pt idx="4">
                  <c:v>17500</c:v>
                </c:pt>
                <c:pt idx="5">
                  <c:v>17500</c:v>
                </c:pt>
                <c:pt idx="6">
                  <c:v>32500</c:v>
                </c:pt>
                <c:pt idx="7">
                  <c:v>32500</c:v>
                </c:pt>
                <c:pt idx="8">
                  <c:v>42500</c:v>
                </c:pt>
                <c:pt idx="9">
                  <c:v>44000</c:v>
                </c:pt>
                <c:pt idx="10">
                  <c:v>46500</c:v>
                </c:pt>
                <c:pt idx="11">
                  <c:v>53500</c:v>
                </c:pt>
                <c:pt idx="12">
                  <c:v>58500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53-40CC-93F0-1EC81F9C451E}"/>
            </c:ext>
          </c:extLst>
        </c:ser>
        <c:ser>
          <c:idx val="2"/>
          <c:order val="2"/>
          <c:tx>
            <c:strRef>
              <c:f>'تامین مالی - مانده'!$B$12</c:f>
              <c:strCache>
                <c:ptCount val="1"/>
                <c:pt idx="0">
                  <c:v>شرکتی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2000">
                  <a:schemeClr val="accent6">
                    <a:lumMod val="40000"/>
                    <a:lumOff val="60000"/>
                  </a:schemeClr>
                </a:gs>
                <a:gs pos="100000">
                  <a:schemeClr val="accent6">
                    <a:lumMod val="7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7.0675978582552479E-2"/>
                </c:manualLayout>
              </c:layout>
              <c:tx>
                <c:rich>
                  <a:bodyPr/>
                  <a:lstStyle/>
                  <a:p>
                    <a:fld id="{26F9BF9A-8E64-4746-8F75-D329B5EE09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553-40CC-93F0-1EC81F9C451E}"/>
                </c:ext>
              </c:extLst>
            </c:dLbl>
            <c:dLbl>
              <c:idx val="1"/>
              <c:layout>
                <c:manualLayout>
                  <c:x val="-2.1717962670413328E-3"/>
                  <c:y val="-6.9396168992647861E-2"/>
                </c:manualLayout>
              </c:layout>
              <c:tx>
                <c:rich>
                  <a:bodyPr/>
                  <a:lstStyle/>
                  <a:p>
                    <a:fld id="{C4BD3E0F-1A65-4A81-8AF7-2D5E7FC88D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553-40CC-93F0-1EC81F9C451E}"/>
                </c:ext>
              </c:extLst>
            </c:dLbl>
            <c:dLbl>
              <c:idx val="2"/>
              <c:layout>
                <c:manualLayout>
                  <c:x val="0"/>
                  <c:y val="-7.6901987915573136E-2"/>
                </c:manualLayout>
              </c:layout>
              <c:tx>
                <c:rich>
                  <a:bodyPr/>
                  <a:lstStyle/>
                  <a:p>
                    <a:fld id="{1E9AB4B5-CB7F-4013-8919-1DAF5D404B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F553-40CC-93F0-1EC81F9C451E}"/>
                </c:ext>
              </c:extLst>
            </c:dLbl>
            <c:dLbl>
              <c:idx val="3"/>
              <c:layout>
                <c:manualLayout>
                  <c:x val="-7.9631609880362975E-17"/>
                  <c:y val="-8.0805345694581004E-2"/>
                </c:manualLayout>
              </c:layout>
              <c:tx>
                <c:rich>
                  <a:bodyPr/>
                  <a:lstStyle/>
                  <a:p>
                    <a:fld id="{0FD6F6C2-9E93-4E23-8C3E-0F8F222C85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553-40CC-93F0-1EC81F9C451E}"/>
                </c:ext>
              </c:extLst>
            </c:dLbl>
            <c:dLbl>
              <c:idx val="4"/>
              <c:layout>
                <c:manualLayout>
                  <c:x val="0"/>
                  <c:y val="-7.2406364747577223E-2"/>
                </c:manualLayout>
              </c:layout>
              <c:tx>
                <c:rich>
                  <a:bodyPr/>
                  <a:lstStyle/>
                  <a:p>
                    <a:fld id="{1D021D44-7AB6-4CBC-9C22-48B3FC02DB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553-40CC-93F0-1EC81F9C451E}"/>
                </c:ext>
              </c:extLst>
            </c:dLbl>
            <c:dLbl>
              <c:idx val="5"/>
              <c:layout>
                <c:manualLayout>
                  <c:x val="-2.1717962670414126E-3"/>
                  <c:y val="-7.4048233822810297E-2"/>
                </c:manualLayout>
              </c:layout>
              <c:tx>
                <c:rich>
                  <a:bodyPr/>
                  <a:lstStyle/>
                  <a:p>
                    <a:fld id="{994BE655-78AF-4A10-B5B8-3B08DFC46D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F553-40CC-93F0-1EC81F9C451E}"/>
                </c:ext>
              </c:extLst>
            </c:dLbl>
            <c:dLbl>
              <c:idx val="6"/>
              <c:layout>
                <c:manualLayout>
                  <c:x val="0"/>
                  <c:y val="-8.1297414655541009E-2"/>
                </c:manualLayout>
              </c:layout>
              <c:tx>
                <c:rich>
                  <a:bodyPr/>
                  <a:lstStyle/>
                  <a:p>
                    <a:fld id="{FBAA87FA-24F1-4C54-8822-10673704EA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F553-40CC-93F0-1EC81F9C451E}"/>
                </c:ext>
              </c:extLst>
            </c:dLbl>
            <c:dLbl>
              <c:idx val="7"/>
              <c:layout>
                <c:manualLayout>
                  <c:x val="0"/>
                  <c:y val="-8.1005738550637155E-2"/>
                </c:manualLayout>
              </c:layout>
              <c:tx>
                <c:rich>
                  <a:bodyPr/>
                  <a:lstStyle/>
                  <a:p>
                    <a:fld id="{659549E7-0CE5-4989-B654-1012A8C585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553-40CC-93F0-1EC81F9C451E}"/>
                </c:ext>
              </c:extLst>
            </c:dLbl>
            <c:dLbl>
              <c:idx val="8"/>
              <c:layout>
                <c:manualLayout>
                  <c:x val="-1.5926321976072595E-16"/>
                  <c:y val="-7.9434252855828752E-2"/>
                </c:manualLayout>
              </c:layout>
              <c:tx>
                <c:rich>
                  <a:bodyPr/>
                  <a:lstStyle/>
                  <a:p>
                    <a:fld id="{73697665-E334-4B69-A756-8D124807DD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F553-40CC-93F0-1EC81F9C451E}"/>
                </c:ext>
              </c:extLst>
            </c:dLbl>
            <c:dLbl>
              <c:idx val="9"/>
              <c:layout>
                <c:manualLayout>
                  <c:x val="0"/>
                  <c:y val="-8.4342243362628633E-2"/>
                </c:manualLayout>
              </c:layout>
              <c:tx>
                <c:rich>
                  <a:bodyPr/>
                  <a:lstStyle/>
                  <a:p>
                    <a:fld id="{881C9AD7-0083-44C4-B248-593D3D5F63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F553-40CC-93F0-1EC81F9C451E}"/>
                </c:ext>
              </c:extLst>
            </c:dLbl>
            <c:dLbl>
              <c:idx val="10"/>
              <c:layout>
                <c:manualLayout>
                  <c:x val="-1.5976573771288847E-16"/>
                  <c:y val="-7.7155331472524846E-2"/>
                </c:manualLayout>
              </c:layout>
              <c:tx>
                <c:rich>
                  <a:bodyPr/>
                  <a:lstStyle/>
                  <a:p>
                    <a:fld id="{7907B328-3972-4389-B7E6-74CC64CC7B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F553-40CC-93F0-1EC81F9C451E}"/>
                </c:ext>
              </c:extLst>
            </c:dLbl>
            <c:dLbl>
              <c:idx val="11"/>
              <c:layout>
                <c:manualLayout>
                  <c:x val="-1.5976573771288847E-16"/>
                  <c:y val="-7.2572468262570869E-2"/>
                </c:manualLayout>
              </c:layout>
              <c:tx>
                <c:rich>
                  <a:bodyPr/>
                  <a:lstStyle/>
                  <a:p>
                    <a:fld id="{C333B57B-DF13-4497-90B1-41F81883AE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F553-40CC-93F0-1EC81F9C451E}"/>
                </c:ext>
              </c:extLst>
            </c:dLbl>
            <c:dLbl>
              <c:idx val="12"/>
              <c:layout>
                <c:manualLayout>
                  <c:x val="-1.5976573771288847E-16"/>
                  <c:y val="-8.0136520392288357E-2"/>
                </c:manualLayout>
              </c:layout>
              <c:tx>
                <c:rich>
                  <a:bodyPr/>
                  <a:lstStyle/>
                  <a:p>
                    <a:fld id="{00D3591A-E69D-47F4-B257-CDFFAF0E1B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F553-40CC-93F0-1EC81F9C45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Overflow="overflow" horzOverflow="overflow" wrap="square" lIns="0" tIns="0" rIns="0" bIns="0" anchor="t" anchorCtr="1">
                <a:spAutoFit/>
              </a:bodyPr>
              <a:lstStyle/>
              <a:p>
                <a:pPr>
                  <a:defRPr sz="1050">
                    <a:latin typeface="IPT.Mitra" panose="00000400000000000000" pitchFamily="2" charset="2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'تامین مالی - مانده'!$L$2:$X$2</c:f>
              <c:strCache>
                <c:ptCount val="13"/>
                <c:pt idx="0">
                  <c:v>1397-10-30</c:v>
                </c:pt>
                <c:pt idx="1">
                  <c:v>1397-11-30</c:v>
                </c:pt>
                <c:pt idx="2">
                  <c:v>1397-12-30</c:v>
                </c:pt>
                <c:pt idx="3">
                  <c:v>1398-01-31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1398-05-31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  <c:pt idx="12">
                  <c:v>1398-10-30</c:v>
                </c:pt>
              </c:strCache>
            </c:strRef>
          </c:cat>
          <c:val>
            <c:numRef>
              <c:f>'تامین مالی - مانده'!$L$12:$X$12</c:f>
              <c:numCache>
                <c:formatCode>_(* #,##0_);_(* \(#,##0\);_(* "-"??_);_(@_)</c:formatCode>
                <c:ptCount val="13"/>
                <c:pt idx="0">
                  <c:v>130105</c:v>
                </c:pt>
                <c:pt idx="1">
                  <c:v>139105</c:v>
                </c:pt>
                <c:pt idx="2">
                  <c:v>164855</c:v>
                </c:pt>
                <c:pt idx="3">
                  <c:v>164855</c:v>
                </c:pt>
                <c:pt idx="4">
                  <c:v>162823</c:v>
                </c:pt>
                <c:pt idx="5">
                  <c:v>168456</c:v>
                </c:pt>
                <c:pt idx="6">
                  <c:v>166543</c:v>
                </c:pt>
                <c:pt idx="7">
                  <c:v>165543</c:v>
                </c:pt>
                <c:pt idx="8">
                  <c:v>173543</c:v>
                </c:pt>
                <c:pt idx="9">
                  <c:v>172543</c:v>
                </c:pt>
                <c:pt idx="10">
                  <c:v>175543</c:v>
                </c:pt>
                <c:pt idx="11">
                  <c:v>174043</c:v>
                </c:pt>
                <c:pt idx="12">
                  <c:v>172393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- مانده'!$L$21:$X$21</c15:f>
                <c15:dlblRangeCache>
                  <c:ptCount val="13"/>
                  <c:pt idx="0">
                    <c:v> 866,440 </c:v>
                  </c:pt>
                  <c:pt idx="1">
                    <c:v> 880,861 </c:v>
                  </c:pt>
                  <c:pt idx="2">
                    <c:v> 892,452 </c:v>
                  </c:pt>
                  <c:pt idx="3">
                    <c:v> 892,452 </c:v>
                  </c:pt>
                  <c:pt idx="4">
                    <c:v> 894,420 </c:v>
                  </c:pt>
                  <c:pt idx="5">
                    <c:v> 1,024,481 </c:v>
                  </c:pt>
                  <c:pt idx="6">
                    <c:v> 1,003,568 </c:v>
                  </c:pt>
                  <c:pt idx="7">
                    <c:v> 963,208 </c:v>
                  </c:pt>
                  <c:pt idx="8">
                    <c:v> 976,208 </c:v>
                  </c:pt>
                  <c:pt idx="9">
                    <c:v> 1,175,189 </c:v>
                  </c:pt>
                  <c:pt idx="10">
                    <c:v> 1,247,289 </c:v>
                  </c:pt>
                  <c:pt idx="11">
                    <c:v> 1,366,429 </c:v>
                  </c:pt>
                  <c:pt idx="12">
                    <c:v> 1,389,454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F553-40CC-93F0-1EC81F9C4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100"/>
        <c:axId val="535348672"/>
        <c:axId val="535349064"/>
      </c:barChart>
      <c:lineChart>
        <c:grouping val="standard"/>
        <c:varyColors val="0"/>
        <c:ser>
          <c:idx val="3"/>
          <c:order val="3"/>
          <c:spPr>
            <a:ln>
              <a:noFill/>
            </a:ln>
          </c:spPr>
          <c:marker>
            <c:symbol val="none"/>
          </c:marker>
          <c:val>
            <c:numRef>
              <c:f>'تامین مالی - مانده'!$E$21:$Q$21</c:f>
              <c:numCache>
                <c:formatCode>_(* #,##0_);_(* \(#,##0\);_(* "-"??_);_(@_)</c:formatCode>
                <c:ptCount val="7"/>
                <c:pt idx="0">
                  <c:v>916087</c:v>
                </c:pt>
                <c:pt idx="1">
                  <c:v>866440</c:v>
                </c:pt>
                <c:pt idx="2">
                  <c:v>880861</c:v>
                </c:pt>
                <c:pt idx="3">
                  <c:v>892452</c:v>
                </c:pt>
                <c:pt idx="4">
                  <c:v>892452</c:v>
                </c:pt>
                <c:pt idx="5">
                  <c:v>894420</c:v>
                </c:pt>
                <c:pt idx="6">
                  <c:v>1024481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553-40CC-93F0-1EC81F9C4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348672"/>
        <c:axId val="535349064"/>
      </c:lineChart>
      <c:catAx>
        <c:axId val="53534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49064"/>
        <c:crosses val="autoZero"/>
        <c:auto val="1"/>
        <c:lblAlgn val="ctr"/>
        <c:lblOffset val="100"/>
        <c:noMultiLvlLbl val="0"/>
      </c:catAx>
      <c:valAx>
        <c:axId val="535349064"/>
        <c:scaling>
          <c:orientation val="minMax"/>
          <c:max val="15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4867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1238862231482622"/>
          <c:y val="0.93855620482969715"/>
          <c:w val="0.5647920045303747"/>
          <c:h val="6.14438628159408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36- مانده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اوراق بدهی منتشره به تفکیک نوع اوراق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78134077848987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531780402449694"/>
          <c:y val="0.1264452094874455"/>
          <c:w val="0.51714238845144356"/>
          <c:h val="0.795603406823000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6C-477B-AB22-7E809430B60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76C-477B-AB22-7E809430B60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76C-477B-AB22-7E809430B607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76C-477B-AB22-7E809430B607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76C-477B-AB22-7E809430B607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76C-477B-AB22-7E809430B607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76C-477B-AB22-7E809430B607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76C-477B-AB22-7E809430B607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76C-477B-AB22-7E809430B607}"/>
              </c:ext>
            </c:extLst>
          </c:dPt>
          <c:dLbls>
            <c:dLbl>
              <c:idx val="2"/>
              <c:layout>
                <c:manualLayout>
                  <c:x val="0.12520770035816772"/>
                  <c:y val="0.1257134716684063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76C-477B-AB22-7E809430B607}"/>
                </c:ext>
              </c:extLst>
            </c:dLbl>
            <c:dLbl>
              <c:idx val="3"/>
              <c:layout>
                <c:manualLayout>
                  <c:x val="-3.2819687706839247E-2"/>
                  <c:y val="0.120596797867585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76C-477B-AB22-7E809430B607}"/>
                </c:ext>
              </c:extLst>
            </c:dLbl>
            <c:dLbl>
              <c:idx val="5"/>
              <c:layout>
                <c:manualLayout>
                  <c:x val="0"/>
                  <c:y val="-0.141124257159022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396317358982821"/>
                      <c:h val="0.153633557440292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76C-477B-AB22-7E809430B607}"/>
                </c:ext>
              </c:extLst>
            </c:dLbl>
            <c:dLbl>
              <c:idx val="6"/>
              <c:layout>
                <c:manualLayout>
                  <c:x val="-7.302510370551217E-2"/>
                  <c:y val="-0.18758110317877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76C-477B-AB22-7E809430B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'تامین مالی - مانده'!$A$28:$A$36</c:f>
              <c:strCache>
                <c:ptCount val="9"/>
                <c:pt idx="0">
                  <c:v>اسناد خزانه اسلامي</c:v>
                </c:pt>
                <c:pt idx="1">
                  <c:v>اوراق اجاره</c:v>
                </c:pt>
                <c:pt idx="2">
                  <c:v>اوراق رهني</c:v>
                </c:pt>
                <c:pt idx="3">
                  <c:v>اوراق خرید دین</c:v>
                </c:pt>
                <c:pt idx="4">
                  <c:v>اوراق سفارش ساخت</c:v>
                </c:pt>
                <c:pt idx="5">
                  <c:v>اوراق سلف موازی استاندارد</c:v>
                </c:pt>
                <c:pt idx="6">
                  <c:v>اوراق مرابحه</c:v>
                </c:pt>
                <c:pt idx="7">
                  <c:v>اوراق مشاركت</c:v>
                </c:pt>
                <c:pt idx="8">
                  <c:v>اوراق منفعت</c:v>
                </c:pt>
              </c:strCache>
            </c:strRef>
          </c:cat>
          <c:val>
            <c:numRef>
              <c:f>'تامین مالی - مانده'!$C$28:$C$36</c:f>
              <c:numCache>
                <c:formatCode>0.0%</c:formatCode>
                <c:ptCount val="9"/>
                <c:pt idx="0">
                  <c:v>0.44366276249519593</c:v>
                </c:pt>
                <c:pt idx="1">
                  <c:v>9.9477204714945588E-2</c:v>
                </c:pt>
                <c:pt idx="2">
                  <c:v>3.6611503511451262E-3</c:v>
                </c:pt>
                <c:pt idx="3">
                  <c:v>9.5721053017948051E-5</c:v>
                </c:pt>
                <c:pt idx="4">
                  <c:v>0</c:v>
                </c:pt>
                <c:pt idx="5">
                  <c:v>7.7476476371294054E-2</c:v>
                </c:pt>
                <c:pt idx="6">
                  <c:v>5.1778612318219966E-2</c:v>
                </c:pt>
                <c:pt idx="7">
                  <c:v>0.12592860217034893</c:v>
                </c:pt>
                <c:pt idx="8">
                  <c:v>0.19791947052583245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76C-477B-AB22-7E809430B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39- روند یکساله تعداد مانده اوراق بدهی منتشره به تفکیک ماهیت ناشر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2814373300642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796046136434781E-2"/>
          <c:y val="0.10600660066006601"/>
          <c:w val="0.90329263887885569"/>
          <c:h val="0.646803357501104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مانده'!$A$62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مانده'!$K$61:$W$61</c:f>
              <c:strCache>
                <c:ptCount val="13"/>
                <c:pt idx="0">
                  <c:v>1397-10-30</c:v>
                </c:pt>
                <c:pt idx="1">
                  <c:v>1397-11-30</c:v>
                </c:pt>
                <c:pt idx="2">
                  <c:v>1397-12-30</c:v>
                </c:pt>
                <c:pt idx="3">
                  <c:v>1398-01-31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1398-05-31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  <c:pt idx="12">
                  <c:v>1398-10-30</c:v>
                </c:pt>
              </c:strCache>
            </c:strRef>
          </c:cat>
          <c:val>
            <c:numRef>
              <c:f>'تامین مالی - مانده'!$K$62:$W$62</c:f>
              <c:numCache>
                <c:formatCode>General</c:formatCode>
                <c:ptCount val="13"/>
                <c:pt idx="0">
                  <c:v>56</c:v>
                </c:pt>
                <c:pt idx="1">
                  <c:v>56</c:v>
                </c:pt>
                <c:pt idx="2">
                  <c:v>65</c:v>
                </c:pt>
                <c:pt idx="3">
                  <c:v>65</c:v>
                </c:pt>
                <c:pt idx="4">
                  <c:v>66</c:v>
                </c:pt>
                <c:pt idx="5">
                  <c:v>72</c:v>
                </c:pt>
                <c:pt idx="6">
                  <c:v>69</c:v>
                </c:pt>
                <c:pt idx="7">
                  <c:v>65</c:v>
                </c:pt>
                <c:pt idx="8">
                  <c:v>70</c:v>
                </c:pt>
                <c:pt idx="9">
                  <c:v>80</c:v>
                </c:pt>
                <c:pt idx="10">
                  <c:v>85</c:v>
                </c:pt>
                <c:pt idx="11">
                  <c:v>91</c:v>
                </c:pt>
                <c:pt idx="12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2-4A17-BE2C-6E85B03727F5}"/>
            </c:ext>
          </c:extLst>
        </c:ser>
        <c:ser>
          <c:idx val="1"/>
          <c:order val="1"/>
          <c:tx>
            <c:strRef>
              <c:f>'تامین مالی - مانده'!$A$63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4144293904875794E-3"/>
                  <c:y val="-1.31936354733572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C2-4A17-BE2C-6E85B03727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مانده'!$K$61:$W$61</c:f>
              <c:strCache>
                <c:ptCount val="13"/>
                <c:pt idx="0">
                  <c:v>1397-10-30</c:v>
                </c:pt>
                <c:pt idx="1">
                  <c:v>1397-11-30</c:v>
                </c:pt>
                <c:pt idx="2">
                  <c:v>1397-12-30</c:v>
                </c:pt>
                <c:pt idx="3">
                  <c:v>1398-01-31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1398-05-31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  <c:pt idx="12">
                  <c:v>1398-10-30</c:v>
                </c:pt>
              </c:strCache>
            </c:strRef>
          </c:cat>
          <c:val>
            <c:numRef>
              <c:f>'تامین مالی - مانده'!$K$63:$W$63</c:f>
              <c:numCache>
                <c:formatCode>General</c:formatCode>
                <c:ptCount val="13"/>
                <c:pt idx="0">
                  <c:v>12</c:v>
                </c:pt>
                <c:pt idx="1">
                  <c:v>9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9</c:v>
                </c:pt>
                <c:pt idx="7">
                  <c:v>9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16</c:v>
                </c:pt>
                <c:pt idx="1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C2-4A17-BE2C-6E85B03727F5}"/>
            </c:ext>
          </c:extLst>
        </c:ser>
        <c:ser>
          <c:idx val="2"/>
          <c:order val="2"/>
          <c:tx>
            <c:strRef>
              <c:f>'تامین مالی - مانده'!$A$64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مانده'!$K$61:$W$61</c:f>
              <c:strCache>
                <c:ptCount val="13"/>
                <c:pt idx="0">
                  <c:v>1397-10-30</c:v>
                </c:pt>
                <c:pt idx="1">
                  <c:v>1397-11-30</c:v>
                </c:pt>
                <c:pt idx="2">
                  <c:v>1397-12-30</c:v>
                </c:pt>
                <c:pt idx="3">
                  <c:v>1398-01-31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1398-05-31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  <c:pt idx="12">
                  <c:v>1398-10-30</c:v>
                </c:pt>
              </c:strCache>
            </c:strRef>
          </c:cat>
          <c:val>
            <c:numRef>
              <c:f>'تامین مالی - مانده'!$K$64:$W$64</c:f>
              <c:numCache>
                <c:formatCode>General</c:formatCode>
                <c:ptCount val="13"/>
                <c:pt idx="0">
                  <c:v>66</c:v>
                </c:pt>
                <c:pt idx="1">
                  <c:v>74</c:v>
                </c:pt>
                <c:pt idx="2">
                  <c:v>79</c:v>
                </c:pt>
                <c:pt idx="3">
                  <c:v>79</c:v>
                </c:pt>
                <c:pt idx="4">
                  <c:v>76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79</c:v>
                </c:pt>
                <c:pt idx="9">
                  <c:v>79</c:v>
                </c:pt>
                <c:pt idx="10">
                  <c:v>80</c:v>
                </c:pt>
                <c:pt idx="11">
                  <c:v>78</c:v>
                </c:pt>
                <c:pt idx="1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C2-4A17-BE2C-6E85B03727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535350240"/>
        <c:axId val="535350632"/>
      </c:barChart>
      <c:catAx>
        <c:axId val="53535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50632"/>
        <c:crosses val="autoZero"/>
        <c:auto val="1"/>
        <c:lblAlgn val="ctr"/>
        <c:lblOffset val="100"/>
        <c:noMultiLvlLbl val="0"/>
      </c:catAx>
      <c:valAx>
        <c:axId val="535350632"/>
        <c:scaling>
          <c:orientation val="minMax"/>
          <c:max val="19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50240"/>
        <c:crosses val="autoZero"/>
        <c:crossBetween val="between"/>
        <c:majorUnit val="3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96604782200389"/>
          <c:y val="0.91334771272402826"/>
          <c:w val="0.47428177899780882"/>
          <c:h val="8.2251847231967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40-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34291839474264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218427242049291"/>
          <c:y val="0.10004453218370096"/>
          <c:w val="0.8740062037699835"/>
          <c:h val="0.77383233061911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انتشار'!$A$22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انتشار'!$K$21:$W$21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'تامین مالی - انتشار'!$K$22:$W$22</c:f>
              <c:numCache>
                <c:formatCode>#,##0</c:formatCode>
                <c:ptCount val="13"/>
                <c:pt idx="0">
                  <c:v>6030</c:v>
                </c:pt>
                <c:pt idx="1">
                  <c:v>14291</c:v>
                </c:pt>
                <c:pt idx="2">
                  <c:v>77317</c:v>
                </c:pt>
                <c:pt idx="3">
                  <c:v>0</c:v>
                </c:pt>
                <c:pt idx="4">
                  <c:v>4000</c:v>
                </c:pt>
                <c:pt idx="5">
                  <c:v>127742</c:v>
                </c:pt>
                <c:pt idx="6">
                  <c:v>0</c:v>
                </c:pt>
                <c:pt idx="7">
                  <c:v>0</c:v>
                </c:pt>
                <c:pt idx="8">
                  <c:v>25000</c:v>
                </c:pt>
                <c:pt idx="9">
                  <c:v>235079</c:v>
                </c:pt>
                <c:pt idx="10">
                  <c:v>99921</c:v>
                </c:pt>
                <c:pt idx="11">
                  <c:v>140000</c:v>
                </c:pt>
                <c:pt idx="12">
                  <c:v>53000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F-4E6A-826D-92B9214D7167}"/>
            </c:ext>
          </c:extLst>
        </c:ser>
        <c:ser>
          <c:idx val="1"/>
          <c:order val="1"/>
          <c:tx>
            <c:strRef>
              <c:f>'تامین مالی - انتشار'!$A$23</c:f>
              <c:strCache>
                <c:ptCount val="1"/>
                <c:pt idx="0">
                  <c:v>شهرداری</c:v>
                </c:pt>
              </c:strCache>
            </c:strRef>
          </c:tx>
          <c:spPr>
            <a:ln w="19050">
              <a:noFill/>
            </a:ln>
          </c:spPr>
          <c:invertIfNegative val="0"/>
          <c:cat>
            <c:strRef>
              <c:f>'تامین مالی - انتشار'!$K$21:$W$21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'تامین مالی - انتشار'!$K$23:$W$23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15000</c:v>
                </c:pt>
                <c:pt idx="7">
                  <c:v>0</c:v>
                </c:pt>
                <c:pt idx="8">
                  <c:v>10000</c:v>
                </c:pt>
                <c:pt idx="9">
                  <c:v>1500</c:v>
                </c:pt>
                <c:pt idx="10">
                  <c:v>2500</c:v>
                </c:pt>
                <c:pt idx="11">
                  <c:v>7000</c:v>
                </c:pt>
                <c:pt idx="12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0F-4E6A-826D-92B9214D7167}"/>
            </c:ext>
          </c:extLst>
        </c:ser>
        <c:ser>
          <c:idx val="2"/>
          <c:order val="2"/>
          <c:tx>
            <c:strRef>
              <c:f>'تامین مالی - انتشار'!$A$24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8F2ABB4D-CD2A-4852-959E-2C8190C475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B0F-4E6A-826D-92B9214D7167}"/>
                </c:ext>
              </c:extLst>
            </c:dLbl>
            <c:dLbl>
              <c:idx val="1"/>
              <c:layout>
                <c:manualLayout>
                  <c:x val="-8.3002248093033564E-17"/>
                  <c:y val="-7.5110611173603306E-2"/>
                </c:manualLayout>
              </c:layout>
              <c:tx>
                <c:rich>
                  <a:bodyPr/>
                  <a:lstStyle/>
                  <a:p>
                    <a:fld id="{02040CAE-BDCF-47E4-89AF-9BC89255A2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B0F-4E6A-826D-92B9214D7167}"/>
                </c:ext>
              </c:extLst>
            </c:dLbl>
            <c:dLbl>
              <c:idx val="2"/>
              <c:layout>
                <c:manualLayout>
                  <c:x val="-2.2637238256932655E-3"/>
                  <c:y val="-0.10823397075365587"/>
                </c:manualLayout>
              </c:layout>
              <c:tx>
                <c:rich>
                  <a:bodyPr/>
                  <a:lstStyle/>
                  <a:p>
                    <a:fld id="{40FDEE72-E752-4CF3-869B-589D2D6129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B0F-4E6A-826D-92B9214D716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862B7C0-9AC4-42DE-85FE-C3DB5664C0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B0F-4E6A-826D-92B9214D716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D33794DD-D45D-41A4-B35E-A64F079F73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B0F-4E6A-826D-92B9214D7167}"/>
                </c:ext>
              </c:extLst>
            </c:dLbl>
            <c:dLbl>
              <c:idx val="5"/>
              <c:layout>
                <c:manualLayout>
                  <c:x val="-4.5274476513866135E-3"/>
                  <c:y val="-5.2034120734908117E-2"/>
                </c:manualLayout>
              </c:layout>
              <c:tx>
                <c:rich>
                  <a:bodyPr/>
                  <a:lstStyle/>
                  <a:p>
                    <a:fld id="{08A49CE4-0548-48BD-A8D7-9D6C6E5328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B0F-4E6A-826D-92B9214D716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5D709AEA-7B69-4743-A1D7-615E4BEA14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B0F-4E6A-826D-92B9214D7167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0ED0E0ED-E77A-432D-9FF3-BC8A4AA372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B0F-4E6A-826D-92B9214D7167}"/>
                </c:ext>
              </c:extLst>
            </c:dLbl>
            <c:dLbl>
              <c:idx val="8"/>
              <c:layout>
                <c:manualLayout>
                  <c:x val="0"/>
                  <c:y val="-6.2524059492563358E-2"/>
                </c:manualLayout>
              </c:layout>
              <c:tx>
                <c:rich>
                  <a:bodyPr/>
                  <a:lstStyle/>
                  <a:p>
                    <a:fld id="{DE9EA720-038A-42FB-BFC2-62B112F10B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B0F-4E6A-826D-92B9214D7167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ED031629-B9D6-4219-B819-640C723236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B0F-4E6A-826D-92B9214D7167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F20EF5F3-5934-490A-8E8A-592DCB9561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B0F-4E6A-826D-92B9214D7167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EC20146C-50A2-4881-9898-DCBB4820E0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B0F-4E6A-826D-92B9214D7167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BDE13B56-E306-4ACF-8267-F4EC5DAF41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B0F-4E6A-826D-92B9214D71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cat>
            <c:strRef>
              <c:f>'تامین مالی - انتشار'!$K$21:$W$21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'تامین مالی - انتشار'!$K$24:$W$24</c:f>
              <c:numCache>
                <c:formatCode>#,##0</c:formatCode>
                <c:ptCount val="13"/>
                <c:pt idx="0">
                  <c:v>5000</c:v>
                </c:pt>
                <c:pt idx="1">
                  <c:v>13000</c:v>
                </c:pt>
                <c:pt idx="2">
                  <c:v>45250</c:v>
                </c:pt>
                <c:pt idx="3">
                  <c:v>0</c:v>
                </c:pt>
                <c:pt idx="4">
                  <c:v>0</c:v>
                </c:pt>
                <c:pt idx="5">
                  <c:v>6133</c:v>
                </c:pt>
                <c:pt idx="6">
                  <c:v>3087</c:v>
                </c:pt>
                <c:pt idx="7">
                  <c:v>1000</c:v>
                </c:pt>
                <c:pt idx="8">
                  <c:v>10000</c:v>
                </c:pt>
                <c:pt idx="9">
                  <c:v>1000</c:v>
                </c:pt>
                <c:pt idx="10">
                  <c:v>3000</c:v>
                </c:pt>
                <c:pt idx="11">
                  <c:v>0</c:v>
                </c:pt>
                <c:pt idx="12">
                  <c:v>1000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- انتشار'!$K$25:$W$25</c15:f>
                <c15:dlblRangeCache>
                  <c:ptCount val="13"/>
                  <c:pt idx="0">
                    <c:v> 11,030 </c:v>
                  </c:pt>
                  <c:pt idx="1">
                    <c:v> 27,291 </c:v>
                  </c:pt>
                  <c:pt idx="2">
                    <c:v> 122,567 </c:v>
                  </c:pt>
                  <c:pt idx="3">
                    <c:v> -   </c:v>
                  </c:pt>
                  <c:pt idx="4">
                    <c:v> 4,000 </c:v>
                  </c:pt>
                  <c:pt idx="5">
                    <c:v> 133,875 </c:v>
                  </c:pt>
                  <c:pt idx="6">
                    <c:v> 18,087 </c:v>
                  </c:pt>
                  <c:pt idx="7">
                    <c:v> 1,000 </c:v>
                  </c:pt>
                  <c:pt idx="8">
                    <c:v> 45,000 </c:v>
                  </c:pt>
                  <c:pt idx="9">
                    <c:v> 237,579 </c:v>
                  </c:pt>
                  <c:pt idx="10">
                    <c:v> 105,421 </c:v>
                  </c:pt>
                  <c:pt idx="11">
                    <c:v> 147,000 </c:v>
                  </c:pt>
                  <c:pt idx="12">
                    <c:v> 59,000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AB0F-4E6A-826D-92B9214D7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5782008"/>
        <c:axId val="535782400"/>
      </c:barChart>
      <c:catAx>
        <c:axId val="53578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2400"/>
        <c:crosses val="autoZero"/>
        <c:auto val="1"/>
        <c:lblAlgn val="ctr"/>
        <c:lblOffset val="100"/>
        <c:noMultiLvlLbl val="0"/>
      </c:catAx>
      <c:valAx>
        <c:axId val="53578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200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271186712347984"/>
          <c:y val="0.91346420239136761"/>
          <c:w val="0.49455378349353191"/>
          <c:h val="7.6570116235470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41- روند یکساله ارزش اوراق بدهی منتشر شده به تفکیک نوع اوراق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26674868766404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6207513123359581E-2"/>
          <c:y val="9.5026731997452402E-2"/>
          <c:w val="0.88143471128608919"/>
          <c:h val="0.736904873673232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انتشار'!$A$47</c:f>
              <c:strCache>
                <c:ptCount val="1"/>
                <c:pt idx="0">
                  <c:v>اسناد خزانه اسلامي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انتشار'!$K$46:$W$46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'تامین مالی - انتشار'!$K$47:$W$47</c:f>
              <c:numCache>
                <c:formatCode>_(* #,##0_);_(* \(#,##0\);_(* "-"??_);_(@_)</c:formatCode>
                <c:ptCount val="13"/>
                <c:pt idx="0">
                  <c:v>6030</c:v>
                </c:pt>
                <c:pt idx="1">
                  <c:v>14291</c:v>
                </c:pt>
                <c:pt idx="2">
                  <c:v>16317</c:v>
                </c:pt>
                <c:pt idx="3">
                  <c:v>0</c:v>
                </c:pt>
                <c:pt idx="4">
                  <c:v>0</c:v>
                </c:pt>
                <c:pt idx="5">
                  <c:v>127742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160000</c:v>
                </c:pt>
                <c:pt idx="10">
                  <c:v>50000</c:v>
                </c:pt>
                <c:pt idx="11">
                  <c:v>100000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E-4EB1-81AC-F375E4D7B174}"/>
            </c:ext>
          </c:extLst>
        </c:ser>
        <c:ser>
          <c:idx val="1"/>
          <c:order val="1"/>
          <c:tx>
            <c:strRef>
              <c:f>'تامین مالی - انتشار'!$A$48</c:f>
              <c:strCache>
                <c:ptCount val="1"/>
                <c:pt idx="0">
                  <c:v>اوراق اجاره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انتشار'!$K$46:$W$46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'تامین مالی - انتشار'!$K$48:$W$48</c:f>
              <c:numCache>
                <c:formatCode>_(* #,##0_);_(* \(#,##0\);_(* "-"??_);_(@_)</c:formatCode>
                <c:ptCount val="13"/>
                <c:pt idx="0">
                  <c:v>5000</c:v>
                </c:pt>
                <c:pt idx="2">
                  <c:v>17600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0">
                  <c:v>3000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9E-4EB1-81AC-F375E4D7B174}"/>
            </c:ext>
          </c:extLst>
        </c:ser>
        <c:ser>
          <c:idx val="2"/>
          <c:order val="2"/>
          <c:tx>
            <c:strRef>
              <c:f>'تامین مالی - انتشار'!$A$49</c:f>
              <c:strCache>
                <c:ptCount val="1"/>
                <c:pt idx="0">
                  <c:v>اوراق رهني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انتشار'!$K$46:$W$46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'تامین مالی - انتشار'!$G$49:$S$49</c:f>
              <c:numCache>
                <c:formatCode>_(* #,##0_);_(* \(#,##0\);_(* "-"??_);_(@_)</c:formatCode>
                <c:ptCount val="12"/>
                <c:pt idx="4">
                  <c:v>2000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9E-4EB1-81AC-F375E4D7B174}"/>
            </c:ext>
          </c:extLst>
        </c:ser>
        <c:ser>
          <c:idx val="3"/>
          <c:order val="3"/>
          <c:tx>
            <c:strRef>
              <c:f>'تامین مالی - انتشار'!$A$50</c:f>
              <c:strCache>
                <c:ptCount val="1"/>
                <c:pt idx="0">
                  <c:v>اوراق سلف موازی استاندارد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انتشار'!$K$46:$W$46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'تامین مالی - انتشار'!$K$50:$W$50</c:f>
              <c:numCache>
                <c:formatCode>_(* #,##0_);_(* \(#,##0\);_(* "-"??_);_(@_)</c:formatCode>
                <c:ptCount val="13"/>
                <c:pt idx="2">
                  <c:v>41650</c:v>
                </c:pt>
                <c:pt idx="3">
                  <c:v>0</c:v>
                </c:pt>
                <c:pt idx="4">
                  <c:v>4000</c:v>
                </c:pt>
                <c:pt idx="5">
                  <c:v>2000</c:v>
                </c:pt>
                <c:pt idx="8">
                  <c:v>33000</c:v>
                </c:pt>
                <c:pt idx="9">
                  <c:v>26000</c:v>
                </c:pt>
                <c:pt idx="12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9E-4EB1-81AC-F375E4D7B174}"/>
            </c:ext>
          </c:extLst>
        </c:ser>
        <c:ser>
          <c:idx val="4"/>
          <c:order val="4"/>
          <c:tx>
            <c:strRef>
              <c:f>'تامین مالی - انتشار'!$A$51</c:f>
              <c:strCache>
                <c:ptCount val="1"/>
                <c:pt idx="0">
                  <c:v>اوراق مرابحه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انتشار'!$K$46:$W$46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'تامین مالی - انتشار'!$J$51:$V$51</c:f>
              <c:numCache>
                <c:formatCode>_(* #,##0_);_(* \(#,##0\);_(* "-"??_);_(@_)</c:formatCode>
                <c:ptCount val="13"/>
                <c:pt idx="3">
                  <c:v>7000</c:v>
                </c:pt>
                <c:pt idx="4">
                  <c:v>0</c:v>
                </c:pt>
                <c:pt idx="5">
                  <c:v>0</c:v>
                </c:pt>
                <c:pt idx="6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9E-4EB1-81AC-F375E4D7B174}"/>
            </c:ext>
          </c:extLst>
        </c:ser>
        <c:ser>
          <c:idx val="5"/>
          <c:order val="5"/>
          <c:tx>
            <c:strRef>
              <c:f>'تامین مالی - انتشار'!$A$52</c:f>
              <c:strCache>
                <c:ptCount val="1"/>
                <c:pt idx="0">
                  <c:v>اوراق مشاركت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انتشار'!$K$46:$W$46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'تامین مالی - انتشار'!$K$52:$W$52</c:f>
              <c:numCache>
                <c:formatCode>_(* #,##0_);_(* \(#,##0\);_(* "-"??_);_(@_)</c:formatCode>
                <c:ptCount val="13"/>
                <c:pt idx="2">
                  <c:v>20000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15000</c:v>
                </c:pt>
                <c:pt idx="8">
                  <c:v>12000</c:v>
                </c:pt>
                <c:pt idx="9">
                  <c:v>1500</c:v>
                </c:pt>
                <c:pt idx="10">
                  <c:v>2500</c:v>
                </c:pt>
                <c:pt idx="11">
                  <c:v>7000</c:v>
                </c:pt>
                <c:pt idx="12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9E-4EB1-81AC-F375E4D7B174}"/>
            </c:ext>
          </c:extLst>
        </c:ser>
        <c:ser>
          <c:idx val="6"/>
          <c:order val="6"/>
          <c:tx>
            <c:strRef>
              <c:f>'تامین مالی - انتشار'!$A$53</c:f>
              <c:strCache>
                <c:ptCount val="1"/>
                <c:pt idx="0">
                  <c:v>اوراق منفعت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انتشار'!$K$46:$W$46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'تامین مالی - انتشار'!$K$53:$W$53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11000</c:v>
                </c:pt>
                <c:pt idx="2">
                  <c:v>20000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1000</c:v>
                </c:pt>
                <c:pt idx="9">
                  <c:v>50079</c:v>
                </c:pt>
                <c:pt idx="10">
                  <c:v>49921</c:v>
                </c:pt>
                <c:pt idx="11">
                  <c:v>40000</c:v>
                </c:pt>
                <c:pt idx="12">
                  <c:v>53000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9E-4EB1-81AC-F375E4D7B174}"/>
            </c:ext>
          </c:extLst>
        </c:ser>
        <c:ser>
          <c:idx val="7"/>
          <c:order val="7"/>
          <c:tx>
            <c:strRef>
              <c:f>'تامین مالی - انتشار'!$A$54</c:f>
              <c:strCache>
                <c:ptCount val="1"/>
                <c:pt idx="0">
                  <c:v>اوراق خرید دین</c:v>
                </c:pt>
              </c:strCache>
            </c:strRef>
          </c:tx>
          <c:invertIfNegative val="0"/>
          <c:cat>
            <c:strRef>
              <c:f>'تامین مالی - انتشار'!$K$46:$W$46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'تامین مالی - انتشار'!$F$54:$R$54</c:f>
              <c:numCache>
                <c:formatCode>_(* #,##0_);_(* \(#,##0\);_(* "-"??_);_(@_)</c:formatCode>
                <c:ptCount val="11"/>
                <c:pt idx="8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9E-4EB1-81AC-F375E4D7B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35783184"/>
        <c:axId val="534256968"/>
      </c:barChart>
      <c:lineChart>
        <c:grouping val="standard"/>
        <c:varyColors val="0"/>
        <c:ser>
          <c:idx val="8"/>
          <c:order val="8"/>
          <c:tx>
            <c:strRef>
              <c:f>'تامین مالی - انتشار'!$A$55</c:f>
              <c:strCache>
                <c:ptCount val="1"/>
                <c:pt idx="0">
                  <c:v>مجموع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val>
            <c:numRef>
              <c:f>'تامین مالی - انتشار'!$D$55:$P$55</c:f>
              <c:numCache>
                <c:formatCode>_(* #,##0_);_(* \(#,##0\);_(* "-"??_);_(@_)</c:formatCode>
                <c:ptCount val="9"/>
                <c:pt idx="0">
                  <c:v>120961</c:v>
                </c:pt>
                <c:pt idx="1">
                  <c:v>53000</c:v>
                </c:pt>
                <c:pt idx="2">
                  <c:v>500</c:v>
                </c:pt>
                <c:pt idx="3">
                  <c:v>11030</c:v>
                </c:pt>
                <c:pt idx="4">
                  <c:v>27291</c:v>
                </c:pt>
                <c:pt idx="5">
                  <c:v>122567</c:v>
                </c:pt>
                <c:pt idx="6">
                  <c:v>0</c:v>
                </c:pt>
                <c:pt idx="7">
                  <c:v>4000</c:v>
                </c:pt>
                <c:pt idx="8">
                  <c:v>133875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9E-4EB1-81AC-F375E4D7B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783184"/>
        <c:axId val="534256968"/>
      </c:lineChart>
      <c:catAx>
        <c:axId val="53578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56968"/>
        <c:crosses val="autoZero"/>
        <c:auto val="1"/>
        <c:lblAlgn val="ctr"/>
        <c:lblOffset val="100"/>
        <c:noMultiLvlLbl val="0"/>
      </c:catAx>
      <c:valAx>
        <c:axId val="534256968"/>
        <c:scaling>
          <c:orientation val="minMax"/>
          <c:max val="2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318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6.8750000000000006E-2"/>
          <c:y val="0.88149518460451748"/>
          <c:w val="0.89568749999999997"/>
          <c:h val="0.11166721223920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42- روند یکساله تعداد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26594709369193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01402091577934E-2"/>
          <c:y val="9.9172664766597432E-2"/>
          <c:w val="0.91385346261769096"/>
          <c:h val="0.736604350836513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انتشار'!$A$79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F5-4F60-90F0-E2FE7F94792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02-497D-B556-D8B6F8EFA0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انتشار'!$K$78:$W$78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'تامین مالی - انتشار'!$K$79:$W$79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12</c:v>
                </c:pt>
                <c:pt idx="3">
                  <c:v>0</c:v>
                </c:pt>
                <c:pt idx="4">
                  <c:v>1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15</c:v>
                </c:pt>
                <c:pt idx="10">
                  <c:v>8</c:v>
                </c:pt>
                <c:pt idx="11">
                  <c:v>8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01-416A-9AAA-100DB211FAAF}"/>
            </c:ext>
          </c:extLst>
        </c:ser>
        <c:ser>
          <c:idx val="1"/>
          <c:order val="1"/>
          <c:tx>
            <c:strRef>
              <c:f>'تامین مالی - انتشار'!$A$80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01-416A-9AAA-100DB211FAA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01-416A-9AAA-100DB211FAA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01-416A-9AAA-100DB211FAA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F5-4F60-90F0-E2FE7F94792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02-497D-B556-D8B6F8EFA0F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F5-4F60-90F0-E2FE7F947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انتشار'!$K$78:$W$78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'تامین مالی - انتشار'!$K$80:$W$80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301-416A-9AAA-100DB211FAAF}"/>
            </c:ext>
          </c:extLst>
        </c:ser>
        <c:ser>
          <c:idx val="2"/>
          <c:order val="2"/>
          <c:tx>
            <c:strRef>
              <c:f>'تامین مالی - انتشار'!$A$81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F5-4F60-90F0-E2FE7F94792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F5-4F60-90F0-E2FE7F947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'تامین مالی - انتشار'!$K$78:$W$78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'تامین مالی - انتشار'!$K$81:$W$81</c:f>
              <c:numCache>
                <c:formatCode>General</c:formatCode>
                <c:ptCount val="13"/>
                <c:pt idx="0">
                  <c:v>3</c:v>
                </c:pt>
                <c:pt idx="1">
                  <c:v>9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301-416A-9AAA-100DB211FA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534257752"/>
        <c:axId val="534258144"/>
      </c:barChart>
      <c:catAx>
        <c:axId val="534257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58144"/>
        <c:crosses val="autoZero"/>
        <c:auto val="1"/>
        <c:lblAlgn val="ctr"/>
        <c:lblOffset val="100"/>
        <c:noMultiLvlLbl val="0"/>
      </c:catAx>
      <c:valAx>
        <c:axId val="53425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5775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08801490487264"/>
          <c:y val="0.91871117337326702"/>
          <c:w val="0.56552096791009943"/>
          <c:h val="6.901888797642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43- 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9250412980514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90081018670663"/>
          <c:y val="9.9333151179446397E-2"/>
          <c:w val="0.87328960340725359"/>
          <c:h val="0.738290237379633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سررسید'!$A$3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C-44FC-B8FC-B38A9E70830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C-44FC-B8FC-B38A9E70830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C-44FC-B8FC-B38A9E70830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C-44FC-B8FC-B38A9E70830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C-44FC-B8FC-B38A9E70830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C-44FC-B8FC-B38A9E70830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C-44FC-B8FC-B38A9E70830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AC-44FC-B8FC-B38A9E70830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AC-44FC-B8FC-B38A9E70830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AC-44FC-B8FC-B38A9E70830C}"/>
                </c:ext>
              </c:extLst>
            </c:dLbl>
            <c:dLbl>
              <c:idx val="10"/>
              <c:layout>
                <c:manualLayout>
                  <c:x val="0"/>
                  <c:y val="-0.1303890641430074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2AC-44FC-B8FC-B38A9E70830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AC-44FC-B8FC-B38A9E70830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AC-44FC-B8FC-B38A9E708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سررسید'!$K$2:$W$2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'تامین مالی - سررسید'!$K$3:$W$3</c:f>
              <c:numCache>
                <c:formatCode>_(* #,##0_);_(* \(#,##0\);_(* "-"??_);_(@_)</c:formatCode>
                <c:ptCount val="13"/>
                <c:pt idx="0">
                  <c:v>52000</c:v>
                </c:pt>
                <c:pt idx="1">
                  <c:v>5000</c:v>
                </c:pt>
                <c:pt idx="2">
                  <c:v>85000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34000</c:v>
                </c:pt>
                <c:pt idx="7">
                  <c:v>39360</c:v>
                </c:pt>
                <c:pt idx="8">
                  <c:v>30000</c:v>
                </c:pt>
                <c:pt idx="9">
                  <c:v>36597</c:v>
                </c:pt>
                <c:pt idx="10">
                  <c:v>33322</c:v>
                </c:pt>
                <c:pt idx="11">
                  <c:v>26361</c:v>
                </c:pt>
                <c:pt idx="12">
                  <c:v>33324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2AC-44FC-B8FC-B38A9E70830C}"/>
            </c:ext>
          </c:extLst>
        </c:ser>
        <c:ser>
          <c:idx val="1"/>
          <c:order val="1"/>
          <c:tx>
            <c:strRef>
              <c:f>'تامین مالی - سررسید'!$A$5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AC-44FC-B8FC-B38A9E70830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AC-44FC-B8FC-B38A9E70830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AC-44FC-B8FC-B38A9E70830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AC-44FC-B8FC-B38A9E70830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AC-44FC-B8FC-B38A9E70830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AC-44FC-B8FC-B38A9E70830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AC-44FC-B8FC-B38A9E70830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AC-44FC-B8FC-B38A9E70830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AC-44FC-B8FC-B38A9E70830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AC-44FC-B8FC-B38A9E70830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AC-44FC-B8FC-B38A9E70830C}"/>
                </c:ext>
              </c:extLst>
            </c:dLbl>
            <c:dLbl>
              <c:idx val="11"/>
              <c:layout>
                <c:manualLayout>
                  <c:x val="-6.6777963272121833E-3"/>
                  <c:y val="-5.04731861198737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IPT.Mitra" panose="00000400000000000000" pitchFamily="2" charset="2"/>
                        <a:ea typeface="+mn-ea"/>
                        <a:cs typeface="+mn-cs"/>
                      </a:defRPr>
                    </a:pPr>
                    <a:fld id="{D8C00AC4-0708-4E5D-8A4F-B5C31D2F02B4}" type="CELLRANGE">
                      <a:rPr lang="en-US"/>
                      <a:pPr>
                        <a:defRPr sz="1200">
                          <a:solidFill>
                            <a:sysClr val="windowText" lastClr="000000"/>
                          </a:solidFill>
                          <a:latin typeface="IPT.Mitra" panose="00000400000000000000" pitchFamily="2" charset="2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52AC-44FC-B8FC-B38A9E70830C}"/>
                </c:ext>
              </c:extLst>
            </c:dLbl>
            <c:dLbl>
              <c:idx val="12"/>
              <c:layout>
                <c:manualLayout>
                  <c:x val="-1.6323313564873714E-16"/>
                  <c:y val="-5.4679284963196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IPT.Mitra" panose="00000400000000000000" pitchFamily="2" charset="2"/>
                        <a:ea typeface="+mn-ea"/>
                        <a:cs typeface="+mn-cs"/>
                      </a:defRPr>
                    </a:pPr>
                    <a:fld id="{8063FA08-848B-4A25-AC0D-7C779B7196AF}" type="CELLRANGE">
                      <a:rPr lang="en-US"/>
                      <a:pPr>
                        <a:defRPr sz="1200">
                          <a:solidFill>
                            <a:sysClr val="windowText" lastClr="000000"/>
                          </a:solidFill>
                          <a:latin typeface="IPT.Mitra" panose="00000400000000000000" pitchFamily="2" charset="2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52AC-44FC-B8FC-B38A9E708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سررسید'!$K$2:$W$2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'تامین مالی - سررسید'!$K$5:$W$5</c:f>
              <c:numCache>
                <c:formatCode>_(* #,##0_);_(* \(#,##0\);_(* "-"??_);_(@_)</c:formatCode>
                <c:ptCount val="13"/>
                <c:pt idx="0">
                  <c:v>529</c:v>
                </c:pt>
                <c:pt idx="1">
                  <c:v>4000</c:v>
                </c:pt>
                <c:pt idx="2">
                  <c:v>19500</c:v>
                </c:pt>
                <c:pt idx="3">
                  <c:v>0</c:v>
                </c:pt>
                <c:pt idx="4">
                  <c:v>2032</c:v>
                </c:pt>
                <c:pt idx="5">
                  <c:v>500</c:v>
                </c:pt>
                <c:pt idx="6">
                  <c:v>5000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1">
                  <c:v>1500</c:v>
                </c:pt>
                <c:pt idx="12">
                  <c:v>2650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- سررسید'!$K$6:$W$6</c15:f>
                <c15:dlblRangeCache>
                  <c:ptCount val="13"/>
                  <c:pt idx="0">
                    <c:v> 60,677 </c:v>
                  </c:pt>
                  <c:pt idx="1">
                    <c:v> 12,870 </c:v>
                  </c:pt>
                  <c:pt idx="2">
                    <c:v> 110,977 </c:v>
                  </c:pt>
                  <c:pt idx="3">
                    <c:v>0</c:v>
                  </c:pt>
                  <c:pt idx="4">
                    <c:v> 2,032 </c:v>
                  </c:pt>
                  <c:pt idx="5">
                    <c:v> 500 </c:v>
                  </c:pt>
                  <c:pt idx="6">
                    <c:v> 39,000 </c:v>
                  </c:pt>
                  <c:pt idx="7">
                    <c:v> 41,360 </c:v>
                  </c:pt>
                  <c:pt idx="8">
                    <c:v> 32,000 </c:v>
                  </c:pt>
                  <c:pt idx="9">
                    <c:v> 38,597 </c:v>
                  </c:pt>
                  <c:pt idx="10">
                    <c:v> 33,322 </c:v>
                  </c:pt>
                  <c:pt idx="11">
                    <c:v> 27,861 </c:v>
                  </c:pt>
                  <c:pt idx="12">
                    <c:v> 35,974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B-52AC-44FC-B8FC-B38A9E70830C}"/>
            </c:ext>
          </c:extLst>
        </c:ser>
        <c:ser>
          <c:idx val="2"/>
          <c:order val="2"/>
          <c:tx>
            <c:strRef>
              <c:f>'تامین مالی - سررسید'!$A$4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1C64178E-9CBB-4701-934C-3956722F92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52AC-44FC-B8FC-B38A9E70830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1D144D3-78B8-4071-BB1D-CE0918604F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52AC-44FC-B8FC-B38A9E70830C}"/>
                </c:ext>
              </c:extLst>
            </c:dLbl>
            <c:dLbl>
              <c:idx val="2"/>
              <c:layout>
                <c:manualLayout>
                  <c:x val="-4.0808283912184285E-17"/>
                  <c:y val="-5.2480521953683232E-2"/>
                </c:manualLayout>
              </c:layout>
              <c:tx>
                <c:rich>
                  <a:bodyPr/>
                  <a:lstStyle/>
                  <a:p>
                    <a:fld id="{DBCBC2A6-5B27-4A73-B0F2-0CDC1712F9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52AC-44FC-B8FC-B38A9E70830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915F74BC-1942-46DD-A82A-F3CF295504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52AC-44FC-B8FC-B38A9E70830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A106D30E-9B4A-4BA8-B7C0-6B1F5661ED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52AC-44FC-B8FC-B38A9E70830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C39635FD-95EB-43A2-B57B-3236F97A08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52AC-44FC-B8FC-B38A9E70830C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D46F1208-FAD2-4C72-870B-B4D5D4645D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52AC-44FC-B8FC-B38A9E70830C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9C94D82C-18FE-4C6B-83FC-E2DA22D00B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52AC-44FC-B8FC-B38A9E70830C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48D68646-5141-451C-AADF-1BB395E686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52AC-44FC-B8FC-B38A9E70830C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CE04D7A8-0D69-42B5-85FB-C082E76B40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52AC-44FC-B8FC-B38A9E70830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2AC-44FC-B8FC-B38A9E70830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2AC-44FC-B8FC-B38A9E70830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2AC-44FC-B8FC-B38A9E708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سررسید'!$K$2:$W$2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'تامین مالی - سررسید'!$K$4:$W$4</c:f>
              <c:numCache>
                <c:formatCode>_(* #,##0_);_(* \(#,##0\);_(* "-"??_);_(@_)</c:formatCode>
                <c:ptCount val="13"/>
                <c:pt idx="0">
                  <c:v>8148</c:v>
                </c:pt>
                <c:pt idx="1">
                  <c:v>3870</c:v>
                </c:pt>
                <c:pt idx="2">
                  <c:v>6477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- سررسید'!$K$6:$W$6</c15:f>
                <c15:dlblRangeCache>
                  <c:ptCount val="13"/>
                  <c:pt idx="0">
                    <c:v> 60,677 </c:v>
                  </c:pt>
                  <c:pt idx="1">
                    <c:v> 12,870 </c:v>
                  </c:pt>
                  <c:pt idx="2">
                    <c:v> 110,977 </c:v>
                  </c:pt>
                  <c:pt idx="3">
                    <c:v>0</c:v>
                  </c:pt>
                  <c:pt idx="4">
                    <c:v> 2,032 </c:v>
                  </c:pt>
                  <c:pt idx="5">
                    <c:v> 500 </c:v>
                  </c:pt>
                  <c:pt idx="6">
                    <c:v> 39,000 </c:v>
                  </c:pt>
                  <c:pt idx="7">
                    <c:v> 41,360 </c:v>
                  </c:pt>
                  <c:pt idx="8">
                    <c:v> 32,000 </c:v>
                  </c:pt>
                  <c:pt idx="9">
                    <c:v> 38,597 </c:v>
                  </c:pt>
                  <c:pt idx="10">
                    <c:v> 33,322 </c:v>
                  </c:pt>
                  <c:pt idx="11">
                    <c:v> 27,861 </c:v>
                  </c:pt>
                  <c:pt idx="12">
                    <c:v> 35,974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9-52AC-44FC-B8FC-B38A9E708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535779656"/>
        <c:axId val="53578004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val>
            <c:numRef>
              <c:f>'تامین مالی - سررسید'!$F$6:$R$6</c:f>
              <c:numCache>
                <c:formatCode>General</c:formatCode>
                <c:ptCount val="11"/>
                <c:pt idx="0" formatCode="_(* #,##0_);_(* \(#,##0\);_(* &quot;-&quot;??_);_(@_)">
                  <c:v>29000</c:v>
                </c:pt>
                <c:pt idx="1">
                  <c:v>0</c:v>
                </c:pt>
                <c:pt idx="2" formatCode="_(* #,##0_);_(* \(#,##0\);_(* &quot;-&quot;??_);_(@_)">
                  <c:v>67129</c:v>
                </c:pt>
                <c:pt idx="3" formatCode="_(* #,##0_);_(* \(#,##0\);_(* &quot;-&quot;??_);_(@_)">
                  <c:v>60677</c:v>
                </c:pt>
                <c:pt idx="4" formatCode="_(* #,##0_);_(* \(#,##0\);_(* &quot;-&quot;??_);_(@_)">
                  <c:v>12870</c:v>
                </c:pt>
                <c:pt idx="5" formatCode="_(* #,##0_);_(* \(#,##0\);_(* &quot;-&quot;??_);_(@_)">
                  <c:v>110977</c:v>
                </c:pt>
                <c:pt idx="6">
                  <c:v>0</c:v>
                </c:pt>
                <c:pt idx="7" formatCode="_(* #,##0_);_(* \(#,##0\);_(* &quot;-&quot;??_);_(@_)">
                  <c:v>2032</c:v>
                </c:pt>
                <c:pt idx="8" formatCode="_(* #,##0_);_(* \(#,##0\);_(* &quot;-&quot;??_);_(@_)">
                  <c:v>500</c:v>
                </c:pt>
                <c:pt idx="9" formatCode="_(* #,##0_);_(* \(#,##0\);_(* &quot;-&quot;??_);_(@_)">
                  <c:v>39000</c:v>
                </c:pt>
                <c:pt idx="10" formatCode="_(* #,##0_);_(* \(#,##0\);_(* &quot;-&quot;??_);_(@_)">
                  <c:v>41360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52AC-44FC-B8FC-B38A9E708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779656"/>
        <c:axId val="535780048"/>
      </c:lineChart>
      <c:catAx>
        <c:axId val="535779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0048"/>
        <c:crosses val="autoZero"/>
        <c:auto val="1"/>
        <c:lblAlgn val="ctr"/>
        <c:lblOffset val="100"/>
        <c:noMultiLvlLbl val="0"/>
      </c:catAx>
      <c:valAx>
        <c:axId val="5357800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7965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406429788930808"/>
          <c:y val="0.91346420239136761"/>
          <c:w val="0.5579561736752856"/>
          <c:h val="8.1159492287438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44- روند یکساله تعداد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326509461735005"/>
          <c:y val="1.9361790302527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21823576400776E-2"/>
          <c:y val="0.1240374301038457"/>
          <c:w val="0.92427451785918069"/>
          <c:h val="0.72141210609543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سررسید'!$A$29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9E-4A63-8104-A402AC4AE16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46-4468-AE9D-E50F88C32FE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46-4468-AE9D-E50F88C32F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سررسید'!$I$28:$U$28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'تامین مالی - سررسید'!$I$29:$U$29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46-4468-AE9D-E50F88C32FE4}"/>
            </c:ext>
          </c:extLst>
        </c:ser>
        <c:ser>
          <c:idx val="1"/>
          <c:order val="1"/>
          <c:tx>
            <c:strRef>
              <c:f>'تامین مالی - سررسید'!$A$30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9E-4A63-8104-A402AC4AE16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46-4468-AE9D-E50F88C32FE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46-4468-AE9D-E50F88C32FE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46-4468-AE9D-E50F88C32FE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46-4468-AE9D-E50F88C32FE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9E-4A63-8104-A402AC4AE16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20-4313-A036-FF61C817C7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سررسید'!$I$28:$U$28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'تامین مالی - سررسید'!$I$30:$U$30</c:f>
              <c:numCache>
                <c:formatCode>General</c:formatCode>
                <c:ptCount val="13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46-4468-AE9D-E50F88C32FE4}"/>
            </c:ext>
          </c:extLst>
        </c:ser>
        <c:ser>
          <c:idx val="2"/>
          <c:order val="2"/>
          <c:tx>
            <c:strRef>
              <c:f>'تامین مالی - سررسید'!$A$31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-4.14078674948240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9E-4A63-8104-A402AC4AE1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سررسید'!$I$28:$U$28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'تامین مالی - سررسید'!$I$31:$U$31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B46-4468-AE9D-E50F88C32FE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5780832"/>
        <c:axId val="535781224"/>
      </c:barChart>
      <c:catAx>
        <c:axId val="53578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1224"/>
        <c:crosses val="autoZero"/>
        <c:auto val="1"/>
        <c:lblAlgn val="ctr"/>
        <c:lblOffset val="100"/>
        <c:noMultiLvlLbl val="0"/>
      </c:catAx>
      <c:valAx>
        <c:axId val="535781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083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554294191486933"/>
          <c:y val="0.92010074827603072"/>
          <c:w val="0.50195741184525844"/>
          <c:h val="7.9899251723969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45</a:t>
            </a:r>
            <a:r>
              <a:rPr lang="fa-IR" sz="1100" b="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- اوراق بدهی با بیشترین ارزش </a:t>
            </a:r>
            <a:endParaRPr lang="en-US" sz="1100" b="0" baseline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4025364282326587"/>
          <c:y val="3.16222376964784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947984504179497E-2"/>
          <c:y val="7.6638655462184874E-2"/>
          <c:w val="0.85799140492053882"/>
          <c:h val="0.506735702154877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'اوراق - 60 درصد'!$A$2:$A$33</c:f>
              <c:strCache>
                <c:ptCount val="32"/>
                <c:pt idx="0">
                  <c:v>منفعت دولتي4-شرايط خاص14010729 (افاد4)</c:v>
                </c:pt>
                <c:pt idx="1">
                  <c:v>مشاركت دولتي9-شرايط خاص990909</c:v>
                </c:pt>
                <c:pt idx="2">
                  <c:v>اسنادخزانه-م3بودجه97-990721</c:v>
                </c:pt>
                <c:pt idx="3">
                  <c:v>اسنادخزانه-م12بودجه98-001111 (اخزا812)</c:v>
                </c:pt>
                <c:pt idx="4">
                  <c:v>اسنادخزانه-م15بودجه98-010406 (اخزا815)</c:v>
                </c:pt>
                <c:pt idx="5">
                  <c:v>اسنادخزانه-م21بودجه97-000728</c:v>
                </c:pt>
                <c:pt idx="6">
                  <c:v>اسنادخزانه-م11بودجه98-001013 (اخزا811)</c:v>
                </c:pt>
                <c:pt idx="7">
                  <c:v>اسنادخزانه-م14بودجه98-010318 (اخزا814)</c:v>
                </c:pt>
                <c:pt idx="8">
                  <c:v>منفعت دولت-با شرايط خاص140006 </c:v>
                </c:pt>
                <c:pt idx="9">
                  <c:v>منفعت دولت6-ش.خاص140109 (افاد61)</c:v>
                </c:pt>
                <c:pt idx="10">
                  <c:v>اسنادخزانه-م6بودجه97-990423</c:v>
                </c:pt>
                <c:pt idx="11">
                  <c:v>اسنادخزانه-م9بودجه98-000923 (اخزا809)</c:v>
                </c:pt>
                <c:pt idx="12">
                  <c:v>اسنادخزانه-م18بودجه97-000525</c:v>
                </c:pt>
                <c:pt idx="13">
                  <c:v>اسنادخزانه-م4بودجه97-991022 </c:v>
                </c:pt>
                <c:pt idx="14">
                  <c:v>مشاركت دولتي6-شرايط خاص981201 </c:v>
                </c:pt>
                <c:pt idx="15">
                  <c:v>اسنادخزانه-م9بودجه97-990513</c:v>
                </c:pt>
                <c:pt idx="16">
                  <c:v>منفعت دولت7-ش.خاص ساير0204 (افاد74) </c:v>
                </c:pt>
                <c:pt idx="17">
                  <c:v>اسنادخزانه-م22بودجه97-000428</c:v>
                </c:pt>
                <c:pt idx="18">
                  <c:v>اسنادخزانه-م23بودجه97-000824</c:v>
                </c:pt>
                <c:pt idx="19">
                  <c:v>اجاره دولت آموزش وپرورش991020</c:v>
                </c:pt>
                <c:pt idx="20">
                  <c:v>اسنادخزانه-م2بودجه98-990430 (اخزا802)</c:v>
                </c:pt>
                <c:pt idx="21">
                  <c:v>اسنادخزانه-م5بودجه98-000422 (اخزا805)</c:v>
                </c:pt>
                <c:pt idx="22">
                  <c:v>اسنادخزانه-م16بودجه98-010503 (اخزا816)</c:v>
                </c:pt>
                <c:pt idx="23">
                  <c:v>مشاركت دولتي10-شرايط خاص001226</c:v>
                </c:pt>
                <c:pt idx="24">
                  <c:v>منفعت دولتي2-شرايط خاص14000626 </c:v>
                </c:pt>
                <c:pt idx="25">
                  <c:v>مرابحه گندم2-واجدشرايط خاص1400</c:v>
                </c:pt>
                <c:pt idx="26">
                  <c:v>اسنادخزانه-م12بودجه96-981114 </c:v>
                </c:pt>
                <c:pt idx="27">
                  <c:v>مرابحه سلامت6واجدشرايط خاص1400 </c:v>
                </c:pt>
                <c:pt idx="28">
                  <c:v>اسنادخزانه-م23بودجه96-990528</c:v>
                </c:pt>
                <c:pt idx="29">
                  <c:v>اسنادخزانه-م6بودجه98-000519 (اخزا806)</c:v>
                </c:pt>
                <c:pt idx="30">
                  <c:v>اسنادخزانه-م7بودجه98-000719 (اخزا807)</c:v>
                </c:pt>
                <c:pt idx="31">
                  <c:v>اسنادخزانه-م8بودجه98-000817 (اخزا808)</c:v>
                </c:pt>
              </c:strCache>
            </c:strRef>
          </c:cat>
          <c:val>
            <c:numRef>
              <c:f>'اوراق - 60 درصد'!$J$2:$J$33</c:f>
              <c:numCache>
                <c:formatCode>0.00%</c:formatCode>
                <c:ptCount val="32"/>
                <c:pt idx="0">
                  <c:v>3.5999999999999997E-2</c:v>
                </c:pt>
                <c:pt idx="1">
                  <c:v>3.5000000000000003E-2</c:v>
                </c:pt>
                <c:pt idx="2">
                  <c:v>2.9100000000000001E-2</c:v>
                </c:pt>
                <c:pt idx="3">
                  <c:v>2.8799999999999999E-2</c:v>
                </c:pt>
                <c:pt idx="4">
                  <c:v>2.8799999999999999E-2</c:v>
                </c:pt>
                <c:pt idx="5">
                  <c:v>2.87E-2</c:v>
                </c:pt>
                <c:pt idx="6">
                  <c:v>2.1600000000000001E-2</c:v>
                </c:pt>
                <c:pt idx="7">
                  <c:v>2.1600000000000001E-2</c:v>
                </c:pt>
                <c:pt idx="8">
                  <c:v>2.1600000000000001E-2</c:v>
                </c:pt>
                <c:pt idx="9">
                  <c:v>2.1600000000000001E-2</c:v>
                </c:pt>
                <c:pt idx="10">
                  <c:v>0.02</c:v>
                </c:pt>
                <c:pt idx="11">
                  <c:v>1.7999999999999999E-2</c:v>
                </c:pt>
                <c:pt idx="12">
                  <c:v>1.77E-2</c:v>
                </c:pt>
                <c:pt idx="13">
                  <c:v>1.7600000000000001E-2</c:v>
                </c:pt>
                <c:pt idx="14">
                  <c:v>1.72E-2</c:v>
                </c:pt>
                <c:pt idx="15">
                  <c:v>1.66E-2</c:v>
                </c:pt>
                <c:pt idx="16">
                  <c:v>1.66E-2</c:v>
                </c:pt>
                <c:pt idx="17">
                  <c:v>1.4500000000000001E-2</c:v>
                </c:pt>
                <c:pt idx="18">
                  <c:v>1.4500000000000001E-2</c:v>
                </c:pt>
                <c:pt idx="19">
                  <c:v>1.44E-2</c:v>
                </c:pt>
                <c:pt idx="20">
                  <c:v>1.44E-2</c:v>
                </c:pt>
                <c:pt idx="21">
                  <c:v>1.44E-2</c:v>
                </c:pt>
                <c:pt idx="22">
                  <c:v>1.44E-2</c:v>
                </c:pt>
                <c:pt idx="23">
                  <c:v>1.44E-2</c:v>
                </c:pt>
                <c:pt idx="24">
                  <c:v>1.44E-2</c:v>
                </c:pt>
                <c:pt idx="25">
                  <c:v>1.44E-2</c:v>
                </c:pt>
                <c:pt idx="26">
                  <c:v>1.2999999999999999E-2</c:v>
                </c:pt>
                <c:pt idx="27">
                  <c:v>1.2500000000000001E-2</c:v>
                </c:pt>
                <c:pt idx="28">
                  <c:v>1.0999999999999999E-2</c:v>
                </c:pt>
                <c:pt idx="29">
                  <c:v>1.0800000000000001E-2</c:v>
                </c:pt>
                <c:pt idx="30">
                  <c:v>1.0800000000000001E-2</c:v>
                </c:pt>
                <c:pt idx="31">
                  <c:v>1.0800000000000001E-2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4-4284-BAE2-6E18C3D87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534259320"/>
        <c:axId val="534259712"/>
      </c:barChart>
      <c:lineChart>
        <c:grouping val="standard"/>
        <c:varyColors val="0"/>
        <c:ser>
          <c:idx val="1"/>
          <c:order val="1"/>
          <c:spPr>
            <a:ln w="57150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strRef>
              <c:f>'اوراق - 60 درصد'!$A$2:$A$33</c:f>
              <c:strCache>
                <c:ptCount val="32"/>
                <c:pt idx="0">
                  <c:v>منفعت دولتي4-شرايط خاص14010729 (افاد4)</c:v>
                </c:pt>
                <c:pt idx="1">
                  <c:v>مشاركت دولتي9-شرايط خاص990909</c:v>
                </c:pt>
                <c:pt idx="2">
                  <c:v>اسنادخزانه-م3بودجه97-990721</c:v>
                </c:pt>
                <c:pt idx="3">
                  <c:v>اسنادخزانه-م12بودجه98-001111 (اخزا812)</c:v>
                </c:pt>
                <c:pt idx="4">
                  <c:v>اسنادخزانه-م15بودجه98-010406 (اخزا815)</c:v>
                </c:pt>
                <c:pt idx="5">
                  <c:v>اسنادخزانه-م21بودجه97-000728</c:v>
                </c:pt>
                <c:pt idx="6">
                  <c:v>اسنادخزانه-م11بودجه98-001013 (اخزا811)</c:v>
                </c:pt>
                <c:pt idx="7">
                  <c:v>اسنادخزانه-م14بودجه98-010318 (اخزا814)</c:v>
                </c:pt>
                <c:pt idx="8">
                  <c:v>منفعت دولت-با شرايط خاص140006 </c:v>
                </c:pt>
                <c:pt idx="9">
                  <c:v>منفعت دولت6-ش.خاص140109 (افاد61)</c:v>
                </c:pt>
                <c:pt idx="10">
                  <c:v>اسنادخزانه-م6بودجه97-990423</c:v>
                </c:pt>
                <c:pt idx="11">
                  <c:v>اسنادخزانه-م9بودجه98-000923 (اخزا809)</c:v>
                </c:pt>
                <c:pt idx="12">
                  <c:v>اسنادخزانه-م18بودجه97-000525</c:v>
                </c:pt>
                <c:pt idx="13">
                  <c:v>اسنادخزانه-م4بودجه97-991022 </c:v>
                </c:pt>
                <c:pt idx="14">
                  <c:v>مشاركت دولتي6-شرايط خاص981201 </c:v>
                </c:pt>
                <c:pt idx="15">
                  <c:v>اسنادخزانه-م9بودجه97-990513</c:v>
                </c:pt>
                <c:pt idx="16">
                  <c:v>منفعت دولت7-ش.خاص ساير0204 (افاد74) </c:v>
                </c:pt>
                <c:pt idx="17">
                  <c:v>اسنادخزانه-م22بودجه97-000428</c:v>
                </c:pt>
                <c:pt idx="18">
                  <c:v>اسنادخزانه-م23بودجه97-000824</c:v>
                </c:pt>
                <c:pt idx="19">
                  <c:v>اجاره دولت آموزش وپرورش991020</c:v>
                </c:pt>
                <c:pt idx="20">
                  <c:v>اسنادخزانه-م2بودجه98-990430 (اخزا802)</c:v>
                </c:pt>
                <c:pt idx="21">
                  <c:v>اسنادخزانه-م5بودجه98-000422 (اخزا805)</c:v>
                </c:pt>
                <c:pt idx="22">
                  <c:v>اسنادخزانه-م16بودجه98-010503 (اخزا816)</c:v>
                </c:pt>
                <c:pt idx="23">
                  <c:v>مشاركت دولتي10-شرايط خاص001226</c:v>
                </c:pt>
                <c:pt idx="24">
                  <c:v>منفعت دولتي2-شرايط خاص14000626 </c:v>
                </c:pt>
                <c:pt idx="25">
                  <c:v>مرابحه گندم2-واجدشرايط خاص1400</c:v>
                </c:pt>
                <c:pt idx="26">
                  <c:v>اسنادخزانه-م12بودجه96-981114 </c:v>
                </c:pt>
                <c:pt idx="27">
                  <c:v>مرابحه سلامت6واجدشرايط خاص1400 </c:v>
                </c:pt>
                <c:pt idx="28">
                  <c:v>اسنادخزانه-م23بودجه96-990528</c:v>
                </c:pt>
                <c:pt idx="29">
                  <c:v>اسنادخزانه-م6بودجه98-000519 (اخزا806)</c:v>
                </c:pt>
                <c:pt idx="30">
                  <c:v>اسنادخزانه-م7بودجه98-000719 (اخزا807)</c:v>
                </c:pt>
                <c:pt idx="31">
                  <c:v>اسنادخزانه-م8بودجه98-000817 (اخزا808)</c:v>
                </c:pt>
              </c:strCache>
            </c:strRef>
          </c:cat>
          <c:val>
            <c:numRef>
              <c:f>'اوراق - 60 درصد'!$K$2:$K$33</c:f>
              <c:numCache>
                <c:formatCode>0.00%</c:formatCode>
                <c:ptCount val="32"/>
                <c:pt idx="0">
                  <c:v>3.5999999999999997E-2</c:v>
                </c:pt>
                <c:pt idx="1">
                  <c:v>7.1000000000000008E-2</c:v>
                </c:pt>
                <c:pt idx="2">
                  <c:v>0.10010000000000001</c:v>
                </c:pt>
                <c:pt idx="3">
                  <c:v>0.12890000000000001</c:v>
                </c:pt>
                <c:pt idx="4">
                  <c:v>0.15770000000000001</c:v>
                </c:pt>
                <c:pt idx="5">
                  <c:v>0.18640000000000001</c:v>
                </c:pt>
                <c:pt idx="6">
                  <c:v>0.20800000000000002</c:v>
                </c:pt>
                <c:pt idx="7">
                  <c:v>0.22960000000000003</c:v>
                </c:pt>
                <c:pt idx="8">
                  <c:v>0.25120000000000003</c:v>
                </c:pt>
                <c:pt idx="9">
                  <c:v>0.27280000000000004</c:v>
                </c:pt>
                <c:pt idx="10">
                  <c:v>0.29280000000000006</c:v>
                </c:pt>
                <c:pt idx="11">
                  <c:v>0.31080000000000008</c:v>
                </c:pt>
                <c:pt idx="12">
                  <c:v>0.32850000000000007</c:v>
                </c:pt>
                <c:pt idx="13">
                  <c:v>0.34610000000000007</c:v>
                </c:pt>
                <c:pt idx="14">
                  <c:v>0.36330000000000007</c:v>
                </c:pt>
                <c:pt idx="15">
                  <c:v>0.37990000000000007</c:v>
                </c:pt>
                <c:pt idx="16">
                  <c:v>0.39650000000000007</c:v>
                </c:pt>
                <c:pt idx="17">
                  <c:v>0.41100000000000009</c:v>
                </c:pt>
                <c:pt idx="18">
                  <c:v>0.4255000000000001</c:v>
                </c:pt>
                <c:pt idx="19">
                  <c:v>0.43990000000000012</c:v>
                </c:pt>
                <c:pt idx="20">
                  <c:v>0.45430000000000015</c:v>
                </c:pt>
                <c:pt idx="21">
                  <c:v>0.46870000000000017</c:v>
                </c:pt>
                <c:pt idx="22">
                  <c:v>0.4831000000000002</c:v>
                </c:pt>
                <c:pt idx="23">
                  <c:v>0.49750000000000022</c:v>
                </c:pt>
                <c:pt idx="24">
                  <c:v>0.51190000000000024</c:v>
                </c:pt>
                <c:pt idx="25">
                  <c:v>0.52630000000000021</c:v>
                </c:pt>
                <c:pt idx="26">
                  <c:v>0.53930000000000022</c:v>
                </c:pt>
                <c:pt idx="27">
                  <c:v>0.55180000000000018</c:v>
                </c:pt>
                <c:pt idx="28">
                  <c:v>0.56280000000000019</c:v>
                </c:pt>
                <c:pt idx="29">
                  <c:v>0.57360000000000022</c:v>
                </c:pt>
                <c:pt idx="30">
                  <c:v>0.58440000000000025</c:v>
                </c:pt>
                <c:pt idx="31">
                  <c:v>0.59520000000000028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84-4284-BAE2-6E18C3D87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260496"/>
        <c:axId val="534260104"/>
      </c:lineChart>
      <c:catAx>
        <c:axId val="53425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4259712"/>
        <c:crosses val="autoZero"/>
        <c:auto val="1"/>
        <c:lblAlgn val="ctr"/>
        <c:lblOffset val="100"/>
        <c:noMultiLvlLbl val="0"/>
      </c:catAx>
      <c:valAx>
        <c:axId val="5342597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59320"/>
        <c:crosses val="autoZero"/>
        <c:crossBetween val="between"/>
      </c:valAx>
      <c:valAx>
        <c:axId val="534260104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60496"/>
        <c:crosses val="max"/>
        <c:crossBetween val="between"/>
      </c:valAx>
      <c:catAx>
        <c:axId val="53426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260104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46-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ارزش بازار اوراق بدهی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7337938479083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97193803056697"/>
          <c:y val="0.10174647887323944"/>
          <c:w val="0.86474071999352453"/>
          <c:h val="0.6874544699909032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اوراق بدهی'!$A$10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اوراق بدهی'!$B$7:$N$7</c:f>
              <c:strCache>
                <c:ptCount val="13"/>
                <c:pt idx="0">
                  <c:v>1397-10-30</c:v>
                </c:pt>
                <c:pt idx="1">
                  <c:v>1397-11-30</c:v>
                </c:pt>
                <c:pt idx="2">
                  <c:v>1397-12-29</c:v>
                </c:pt>
                <c:pt idx="3">
                  <c:v>1398-01-31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1398-05-31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  <c:pt idx="12">
                  <c:v>1398-10-30</c:v>
                </c:pt>
              </c:strCache>
            </c:strRef>
          </c:cat>
          <c:val>
            <c:numRef>
              <c:f>'ارزش بازار اوراق بدهی'!$B$10:$N$10</c:f>
              <c:numCache>
                <c:formatCode>#,##0</c:formatCode>
                <c:ptCount val="13"/>
                <c:pt idx="0">
                  <c:v>754358.63539892598</c:v>
                </c:pt>
                <c:pt idx="1">
                  <c:v>768098.39145195705</c:v>
                </c:pt>
                <c:pt idx="2">
                  <c:v>711547.60953321704</c:v>
                </c:pt>
                <c:pt idx="3">
                  <c:v>736801.173869277</c:v>
                </c:pt>
                <c:pt idx="4">
                  <c:v>751328</c:v>
                </c:pt>
                <c:pt idx="5">
                  <c:v>824338.60659909109</c:v>
                </c:pt>
                <c:pt idx="6">
                  <c:v>831717.11006177403</c:v>
                </c:pt>
                <c:pt idx="7">
                  <c:v>807402.87055089802</c:v>
                </c:pt>
                <c:pt idx="8">
                  <c:v>798773.37555303995</c:v>
                </c:pt>
                <c:pt idx="9">
                  <c:v>884665.08567831002</c:v>
                </c:pt>
                <c:pt idx="10">
                  <c:v>989464.55035892292</c:v>
                </c:pt>
                <c:pt idx="11">
                  <c:v>1033172.952811971</c:v>
                </c:pt>
                <c:pt idx="12">
                  <c:v>1082517.6740042381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36891000"/>
        <c:axId val="536891392"/>
      </c:barChart>
      <c:lineChart>
        <c:grouping val="standard"/>
        <c:varyColors val="0"/>
        <c:ser>
          <c:idx val="0"/>
          <c:order val="0"/>
          <c:tx>
            <c:strRef>
              <c:f>'ارزش بازار اوراق بدهی'!$A$8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1397-10-30</c:v>
                </c:pt>
                <c:pt idx="1">
                  <c:v>1397-11-30</c:v>
                </c:pt>
                <c:pt idx="2">
                  <c:v>1397-12-29</c:v>
                </c:pt>
                <c:pt idx="3">
                  <c:v>1398-01-31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1398-05-31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  <c:pt idx="12">
                  <c:v>1398-10-30</c:v>
                </c:pt>
              </c:strCache>
            </c:strRef>
          </c:cat>
          <c:val>
            <c:numRef>
              <c:f>'ارزش بازار اوراق بدهی'!$B$8:$N$8</c:f>
              <c:numCache>
                <c:formatCode>#,##0</c:formatCode>
                <c:ptCount val="13"/>
                <c:pt idx="0">
                  <c:v>113475.4432161</c:v>
                </c:pt>
                <c:pt idx="1">
                  <c:v>111456.22162549999</c:v>
                </c:pt>
                <c:pt idx="2">
                  <c:v>73805.6826</c:v>
                </c:pt>
                <c:pt idx="3">
                  <c:v>73421.959300000002</c:v>
                </c:pt>
                <c:pt idx="4">
                  <c:v>73129</c:v>
                </c:pt>
                <c:pt idx="5">
                  <c:v>72543.546300000002</c:v>
                </c:pt>
                <c:pt idx="6">
                  <c:v>90850.359349999999</c:v>
                </c:pt>
                <c:pt idx="7">
                  <c:v>93987.204549999995</c:v>
                </c:pt>
                <c:pt idx="8">
                  <c:v>101881.378813845</c:v>
                </c:pt>
                <c:pt idx="9">
                  <c:v>104200.87993784501</c:v>
                </c:pt>
                <c:pt idx="10">
                  <c:v>105076.600708645</c:v>
                </c:pt>
                <c:pt idx="11">
                  <c:v>104150.277158645</c:v>
                </c:pt>
                <c:pt idx="12">
                  <c:v>107728.84043984499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7C-410D-9F0C-EAAB0D0F6519}"/>
            </c:ext>
          </c:extLst>
        </c:ser>
        <c:ser>
          <c:idx val="1"/>
          <c:order val="1"/>
          <c:tx>
            <c:strRef>
              <c:f>'ارزش بازار اوراق بدهی'!$A$9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1397-10-30</c:v>
                </c:pt>
                <c:pt idx="1">
                  <c:v>1397-11-30</c:v>
                </c:pt>
                <c:pt idx="2">
                  <c:v>1397-12-29</c:v>
                </c:pt>
                <c:pt idx="3">
                  <c:v>1398-01-31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1398-05-31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  <c:pt idx="12">
                  <c:v>1398-10-30</c:v>
                </c:pt>
              </c:strCache>
            </c:strRef>
          </c:cat>
          <c:val>
            <c:numRef>
              <c:f>'ارزش بازار اوراق بدهی'!$B$9:$N$9</c:f>
              <c:numCache>
                <c:formatCode>#,##0</c:formatCode>
                <c:ptCount val="13"/>
                <c:pt idx="0">
                  <c:v>640883.19218282599</c:v>
                </c:pt>
                <c:pt idx="1">
                  <c:v>656642.16982645704</c:v>
                </c:pt>
                <c:pt idx="2">
                  <c:v>637741.92693321698</c:v>
                </c:pt>
                <c:pt idx="3">
                  <c:v>663379.21456927701</c:v>
                </c:pt>
                <c:pt idx="4">
                  <c:v>678198</c:v>
                </c:pt>
                <c:pt idx="5">
                  <c:v>751795.06029909104</c:v>
                </c:pt>
                <c:pt idx="6">
                  <c:v>740866.75071177399</c:v>
                </c:pt>
                <c:pt idx="7">
                  <c:v>713415.666000898</c:v>
                </c:pt>
                <c:pt idx="8">
                  <c:v>696891.99673919496</c:v>
                </c:pt>
                <c:pt idx="9">
                  <c:v>780464.20574046497</c:v>
                </c:pt>
                <c:pt idx="10">
                  <c:v>884387.94965027797</c:v>
                </c:pt>
                <c:pt idx="11">
                  <c:v>929022.67565332598</c:v>
                </c:pt>
                <c:pt idx="12">
                  <c:v>974788.83356439299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891000"/>
        <c:axId val="536891392"/>
      </c:lineChart>
      <c:catAx>
        <c:axId val="536891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1392"/>
        <c:crosses val="autoZero"/>
        <c:auto val="1"/>
        <c:lblAlgn val="ctr"/>
        <c:lblOffset val="100"/>
        <c:noMultiLvlLbl val="0"/>
      </c:catAx>
      <c:valAx>
        <c:axId val="536891392"/>
        <c:scaling>
          <c:orientation val="minMax"/>
          <c:max val="1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1000"/>
        <c:crosses val="autoZero"/>
        <c:crossBetween val="between"/>
        <c:majorUnit val="2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47- روند یکساله ارزش معاملات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 به تفکیک نوع معاملات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0267902902669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99189331504635"/>
          <c:y val="0.1010519815054078"/>
          <c:w val="0.87476469795863387"/>
          <c:h val="0.776153857960737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صکوک - بخش بازار'!$A$40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'م صکوک - بخش بازار'!$D$40:$P$40</c:f>
              <c:numCache>
                <c:formatCode>_(* #,##0_);_(* \(#,##0\);_(* "-"??_);_(@_)</c:formatCode>
                <c:ptCount val="13"/>
                <c:pt idx="0">
                  <c:v>25399.193822861998</c:v>
                </c:pt>
                <c:pt idx="1">
                  <c:v>34314.049476450004</c:v>
                </c:pt>
                <c:pt idx="2">
                  <c:v>79116.981321486994</c:v>
                </c:pt>
                <c:pt idx="3">
                  <c:v>12402.426638770001</c:v>
                </c:pt>
                <c:pt idx="4">
                  <c:v>19827.156088849999</c:v>
                </c:pt>
                <c:pt idx="5">
                  <c:v>21045.233053388001</c:v>
                </c:pt>
                <c:pt idx="6">
                  <c:v>30089.591342877</c:v>
                </c:pt>
                <c:pt idx="7">
                  <c:v>28142.880796830999</c:v>
                </c:pt>
                <c:pt idx="8">
                  <c:v>27717.007620205</c:v>
                </c:pt>
                <c:pt idx="9">
                  <c:v>73669.285791268994</c:v>
                </c:pt>
                <c:pt idx="10">
                  <c:v>71628.575352567001</c:v>
                </c:pt>
                <c:pt idx="11">
                  <c:v>65275.625735477995</c:v>
                </c:pt>
                <c:pt idx="12">
                  <c:v>78306.143939000001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5-49A9-A8A4-80F64AC50378}"/>
            </c:ext>
          </c:extLst>
        </c:ser>
        <c:ser>
          <c:idx val="1"/>
          <c:order val="1"/>
          <c:tx>
            <c:strRef>
              <c:f>'م صکوک - بخش بازار'!$A$39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'م صکوک - بخش بازار'!$D$39:$P$39</c:f>
              <c:numCache>
                <c:formatCode>_(* #,##0_);_(* \(#,##0\);_(* "-"??_);_(@_)</c:formatCode>
                <c:ptCount val="13"/>
                <c:pt idx="0">
                  <c:v>16085.308293858001</c:v>
                </c:pt>
                <c:pt idx="1">
                  <c:v>10269.182042787001</c:v>
                </c:pt>
                <c:pt idx="2">
                  <c:v>15697.703347516999</c:v>
                </c:pt>
                <c:pt idx="3">
                  <c:v>6306.7773754469999</c:v>
                </c:pt>
                <c:pt idx="4">
                  <c:v>6908.4021660919998</c:v>
                </c:pt>
                <c:pt idx="5">
                  <c:v>10156.598906561001</c:v>
                </c:pt>
                <c:pt idx="6">
                  <c:v>29110.875755380999</c:v>
                </c:pt>
                <c:pt idx="7">
                  <c:v>15657.036150231001</c:v>
                </c:pt>
                <c:pt idx="8">
                  <c:v>20601.708852005999</c:v>
                </c:pt>
                <c:pt idx="9">
                  <c:v>16824.87200096</c:v>
                </c:pt>
                <c:pt idx="10">
                  <c:v>6801.6841984480006</c:v>
                </c:pt>
                <c:pt idx="11">
                  <c:v>17966.656168740999</c:v>
                </c:pt>
                <c:pt idx="12">
                  <c:v>24224.523372248001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5-49A9-A8A4-80F64AC50378}"/>
            </c:ext>
          </c:extLst>
        </c:ser>
        <c:ser>
          <c:idx val="0"/>
          <c:order val="2"/>
          <c:tx>
            <c:strRef>
              <c:f>'م صکوک - بخش بازار'!$A$38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'م صکوک - بخش بازار'!$D$38:$P$38</c:f>
              <c:numCache>
                <c:formatCode>_(* #,##0_);_(* \(#,##0\);_(* "-"??_);_(@_)</c:formatCode>
                <c:ptCount val="13"/>
                <c:pt idx="0">
                  <c:v>3744.7559999999999</c:v>
                </c:pt>
                <c:pt idx="1">
                  <c:v>4545.83</c:v>
                </c:pt>
                <c:pt idx="2">
                  <c:v>7624.6092590429998</c:v>
                </c:pt>
                <c:pt idx="3">
                  <c:v>1408.4143999999999</c:v>
                </c:pt>
                <c:pt idx="4">
                  <c:v>2351.708707455</c:v>
                </c:pt>
                <c:pt idx="5">
                  <c:v>7126.3913094099998</c:v>
                </c:pt>
                <c:pt idx="6">
                  <c:v>3177.4359690000001</c:v>
                </c:pt>
                <c:pt idx="7">
                  <c:v>3402.3085999999998</c:v>
                </c:pt>
                <c:pt idx="8">
                  <c:v>1785.9169340000001</c:v>
                </c:pt>
                <c:pt idx="9">
                  <c:v>1865.0537633230001</c:v>
                </c:pt>
                <c:pt idx="10">
                  <c:v>3196.7702300000001</c:v>
                </c:pt>
                <c:pt idx="11">
                  <c:v>35497.777549999999</c:v>
                </c:pt>
                <c:pt idx="12">
                  <c:v>26245.779146699999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36892176"/>
        <c:axId val="53689256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475345167652857E-2"/>
                  <c:y val="-3.4018891351155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8F5-49A9-A8A4-80F64AC50378}"/>
                </c:ext>
              </c:extLst>
            </c:dLbl>
            <c:dLbl>
              <c:idx val="1"/>
              <c:layout>
                <c:manualLayout>
                  <c:x val="-4.1420118343195304E-2"/>
                  <c:y val="-3.633300328476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8F5-49A9-A8A4-80F64AC50378}"/>
                </c:ext>
              </c:extLst>
            </c:dLbl>
            <c:dLbl>
              <c:idx val="2"/>
              <c:layout>
                <c:manualLayout>
                  <c:x val="-4.142011834319527E-2"/>
                  <c:y val="-4.0325019252832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8F5-49A9-A8A4-80F64AC50378}"/>
                </c:ext>
              </c:extLst>
            </c:dLbl>
            <c:dLbl>
              <c:idx val="3"/>
              <c:layout>
                <c:manualLayout>
                  <c:x val="-3.3530571992110528E-2"/>
                  <c:y val="-2.8985493579769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8F5-49A9-A8A4-80F64AC50378}"/>
                </c:ext>
              </c:extLst>
            </c:dLbl>
            <c:dLbl>
              <c:idx val="4"/>
              <c:layout>
                <c:manualLayout>
                  <c:x val="-3.5502958579881658E-2"/>
                  <c:y val="-3.6333003284769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8F5-49A9-A8A4-80F64AC50378}"/>
                </c:ext>
              </c:extLst>
            </c:dLbl>
            <c:dLbl>
              <c:idx val="5"/>
              <c:layout>
                <c:manualLayout>
                  <c:x val="-4.1420118343195408E-2"/>
                  <c:y val="-2.4154580183886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8F5-49A9-A8A4-80F64AC50378}"/>
                </c:ext>
              </c:extLst>
            </c:dLbl>
            <c:dLbl>
              <c:idx val="6"/>
              <c:layout>
                <c:manualLayout>
                  <c:x val="-3.5502958579881658E-2"/>
                  <c:y val="-3.150234963144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8F5-49A9-A8A4-80F64AC50378}"/>
                </c:ext>
              </c:extLst>
            </c:dLbl>
            <c:dLbl>
              <c:idx val="7"/>
              <c:layout>
                <c:manualLayout>
                  <c:x val="-3.9447731755424063E-2"/>
                  <c:y val="-3.150234963144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8F5-49A9-A8A4-80F64AC50378}"/>
                </c:ext>
              </c:extLst>
            </c:dLbl>
            <c:dLbl>
              <c:idx val="8"/>
              <c:layout>
                <c:manualLayout>
                  <c:x val="-2.7613412228796989E-2"/>
                  <c:y val="-2.4154580183886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8F5-49A9-A8A4-80F64AC50378}"/>
                </c:ext>
              </c:extLst>
            </c:dLbl>
            <c:dLbl>
              <c:idx val="9"/>
              <c:layout>
                <c:manualLayout>
                  <c:x val="-3.5502958579881658E-2"/>
                  <c:y val="-2.3952095808383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8F5-49A9-A8A4-80F64AC50378}"/>
                </c:ext>
              </c:extLst>
            </c:dLbl>
            <c:dLbl>
              <c:idx val="10"/>
              <c:layout>
                <c:manualLayout>
                  <c:x val="-3.8704506306509609E-2"/>
                  <c:y val="-1.9960038515405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8F5-49A9-A8A4-80F64AC50378}"/>
                </c:ext>
              </c:extLst>
            </c:dLbl>
            <c:dLbl>
              <c:idx val="11"/>
              <c:layout>
                <c:manualLayout>
                  <c:x val="-2.8836644860736997E-2"/>
                  <c:y val="-2.4271202982109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8F5-49A9-A8A4-80F64AC50378}"/>
                </c:ext>
              </c:extLst>
            </c:dLbl>
            <c:dLbl>
              <c:idx val="12"/>
              <c:layout>
                <c:manualLayout>
                  <c:x val="-2.8836644860736997E-2"/>
                  <c:y val="-2.0226002485090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8F5-49A9-A8A4-80F64AC503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 صکوک - بخش بازار'!$D$41:$P$41</c:f>
              <c:numCache>
                <c:formatCode>_(* #,##0_);_(* \(#,##0\);_(* "-"??_);_(@_)</c:formatCode>
                <c:ptCount val="13"/>
                <c:pt idx="0">
                  <c:v>45229.258116719997</c:v>
                </c:pt>
                <c:pt idx="1">
                  <c:v>49129.061519237002</c:v>
                </c:pt>
                <c:pt idx="2">
                  <c:v>102439.293928047</c:v>
                </c:pt>
                <c:pt idx="3">
                  <c:v>20117.618414217002</c:v>
                </c:pt>
                <c:pt idx="4">
                  <c:v>29087.266962397</c:v>
                </c:pt>
                <c:pt idx="5">
                  <c:v>38328.223269359005</c:v>
                </c:pt>
                <c:pt idx="6">
                  <c:v>62377.903067257997</c:v>
                </c:pt>
                <c:pt idx="7">
                  <c:v>47202.225547062</c:v>
                </c:pt>
                <c:pt idx="8">
                  <c:v>50104.633406210996</c:v>
                </c:pt>
                <c:pt idx="9">
                  <c:v>92359.211555551999</c:v>
                </c:pt>
                <c:pt idx="10">
                  <c:v>81627.029781015008</c:v>
                </c:pt>
                <c:pt idx="11">
                  <c:v>118740.05945421899</c:v>
                </c:pt>
                <c:pt idx="12">
                  <c:v>128776.446457948</c:v>
                </c:pt>
              </c:numCache>
            </c:numRef>
          </c:cat>
          <c:val>
            <c:numRef>
              <c:f>'م صکوک - بخش بازار'!$D$41:$P$41</c:f>
              <c:numCache>
                <c:formatCode>_(* #,##0_);_(* \(#,##0\);_(* "-"??_);_(@_)</c:formatCode>
                <c:ptCount val="13"/>
                <c:pt idx="0">
                  <c:v>45229.258116719997</c:v>
                </c:pt>
                <c:pt idx="1">
                  <c:v>49129.061519237002</c:v>
                </c:pt>
                <c:pt idx="2">
                  <c:v>102439.293928047</c:v>
                </c:pt>
                <c:pt idx="3">
                  <c:v>20117.618414217002</c:v>
                </c:pt>
                <c:pt idx="4">
                  <c:v>29087.266962397</c:v>
                </c:pt>
                <c:pt idx="5">
                  <c:v>38328.223269359005</c:v>
                </c:pt>
                <c:pt idx="6">
                  <c:v>62377.903067257997</c:v>
                </c:pt>
                <c:pt idx="7">
                  <c:v>47202.225547062</c:v>
                </c:pt>
                <c:pt idx="8">
                  <c:v>50104.633406210996</c:v>
                </c:pt>
                <c:pt idx="9">
                  <c:v>92359.211555551999</c:v>
                </c:pt>
                <c:pt idx="10">
                  <c:v>81627.029781015008</c:v>
                </c:pt>
                <c:pt idx="11">
                  <c:v>118740.05945421899</c:v>
                </c:pt>
                <c:pt idx="12">
                  <c:v>128776.446457948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6892176"/>
        <c:axId val="536892568"/>
      </c:lineChart>
      <c:catAx>
        <c:axId val="53689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2568"/>
        <c:crosses val="autoZero"/>
        <c:auto val="1"/>
        <c:lblAlgn val="ctr"/>
        <c:lblOffset val="100"/>
        <c:noMultiLvlLbl val="0"/>
      </c:catAx>
      <c:valAx>
        <c:axId val="53689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217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7400347885508397"/>
          <c:y val="0.92187351194103828"/>
          <c:w val="0.47038251875320319"/>
          <c:h val="7.8126445693292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u="none" strike="noStrike" baseline="0">
                <a:effectLst/>
              </a:rPr>
              <a:t>نمودار 49- روند یکساله ارزش مفهومی معاملات پوشش ریسک و حجم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معاملات اوراق مشتقه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5310934290309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401634165680817E-2"/>
          <c:y val="8.6554154764408017E-2"/>
          <c:w val="0.82745503437837142"/>
          <c:h val="0.75644252067836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مفهومی پوشش ریسک'!$B$26</c:f>
              <c:strCache>
                <c:ptCount val="1"/>
                <c:pt idx="0">
                  <c:v>حجم معامله (هزار قرارداد)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'ارزش مفهومی پوشش ریسک'!$C$25:$O$25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'ارزش مفهومی پوشش ریسک'!$C$26:$O$26</c:f>
              <c:numCache>
                <c:formatCode>#,##0</c:formatCode>
                <c:ptCount val="13"/>
                <c:pt idx="0">
                  <c:v>54016.125000000007</c:v>
                </c:pt>
                <c:pt idx="1">
                  <c:v>22123.220000000008</c:v>
                </c:pt>
                <c:pt idx="2">
                  <c:v>11559.548999999977</c:v>
                </c:pt>
                <c:pt idx="3">
                  <c:v>3637.7200000000003</c:v>
                </c:pt>
                <c:pt idx="4">
                  <c:v>8351.0110000000004</c:v>
                </c:pt>
                <c:pt idx="5">
                  <c:v>26127.744999999999</c:v>
                </c:pt>
                <c:pt idx="6">
                  <c:v>6330.1810000000005</c:v>
                </c:pt>
                <c:pt idx="7">
                  <c:v>6051.8280000000004</c:v>
                </c:pt>
                <c:pt idx="8">
                  <c:v>11797.93</c:v>
                </c:pt>
                <c:pt idx="9">
                  <c:v>10915.561999999998</c:v>
                </c:pt>
                <c:pt idx="10">
                  <c:v>11295.605</c:v>
                </c:pt>
                <c:pt idx="11">
                  <c:v>16543.642</c:v>
                </c:pt>
                <c:pt idx="12">
                  <c:v>11715.603999999998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36893744"/>
        <c:axId val="536893352"/>
      </c:barChart>
      <c:lineChart>
        <c:grouping val="standard"/>
        <c:varyColors val="0"/>
        <c:ser>
          <c:idx val="1"/>
          <c:order val="1"/>
          <c:tx>
            <c:strRef>
              <c:f>'ارزش مفهومی پوشش ریسک'!$B$27</c:f>
              <c:strCache>
                <c:ptCount val="1"/>
                <c:pt idx="0">
                  <c:v>ارزش مفهومی معاملات  پوشش ریسک (میلیارد ریال)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مفهومی پوشش ریسک'!$C$25:$O$25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'ارزش مفهومی پوشش ریسک'!$C$27:$O$27</c:f>
              <c:numCache>
                <c:formatCode>#,##0</c:formatCode>
                <c:ptCount val="13"/>
                <c:pt idx="0">
                  <c:v>27873.2476007</c:v>
                </c:pt>
                <c:pt idx="1">
                  <c:v>16662.8814666</c:v>
                </c:pt>
                <c:pt idx="2">
                  <c:v>59297.364865301999</c:v>
                </c:pt>
                <c:pt idx="3">
                  <c:v>10332.721351397</c:v>
                </c:pt>
                <c:pt idx="4">
                  <c:v>35697</c:v>
                </c:pt>
                <c:pt idx="5">
                  <c:v>24247.970084200002</c:v>
                </c:pt>
                <c:pt idx="6">
                  <c:v>28466.765374049999</c:v>
                </c:pt>
                <c:pt idx="7">
                  <c:v>22056.51924125</c:v>
                </c:pt>
                <c:pt idx="8">
                  <c:v>61036.73491205</c:v>
                </c:pt>
                <c:pt idx="9">
                  <c:v>65422.33453285</c:v>
                </c:pt>
                <c:pt idx="10">
                  <c:v>35021.831782950001</c:v>
                </c:pt>
                <c:pt idx="11">
                  <c:v>70999.838555869996</c:v>
                </c:pt>
                <c:pt idx="12">
                  <c:v>35013.489877881999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1296"/>
        <c:axId val="536894136"/>
      </c:lineChart>
      <c:valAx>
        <c:axId val="53689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 قرارداد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540118470651588E-3"/>
              <c:y val="0.41184841056751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3744"/>
        <c:crosses val="autoZero"/>
        <c:crossBetween val="between"/>
      </c:valAx>
      <c:catAx>
        <c:axId val="53689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3352"/>
        <c:crosses val="autoZero"/>
        <c:auto val="1"/>
        <c:lblAlgn val="ctr"/>
        <c:lblOffset val="100"/>
        <c:noMultiLvlLbl val="0"/>
      </c:catAx>
      <c:valAx>
        <c:axId val="5368941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1296"/>
        <c:crosses val="max"/>
        <c:crossBetween val="between"/>
      </c:valAx>
      <c:catAx>
        <c:axId val="535271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36894136"/>
        <c:crosses val="autoZero"/>
        <c:auto val="1"/>
        <c:lblAlgn val="ctr"/>
        <c:lblOffset val="100"/>
        <c:noMultiLvlLbl val="0"/>
      </c:catAx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01085293786128"/>
          <c:y val="0.91068145148134072"/>
          <c:w val="0.70111796607007315"/>
          <c:h val="7.1206577815799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ارزش صندوق های سرمایه گذاری به تفکیک نوع صندوق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779697233823809"/>
          <c:y val="4.2194077930001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03666834391814"/>
          <c:y val="0.10382378074833669"/>
          <c:w val="0.84563230114370413"/>
          <c:h val="0.690818226210095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'ارزش انواع صندوق ها'!$A$5</c:f>
              <c:strCache>
                <c:ptCount val="1"/>
                <c:pt idx="0">
                  <c:v>آذر ماه 98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7983038893355092E-3"/>
                  <c:y val="1.4922580509645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0E-4DD7-AF14-B7D43B3E8A69}"/>
                </c:ext>
              </c:extLst>
            </c:dLbl>
            <c:dLbl>
              <c:idx val="2"/>
              <c:layout>
                <c:manualLayout>
                  <c:x val="4.605641911341393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0E-4DD7-AF14-B7D43B3E8A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انواع صندوق ها'!$B$1:$B$4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ها'!$C$5:$C$8</c:f>
              <c:numCache>
                <c:formatCode>#,##0</c:formatCode>
                <c:ptCount val="4"/>
                <c:pt idx="0">
                  <c:v>1736912</c:v>
                </c:pt>
                <c:pt idx="1">
                  <c:v>12642</c:v>
                </c:pt>
                <c:pt idx="2">
                  <c:v>49725</c:v>
                </c:pt>
                <c:pt idx="3">
                  <c:v>78945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0E-4DD7-AF14-B7D43B3E8A69}"/>
            </c:ext>
          </c:extLst>
        </c:ser>
        <c:ser>
          <c:idx val="0"/>
          <c:order val="1"/>
          <c:tx>
            <c:strRef>
              <c:f>'ارزش انواع صندوق ها'!$A$1</c:f>
              <c:strCache>
                <c:ptCount val="1"/>
                <c:pt idx="0">
                  <c:v>آبان ماه 98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545056228788845E-2"/>
                  <c:y val="6.44335685351938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0E-4DD7-AF14-B7D43B3E8A69}"/>
                </c:ext>
              </c:extLst>
            </c:dLbl>
            <c:dLbl>
              <c:idx val="1"/>
              <c:layout>
                <c:manualLayout>
                  <c:x val="9.41377739677922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0E-4DD7-AF14-B7D43B3E8A69}"/>
                </c:ext>
              </c:extLst>
            </c:dLbl>
            <c:dLbl>
              <c:idx val="2"/>
              <c:layout>
                <c:manualLayout>
                  <c:x val="2.35344434919480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0E-4DD7-AF14-B7D43B3E8A69}"/>
                </c:ext>
              </c:extLst>
            </c:dLbl>
            <c:dLbl>
              <c:idx val="3"/>
              <c:layout>
                <c:manualLayout>
                  <c:x val="2.3142140996889375E-2"/>
                  <c:y val="9.7272423214696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0E-4DD7-AF14-B7D43B3E8A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انواع صندوق ها'!$B$1:$B$4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ها'!$C$1:$C$4</c:f>
              <c:numCache>
                <c:formatCode>#,##0</c:formatCode>
                <c:ptCount val="4"/>
                <c:pt idx="0">
                  <c:v>1699148</c:v>
                </c:pt>
                <c:pt idx="1">
                  <c:v>11639</c:v>
                </c:pt>
                <c:pt idx="2">
                  <c:v>40301</c:v>
                </c:pt>
                <c:pt idx="3">
                  <c:v>71846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0E-4DD7-AF14-B7D43B3E8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27"/>
        <c:axId val="535272080"/>
        <c:axId val="53527247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'ارزش انواع صندوق ها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'ارزش انواع صندوق ها'!$B$1:$B$4</c15:sqref>
                        </c15:formulaRef>
                      </c:ext>
                    </c:extLst>
                    <c:strCache>
                      <c:ptCount val="4"/>
                      <c:pt idx="0">
                        <c:v>اوراق بهادار با درآمد ثابت</c:v>
                      </c:pt>
                      <c:pt idx="1">
                        <c:v> مختلط</c:v>
                      </c:pt>
                      <c:pt idx="2">
                        <c:v>سهام</c:v>
                      </c:pt>
                      <c:pt idx="3">
                        <c:v>اختصاصی بازارگردانی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'ارزش انواع صندوق ها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F60E-4DD7-AF14-B7D43B3E8A69}"/>
                  </c:ext>
                </c:extLst>
              </c15:ser>
            </c15:filteredBarSeries>
          </c:ext>
        </c:extLst>
      </c:barChart>
      <c:catAx>
        <c:axId val="53527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5272472"/>
        <c:crosses val="autoZero"/>
        <c:auto val="1"/>
        <c:lblAlgn val="ctr"/>
        <c:lblOffset val="100"/>
        <c:noMultiLvlLbl val="0"/>
      </c:catAx>
      <c:valAx>
        <c:axId val="535272472"/>
        <c:scaling>
          <c:orientation val="minMax"/>
          <c:max val="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6.9084628670120895E-3"/>
              <c:y val="0.34824047310541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2080"/>
        <c:crosses val="autoZero"/>
        <c:crossBetween val="between"/>
        <c:majorUnit val="4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48387345364208"/>
          <c:y val="0.91358267716535435"/>
          <c:w val="0.474355602946893"/>
          <c:h val="8.3061157253373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51- روند یکساله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بازار صندوق های سرمایه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گذاری قابل معامله 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097815969350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63400408282298"/>
          <c:y val="8.0638209229091831E-2"/>
          <c:w val="0.86007871447583928"/>
          <c:h val="0.7068908491358391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صندوق ها'!$B$13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381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 صندوق ها'!$C$13:$O$13</c:f>
              <c:numCache>
                <c:formatCode>#,##0</c:formatCode>
                <c:ptCount val="13"/>
                <c:pt idx="0">
                  <c:v>80117.389141299005</c:v>
                </c:pt>
                <c:pt idx="1">
                  <c:v>82972.912420351</c:v>
                </c:pt>
                <c:pt idx="2">
                  <c:v>87483.267940689999</c:v>
                </c:pt>
                <c:pt idx="3">
                  <c:v>92063.196662632996</c:v>
                </c:pt>
                <c:pt idx="4">
                  <c:v>96448.83175984399</c:v>
                </c:pt>
                <c:pt idx="5">
                  <c:v>101444.36865420701</c:v>
                </c:pt>
                <c:pt idx="6">
                  <c:v>109430.854204562</c:v>
                </c:pt>
                <c:pt idx="7">
                  <c:v>113889.39123559301</c:v>
                </c:pt>
                <c:pt idx="8">
                  <c:v>124312.185364395</c:v>
                </c:pt>
                <c:pt idx="9">
                  <c:v>144987.75980638599</c:v>
                </c:pt>
                <c:pt idx="10">
                  <c:v>155617.39739575499</c:v>
                </c:pt>
                <c:pt idx="11">
                  <c:v>173137.67214591702</c:v>
                </c:pt>
                <c:pt idx="12">
                  <c:v>181590.56912327599</c:v>
                </c:pt>
              </c:numCache>
            </c:numRef>
          </c:cat>
          <c:val>
            <c:numRef>
              <c:f>'ارزش بازار صندوق ها'!$C$13:$O$13</c:f>
              <c:numCache>
                <c:formatCode>#,##0</c:formatCode>
                <c:ptCount val="13"/>
                <c:pt idx="0">
                  <c:v>80117.389141299005</c:v>
                </c:pt>
                <c:pt idx="1">
                  <c:v>82972.912420351</c:v>
                </c:pt>
                <c:pt idx="2">
                  <c:v>87483.267940689999</c:v>
                </c:pt>
                <c:pt idx="3">
                  <c:v>92063.196662632996</c:v>
                </c:pt>
                <c:pt idx="4">
                  <c:v>96448.83175984399</c:v>
                </c:pt>
                <c:pt idx="5">
                  <c:v>101444.36865420701</c:v>
                </c:pt>
                <c:pt idx="6">
                  <c:v>109430.854204562</c:v>
                </c:pt>
                <c:pt idx="7">
                  <c:v>113889.39123559301</c:v>
                </c:pt>
                <c:pt idx="8">
                  <c:v>124312.185364395</c:v>
                </c:pt>
                <c:pt idx="9">
                  <c:v>144987.75980638599</c:v>
                </c:pt>
                <c:pt idx="10">
                  <c:v>155617.39739575499</c:v>
                </c:pt>
                <c:pt idx="11">
                  <c:v>173137.67214591702</c:v>
                </c:pt>
                <c:pt idx="12">
                  <c:v>181590.56912327599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35273256"/>
        <c:axId val="535273648"/>
      </c:barChart>
      <c:lineChart>
        <c:grouping val="standard"/>
        <c:varyColors val="0"/>
        <c:ser>
          <c:idx val="0"/>
          <c:order val="0"/>
          <c:tx>
            <c:strRef>
              <c:f>'ارزش بازار صندوق ها'!$B$9</c:f>
              <c:strCache>
                <c:ptCount val="1"/>
                <c:pt idx="0">
                  <c:v>بازار صندوق هاي قابل معامله در بورس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1397-10-30</c:v>
                </c:pt>
                <c:pt idx="1">
                  <c:v>1397-11-30</c:v>
                </c:pt>
                <c:pt idx="2">
                  <c:v>1397-12-28</c:v>
                </c:pt>
                <c:pt idx="3">
                  <c:v>1398-01-30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1398-05-31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  <c:pt idx="12">
                  <c:v>1398-10-30</c:v>
                </c:pt>
              </c:strCache>
            </c:strRef>
          </c:cat>
          <c:val>
            <c:numRef>
              <c:f>'ارزش بازار صندوق ها'!$C$9:$O$9</c:f>
              <c:numCache>
                <c:formatCode>#,##0</c:formatCode>
                <c:ptCount val="13"/>
                <c:pt idx="0">
                  <c:v>18971.411882717999</c:v>
                </c:pt>
                <c:pt idx="1">
                  <c:v>20064.069827772</c:v>
                </c:pt>
                <c:pt idx="2">
                  <c:v>22849.171023407998</c:v>
                </c:pt>
                <c:pt idx="3">
                  <c:v>25628.481857085</c:v>
                </c:pt>
                <c:pt idx="4">
                  <c:v>27668.037866638999</c:v>
                </c:pt>
                <c:pt idx="5">
                  <c:v>30851.100111221</c:v>
                </c:pt>
                <c:pt idx="6">
                  <c:v>37965.519891525997</c:v>
                </c:pt>
                <c:pt idx="7">
                  <c:v>39741.287591394997</c:v>
                </c:pt>
                <c:pt idx="8">
                  <c:v>47328.916119914997</c:v>
                </c:pt>
                <c:pt idx="9">
                  <c:v>60509.168065108002</c:v>
                </c:pt>
                <c:pt idx="10">
                  <c:v>67222.291572639995</c:v>
                </c:pt>
                <c:pt idx="11">
                  <c:v>82767.101478099998</c:v>
                </c:pt>
                <c:pt idx="12">
                  <c:v>87196.053360125996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B-4E76-82C5-2DB499508FDA}"/>
            </c:ext>
          </c:extLst>
        </c:ser>
        <c:ser>
          <c:idx val="1"/>
          <c:order val="1"/>
          <c:tx>
            <c:strRef>
              <c:f>'ارزش بازار صندوق ها'!$B$10</c:f>
              <c:strCache>
                <c:ptCount val="1"/>
                <c:pt idx="0">
                  <c:v>بازار ابزارهاي نوين مالي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1397-10-30</c:v>
                </c:pt>
                <c:pt idx="1">
                  <c:v>1397-11-30</c:v>
                </c:pt>
                <c:pt idx="2">
                  <c:v>1397-12-28</c:v>
                </c:pt>
                <c:pt idx="3">
                  <c:v>1398-01-30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1398-05-31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  <c:pt idx="12">
                  <c:v>1398-10-30</c:v>
                </c:pt>
              </c:strCache>
            </c:strRef>
          </c:cat>
          <c:val>
            <c:numRef>
              <c:f>'ارزش بازار صندوق ها'!$C$10:$O$10</c:f>
              <c:numCache>
                <c:formatCode>#,##0</c:formatCode>
                <c:ptCount val="13"/>
                <c:pt idx="0">
                  <c:v>15416.052952681001</c:v>
                </c:pt>
                <c:pt idx="1">
                  <c:v>15121.036291879</c:v>
                </c:pt>
                <c:pt idx="2">
                  <c:v>16144.625338382</c:v>
                </c:pt>
                <c:pt idx="3">
                  <c:v>17410.544226647999</c:v>
                </c:pt>
                <c:pt idx="4">
                  <c:v>19198.079929104999</c:v>
                </c:pt>
                <c:pt idx="5">
                  <c:v>20344.025225786001</c:v>
                </c:pt>
                <c:pt idx="6">
                  <c:v>21940.252995835999</c:v>
                </c:pt>
                <c:pt idx="7">
                  <c:v>23809.137866898</c:v>
                </c:pt>
                <c:pt idx="8">
                  <c:v>26224.142884180001</c:v>
                </c:pt>
                <c:pt idx="9">
                  <c:v>31658.957177378001</c:v>
                </c:pt>
                <c:pt idx="10">
                  <c:v>34418.818034515003</c:v>
                </c:pt>
                <c:pt idx="11">
                  <c:v>35720.263879216996</c:v>
                </c:pt>
                <c:pt idx="12">
                  <c:v>37471.842829950001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9B-4E76-82C5-2DB499508FDA}"/>
            </c:ext>
          </c:extLst>
        </c:ser>
        <c:ser>
          <c:idx val="3"/>
          <c:order val="3"/>
          <c:tx>
            <c:strRef>
              <c:f>'ارزش بازار صندوق ها'!$B$11</c:f>
              <c:strCache>
                <c:ptCount val="1"/>
                <c:pt idx="0">
                  <c:v>بازار صندوق های کالایی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1397-10-30</c:v>
                </c:pt>
                <c:pt idx="1">
                  <c:v>1397-11-30</c:v>
                </c:pt>
                <c:pt idx="2">
                  <c:v>1397-12-28</c:v>
                </c:pt>
                <c:pt idx="3">
                  <c:v>1398-01-30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1398-05-31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  <c:pt idx="12">
                  <c:v>1398-10-30</c:v>
                </c:pt>
              </c:strCache>
            </c:strRef>
          </c:cat>
          <c:val>
            <c:numRef>
              <c:f>'ارزش بازار صندوق ها'!$C$11:$O$11</c:f>
              <c:numCache>
                <c:formatCode>#,##0</c:formatCode>
                <c:ptCount val="13"/>
                <c:pt idx="0">
                  <c:v>8542.5920000000006</c:v>
                </c:pt>
                <c:pt idx="1">
                  <c:v>9747.5110000000004</c:v>
                </c:pt>
                <c:pt idx="2">
                  <c:v>9726.0120000000006</c:v>
                </c:pt>
                <c:pt idx="3">
                  <c:v>10260.710999999999</c:v>
                </c:pt>
                <c:pt idx="4">
                  <c:v>9817.9500000000007</c:v>
                </c:pt>
                <c:pt idx="5">
                  <c:v>9566.6170000000002</c:v>
                </c:pt>
                <c:pt idx="6">
                  <c:v>8842.4549999999999</c:v>
                </c:pt>
                <c:pt idx="7">
                  <c:v>8460.3369999999995</c:v>
                </c:pt>
                <c:pt idx="8">
                  <c:v>8231.5040000000008</c:v>
                </c:pt>
                <c:pt idx="9">
                  <c:v>8029.8059999999996</c:v>
                </c:pt>
                <c:pt idx="10">
                  <c:v>8602.3649999999998</c:v>
                </c:pt>
                <c:pt idx="11">
                  <c:v>9276.384</c:v>
                </c:pt>
                <c:pt idx="12">
                  <c:v>10306.391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9B-4E76-82C5-2DB499508FDA}"/>
            </c:ext>
          </c:extLst>
        </c:ser>
        <c:ser>
          <c:idx val="4"/>
          <c:order val="4"/>
          <c:tx>
            <c:strRef>
              <c:f>'ارزش بازار صندوق ها'!$B$12</c:f>
              <c:strCache>
                <c:ptCount val="1"/>
                <c:pt idx="0">
                  <c:v>بازار صندوق های انرژی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1397-10-30</c:v>
                </c:pt>
                <c:pt idx="1">
                  <c:v>1397-11-30</c:v>
                </c:pt>
                <c:pt idx="2">
                  <c:v>1397-12-28</c:v>
                </c:pt>
                <c:pt idx="3">
                  <c:v>1398-01-30</c:v>
                </c:pt>
                <c:pt idx="4">
                  <c:v>1398-02-31</c:v>
                </c:pt>
                <c:pt idx="5">
                  <c:v>1398-03-31</c:v>
                </c:pt>
                <c:pt idx="6">
                  <c:v>1398-04-31</c:v>
                </c:pt>
                <c:pt idx="7">
                  <c:v>1398-05-31</c:v>
                </c:pt>
                <c:pt idx="8">
                  <c:v>1398-06-31</c:v>
                </c:pt>
                <c:pt idx="9">
                  <c:v>1398-07-30</c:v>
                </c:pt>
                <c:pt idx="10">
                  <c:v>1398-08-30</c:v>
                </c:pt>
                <c:pt idx="11">
                  <c:v>1398-09-30</c:v>
                </c:pt>
                <c:pt idx="12">
                  <c:v>1398-10-30</c:v>
                </c:pt>
              </c:strCache>
            </c:strRef>
          </c:cat>
          <c:val>
            <c:numRef>
              <c:f>'ارزش بازار صندوق ها'!$C$12:$O$12</c:f>
              <c:numCache>
                <c:formatCode>#,##0</c:formatCode>
                <c:ptCount val="13"/>
                <c:pt idx="0">
                  <c:v>37187.332305900003</c:v>
                </c:pt>
                <c:pt idx="1">
                  <c:v>38040.295300700003</c:v>
                </c:pt>
                <c:pt idx="2">
                  <c:v>38763.459578900001</c:v>
                </c:pt>
                <c:pt idx="3">
                  <c:v>38763.459578900001</c:v>
                </c:pt>
                <c:pt idx="4">
                  <c:v>39764.763964099999</c:v>
                </c:pt>
                <c:pt idx="5">
                  <c:v>40682.626317200004</c:v>
                </c:pt>
                <c:pt idx="6">
                  <c:v>40682.626317200004</c:v>
                </c:pt>
                <c:pt idx="7">
                  <c:v>41878.6287773</c:v>
                </c:pt>
                <c:pt idx="8">
                  <c:v>42527.622360300003</c:v>
                </c:pt>
                <c:pt idx="9">
                  <c:v>44789.828563900002</c:v>
                </c:pt>
                <c:pt idx="10">
                  <c:v>45373.922788600001</c:v>
                </c:pt>
                <c:pt idx="11">
                  <c:v>45373.922788600001</c:v>
                </c:pt>
                <c:pt idx="12">
                  <c:v>46616.2819332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3256"/>
        <c:axId val="535273648"/>
      </c:lineChart>
      <c:catAx>
        <c:axId val="53527325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3648"/>
        <c:crosses val="autoZero"/>
        <c:auto val="1"/>
        <c:lblAlgn val="ctr"/>
        <c:lblOffset val="100"/>
        <c:noMultiLvlLbl val="0"/>
      </c:catAx>
      <c:valAx>
        <c:axId val="535273648"/>
        <c:scaling>
          <c:orientation val="minMax"/>
          <c:max val="199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3256"/>
        <c:crosses val="autoZero"/>
        <c:crossBetween val="between"/>
        <c:majorUnit val="2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205870955628262E-2"/>
          <c:y val="0.9084503608888258"/>
          <c:w val="0.86869625315100452"/>
          <c:h val="8.8031610182449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52- ارزش معاملات صندوق های سرمایه گذاری قابل معامله 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4423659749713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99189331504635"/>
          <c:y val="0.1010519815054078"/>
          <c:w val="0.87476469795863387"/>
          <c:h val="0.776153857960737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صندوق - بخش بازار'!$A$59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'م صندوق - بخش بازار'!$D$59:$P$59</c:f>
              <c:numCache>
                <c:formatCode>_(* #,##0_);_(* \(#,##0\);_(* "-"??_);_(@_)</c:formatCode>
                <c:ptCount val="13"/>
                <c:pt idx="0">
                  <c:v>13234.771805586999</c:v>
                </c:pt>
                <c:pt idx="1">
                  <c:v>11505.772390066999</c:v>
                </c:pt>
                <c:pt idx="2">
                  <c:v>23098.472244044002</c:v>
                </c:pt>
                <c:pt idx="3">
                  <c:v>17050.137687301998</c:v>
                </c:pt>
                <c:pt idx="4">
                  <c:v>27278.322094321</c:v>
                </c:pt>
                <c:pt idx="5">
                  <c:v>22403.610342194999</c:v>
                </c:pt>
                <c:pt idx="6">
                  <c:v>28154.712997772</c:v>
                </c:pt>
                <c:pt idx="7">
                  <c:v>16432.663709608001</c:v>
                </c:pt>
                <c:pt idx="8">
                  <c:v>40455.455958410996</c:v>
                </c:pt>
                <c:pt idx="9">
                  <c:v>49633.299317246005</c:v>
                </c:pt>
                <c:pt idx="10">
                  <c:v>31136.521377277</c:v>
                </c:pt>
                <c:pt idx="11">
                  <c:v>52039.575827568005</c:v>
                </c:pt>
                <c:pt idx="12">
                  <c:v>69854.077626482002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1-4221-958B-4495D0C0B333}"/>
            </c:ext>
          </c:extLst>
        </c:ser>
        <c:ser>
          <c:idx val="1"/>
          <c:order val="1"/>
          <c:tx>
            <c:strRef>
              <c:f>'م صندوق - بخش بازار'!$A$58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'م صندوق - بخش بازار'!$D$58:$P$58</c:f>
              <c:numCache>
                <c:formatCode>_(* #,##0_);_(* \(#,##0\);_(* "-"??_);_(@_)</c:formatCode>
                <c:ptCount val="13"/>
                <c:pt idx="0">
                  <c:v>0.41219</c:v>
                </c:pt>
                <c:pt idx="1">
                  <c:v>0.18955</c:v>
                </c:pt>
                <c:pt idx="2">
                  <c:v>0.52929000000000004</c:v>
                </c:pt>
                <c:pt idx="3" formatCode="_(* #,##0.00_);_(* \(#,##0.00\);_(* &quot;-&quot;??_);_(@_)">
                  <c:v>0.26203000000000004</c:v>
                </c:pt>
                <c:pt idx="4" formatCode="_(* #,##0.00_);_(* \(#,##0.00\);_(* &quot;-&quot;??_);_(@_)">
                  <c:v>0.41423000000000004</c:v>
                </c:pt>
                <c:pt idx="5" formatCode="_(* #,##0.00_);_(* \(#,##0.00\);_(* &quot;-&quot;??_);_(@_)">
                  <c:v>0.27271499999999999</c:v>
                </c:pt>
                <c:pt idx="6" formatCode="_(* #,##0.00_);_(* \(#,##0.00\);_(* &quot;-&quot;??_);_(@_)">
                  <c:v>0.97180530999999992</c:v>
                </c:pt>
                <c:pt idx="7" formatCode="_(* #,##0.00_);_(* \(#,##0.00\);_(* &quot;-&quot;??_);_(@_)">
                  <c:v>0.28037000000000001</c:v>
                </c:pt>
                <c:pt idx="8" formatCode="_(* #,##0.00_);_(* \(#,##0.00\);_(* &quot;-&quot;??_);_(@_)">
                  <c:v>1.2248383529999998</c:v>
                </c:pt>
                <c:pt idx="9" formatCode="_(* #,##0.00_);_(* \(#,##0.00\);_(* &quot;-&quot;??_);_(@_)">
                  <c:v>1.7498625190000001</c:v>
                </c:pt>
                <c:pt idx="10" formatCode="_(* #,##0.00_);_(* \(#,##0.00\);_(* &quot;-&quot;??_);_(@_)">
                  <c:v>1.201298902</c:v>
                </c:pt>
                <c:pt idx="11" formatCode="_(* #,##0.00_);_(* \(#,##0.00\);_(* &quot;-&quot;??_);_(@_)">
                  <c:v>1.982137069</c:v>
                </c:pt>
                <c:pt idx="12" formatCode="_(* #,##0.00_);_(* \(#,##0.00\);_(* &quot;-&quot;??_);_(@_)">
                  <c:v>0.69681752100000005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A1-4221-958B-4495D0C0B333}"/>
            </c:ext>
          </c:extLst>
        </c:ser>
        <c:ser>
          <c:idx val="0"/>
          <c:order val="2"/>
          <c:tx>
            <c:strRef>
              <c:f>'م صندوق - بخش بازار'!$A$57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1397-10</c:v>
                </c:pt>
                <c:pt idx="1">
                  <c:v>1397-11</c:v>
                </c:pt>
                <c:pt idx="2">
                  <c:v>1397-12</c:v>
                </c:pt>
                <c:pt idx="3">
                  <c:v>1398-01</c:v>
                </c:pt>
                <c:pt idx="4">
                  <c:v>1398-02</c:v>
                </c:pt>
                <c:pt idx="5">
                  <c:v>1398-03</c:v>
                </c:pt>
                <c:pt idx="6">
                  <c:v>1398-04</c:v>
                </c:pt>
                <c:pt idx="7">
                  <c:v>1398-05</c:v>
                </c:pt>
                <c:pt idx="8">
                  <c:v>1398-06</c:v>
                </c:pt>
                <c:pt idx="9">
                  <c:v>1398-07</c:v>
                </c:pt>
                <c:pt idx="10">
                  <c:v>1398-08</c:v>
                </c:pt>
                <c:pt idx="11">
                  <c:v>1398-09</c:v>
                </c:pt>
                <c:pt idx="12">
                  <c:v>1398-10</c:v>
                </c:pt>
              </c:strCache>
            </c:strRef>
          </c:cat>
          <c:val>
            <c:numRef>
              <c:f>'م صندوق - بخش بازار'!$D$57:$P$57</c:f>
              <c:numCache>
                <c:formatCode>_(* #,##0_);_(* \(#,##0\);_(* "-"??_);_(@_)</c:formatCode>
                <c:ptCount val="13"/>
                <c:pt idx="0">
                  <c:v>1116.4755801599999</c:v>
                </c:pt>
                <c:pt idx="1">
                  <c:v>1139.943761882</c:v>
                </c:pt>
                <c:pt idx="2">
                  <c:v>710.08195000000001</c:v>
                </c:pt>
                <c:pt idx="3">
                  <c:v>340.27072456000002</c:v>
                </c:pt>
                <c:pt idx="4">
                  <c:v>2184.1950164199998</c:v>
                </c:pt>
                <c:pt idx="5">
                  <c:v>1066.3886419</c:v>
                </c:pt>
                <c:pt idx="6">
                  <c:v>2729.3541180000002</c:v>
                </c:pt>
                <c:pt idx="7">
                  <c:v>865.49075660000005</c:v>
                </c:pt>
                <c:pt idx="8">
                  <c:v>1026.04991191</c:v>
                </c:pt>
                <c:pt idx="9">
                  <c:v>2253.3666171479999</c:v>
                </c:pt>
                <c:pt idx="10">
                  <c:v>265.6704105</c:v>
                </c:pt>
                <c:pt idx="11">
                  <c:v>9792.0688704000004</c:v>
                </c:pt>
                <c:pt idx="12">
                  <c:v>2821.8813002779998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A1-4221-958B-4495D0C0B3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35274432"/>
        <c:axId val="535274824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6242774566473986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A1-4221-958B-4495D0C0B333}"/>
                </c:ext>
              </c:extLst>
            </c:dLbl>
            <c:dLbl>
              <c:idx val="1"/>
              <c:layout>
                <c:manualLayout>
                  <c:x val="-4.6242774566473986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A1-4221-958B-4495D0C0B333}"/>
                </c:ext>
              </c:extLst>
            </c:dLbl>
            <c:dLbl>
              <c:idx val="2"/>
              <c:layout>
                <c:manualLayout>
                  <c:x val="-3.8535645472061654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A1-4221-958B-4495D0C0B333}"/>
                </c:ext>
              </c:extLst>
            </c:dLbl>
            <c:dLbl>
              <c:idx val="3"/>
              <c:layout>
                <c:manualLayout>
                  <c:x val="-3.6608863198458574E-2"/>
                  <c:y val="-3.2608686349227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A1-4221-958B-4495D0C0B333}"/>
                </c:ext>
              </c:extLst>
            </c:dLbl>
            <c:dLbl>
              <c:idx val="4"/>
              <c:layout>
                <c:manualLayout>
                  <c:x val="-4.6242774566473986E-2"/>
                  <c:y val="-1.8115936860682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A1-4221-958B-4495D0C0B333}"/>
                </c:ext>
              </c:extLst>
            </c:dLbl>
            <c:dLbl>
              <c:idx val="5"/>
              <c:layout>
                <c:manualLayout>
                  <c:x val="-3.8535645472061654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A1-4221-958B-4495D0C0B333}"/>
                </c:ext>
              </c:extLst>
            </c:dLbl>
            <c:dLbl>
              <c:idx val="6"/>
              <c:layout>
                <c:manualLayout>
                  <c:x val="-4.046242774566474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A1-4221-958B-4495D0C0B333}"/>
                </c:ext>
              </c:extLst>
            </c:dLbl>
            <c:dLbl>
              <c:idx val="7"/>
              <c:layout>
                <c:manualLayout>
                  <c:x val="-4.6242774566474132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A1-4221-958B-4495D0C0B333}"/>
                </c:ext>
              </c:extLst>
            </c:dLbl>
            <c:dLbl>
              <c:idx val="8"/>
              <c:layout>
                <c:manualLayout>
                  <c:x val="-3.8558554458149381E-2"/>
                  <c:y val="-2.8985498977091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A1-4221-958B-4495D0C0B333}"/>
                </c:ext>
              </c:extLst>
            </c:dLbl>
            <c:dLbl>
              <c:idx val="9"/>
              <c:layout>
                <c:manualLayout>
                  <c:x val="-4.6242774566473986E-2"/>
                  <c:y val="-1.8115936860682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A1-4221-958B-4495D0C0B333}"/>
                </c:ext>
              </c:extLst>
            </c:dLbl>
            <c:dLbl>
              <c:idx val="10"/>
              <c:layout>
                <c:manualLayout>
                  <c:x val="-3.0828516377649325E-2"/>
                  <c:y val="-1.4492749488545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A1-4221-958B-4495D0C0B333}"/>
                </c:ext>
              </c:extLst>
            </c:dLbl>
            <c:dLbl>
              <c:idx val="11"/>
              <c:layout>
                <c:manualLayout>
                  <c:x val="-4.1964711492608629E-2"/>
                  <c:y val="-3.985506109350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A1-4221-958B-4495D0C0B333}"/>
                </c:ext>
              </c:extLst>
            </c:dLbl>
            <c:dLbl>
              <c:idx val="12"/>
              <c:layout>
                <c:manualLayout>
                  <c:x val="-3.4334763948497993E-2"/>
                  <c:y val="-2.5362311604955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A1-4221-958B-4495D0C0B3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'م صندوق - بخش بازار'!$D$60:$P$60</c:f>
              <c:numCache>
                <c:formatCode>_(* #,##0_);_(* \(#,##0\);_(* "-"??_);_(@_)</c:formatCode>
                <c:ptCount val="13"/>
                <c:pt idx="0">
                  <c:v>14351.659575746999</c:v>
                </c:pt>
                <c:pt idx="1">
                  <c:v>12645.905701948999</c:v>
                </c:pt>
                <c:pt idx="2">
                  <c:v>23809.083484044</c:v>
                </c:pt>
                <c:pt idx="3">
                  <c:v>17390.670441861999</c:v>
                </c:pt>
                <c:pt idx="4">
                  <c:v>29462.931340741001</c:v>
                </c:pt>
                <c:pt idx="5">
                  <c:v>23470.271699094999</c:v>
                </c:pt>
                <c:pt idx="6">
                  <c:v>30885.038921081999</c:v>
                </c:pt>
                <c:pt idx="7">
                  <c:v>17298.434836208002</c:v>
                </c:pt>
                <c:pt idx="8">
                  <c:v>41482.730708673997</c:v>
                </c:pt>
                <c:pt idx="9">
                  <c:v>51888.415796913003</c:v>
                </c:pt>
                <c:pt idx="10">
                  <c:v>31403.393086679</c:v>
                </c:pt>
                <c:pt idx="11">
                  <c:v>61833.626835037008</c:v>
                </c:pt>
                <c:pt idx="12">
                  <c:v>72676.655744281001</c:v>
                </c:pt>
              </c:numCache>
            </c:numRef>
          </c:cat>
          <c:val>
            <c:numRef>
              <c:f>'م صندوق - بخش بازار'!$D$60:$P$60</c:f>
              <c:numCache>
                <c:formatCode>_(* #,##0_);_(* \(#,##0\);_(* "-"??_);_(@_)</c:formatCode>
                <c:ptCount val="13"/>
                <c:pt idx="0">
                  <c:v>14351.659575746999</c:v>
                </c:pt>
                <c:pt idx="1">
                  <c:v>12645.905701948999</c:v>
                </c:pt>
                <c:pt idx="2">
                  <c:v>23809.083484044</c:v>
                </c:pt>
                <c:pt idx="3">
                  <c:v>17390.670441861999</c:v>
                </c:pt>
                <c:pt idx="4">
                  <c:v>29462.931340741001</c:v>
                </c:pt>
                <c:pt idx="5">
                  <c:v>23470.271699094999</c:v>
                </c:pt>
                <c:pt idx="6">
                  <c:v>30885.038921081999</c:v>
                </c:pt>
                <c:pt idx="7">
                  <c:v>17298.434836208002</c:v>
                </c:pt>
                <c:pt idx="8">
                  <c:v>41482.730708673997</c:v>
                </c:pt>
                <c:pt idx="9">
                  <c:v>51888.415796913003</c:v>
                </c:pt>
                <c:pt idx="10">
                  <c:v>31403.393086679</c:v>
                </c:pt>
                <c:pt idx="11">
                  <c:v>61833.626835037008</c:v>
                </c:pt>
                <c:pt idx="12">
                  <c:v>72676.655744281001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0A1-4221-958B-4495D0C0B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4432"/>
        <c:axId val="535274824"/>
      </c:lineChart>
      <c:catAx>
        <c:axId val="53527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4824"/>
        <c:crosses val="autoZero"/>
        <c:auto val="1"/>
        <c:lblAlgn val="ctr"/>
        <c:lblOffset val="100"/>
        <c:noMultiLvlLbl val="0"/>
      </c:catAx>
      <c:valAx>
        <c:axId val="535274824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443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4739338218560827"/>
          <c:y val="0.92187351194103828"/>
          <c:w val="0.53316462609803827"/>
          <c:h val="6.9911825313298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53- روند یکساله تعداد انواع صندوق های سرمایه گذاری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3937849189196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461157872507313E-2"/>
          <c:y val="9.9563492063492076E-2"/>
          <c:w val="0.91345564563050308"/>
          <c:h val="0.692307524059492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'تعداد صندوق ها'!$A$2</c:f>
              <c:strCache>
                <c:ptCount val="1"/>
                <c:pt idx="0">
                  <c:v> صندوق سرمایه گذاری در سهام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ها'!$K$1:$W$1</c:f>
              <c:strCache>
                <c:ptCount val="13"/>
                <c:pt idx="0">
                  <c:v>97/09/30</c:v>
                </c:pt>
                <c:pt idx="1">
                  <c:v>97/10/30</c:v>
                </c:pt>
                <c:pt idx="2">
                  <c:v>97/11/30</c:v>
                </c:pt>
                <c:pt idx="3">
                  <c:v>97/12/28</c:v>
                </c:pt>
                <c:pt idx="4">
                  <c:v>98/01/30</c:v>
                </c:pt>
                <c:pt idx="5">
                  <c:v>98/02/31</c:v>
                </c:pt>
                <c:pt idx="6">
                  <c:v>98/03/31</c:v>
                </c:pt>
                <c:pt idx="7">
                  <c:v>98/04/31</c:v>
                </c:pt>
                <c:pt idx="8">
                  <c:v>98/05/31</c:v>
                </c:pt>
                <c:pt idx="9">
                  <c:v>98/06/31</c:v>
                </c:pt>
                <c:pt idx="10">
                  <c:v>98/07/30</c:v>
                </c:pt>
                <c:pt idx="11">
                  <c:v>98/08/30</c:v>
                </c:pt>
                <c:pt idx="12">
                  <c:v>98/09/30</c:v>
                </c:pt>
              </c:strCache>
            </c:strRef>
          </c:cat>
          <c:val>
            <c:numRef>
              <c:f>'تعداد صندوق ها'!$K$2:$W$2</c:f>
              <c:numCache>
                <c:formatCode>#,##0</c:formatCode>
                <c:ptCount val="13"/>
                <c:pt idx="0">
                  <c:v>69</c:v>
                </c:pt>
                <c:pt idx="1">
                  <c:v>69</c:v>
                </c:pt>
                <c:pt idx="2">
                  <c:v>69</c:v>
                </c:pt>
                <c:pt idx="3">
                  <c:v>68</c:v>
                </c:pt>
                <c:pt idx="4">
                  <c:v>67</c:v>
                </c:pt>
                <c:pt idx="5">
                  <c:v>66</c:v>
                </c:pt>
                <c:pt idx="6">
                  <c:v>66</c:v>
                </c:pt>
                <c:pt idx="7">
                  <c:v>67</c:v>
                </c:pt>
                <c:pt idx="8">
                  <c:v>66</c:v>
                </c:pt>
                <c:pt idx="9">
                  <c:v>65</c:v>
                </c:pt>
                <c:pt idx="10">
                  <c:v>65</c:v>
                </c:pt>
                <c:pt idx="11">
                  <c:v>66</c:v>
                </c:pt>
                <c:pt idx="1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4-4189-B9DD-24261614818A}"/>
            </c:ext>
          </c:extLst>
        </c:ser>
        <c:ser>
          <c:idx val="1"/>
          <c:order val="1"/>
          <c:tx>
            <c:strRef>
              <c:f>'تعداد صندوق ها'!$A$3</c:f>
              <c:strCache>
                <c:ptCount val="1"/>
                <c:pt idx="0">
                  <c:v>صندوق سرمایه گذاری در اوراق بهادار با درآمد ثابت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ها'!$K$1:$W$1</c:f>
              <c:strCache>
                <c:ptCount val="13"/>
                <c:pt idx="0">
                  <c:v>97/09/30</c:v>
                </c:pt>
                <c:pt idx="1">
                  <c:v>97/10/30</c:v>
                </c:pt>
                <c:pt idx="2">
                  <c:v>97/11/30</c:v>
                </c:pt>
                <c:pt idx="3">
                  <c:v>97/12/28</c:v>
                </c:pt>
                <c:pt idx="4">
                  <c:v>98/01/30</c:v>
                </c:pt>
                <c:pt idx="5">
                  <c:v>98/02/31</c:v>
                </c:pt>
                <c:pt idx="6">
                  <c:v>98/03/31</c:v>
                </c:pt>
                <c:pt idx="7">
                  <c:v>98/04/31</c:v>
                </c:pt>
                <c:pt idx="8">
                  <c:v>98/05/31</c:v>
                </c:pt>
                <c:pt idx="9">
                  <c:v>98/06/31</c:v>
                </c:pt>
                <c:pt idx="10">
                  <c:v>98/07/30</c:v>
                </c:pt>
                <c:pt idx="11">
                  <c:v>98/08/30</c:v>
                </c:pt>
                <c:pt idx="12">
                  <c:v>98/09/30</c:v>
                </c:pt>
              </c:strCache>
            </c:strRef>
          </c:cat>
          <c:val>
            <c:numRef>
              <c:f>'تعداد صندوق ها'!$K$3:$W$3</c:f>
              <c:numCache>
                <c:formatCode>#,##0</c:formatCode>
                <c:ptCount val="13"/>
                <c:pt idx="0">
                  <c:v>73</c:v>
                </c:pt>
                <c:pt idx="1">
                  <c:v>74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76</c:v>
                </c:pt>
                <c:pt idx="6">
                  <c:v>75</c:v>
                </c:pt>
                <c:pt idx="7">
                  <c:v>74</c:v>
                </c:pt>
                <c:pt idx="8">
                  <c:v>74</c:v>
                </c:pt>
                <c:pt idx="9">
                  <c:v>76</c:v>
                </c:pt>
                <c:pt idx="10">
                  <c:v>78</c:v>
                </c:pt>
                <c:pt idx="11">
                  <c:v>79</c:v>
                </c:pt>
                <c:pt idx="12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4-4189-B9DD-24261614818A}"/>
            </c:ext>
          </c:extLst>
        </c:ser>
        <c:ser>
          <c:idx val="2"/>
          <c:order val="2"/>
          <c:tx>
            <c:strRef>
              <c:f>'تعداد صندوق ها'!$A$4</c:f>
              <c:strCache>
                <c:ptCount val="1"/>
                <c:pt idx="0">
                  <c:v>صندوق مختلط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ها'!$K$1:$W$1</c:f>
              <c:strCache>
                <c:ptCount val="13"/>
                <c:pt idx="0">
                  <c:v>97/09/30</c:v>
                </c:pt>
                <c:pt idx="1">
                  <c:v>97/10/30</c:v>
                </c:pt>
                <c:pt idx="2">
                  <c:v>97/11/30</c:v>
                </c:pt>
                <c:pt idx="3">
                  <c:v>97/12/28</c:v>
                </c:pt>
                <c:pt idx="4">
                  <c:v>98/01/30</c:v>
                </c:pt>
                <c:pt idx="5">
                  <c:v>98/02/31</c:v>
                </c:pt>
                <c:pt idx="6">
                  <c:v>98/03/31</c:v>
                </c:pt>
                <c:pt idx="7">
                  <c:v>98/04/31</c:v>
                </c:pt>
                <c:pt idx="8">
                  <c:v>98/05/31</c:v>
                </c:pt>
                <c:pt idx="9">
                  <c:v>98/06/31</c:v>
                </c:pt>
                <c:pt idx="10">
                  <c:v>98/07/30</c:v>
                </c:pt>
                <c:pt idx="11">
                  <c:v>98/08/30</c:v>
                </c:pt>
                <c:pt idx="12">
                  <c:v>98/09/30</c:v>
                </c:pt>
              </c:strCache>
            </c:strRef>
          </c:cat>
          <c:val>
            <c:numRef>
              <c:f>'تعداد صندوق ها'!$K$4:$W$4</c:f>
              <c:numCache>
                <c:formatCode>#,##0</c:formatCode>
                <c:ptCount val="1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20</c:v>
                </c:pt>
                <c:pt idx="1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54-4189-B9DD-24261614818A}"/>
            </c:ext>
          </c:extLst>
        </c:ser>
        <c:ser>
          <c:idx val="3"/>
          <c:order val="3"/>
          <c:tx>
            <c:strRef>
              <c:f>'تعداد صندوق ها'!$A$5</c:f>
              <c:strCache>
                <c:ptCount val="1"/>
                <c:pt idx="0">
                  <c:v>صندوق اختصاصی بازارگردانی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ها'!$K$1:$W$1</c:f>
              <c:strCache>
                <c:ptCount val="13"/>
                <c:pt idx="0">
                  <c:v>97/09/30</c:v>
                </c:pt>
                <c:pt idx="1">
                  <c:v>97/10/30</c:v>
                </c:pt>
                <c:pt idx="2">
                  <c:v>97/11/30</c:v>
                </c:pt>
                <c:pt idx="3">
                  <c:v>97/12/28</c:v>
                </c:pt>
                <c:pt idx="4">
                  <c:v>98/01/30</c:v>
                </c:pt>
                <c:pt idx="5">
                  <c:v>98/02/31</c:v>
                </c:pt>
                <c:pt idx="6">
                  <c:v>98/03/31</c:v>
                </c:pt>
                <c:pt idx="7">
                  <c:v>98/04/31</c:v>
                </c:pt>
                <c:pt idx="8">
                  <c:v>98/05/31</c:v>
                </c:pt>
                <c:pt idx="9">
                  <c:v>98/06/31</c:v>
                </c:pt>
                <c:pt idx="10">
                  <c:v>98/07/30</c:v>
                </c:pt>
                <c:pt idx="11">
                  <c:v>98/08/30</c:v>
                </c:pt>
                <c:pt idx="12">
                  <c:v>98/09/30</c:v>
                </c:pt>
              </c:strCache>
            </c:strRef>
          </c:cat>
          <c:val>
            <c:numRef>
              <c:f>'تعداد صندوق ها'!$K$5:$W$5</c:f>
              <c:numCache>
                <c:formatCode>#,##0</c:formatCode>
                <c:ptCount val="13"/>
                <c:pt idx="0">
                  <c:v>35</c:v>
                </c:pt>
                <c:pt idx="1">
                  <c:v>36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42</c:v>
                </c:pt>
                <c:pt idx="11">
                  <c:v>42</c:v>
                </c:pt>
                <c:pt idx="1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54-4189-B9DD-242616148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7873936"/>
        <c:axId val="537874328"/>
      </c:barChart>
      <c:catAx>
        <c:axId val="53787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4328"/>
        <c:crosses val="autoZero"/>
        <c:auto val="1"/>
        <c:lblAlgn val="ctr"/>
        <c:lblOffset val="100"/>
        <c:noMultiLvlLbl val="0"/>
      </c:catAx>
      <c:valAx>
        <c:axId val="537874328"/>
        <c:scaling>
          <c:orientation val="minMax"/>
          <c:max val="2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3936"/>
        <c:crosses val="autoZero"/>
        <c:crossBetween val="between"/>
        <c:majorUnit val="6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9119237767E-2"/>
          <c:y val="0.9092257217847769"/>
          <c:w val="0.8999998414627981"/>
          <c:h val="8.6806024246969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 ارزش صندوق های سرمایه گذاری در اوراق با درآمد ثابت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421245234830385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43549762742852"/>
          <c:y val="0.10856566381970983"/>
          <c:w val="0.83323296437137462"/>
          <c:h val="0.7133923243307941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15000">
                  <a:schemeClr val="accent1">
                    <a:lumMod val="60000"/>
                    <a:lumOff val="40000"/>
                  </a:schemeClr>
                </a:gs>
                <a:gs pos="55000">
                  <a:schemeClr val="accent1">
                    <a:lumMod val="20000"/>
                    <a:lumOff val="80000"/>
                  </a:schemeClr>
                </a:gs>
                <a:gs pos="92000">
                  <a:schemeClr val="accent1">
                    <a:lumMod val="60000"/>
                    <a:lumOff val="40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0D-44AE-B005-79459A5981D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0D-44AE-B005-79459A5981D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0D-44AE-B005-79459A5981D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0D-44AE-B005-79459A5981D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0D-44AE-B005-79459A5981D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8D-4F42-BFEE-B64BBAC62A5F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0D-44AE-B005-79459A5981DF}"/>
                </c:ext>
              </c:extLst>
            </c:dLbl>
            <c:dLbl>
              <c:idx val="12"/>
              <c:layout>
                <c:manualLayout>
                  <c:x val="9.5751047277079591E-3"/>
                  <c:y val="-4.34310532030401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0D-44AE-B005-79459A5981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'روند ارزش صندوق ها'!$V$1:$AH$1</c:f>
              <c:strCache>
                <c:ptCount val="13"/>
                <c:pt idx="0">
                  <c:v>97/09/30</c:v>
                </c:pt>
                <c:pt idx="1">
                  <c:v>97/10/30</c:v>
                </c:pt>
                <c:pt idx="2">
                  <c:v>97/11/30</c:v>
                </c:pt>
                <c:pt idx="3">
                  <c:v>97/12/28</c:v>
                </c:pt>
                <c:pt idx="4">
                  <c:v>98/01/30</c:v>
                </c:pt>
                <c:pt idx="5">
                  <c:v>98/02/31</c:v>
                </c:pt>
                <c:pt idx="6">
                  <c:v>98/03/31</c:v>
                </c:pt>
                <c:pt idx="7">
                  <c:v>98/04/31</c:v>
                </c:pt>
                <c:pt idx="8">
                  <c:v>98/05/31</c:v>
                </c:pt>
                <c:pt idx="9">
                  <c:v>98/06/31</c:v>
                </c:pt>
                <c:pt idx="10">
                  <c:v>98/07/30</c:v>
                </c:pt>
                <c:pt idx="11">
                  <c:v>98/08/30</c:v>
                </c:pt>
                <c:pt idx="12">
                  <c:v>98/09/30</c:v>
                </c:pt>
              </c:strCache>
            </c:strRef>
          </c:cat>
          <c:val>
            <c:numRef>
              <c:f>'روند ارزش صندوق ها'!$V$3:$AH$3</c:f>
              <c:numCache>
                <c:formatCode>#,##0</c:formatCode>
                <c:ptCount val="13"/>
                <c:pt idx="0">
                  <c:v>1410446.5719497243</c:v>
                </c:pt>
                <c:pt idx="1">
                  <c:v>1442480.129653313</c:v>
                </c:pt>
                <c:pt idx="2">
                  <c:v>1466569.4725739178</c:v>
                </c:pt>
                <c:pt idx="3">
                  <c:v>1485604.1815619604</c:v>
                </c:pt>
                <c:pt idx="4">
                  <c:v>1500393</c:v>
                </c:pt>
                <c:pt idx="5">
                  <c:v>1478537</c:v>
                </c:pt>
                <c:pt idx="6">
                  <c:v>1496374</c:v>
                </c:pt>
                <c:pt idx="7">
                  <c:v>1520448</c:v>
                </c:pt>
                <c:pt idx="8">
                  <c:v>1574223</c:v>
                </c:pt>
                <c:pt idx="9">
                  <c:v>1616268</c:v>
                </c:pt>
                <c:pt idx="10">
                  <c:v>1677189</c:v>
                </c:pt>
                <c:pt idx="11">
                  <c:v>1699148</c:v>
                </c:pt>
                <c:pt idx="12">
                  <c:v>1736912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0D-44AE-B005-79459A598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37875112"/>
        <c:axId val="537875504"/>
      </c:barChart>
      <c:catAx>
        <c:axId val="537875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5504"/>
        <c:crosses val="autoZero"/>
        <c:auto val="1"/>
        <c:lblAlgn val="ctr"/>
        <c:lblOffset val="100"/>
        <c:noMultiLvlLbl val="0"/>
      </c:catAx>
      <c:valAx>
        <c:axId val="537875504"/>
        <c:scaling>
          <c:orientation val="minMax"/>
          <c:max val="2049999.999999999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10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1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10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8.3333333333333332E-3"/>
              <c:y val="0.39662802566345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5112"/>
        <c:crosses val="autoZero"/>
        <c:crossBetween val="between"/>
        <c:majorUnit val="300000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55- روند یکساله ارزش صندوق های سرمایه گذاری در سهام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700745082177034"/>
          <c:y val="4.3290043290043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11560675435806"/>
          <c:y val="0.11668848212155299"/>
          <c:w val="0.85757234882894795"/>
          <c:h val="0.7102311074752020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15000">
                  <a:schemeClr val="accent1">
                    <a:lumMod val="60000"/>
                    <a:lumOff val="40000"/>
                  </a:schemeClr>
                </a:gs>
                <a:gs pos="55000">
                  <a:schemeClr val="accent1">
                    <a:lumMod val="20000"/>
                    <a:lumOff val="80000"/>
                  </a:schemeClr>
                </a:gs>
                <a:gs pos="92000">
                  <a:schemeClr val="accent1">
                    <a:lumMod val="60000"/>
                    <a:lumOff val="40000"/>
                  </a:schemeClr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55-4B77-BE19-04088E03AE0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55-4B77-BE19-04088E03AE0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55-4B77-BE19-04088E03AE0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55-4B77-BE19-04088E03AE0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55-4B77-BE19-04088E03AE0C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55-4B77-BE19-04088E03AE0C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55-4B77-BE19-04088E03AE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ها'!$V$1:$AH$1</c:f>
              <c:strCache>
                <c:ptCount val="13"/>
                <c:pt idx="0">
                  <c:v>97/09/30</c:v>
                </c:pt>
                <c:pt idx="1">
                  <c:v>97/10/30</c:v>
                </c:pt>
                <c:pt idx="2">
                  <c:v>97/11/30</c:v>
                </c:pt>
                <c:pt idx="3">
                  <c:v>97/12/28</c:v>
                </c:pt>
                <c:pt idx="4">
                  <c:v>98/01/30</c:v>
                </c:pt>
                <c:pt idx="5">
                  <c:v>98/02/31</c:v>
                </c:pt>
                <c:pt idx="6">
                  <c:v>98/03/31</c:v>
                </c:pt>
                <c:pt idx="7">
                  <c:v>98/04/31</c:v>
                </c:pt>
                <c:pt idx="8">
                  <c:v>98/05/31</c:v>
                </c:pt>
                <c:pt idx="9">
                  <c:v>98/06/31</c:v>
                </c:pt>
                <c:pt idx="10">
                  <c:v>98/07/30</c:v>
                </c:pt>
                <c:pt idx="11">
                  <c:v>98/08/30</c:v>
                </c:pt>
                <c:pt idx="12">
                  <c:v>98/09/30</c:v>
                </c:pt>
              </c:strCache>
            </c:strRef>
          </c:cat>
          <c:val>
            <c:numRef>
              <c:f>'روند ارزش صندوق ها'!$V$2:$AH$2</c:f>
              <c:numCache>
                <c:formatCode>#,##0</c:formatCode>
                <c:ptCount val="13"/>
                <c:pt idx="0">
                  <c:v>15642.436076713004</c:v>
                </c:pt>
                <c:pt idx="1">
                  <c:v>16130.964210549004</c:v>
                </c:pt>
                <c:pt idx="2">
                  <c:v>15384.784958202999</c:v>
                </c:pt>
                <c:pt idx="3">
                  <c:v>18201.523599274002</c:v>
                </c:pt>
                <c:pt idx="4">
                  <c:v>21081</c:v>
                </c:pt>
                <c:pt idx="5">
                  <c:v>22922</c:v>
                </c:pt>
                <c:pt idx="6">
                  <c:v>26880</c:v>
                </c:pt>
                <c:pt idx="7">
                  <c:v>29878</c:v>
                </c:pt>
                <c:pt idx="8">
                  <c:v>32916</c:v>
                </c:pt>
                <c:pt idx="9">
                  <c:v>39784</c:v>
                </c:pt>
                <c:pt idx="10">
                  <c:v>40067</c:v>
                </c:pt>
                <c:pt idx="11">
                  <c:v>40301</c:v>
                </c:pt>
                <c:pt idx="12">
                  <c:v>49725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55-4B77-BE19-04088E03AE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7"/>
        <c:axId val="537876288"/>
        <c:axId val="537876680"/>
      </c:barChart>
      <c:catAx>
        <c:axId val="53787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6680"/>
        <c:crosses val="autoZero"/>
        <c:auto val="1"/>
        <c:lblAlgn val="ctr"/>
        <c:lblOffset val="100"/>
        <c:noMultiLvlLbl val="0"/>
      </c:catAx>
      <c:valAx>
        <c:axId val="537876680"/>
        <c:scaling>
          <c:orientation val="minMax"/>
          <c:max val="5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658597144630664E-3"/>
              <c:y val="0.38643590005794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6288"/>
        <c:crosses val="autoZero"/>
        <c:crossBetween val="between"/>
        <c:majorUnit val="8000"/>
      </c:valAx>
      <c:spPr>
        <a:solidFill>
          <a:srgbClr val="E8F3E1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</cx:f>
      </cx:strDim>
      <cx:numDim type="size">
        <cx:f>_xlchart.v1.0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 lang="en-US" sz="16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B Homa" panose="00000400000000000000" pitchFamily="2" charset="-78"/>
                <a:ea typeface="B Homa" panose="00000400000000000000" pitchFamily="2" charset="-78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12- استان های با بیشترین حجم خرید و فروش اشخاص حقوقی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x:rich>
      </cx:tx>
    </cx:title>
    <cx:plotArea>
      <cx:plotAreaRegion>
        <cx:series layoutId="treemap" hidden="1" uniqueId="{1F1C5E7F-75F2-4C06-A1A5-E2B95B64CAA5}" formatIdx="0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ysClr val="window" lastClr="FFFFFF"/>
                    </a:solidFill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8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3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4/relationships/chartEx" Target="../charts/chartEx1.xml"/><Relationship Id="rId1" Type="http://schemas.openxmlformats.org/officeDocument/2006/relationships/chart" Target="../charts/chart10.xml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190499</xdr:colOff>
      <xdr:row>26</xdr:row>
      <xdr:rowOff>85725</xdr:rowOff>
    </xdr:to>
    <xdr:sp macro="" textlink="">
      <xdr:nvSpPr>
        <xdr:cNvPr id="2" name="Text Box 7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82009501" y="0"/>
          <a:ext cx="5676899" cy="50387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 آماری بازار سرمایه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 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just" defTabSz="914400" rtl="1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زانیار احمدی (سرپرست)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حسن </a:t>
          </a:r>
          <a:r>
            <a:rPr lang="fa-IR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حکیمیان - حسین سهرابی‌وفا- زهره گیوی 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گزارش: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دی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1398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</xdr:txBody>
    </xdr:sp>
    <xdr:clientData/>
  </xdr:twoCellAnchor>
  <xdr:twoCellAnchor editAs="oneCell">
    <xdr:from>
      <xdr:col>1</xdr:col>
      <xdr:colOff>323850</xdr:colOff>
      <xdr:row>0</xdr:row>
      <xdr:rowOff>95250</xdr:rowOff>
    </xdr:from>
    <xdr:to>
      <xdr:col>7</xdr:col>
      <xdr:colOff>582083</xdr:colOff>
      <xdr:row>5</xdr:row>
      <xdr:rowOff>175683</xdr:rowOff>
    </xdr:to>
    <xdr:pic>
      <xdr:nvPicPr>
        <xdr:cNvPr id="3" name="Picture 2" descr="Image result for ‫لوگوی سازمان بورس‬‎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837117" y="95250"/>
          <a:ext cx="3915833" cy="1032933"/>
        </a:xfrm>
        <a:prstGeom prst="roundRect">
          <a:avLst>
            <a:gd name="adj" fmla="val 7172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20</xdr:row>
      <xdr:rowOff>104775</xdr:rowOff>
    </xdr:from>
    <xdr:to>
      <xdr:col>7</xdr:col>
      <xdr:colOff>542925</xdr:colOff>
      <xdr:row>34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14</xdr:row>
      <xdr:rowOff>180975</xdr:rowOff>
    </xdr:from>
    <xdr:to>
      <xdr:col>8</xdr:col>
      <xdr:colOff>133350</xdr:colOff>
      <xdr:row>27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57151</xdr:colOff>
      <xdr:row>32</xdr:row>
      <xdr:rowOff>10886</xdr:rowOff>
    </xdr:from>
    <xdr:to>
      <xdr:col>31</xdr:col>
      <xdr:colOff>25854</xdr:colOff>
      <xdr:row>49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160565</xdr:colOff>
      <xdr:row>40</xdr:row>
      <xdr:rowOff>163657</xdr:rowOff>
    </xdr:from>
    <xdr:to>
      <xdr:col>17</xdr:col>
      <xdr:colOff>0</xdr:colOff>
      <xdr:row>57</xdr:row>
      <xdr:rowOff>77932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47</xdr:row>
      <xdr:rowOff>66675</xdr:rowOff>
    </xdr:from>
    <xdr:to>
      <xdr:col>5</xdr:col>
      <xdr:colOff>57150</xdr:colOff>
      <xdr:row>65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104776</xdr:rowOff>
    </xdr:from>
    <xdr:to>
      <xdr:col>15</xdr:col>
      <xdr:colOff>219075</xdr:colOff>
      <xdr:row>15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57151</xdr:colOff>
      <xdr:row>16</xdr:row>
      <xdr:rowOff>28575</xdr:rowOff>
    </xdr:from>
    <xdr:to>
      <xdr:col>15</xdr:col>
      <xdr:colOff>257176</xdr:colOff>
      <xdr:row>30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66675</xdr:colOff>
      <xdr:row>0</xdr:row>
      <xdr:rowOff>104776</xdr:rowOff>
    </xdr:from>
    <xdr:to>
      <xdr:col>15</xdr:col>
      <xdr:colOff>219075</xdr:colOff>
      <xdr:row>15</xdr:row>
      <xdr:rowOff>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57151</xdr:colOff>
      <xdr:row>16</xdr:row>
      <xdr:rowOff>28575</xdr:rowOff>
    </xdr:from>
    <xdr:to>
      <xdr:col>15</xdr:col>
      <xdr:colOff>257176</xdr:colOff>
      <xdr:row>30</xdr:row>
      <xdr:rowOff>171450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27</xdr:row>
      <xdr:rowOff>85725</xdr:rowOff>
    </xdr:from>
    <xdr:to>
      <xdr:col>10</xdr:col>
      <xdr:colOff>85726</xdr:colOff>
      <xdr:row>46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-60688444</xdr:colOff>
      <xdr:row>0</xdr:row>
      <xdr:rowOff>38101</xdr:rowOff>
    </xdr:from>
    <xdr:to>
      <xdr:col>0</xdr:col>
      <xdr:colOff>-54849806</xdr:colOff>
      <xdr:row>12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930089</xdr:colOff>
      <xdr:row>0</xdr:row>
      <xdr:rowOff>145676</xdr:rowOff>
    </xdr:from>
    <xdr:to>
      <xdr:col>15</xdr:col>
      <xdr:colOff>293563</xdr:colOff>
      <xdr:row>12</xdr:row>
      <xdr:rowOff>111922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04877202" y="145676"/>
          <a:ext cx="5840474" cy="3596952"/>
        </a:xfrm>
        <a:prstGeom prst="rect">
          <a:avLst/>
        </a:prstGeom>
      </xdr:spPr>
    </xdr:pic>
    <xdr:clientData/>
  </xdr:twoCellAnchor>
  <xdr:twoCellAnchor editAs="oneCell">
    <xdr:from>
      <xdr:col>8</xdr:col>
      <xdr:colOff>986116</xdr:colOff>
      <xdr:row>13</xdr:row>
      <xdr:rowOff>156882</xdr:rowOff>
    </xdr:from>
    <xdr:to>
      <xdr:col>15</xdr:col>
      <xdr:colOff>373976</xdr:colOff>
      <xdr:row>25</xdr:row>
      <xdr:rowOff>110935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04796789" y="3978088"/>
          <a:ext cx="5864860" cy="35847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9</xdr:row>
      <xdr:rowOff>114299</xdr:rowOff>
    </xdr:from>
    <xdr:to>
      <xdr:col>8</xdr:col>
      <xdr:colOff>266701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6</xdr:row>
      <xdr:rowOff>161925</xdr:rowOff>
    </xdr:from>
    <xdr:to>
      <xdr:col>18</xdr:col>
      <xdr:colOff>733425</xdr:colOff>
      <xdr:row>22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571499</xdr:colOff>
      <xdr:row>16</xdr:row>
      <xdr:rowOff>185056</xdr:rowOff>
    </xdr:from>
    <xdr:to>
      <xdr:col>25</xdr:col>
      <xdr:colOff>488496</xdr:colOff>
      <xdr:row>36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66675</xdr:colOff>
      <xdr:row>17</xdr:row>
      <xdr:rowOff>85725</xdr:rowOff>
    </xdr:from>
    <xdr:to>
      <xdr:col>11</xdr:col>
      <xdr:colOff>549005</xdr:colOff>
      <xdr:row>32</xdr:row>
      <xdr:rowOff>127944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1851020" y="3648075"/>
          <a:ext cx="4206605" cy="356646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10</xdr:row>
      <xdr:rowOff>47625</xdr:rowOff>
    </xdr:from>
    <xdr:to>
      <xdr:col>10</xdr:col>
      <xdr:colOff>66675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2590799"/>
    <xdr:ext cx="5876926" cy="25336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352424</xdr:colOff>
      <xdr:row>1</xdr:row>
      <xdr:rowOff>180973</xdr:rowOff>
    </xdr:from>
    <xdr:to>
      <xdr:col>16</xdr:col>
      <xdr:colOff>428624</xdr:colOff>
      <xdr:row>16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296336</xdr:colOff>
      <xdr:row>0</xdr:row>
      <xdr:rowOff>200023</xdr:rowOff>
    </xdr:from>
    <xdr:to>
      <xdr:col>16</xdr:col>
      <xdr:colOff>137583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126999</xdr:colOff>
      <xdr:row>0</xdr:row>
      <xdr:rowOff>21167</xdr:rowOff>
    </xdr:from>
    <xdr:to>
      <xdr:col>16</xdr:col>
      <xdr:colOff>361950</xdr:colOff>
      <xdr:row>17</xdr:row>
      <xdr:rowOff>85726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41</xdr:row>
      <xdr:rowOff>171450</xdr:rowOff>
    </xdr:from>
    <xdr:to>
      <xdr:col>10</xdr:col>
      <xdr:colOff>285750</xdr:colOff>
      <xdr:row>56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563093</xdr:colOff>
      <xdr:row>38</xdr:row>
      <xdr:rowOff>106578</xdr:rowOff>
    </xdr:from>
    <xdr:to>
      <xdr:col>9</xdr:col>
      <xdr:colOff>37162</xdr:colOff>
      <xdr:row>55</xdr:row>
      <xdr:rowOff>184896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1</xdr:row>
      <xdr:rowOff>164649</xdr:rowOff>
    </xdr:from>
    <xdr:to>
      <xdr:col>16</xdr:col>
      <xdr:colOff>38100</xdr:colOff>
      <xdr:row>15</xdr:row>
      <xdr:rowOff>85726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0</xdr:row>
      <xdr:rowOff>126547</xdr:rowOff>
    </xdr:from>
    <xdr:to>
      <xdr:col>16</xdr:col>
      <xdr:colOff>47625</xdr:colOff>
      <xdr:row>22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6</xdr:row>
      <xdr:rowOff>66675</xdr:rowOff>
    </xdr:from>
    <xdr:to>
      <xdr:col>19</xdr:col>
      <xdr:colOff>342900</xdr:colOff>
      <xdr:row>22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203637</xdr:colOff>
      <xdr:row>1</xdr:row>
      <xdr:rowOff>107730</xdr:rowOff>
    </xdr:from>
    <xdr:to>
      <xdr:col>23</xdr:col>
      <xdr:colOff>374759</xdr:colOff>
      <xdr:row>21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203752</xdr:colOff>
      <xdr:row>5</xdr:row>
      <xdr:rowOff>49281</xdr:rowOff>
    </xdr:from>
    <xdr:to>
      <xdr:col>8</xdr:col>
      <xdr:colOff>597452</xdr:colOff>
      <xdr:row>19</xdr:row>
      <xdr:rowOff>258831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85725</xdr:rowOff>
    </xdr:from>
    <xdr:to>
      <xdr:col>13</xdr:col>
      <xdr:colOff>381001</xdr:colOff>
      <xdr:row>11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295276</xdr:colOff>
      <xdr:row>14</xdr:row>
      <xdr:rowOff>104775</xdr:rowOff>
    </xdr:from>
    <xdr:to>
      <xdr:col>10</xdr:col>
      <xdr:colOff>152400</xdr:colOff>
      <xdr:row>32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270933</xdr:colOff>
      <xdr:row>8</xdr:row>
      <xdr:rowOff>116416</xdr:rowOff>
    </xdr:from>
    <xdr:to>
      <xdr:col>26</xdr:col>
      <xdr:colOff>564091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333374</xdr:colOff>
      <xdr:row>25</xdr:row>
      <xdr:rowOff>37040</xdr:rowOff>
    </xdr:from>
    <xdr:to>
      <xdr:col>19</xdr:col>
      <xdr:colOff>609599</xdr:colOff>
      <xdr:row>40</xdr:row>
      <xdr:rowOff>76199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323849</xdr:colOff>
      <xdr:row>8</xdr:row>
      <xdr:rowOff>113241</xdr:rowOff>
    </xdr:from>
    <xdr:to>
      <xdr:col>17</xdr:col>
      <xdr:colOff>66675</xdr:colOff>
      <xdr:row>24</xdr:row>
      <xdr:rowOff>53974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448089</xdr:colOff>
      <xdr:row>11</xdr:row>
      <xdr:rowOff>98975</xdr:rowOff>
    </xdr:from>
    <xdr:to>
      <xdr:col>26</xdr:col>
      <xdr:colOff>522632</xdr:colOff>
      <xdr:row>26</xdr:row>
      <xdr:rowOff>22777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514351</xdr:colOff>
      <xdr:row>42</xdr:row>
      <xdr:rowOff>45968</xdr:rowOff>
    </xdr:from>
    <xdr:to>
      <xdr:col>28</xdr:col>
      <xdr:colOff>464932</xdr:colOff>
      <xdr:row>63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0.82409</cdr:x>
      <cdr:y>0.90635</cdr:y>
    </cdr:from>
    <cdr:to>
      <cdr:x>0.95721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1" y="2581275"/>
          <a:ext cx="8001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1"/>
          <a:r>
            <a:rPr lang="fa-IR" sz="1050">
              <a:cs typeface="B Mitra" panose="00000400000000000000" pitchFamily="2" charset="-78"/>
            </a:rPr>
            <a:t>میلیارد ریال</a:t>
          </a:r>
          <a:endParaRPr lang="en-US" sz="1050">
            <a:cs typeface="B Mitra" panose="00000400000000000000" pitchFamily="2" charset="-78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447675</xdr:colOff>
      <xdr:row>22</xdr:row>
      <xdr:rowOff>104775</xdr:rowOff>
    </xdr:from>
    <xdr:to>
      <xdr:col>20</xdr:col>
      <xdr:colOff>428625</xdr:colOff>
      <xdr:row>39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295275</xdr:colOff>
      <xdr:row>41</xdr:row>
      <xdr:rowOff>85724</xdr:rowOff>
    </xdr:from>
    <xdr:to>
      <xdr:col>19</xdr:col>
      <xdr:colOff>257176</xdr:colOff>
      <xdr:row>59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314324</xdr:colOff>
      <xdr:row>22</xdr:row>
      <xdr:rowOff>114300</xdr:rowOff>
    </xdr:from>
    <xdr:to>
      <xdr:col>15</xdr:col>
      <xdr:colOff>276225</xdr:colOff>
      <xdr:row>39</xdr:row>
      <xdr:rowOff>76201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314325</xdr:colOff>
      <xdr:row>67</xdr:row>
      <xdr:rowOff>79560</xdr:rowOff>
    </xdr:from>
    <xdr:to>
      <xdr:col>20</xdr:col>
      <xdr:colOff>440392</xdr:colOff>
      <xdr:row>83</xdr:row>
      <xdr:rowOff>71716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695324</xdr:colOff>
      <xdr:row>26</xdr:row>
      <xdr:rowOff>38099</xdr:rowOff>
    </xdr:from>
    <xdr:to>
      <xdr:col>17</xdr:col>
      <xdr:colOff>57149</xdr:colOff>
      <xdr:row>44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285751</xdr:colOff>
      <xdr:row>56</xdr:row>
      <xdr:rowOff>133350</xdr:rowOff>
    </xdr:from>
    <xdr:to>
      <xdr:col>17</xdr:col>
      <xdr:colOff>323850</xdr:colOff>
      <xdr:row>74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295275</xdr:colOff>
      <xdr:row>83</xdr:row>
      <xdr:rowOff>57150</xdr:rowOff>
    </xdr:from>
    <xdr:to>
      <xdr:col>15</xdr:col>
      <xdr:colOff>57150</xdr:colOff>
      <xdr:row>100</xdr:row>
      <xdr:rowOff>85725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7</xdr:row>
      <xdr:rowOff>19050</xdr:rowOff>
    </xdr:from>
    <xdr:to>
      <xdr:col>19</xdr:col>
      <xdr:colOff>85725</xdr:colOff>
      <xdr:row>23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381000</xdr:colOff>
      <xdr:row>33</xdr:row>
      <xdr:rowOff>161924</xdr:rowOff>
    </xdr:from>
    <xdr:to>
      <xdr:col>19</xdr:col>
      <xdr:colOff>361951</xdr:colOff>
      <xdr:row>52</xdr:row>
      <xdr:rowOff>161924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504825</xdr:colOff>
      <xdr:row>2</xdr:row>
      <xdr:rowOff>47625</xdr:rowOff>
    </xdr:from>
    <xdr:to>
      <xdr:col>24</xdr:col>
      <xdr:colOff>333374</xdr:colOff>
      <xdr:row>26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10</xdr:row>
      <xdr:rowOff>104774</xdr:rowOff>
    </xdr:from>
    <xdr:to>
      <xdr:col>9</xdr:col>
      <xdr:colOff>209550</xdr:colOff>
      <xdr:row>27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123826</xdr:colOff>
      <xdr:row>41</xdr:row>
      <xdr:rowOff>142875</xdr:rowOff>
    </xdr:from>
    <xdr:to>
      <xdr:col>7</xdr:col>
      <xdr:colOff>523876</xdr:colOff>
      <xdr:row>59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27</xdr:row>
      <xdr:rowOff>123826</xdr:rowOff>
    </xdr:from>
    <xdr:to>
      <xdr:col>9</xdr:col>
      <xdr:colOff>74544</xdr:colOff>
      <xdr:row>42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466674</xdr:colOff>
      <xdr:row>0</xdr:row>
      <xdr:rowOff>78441</xdr:rowOff>
    </xdr:from>
    <xdr:to>
      <xdr:col>11</xdr:col>
      <xdr:colOff>452820</xdr:colOff>
      <xdr:row>14</xdr:row>
      <xdr:rowOff>134471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14</xdr:row>
      <xdr:rowOff>19050</xdr:rowOff>
    </xdr:from>
    <xdr:to>
      <xdr:col>6</xdr:col>
      <xdr:colOff>381000</xdr:colOff>
      <xdr:row>33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60</xdr:row>
      <xdr:rowOff>123825</xdr:rowOff>
    </xdr:from>
    <xdr:to>
      <xdr:col>9</xdr:col>
      <xdr:colOff>99331</xdr:colOff>
      <xdr:row>75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7</xdr:row>
      <xdr:rowOff>228600</xdr:rowOff>
    </xdr:from>
    <xdr:to>
      <xdr:col>18</xdr:col>
      <xdr:colOff>400051</xdr:colOff>
      <xdr:row>21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571500</xdr:colOff>
      <xdr:row>7</xdr:row>
      <xdr:rowOff>133350</xdr:rowOff>
    </xdr:from>
    <xdr:to>
      <xdr:col>33</xdr:col>
      <xdr:colOff>152400</xdr:colOff>
      <xdr:row>23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1114425</xdr:colOff>
      <xdr:row>7</xdr:row>
      <xdr:rowOff>133350</xdr:rowOff>
    </xdr:from>
    <xdr:to>
      <xdr:col>24</xdr:col>
      <xdr:colOff>409576</xdr:colOff>
      <xdr:row>23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Report%20-%20mehr%2098%20-%2002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Report%20-Azar%2098%20-%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gram%20Files\Matlab\Code\MonthlyReportExcell\Monthly%20Report%20-Azar%2098%20-%20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New%20Ver\Report\Monthly%20Report-Esfand%2097%20-Eb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Statistical%20Reports/New%20Ver/Report/Monthly%20Report-Esfand%2097%20-Eb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Statistical%20Reports/Year%2097/Monthly%20Report-9712/Report/Excel%20Report/Monthly%20Report-Esfand%2097%20%20Publi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Statistical%20Reports/Year%2097/Monthly%20Report-9712/Report/Excel%20Report/Monthly%20Report-Esfand%2097%20-Eb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Statistical%20Reports/Year%2098/Monthly%20Report-9804/Report/Excel%20Report/Monthly%20Report%20-%20Tir%2098%20-%200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ohrabi.h\Desktop\Monthly%20Report%20-%20mehr%2098%20-%2002%20-%20Copy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8\Monthly%20Report-9804\Report\Excel%20Report\Monthly%20Report%20-%20Tir%2098%20-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 "/>
      <sheetName val="شاخص های سهام"/>
      <sheetName val="ارزش معاملات بورس ها"/>
      <sheetName val="Sheet2"/>
      <sheetName val="Sheet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مقایسه شاخص‌ها"/>
      <sheetName val="Sheet3"/>
      <sheetName val="م صکوک - بخش بازار"/>
      <sheetName val="م صکوک - نوع بازار "/>
      <sheetName val="ارزش مفهومی پوشش ریسک"/>
      <sheetName val="معاملات اوراق مشتقه"/>
      <sheetName val="ارزش بازار صندوق ها "/>
      <sheetName val="م صندوق - بخش بازار"/>
      <sheetName val="م صندوق - نوع بازار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نام نوع بازار</v>
          </cell>
          <cell r="B2" t="str">
            <v>1396-12-28</v>
          </cell>
        </row>
        <row r="3">
          <cell r="A3" t="str">
            <v>بازار اول</v>
          </cell>
          <cell r="B3">
            <v>2416833.8250293802</v>
          </cell>
        </row>
        <row r="4">
          <cell r="A4" t="str">
            <v>بازار دوم</v>
          </cell>
          <cell r="B4">
            <v>1406022.8352451101</v>
          </cell>
        </row>
        <row r="5">
          <cell r="A5" t="str">
            <v>بورس تهران</v>
          </cell>
          <cell r="B5">
            <v>3822856.6602745</v>
          </cell>
        </row>
        <row r="6">
          <cell r="A6" t="str">
            <v>بازار اول</v>
          </cell>
          <cell r="B6">
            <v>103949.2135</v>
          </cell>
        </row>
        <row r="7">
          <cell r="A7" t="str">
            <v>بازار دوم</v>
          </cell>
          <cell r="B7">
            <v>543696.45648507995</v>
          </cell>
        </row>
        <row r="8">
          <cell r="A8" t="str">
            <v>بازار پايه</v>
          </cell>
          <cell r="B8">
            <v>321093.06879530998</v>
          </cell>
        </row>
        <row r="9">
          <cell r="A9" t="str">
            <v>شرکتهای کوچک و متوسط</v>
          </cell>
          <cell r="B9">
            <v>4522.2</v>
          </cell>
        </row>
        <row r="10">
          <cell r="A10" t="str">
            <v>فرابورس ایران</v>
          </cell>
          <cell r="B10">
            <v>973260.93878038996</v>
          </cell>
        </row>
        <row r="11">
          <cell r="A11" t="str">
            <v>مجموع</v>
          </cell>
          <cell r="B11">
            <v>4796117.5990548898</v>
          </cell>
        </row>
        <row r="16">
          <cell r="A16" t="str">
            <v>بورس تهران</v>
          </cell>
          <cell r="B16" t="str">
            <v>بازار اول</v>
          </cell>
          <cell r="D16">
            <v>0.48850590683586403</v>
          </cell>
        </row>
        <row r="17">
          <cell r="A17" t="str">
            <v>بورس تهران</v>
          </cell>
          <cell r="B17" t="str">
            <v>بازار دوم</v>
          </cell>
          <cell r="D17">
            <v>0.29189607903548292</v>
          </cell>
        </row>
        <row r="18">
          <cell r="A18" t="str">
            <v>فرابورس ایران</v>
          </cell>
          <cell r="B18" t="str">
            <v>بازار اول</v>
          </cell>
          <cell r="D18">
            <v>2.4370343956281841E-2</v>
          </cell>
        </row>
        <row r="19">
          <cell r="A19" t="str">
            <v>فرابورس ایران</v>
          </cell>
          <cell r="B19" t="str">
            <v>بازار دوم</v>
          </cell>
          <cell r="D19">
            <v>0.13281405308399211</v>
          </cell>
        </row>
        <row r="20">
          <cell r="A20" t="str">
            <v>فرابورس ایران</v>
          </cell>
          <cell r="B20" t="str">
            <v>پايه</v>
          </cell>
          <cell r="D20">
            <v>6.1806622463301666E-2</v>
          </cell>
        </row>
        <row r="21">
          <cell r="A21" t="str">
            <v>فرابورس ایران</v>
          </cell>
          <cell r="B21" t="str">
            <v>شرکتهای کوچک و متوسط</v>
          </cell>
          <cell r="D21">
            <v>6.0699462507740447E-4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D3" t="str">
            <v>شهریور ماه 1398</v>
          </cell>
          <cell r="E3" t="str">
            <v>مرداد ماه 1398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دیتای حقیقی و حقوقی"/>
      <sheetName val="Sheet2"/>
      <sheetName val="آمار معاملات حقیقی و حقوقی"/>
      <sheetName val="خرید و فروش حقیقی و حقوقی"/>
      <sheetName val="دیتای معاملات مناطق"/>
      <sheetName val="Sheet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"/>
      <sheetName val="معاملات بورس - صنایع"/>
      <sheetName val="معاملات فرابورس-صنایع"/>
      <sheetName val="دیتای م حقیقی و حقوقی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3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  <sheetName val="توقف نماد-در کل ماه بسته بو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دیتای حقیقی و حقوقی"/>
      <sheetName val="Sheet2"/>
      <sheetName val="آمار معاملات حقیقی و حقوقی"/>
      <sheetName val="خرید و فروش حقیقی و حقوقی"/>
      <sheetName val="دیتای معاملات مناطق"/>
      <sheetName val="Sheet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"/>
      <sheetName val="معاملات بورس - صنایع"/>
      <sheetName val="معاملات فرابورس-صنایع"/>
      <sheetName val="دیتای م حقیقی و حقوقی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3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  <sheetName val="توقف نماد-در کل ماه بسته بو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رزش بازار "/>
      <sheetName val="شاخص های سهام"/>
      <sheetName val="ارزش معاملات بورس ها"/>
      <sheetName val="دیتای حقیقی و حقوقی"/>
      <sheetName val="Sheet2"/>
      <sheetName val="خرید و فروش حقیقی و حقوقی"/>
      <sheetName val="دیتای معاملات مناطق"/>
      <sheetName val="Sheet1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نسبت pe"/>
      <sheetName val="نمودار pe بازار"/>
      <sheetName val="توقف-بسته و تا پایان ماه باز"/>
      <sheetName val=" توقف در ماه بسته و همچنان  "/>
      <sheetName val="توقف نماد-در کل ماه بسته بودن"/>
      <sheetName val="نمادهای متوقف 1"/>
      <sheetName val="نمادهای متوقف "/>
      <sheetName val="تامین مالی به تفکیک ماهیت ناشر"/>
      <sheetName val="دیتای تامین مالی"/>
      <sheetName val="Sheet3"/>
      <sheetName val="تامین مالی - مانده"/>
      <sheetName val="تامین مالی - سررسید"/>
      <sheetName val="تامین مالی - انتشار"/>
      <sheetName val="اوراق - 60 درصد "/>
      <sheetName val="ارزش بازار اوراق بدهی "/>
      <sheetName val="م صکوک - بخش بازار"/>
      <sheetName val="م صکوک - نوع بازار "/>
      <sheetName val="ارزش مفهومی پوشش ریسک"/>
      <sheetName val="معاملات اوراق مشتقه"/>
      <sheetName val="ارزش انواع صندوق ها "/>
      <sheetName val="ارزش بازار صندوق ها "/>
      <sheetName val="م صندوق - بخش بازار"/>
      <sheetName val="م صندوق - نوع بازار"/>
      <sheetName val="تعداد صندوق ها"/>
      <sheetName val="روند ارزش صندوق ه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D3" t="str">
            <v>خرداد 1398</v>
          </cell>
          <cell r="E3" t="str">
            <v>اردیبهشت 1398</v>
          </cell>
          <cell r="F3" t="str">
            <v>خرداد 1397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 "/>
      <sheetName val="شاخص های سهام"/>
      <sheetName val="ارزش معاملات بورس ها"/>
      <sheetName val="Sheet2"/>
      <sheetName val="Sheet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مقایسه شاخص‌ها"/>
      <sheetName val="Sheet3"/>
      <sheetName val="م صکوک - بخش بازار"/>
      <sheetName val="م صکوک - نوع بازار "/>
      <sheetName val="ارزش مفهومی پوشش ریسک"/>
      <sheetName val="معاملات اوراق مشتقه"/>
      <sheetName val="ارزش بازار صندوق ها "/>
      <sheetName val="م صندوق - بخش بازار"/>
      <sheetName val="م صندوق - نوع بازار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نام نوع بازار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D3" t="str">
            <v>شهریور ماه 1398</v>
          </cell>
          <cell r="E3" t="str">
            <v>مرداد ماه 1398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رزش بازار "/>
      <sheetName val="شاخص های سهام"/>
      <sheetName val="ارزش معاملات بورس ها"/>
      <sheetName val="دیتای حقیقی و حقوقی"/>
      <sheetName val="Sheet2"/>
      <sheetName val="خرید و فروش حقیقی و حقوقی"/>
      <sheetName val="دیتای معاملات مناطق"/>
      <sheetName val="Sheet1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نسبت pe"/>
      <sheetName val="نمودار pe بازار"/>
      <sheetName val="توقف-بسته و تا پایان ماه باز"/>
      <sheetName val=" توقف در ماه بسته و همچنان  "/>
      <sheetName val="توقف نماد-در کل ماه بسته بودن"/>
      <sheetName val="نمادهای متوقف 1"/>
      <sheetName val="نمادهای متوقف "/>
      <sheetName val="تامین مالی به تفکیک ماهیت ناشر"/>
      <sheetName val="دیتای تامین مالی"/>
      <sheetName val="Sheet3"/>
      <sheetName val="تامین مالی - مانده"/>
      <sheetName val="تامین مالی - سررسید"/>
      <sheetName val="تامین مالی - انتشار"/>
      <sheetName val="اوراق - 60 درصد "/>
      <sheetName val="ارزش بازار اوراق بدهی "/>
      <sheetName val="م صکوک - بخش بازار"/>
      <sheetName val="م صکوک - نوع بازار "/>
      <sheetName val="ارزش مفهومی پوشش ریسک"/>
      <sheetName val="معاملات اوراق مشتقه"/>
      <sheetName val="ارزش انواع صندوق ها "/>
      <sheetName val="ارزش بازار صندوق ها "/>
      <sheetName val="م صندوق - بخش بازار"/>
      <sheetName val="م صندوق - نوع بازار"/>
      <sheetName val="تعداد صندوق ها"/>
      <sheetName val="روند ارزش صندوق ه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D3" t="str">
            <v>خرداد 1398</v>
          </cell>
          <cell r="F3" t="str">
            <v>خرداد 1397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id="1" name="Table953242" displayName="Table953242" ref="A1:F21" totalsRowShown="0" headerRowDxfId="57" dataDxfId="56" tableBorderDxfId="55" headerRowCellStyle="Normal 3" dataCellStyle="Normal 3">
  <autoFilter ref="A1:F21"/>
  <tableColumns count="6">
    <tableColumn id="1" name="بورس  " dataDxfId="54" dataCellStyle="Normal 3"/>
    <tableColumn id="2" name="صنعت" dataDxfId="53" dataCellStyle="Normal 3"/>
    <tableColumn id="3" name="شرکت" dataDxfId="52" dataCellStyle="Normal 3"/>
    <tableColumn id="4" name="نماد" dataDxfId="51" dataCellStyle="Normal 3"/>
    <tableColumn id="5" name="علت توقف" dataDxfId="50" dataCellStyle="Normal 3"/>
    <tableColumn id="6" name="تاریخ توقف" dataDxfId="49" dataCellStyle="Normal 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le2124353" displayName="Table2124353" ref="A6:C13" totalsRowShown="0" headerRowDxfId="48" dataDxfId="46" headerRowBorderDxfId="47" tableBorderDxfId="45" headerRowCellStyle="Normal 4">
  <tableColumns count="3">
    <tableColumn id="1" name="نوع" dataDxfId="44" dataCellStyle="Normal 4"/>
    <tableColumn id="2" name="تعداد" dataDxfId="43" dataCellStyle="Normal 4 2"/>
    <tableColumn id="3" name="درصد" dataDxfId="42" dataCellStyle="Percent 2 2">
      <calculatedColumnFormula>B7/$B$7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3135767" displayName="Table3135767" ref="A1:D4" totalsRowShown="0" headerRowDxfId="41" dataDxfId="39" headerRowBorderDxfId="40" tableBorderDxfId="38" totalsRowBorderDxfId="37">
  <tableColumns count="4">
    <tableColumn id="1" name="نام بورس" dataDxfId="36"/>
    <tableColumn id="2" name="تعداد نمادهای متوقف شده در هر ماه که تا پایان آن ماه بازگشایی شده اند" dataDxfId="35"/>
    <tableColumn id="3" name="تعداد نمادهای متوقف شده در هر ماه که تا پایان آن ماه متوقف بوده اند" dataDxfId="34"/>
    <tableColumn id="4" name="تعداد نمادهایی که قبل از ماه متوقف‌شده و در پایان ماه نیز همچنان متوقف بوده اند" dataDxfId="33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8" name="Table56989" displayName="Table56989" ref="A2:X7" totalsRowShown="0" headerRowDxfId="32" dataDxfId="30" headerRowBorderDxfId="31" tableBorderDxfId="29" totalsRowBorderDxfId="28">
  <tableColumns count="24">
    <tableColumn id="1" name="نوع/ماه" dataDxfId="27" dataCellStyle="Normal 4"/>
    <tableColumn id="2" name="اسفند 96" dataDxfId="26"/>
    <tableColumn id="3" name="فروردین 97" dataDxfId="25"/>
    <tableColumn id="4" name="اردیبهشت 97" dataDxfId="24"/>
    <tableColumn id="5" name="خرداد 97" dataDxfId="23"/>
    <tableColumn id="6" name="تیر 97" dataDxfId="22"/>
    <tableColumn id="7" name="مرداد 97" dataDxfId="21"/>
    <tableColumn id="8" name="شهریور 97" dataDxfId="20"/>
    <tableColumn id="9" name="مهر 97" dataDxfId="19"/>
    <tableColumn id="10" name="آبان 97" dataDxfId="18"/>
    <tableColumn id="11" name="آذر 97" dataDxfId="17"/>
    <tableColumn id="12" name="دی 97" dataDxfId="16"/>
    <tableColumn id="13" name="بهمن 97" dataDxfId="15"/>
    <tableColumn id="14" name="اسفند 97" dataDxfId="14"/>
    <tableColumn id="15" name="فروردین 98" dataDxfId="13">
      <calculatedColumnFormula>#REF!</calculatedColumnFormula>
    </tableColumn>
    <tableColumn id="16" name="اردیبهشت 98" dataDxfId="12"/>
    <tableColumn id="17" name="خرداد 98" dataDxfId="11"/>
    <tableColumn id="18" name="تیر 98" dataDxfId="10"/>
    <tableColumn id="19" name="مرداد 98" dataDxfId="9"/>
    <tableColumn id="20" name="شهریور 98" dataDxfId="8"/>
    <tableColumn id="21" name="مهر 98" dataDxfId="7"/>
    <tableColumn id="22" name="آبان 98" dataDxfId="6"/>
    <tableColumn id="23" name="آذر 98" dataDxfId="5"/>
    <tableColumn id="24" name="دی 98" dataDxfId="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9" name="Table1121310" displayName="Table1121310" ref="A1:K186" totalsRowShown="0">
  <autoFilter ref="A1:K186"/>
  <tableColumns count="11">
    <tableColumn id="1" name="نام اوراق"/>
    <tableColumn id="2" name="نوع اوراق"/>
    <tableColumn id="3" name="نماد"/>
    <tableColumn id="4" name="نام ناشر"/>
    <tableColumn id="5" name="ماهیت ناشر"/>
    <tableColumn id="6" name="بورس منتشر کننده اوراق"/>
    <tableColumn id="7" name="مبلغ مانده"/>
    <tableColumn id="8" name="تاریخ انتشار"/>
    <tableColumn id="9" name="تاریخ سررسید"/>
    <tableColumn id="10" name="درصد" dataDxfId="1"/>
    <tableColumn id="11" name="درصد تجمعی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3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23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9.xml"/><Relationship Id="rId1" Type="http://schemas.openxmlformats.org/officeDocument/2006/relationships/hyperlink" Target="http://new.tse.ir/cms/Portals/1/paziresh/%D8%A7%D8%B7%D9%84%D8%A7%D8%B9%DB%8C%D9%87%20%D9%BE%D8%B0%DB%8C%D8%B1%D9%87%20%D9%86%D9%88%DB%8C%D8%B3%DB%8C2%20(1).pdf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"/>
  <sheetViews>
    <sheetView showGridLines="0" rightToLeft="1" topLeftCell="A13" workbookViewId="0">
      <selection activeCell="D29" sqref="D29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C54"/>
  <sheetViews>
    <sheetView rightToLeft="1" topLeftCell="A13" zoomScaleNormal="100" workbookViewId="0">
      <selection sqref="A1:A5"/>
    </sheetView>
  </sheetViews>
  <sheetFormatPr defaultRowHeight="18" customHeight="1"/>
  <cols>
    <col min="1" max="1" width="9.140625" style="170"/>
    <col min="2" max="2" width="21.42578125" style="170" customWidth="1"/>
    <col min="3" max="4" width="10.140625" style="170" customWidth="1"/>
    <col min="5" max="12" width="10.140625" style="170" bestFit="1" customWidth="1"/>
    <col min="13" max="13" width="10.140625" style="170" customWidth="1"/>
    <col min="14" max="15" width="10.140625" style="170" bestFit="1" customWidth="1"/>
    <col min="16" max="16" width="9.85546875" style="170" bestFit="1" customWidth="1"/>
    <col min="17" max="18" width="9.85546875" style="170" customWidth="1"/>
    <col min="19" max="19" width="10.140625" style="170" bestFit="1" customWidth="1"/>
    <col min="20" max="20" width="10.140625" style="170" customWidth="1"/>
    <col min="21" max="21" width="12.85546875" style="170" customWidth="1"/>
    <col min="22" max="22" width="10.140625" style="170" customWidth="1"/>
    <col min="23" max="29" width="11.28515625" style="170" customWidth="1"/>
    <col min="30" max="30" width="13.5703125" style="170" customWidth="1"/>
    <col min="31" max="16384" width="9.140625" style="170"/>
  </cols>
  <sheetData>
    <row r="1" spans="1:29" ht="28.5" customHeight="1">
      <c r="A1" s="1088" t="s">
        <v>17</v>
      </c>
      <c r="B1" s="205" t="s">
        <v>0</v>
      </c>
      <c r="C1" s="205" t="s">
        <v>1</v>
      </c>
      <c r="D1" s="205" t="s">
        <v>230</v>
      </c>
      <c r="E1" s="205" t="s">
        <v>3</v>
      </c>
      <c r="F1" s="205" t="s">
        <v>229</v>
      </c>
      <c r="G1" s="205" t="s">
        <v>5</v>
      </c>
      <c r="H1" s="205" t="s">
        <v>228</v>
      </c>
      <c r="I1" s="205" t="s">
        <v>7</v>
      </c>
      <c r="J1" s="205" t="s">
        <v>8</v>
      </c>
      <c r="K1" s="205" t="s">
        <v>9</v>
      </c>
      <c r="L1" s="205" t="s">
        <v>225</v>
      </c>
      <c r="M1" s="205" t="s">
        <v>11</v>
      </c>
      <c r="N1" s="205" t="s">
        <v>12</v>
      </c>
      <c r="O1" s="205" t="s">
        <v>49</v>
      </c>
      <c r="P1" s="205" t="s">
        <v>227</v>
      </c>
      <c r="Q1" s="205" t="s">
        <v>1607</v>
      </c>
      <c r="R1" s="205" t="s">
        <v>1644</v>
      </c>
      <c r="S1" s="205" t="s">
        <v>1698</v>
      </c>
      <c r="T1" s="205" t="s">
        <v>1760</v>
      </c>
      <c r="U1" s="205" t="s">
        <v>1794</v>
      </c>
      <c r="V1" s="205" t="s">
        <v>1529</v>
      </c>
      <c r="W1" s="205" t="s">
        <v>1897</v>
      </c>
      <c r="X1" s="205" t="s">
        <v>2030</v>
      </c>
      <c r="Y1" s="205" t="s">
        <v>1531</v>
      </c>
      <c r="Z1" s="205"/>
      <c r="AA1" s="205"/>
      <c r="AB1" s="205"/>
      <c r="AC1" s="205"/>
    </row>
    <row r="2" spans="1:29" ht="21" customHeight="1">
      <c r="A2" s="1088"/>
      <c r="B2" s="205" t="s">
        <v>15</v>
      </c>
      <c r="C2" s="206">
        <v>3822856.6602745</v>
      </c>
      <c r="D2" s="206">
        <v>3799030.45242002</v>
      </c>
      <c r="E2" s="206">
        <v>3727259.6823775498</v>
      </c>
      <c r="F2" s="206">
        <v>4209331.7799570598</v>
      </c>
      <c r="G2" s="206">
        <v>4236948.4886483401</v>
      </c>
      <c r="H2" s="206">
        <v>5231137.4884003</v>
      </c>
      <c r="I2" s="206">
        <v>6124138.5967050102</v>
      </c>
      <c r="J2" s="206">
        <v>7162446.8201427003</v>
      </c>
      <c r="K2" s="206">
        <v>6681324.8667768398</v>
      </c>
      <c r="L2" s="206">
        <v>5924682.48594297</v>
      </c>
      <c r="M2" s="206">
        <v>6272917.4676469397</v>
      </c>
      <c r="N2" s="206">
        <v>6015099.2167147696</v>
      </c>
      <c r="O2" s="206">
        <v>6840614.6210029703</v>
      </c>
      <c r="P2" s="206">
        <v>7857710.3570234403</v>
      </c>
      <c r="Q2" s="206">
        <v>8281317.8758086897</v>
      </c>
      <c r="R2" s="206">
        <v>8987700.4920411203</v>
      </c>
      <c r="S2" s="206">
        <v>9432465.6082781292</v>
      </c>
      <c r="T2" s="206">
        <v>9829903.1751877908</v>
      </c>
      <c r="U2" s="206">
        <v>11115313.6987046</v>
      </c>
      <c r="V2" s="206">
        <v>11310493.4834207</v>
      </c>
      <c r="W2" s="206">
        <v>11201334.0774606</v>
      </c>
      <c r="X2" s="206">
        <v>13027125.204265701</v>
      </c>
      <c r="Y2" s="206">
        <v>14902392.567471201</v>
      </c>
      <c r="Z2" s="206"/>
      <c r="AA2" s="206"/>
      <c r="AB2" s="206"/>
      <c r="AC2" s="206"/>
    </row>
    <row r="3" spans="1:29" ht="18" customHeight="1">
      <c r="A3" s="1088"/>
      <c r="B3" s="205" t="s">
        <v>14</v>
      </c>
      <c r="C3" s="206">
        <v>105142.62933470499</v>
      </c>
      <c r="D3" s="206">
        <v>105607.21689267999</v>
      </c>
      <c r="E3" s="206">
        <v>105765.21833579399</v>
      </c>
      <c r="F3" s="206">
        <v>109759.18484936</v>
      </c>
      <c r="G3" s="206">
        <v>111141.73138762001</v>
      </c>
      <c r="H3" s="206">
        <v>110618.900449126</v>
      </c>
      <c r="I3" s="206">
        <v>111229.60433332399</v>
      </c>
      <c r="J3" s="206">
        <v>110525.69278880001</v>
      </c>
      <c r="K3" s="206">
        <v>110033.79944129501</v>
      </c>
      <c r="L3" s="206">
        <v>113222.92340561999</v>
      </c>
      <c r="M3" s="206">
        <v>113475.4432161</v>
      </c>
      <c r="N3" s="206">
        <v>111456.22162549999</v>
      </c>
      <c r="O3" s="206">
        <v>73805.6826</v>
      </c>
      <c r="P3" s="206">
        <v>73421.959300000002</v>
      </c>
      <c r="Q3" s="206">
        <v>73129.197549999997</v>
      </c>
      <c r="R3" s="206">
        <v>72543.546300000002</v>
      </c>
      <c r="S3" s="206">
        <v>90850.359349999999</v>
      </c>
      <c r="T3" s="206">
        <v>93987.204549999995</v>
      </c>
      <c r="U3" s="206">
        <v>101881.378813845</v>
      </c>
      <c r="V3" s="206">
        <v>104200.87993784501</v>
      </c>
      <c r="W3" s="206">
        <v>105076.600708645</v>
      </c>
      <c r="X3" s="206">
        <v>104150.277158645</v>
      </c>
      <c r="Y3" s="206">
        <v>107728.84043984499</v>
      </c>
      <c r="Z3" s="206"/>
      <c r="AA3" s="206"/>
      <c r="AB3" s="206"/>
      <c r="AC3" s="206"/>
    </row>
    <row r="4" spans="1:29" ht="18" customHeight="1">
      <c r="A4" s="1088"/>
      <c r="B4" s="205" t="s">
        <v>13</v>
      </c>
      <c r="C4" s="206">
        <v>10537.3675</v>
      </c>
      <c r="D4" s="206">
        <v>10561.619000000001</v>
      </c>
      <c r="E4" s="206">
        <v>11061.985500000001</v>
      </c>
      <c r="F4" s="206">
        <v>11327.77</v>
      </c>
      <c r="G4" s="206">
        <v>11589.93</v>
      </c>
      <c r="H4" s="206">
        <v>12102.338064566</v>
      </c>
      <c r="I4" s="206">
        <v>12286.805573525</v>
      </c>
      <c r="J4" s="206">
        <v>14381.3305</v>
      </c>
      <c r="K4" s="206">
        <v>14867.688196617</v>
      </c>
      <c r="L4" s="206">
        <v>16144.527924439</v>
      </c>
      <c r="M4" s="206">
        <v>18971.411882717999</v>
      </c>
      <c r="N4" s="206">
        <v>20064.069827772</v>
      </c>
      <c r="O4" s="206">
        <v>22849.171023407998</v>
      </c>
      <c r="P4" s="206">
        <v>25628.481857085</v>
      </c>
      <c r="Q4" s="206">
        <v>27668.037866638999</v>
      </c>
      <c r="R4" s="206">
        <v>30851.100111221</v>
      </c>
      <c r="S4" s="206">
        <v>37965.519891525997</v>
      </c>
      <c r="T4" s="206">
        <v>39741.287591394997</v>
      </c>
      <c r="U4" s="206">
        <v>47328.916119914997</v>
      </c>
      <c r="V4" s="206">
        <v>60509.168065108002</v>
      </c>
      <c r="W4" s="206">
        <v>67222.291572639995</v>
      </c>
      <c r="X4" s="206">
        <v>82767.101478099998</v>
      </c>
      <c r="Y4" s="206">
        <v>87196.053360125996</v>
      </c>
      <c r="Z4" s="206"/>
      <c r="AA4" s="206"/>
      <c r="AB4" s="206"/>
      <c r="AC4" s="206"/>
    </row>
    <row r="5" spans="1:29" ht="18" customHeight="1">
      <c r="A5" s="1088"/>
      <c r="B5" s="207" t="s">
        <v>16</v>
      </c>
      <c r="C5" s="208">
        <v>3938536.6571092</v>
      </c>
      <c r="D5" s="208">
        <v>3915199.2883127001</v>
      </c>
      <c r="E5" s="208">
        <v>3844086.8862133399</v>
      </c>
      <c r="F5" s="208">
        <v>4330418.7348064203</v>
      </c>
      <c r="G5" s="208">
        <v>4359680.1500359597</v>
      </c>
      <c r="H5" s="208">
        <v>5353858.7269139905</v>
      </c>
      <c r="I5" s="208">
        <v>6247655.0066118604</v>
      </c>
      <c r="J5" s="208">
        <v>7287353.8434314998</v>
      </c>
      <c r="K5" s="208">
        <v>6806226.3544147499</v>
      </c>
      <c r="L5" s="208">
        <v>6054049.9372730302</v>
      </c>
      <c r="M5" s="208">
        <v>6405364.32274576</v>
      </c>
      <c r="N5" s="208">
        <v>6146619.5081680398</v>
      </c>
      <c r="O5" s="208">
        <v>6937269.47462638</v>
      </c>
      <c r="P5" s="208">
        <v>7956760.7981805298</v>
      </c>
      <c r="Q5" s="208">
        <v>8382115.1112253303</v>
      </c>
      <c r="R5" s="208">
        <v>9091095.1384523399</v>
      </c>
      <c r="S5" s="208">
        <v>9561281.4875196554</v>
      </c>
      <c r="T5" s="208">
        <v>9963631.6673291866</v>
      </c>
      <c r="U5" s="208">
        <v>11264523.993638359</v>
      </c>
      <c r="V5" s="208">
        <v>11475203.531423653</v>
      </c>
      <c r="W5" s="208">
        <v>11373632.969741885</v>
      </c>
      <c r="X5" s="208">
        <v>13214042.582902446</v>
      </c>
      <c r="Y5" s="208">
        <v>15097317.461271172</v>
      </c>
      <c r="Z5" s="208"/>
      <c r="AA5" s="208"/>
      <c r="AB5" s="208"/>
      <c r="AC5" s="208"/>
    </row>
    <row r="6" spans="1:29" ht="18" customHeight="1">
      <c r="A6" s="1088" t="s">
        <v>18</v>
      </c>
      <c r="B6" s="205" t="s">
        <v>0</v>
      </c>
      <c r="C6" s="205" t="s">
        <v>1</v>
      </c>
      <c r="D6" s="205" t="s">
        <v>2</v>
      </c>
      <c r="E6" s="205" t="s">
        <v>3</v>
      </c>
      <c r="F6" s="205" t="s">
        <v>4</v>
      </c>
      <c r="G6" s="205" t="s">
        <v>5</v>
      </c>
      <c r="H6" s="205" t="s">
        <v>6</v>
      </c>
      <c r="I6" s="205" t="s">
        <v>7</v>
      </c>
      <c r="J6" s="205" t="s">
        <v>8</v>
      </c>
      <c r="K6" s="205" t="s">
        <v>9</v>
      </c>
      <c r="L6" s="205" t="s">
        <v>10</v>
      </c>
      <c r="M6" s="205" t="s">
        <v>11</v>
      </c>
      <c r="N6" s="205" t="s">
        <v>12</v>
      </c>
      <c r="O6" s="205" t="s">
        <v>357</v>
      </c>
      <c r="P6" s="205" t="s">
        <v>227</v>
      </c>
      <c r="Q6" s="205" t="s">
        <v>1607</v>
      </c>
      <c r="R6" s="205" t="s">
        <v>1644</v>
      </c>
      <c r="S6" s="205" t="s">
        <v>1698</v>
      </c>
      <c r="T6" s="205" t="s">
        <v>1760</v>
      </c>
      <c r="U6" s="205" t="s">
        <v>1794</v>
      </c>
      <c r="V6" s="205" t="s">
        <v>1529</v>
      </c>
      <c r="W6" s="205" t="s">
        <v>1897</v>
      </c>
      <c r="X6" s="205" t="s">
        <v>2030</v>
      </c>
      <c r="Y6" s="205" t="s">
        <v>1531</v>
      </c>
      <c r="Z6" s="205"/>
      <c r="AA6" s="205"/>
      <c r="AB6" s="205"/>
      <c r="AC6" s="205"/>
    </row>
    <row r="7" spans="1:29" ht="18" customHeight="1">
      <c r="A7" s="1088"/>
      <c r="B7" s="205" t="s">
        <v>15</v>
      </c>
      <c r="C7" s="206">
        <v>973260.93878038996</v>
      </c>
      <c r="D7" s="206">
        <v>952948.91450948897</v>
      </c>
      <c r="E7" s="206">
        <v>953793.97652584803</v>
      </c>
      <c r="F7" s="206">
        <v>1036451.98837711</v>
      </c>
      <c r="G7" s="206">
        <v>1007464.89916064</v>
      </c>
      <c r="H7" s="206">
        <v>1196486.8105730801</v>
      </c>
      <c r="I7" s="206">
        <v>1517729.14983439</v>
      </c>
      <c r="J7" s="206">
        <v>1649683.5435301601</v>
      </c>
      <c r="K7" s="206">
        <v>1626129.0913326</v>
      </c>
      <c r="L7" s="206">
        <v>1506435.30441472</v>
      </c>
      <c r="M7" s="206">
        <v>1665580.4632538499</v>
      </c>
      <c r="N7" s="206">
        <v>1617048.3997321599</v>
      </c>
      <c r="O7" s="206">
        <v>1816869.8477914501</v>
      </c>
      <c r="P7" s="206">
        <v>2023760.7442985901</v>
      </c>
      <c r="Q7" s="206">
        <v>2109197.86180626</v>
      </c>
      <c r="R7" s="206">
        <v>2368910.1754969298</v>
      </c>
      <c r="S7" s="206">
        <v>2621625.0565607999</v>
      </c>
      <c r="T7" s="206">
        <v>2921208.64243</v>
      </c>
      <c r="U7" s="206">
        <v>3127748.1669796798</v>
      </c>
      <c r="V7" s="206">
        <v>3020167.9290135698</v>
      </c>
      <c r="W7" s="206">
        <v>3165945.3887821999</v>
      </c>
      <c r="X7" s="206">
        <v>3779197.66503033</v>
      </c>
      <c r="Y7" s="206">
        <v>4525273.00408189</v>
      </c>
      <c r="Z7" s="206"/>
      <c r="AA7" s="206"/>
      <c r="AB7" s="206"/>
      <c r="AC7" s="206"/>
    </row>
    <row r="8" spans="1:29" ht="18" customHeight="1">
      <c r="A8" s="1088"/>
      <c r="B8" s="205" t="s">
        <v>14</v>
      </c>
      <c r="C8" s="206">
        <v>450889.33303385897</v>
      </c>
      <c r="D8" s="206">
        <v>503418.537213812</v>
      </c>
      <c r="E8" s="206">
        <v>533327.06856438098</v>
      </c>
      <c r="F8" s="206">
        <v>528441.94271640002</v>
      </c>
      <c r="G8" s="206">
        <v>533122.33151528705</v>
      </c>
      <c r="H8" s="206">
        <v>521236.37045819499</v>
      </c>
      <c r="I8" s="206">
        <v>592553.74042514199</v>
      </c>
      <c r="J8" s="206">
        <v>669453.90743549098</v>
      </c>
      <c r="K8" s="206">
        <v>713964.38985328004</v>
      </c>
      <c r="L8" s="206">
        <v>681396.43699845497</v>
      </c>
      <c r="M8" s="206">
        <v>640883.19218282599</v>
      </c>
      <c r="N8" s="206">
        <v>656642.16982645704</v>
      </c>
      <c r="O8" s="206">
        <v>637741.92693321698</v>
      </c>
      <c r="P8" s="206">
        <v>663379.21456927701</v>
      </c>
      <c r="Q8" s="206">
        <v>678198.36222314194</v>
      </c>
      <c r="R8" s="206">
        <v>751795.06029909104</v>
      </c>
      <c r="S8" s="206">
        <v>740866.75071177399</v>
      </c>
      <c r="T8" s="206">
        <v>713415.666000898</v>
      </c>
      <c r="U8" s="206">
        <v>696891.99673919496</v>
      </c>
      <c r="V8" s="206">
        <v>780464.20574046497</v>
      </c>
      <c r="W8" s="206">
        <v>884387.94965027797</v>
      </c>
      <c r="X8" s="206">
        <v>929022.67565332598</v>
      </c>
      <c r="Y8" s="206">
        <v>974788.83356439299</v>
      </c>
      <c r="Z8" s="206"/>
      <c r="AA8" s="206"/>
      <c r="AB8" s="206"/>
      <c r="AC8" s="206"/>
    </row>
    <row r="9" spans="1:29" ht="18" customHeight="1">
      <c r="A9" s="1088"/>
      <c r="B9" s="205" t="s">
        <v>13</v>
      </c>
      <c r="C9" s="206">
        <v>12877.023514991</v>
      </c>
      <c r="D9" s="206">
        <v>13017.661047084999</v>
      </c>
      <c r="E9" s="206">
        <v>11682.696176531999</v>
      </c>
      <c r="F9" s="206">
        <v>12048.848581265</v>
      </c>
      <c r="G9" s="206">
        <v>12228.958253991001</v>
      </c>
      <c r="H9" s="206">
        <v>12934.81123607</v>
      </c>
      <c r="I9" s="206">
        <v>13118.592672796</v>
      </c>
      <c r="J9" s="206">
        <v>15836.517060183</v>
      </c>
      <c r="K9" s="206">
        <v>16262.804577305</v>
      </c>
      <c r="L9" s="206">
        <v>16212.248982248</v>
      </c>
      <c r="M9" s="206">
        <v>15416.052952681001</v>
      </c>
      <c r="N9" s="206">
        <v>15121.036291879</v>
      </c>
      <c r="O9" s="206">
        <v>16144.625338382</v>
      </c>
      <c r="P9" s="206">
        <v>17410.544226647999</v>
      </c>
      <c r="Q9" s="206">
        <v>19198.079929104999</v>
      </c>
      <c r="R9" s="206">
        <v>20344.025225786001</v>
      </c>
      <c r="S9" s="206">
        <v>21940.252995835999</v>
      </c>
      <c r="T9" s="206">
        <v>23809.137866898</v>
      </c>
      <c r="U9" s="206">
        <v>26224.142884180001</v>
      </c>
      <c r="V9" s="206">
        <v>31658.957177378001</v>
      </c>
      <c r="W9" s="206">
        <v>34418.818034515003</v>
      </c>
      <c r="X9" s="206">
        <v>35720.263879216996</v>
      </c>
      <c r="Y9" s="206">
        <v>37471.842829950001</v>
      </c>
      <c r="Z9" s="206"/>
      <c r="AA9" s="206"/>
      <c r="AB9" s="206"/>
      <c r="AC9" s="206"/>
    </row>
    <row r="10" spans="1:29" ht="18" customHeight="1">
      <c r="A10" s="1088"/>
      <c r="B10" s="207" t="s">
        <v>16</v>
      </c>
      <c r="C10" s="208">
        <v>1437027.2953292399</v>
      </c>
      <c r="D10" s="208">
        <v>1469385.11277038</v>
      </c>
      <c r="E10" s="208">
        <v>1498803.741266761</v>
      </c>
      <c r="F10" s="208">
        <v>1576942.779674775</v>
      </c>
      <c r="G10" s="208">
        <v>1552816.188929918</v>
      </c>
      <c r="H10" s="208">
        <v>1730657.9922673451</v>
      </c>
      <c r="I10" s="208">
        <v>2123401.4829323282</v>
      </c>
      <c r="J10" s="208">
        <v>2334973.9680258343</v>
      </c>
      <c r="K10" s="208">
        <v>2356356.285763185</v>
      </c>
      <c r="L10" s="208">
        <v>2204043.990395423</v>
      </c>
      <c r="M10" s="208">
        <v>2321879.7083893572</v>
      </c>
      <c r="N10" s="208">
        <v>2288811.6058504959</v>
      </c>
      <c r="O10" s="208">
        <v>2470756.400063049</v>
      </c>
      <c r="P10" s="208">
        <v>2704550.5030945148</v>
      </c>
      <c r="Q10" s="208">
        <v>2806594.3039585068</v>
      </c>
      <c r="R10" s="208">
        <v>3141049.2610217999</v>
      </c>
      <c r="S10" s="208">
        <v>3384432.06026841</v>
      </c>
      <c r="T10" s="208">
        <v>3658433.446297796</v>
      </c>
      <c r="U10" s="208">
        <v>3850864.3066030545</v>
      </c>
      <c r="V10" s="208">
        <v>3832291.0919314125</v>
      </c>
      <c r="W10" s="208">
        <v>4084752.1564669926</v>
      </c>
      <c r="X10" s="208">
        <v>4743940.604562873</v>
      </c>
      <c r="Y10" s="208">
        <v>5537533.6804762334</v>
      </c>
      <c r="Z10" s="208"/>
      <c r="AA10" s="208"/>
      <c r="AB10" s="208"/>
      <c r="AC10" s="208"/>
    </row>
    <row r="11" spans="1:29" ht="18" customHeight="1">
      <c r="A11" s="209" t="s">
        <v>19</v>
      </c>
      <c r="B11" s="209" t="s">
        <v>0</v>
      </c>
      <c r="C11" s="205" t="s">
        <v>1</v>
      </c>
      <c r="D11" s="205" t="s">
        <v>2</v>
      </c>
      <c r="E11" s="205" t="s">
        <v>3</v>
      </c>
      <c r="F11" s="205" t="s">
        <v>4</v>
      </c>
      <c r="G11" s="205" t="s">
        <v>5</v>
      </c>
      <c r="H11" s="205" t="s">
        <v>6</v>
      </c>
      <c r="I11" s="205" t="s">
        <v>7</v>
      </c>
      <c r="J11" s="205" t="s">
        <v>8</v>
      </c>
      <c r="K11" s="205" t="s">
        <v>9</v>
      </c>
      <c r="L11" s="205" t="s">
        <v>10</v>
      </c>
      <c r="M11" s="205" t="s">
        <v>11</v>
      </c>
      <c r="N11" s="205" t="s">
        <v>12</v>
      </c>
      <c r="O11" s="205" t="s">
        <v>357</v>
      </c>
      <c r="P11" s="205" t="s">
        <v>227</v>
      </c>
      <c r="Q11" s="205" t="s">
        <v>1607</v>
      </c>
      <c r="R11" s="205" t="s">
        <v>1644</v>
      </c>
      <c r="S11" s="205" t="s">
        <v>1698</v>
      </c>
      <c r="T11" s="205" t="s">
        <v>1760</v>
      </c>
      <c r="U11" s="205" t="s">
        <v>1794</v>
      </c>
      <c r="V11" s="205" t="s">
        <v>1529</v>
      </c>
      <c r="W11" s="205" t="s">
        <v>1897</v>
      </c>
      <c r="X11" s="205" t="s">
        <v>2030</v>
      </c>
      <c r="Y11" s="205" t="s">
        <v>1531</v>
      </c>
      <c r="Z11" s="205"/>
      <c r="AA11" s="205"/>
      <c r="AB11" s="205"/>
      <c r="AC11" s="205"/>
    </row>
    <row r="12" spans="1:29" ht="18" customHeight="1">
      <c r="A12" s="209" t="s">
        <v>197</v>
      </c>
      <c r="B12" s="205" t="s">
        <v>13</v>
      </c>
      <c r="C12" s="206">
        <v>31698.700861099998</v>
      </c>
      <c r="D12" s="206">
        <v>32449.67915</v>
      </c>
      <c r="E12" s="206">
        <v>32903.9746581</v>
      </c>
      <c r="F12" s="206">
        <v>33469.526209000003</v>
      </c>
      <c r="G12" s="206">
        <v>33719.852305300003</v>
      </c>
      <c r="H12" s="206">
        <v>34053.620433700002</v>
      </c>
      <c r="I12" s="206">
        <v>34628.443321500003</v>
      </c>
      <c r="J12" s="206">
        <v>35741.0037495</v>
      </c>
      <c r="K12" s="206">
        <v>36427.0826801</v>
      </c>
      <c r="L12" s="206">
        <v>36427.0826801</v>
      </c>
      <c r="M12" s="206">
        <v>37187.332305900003</v>
      </c>
      <c r="N12" s="206">
        <v>38040.295300700003</v>
      </c>
      <c r="O12" s="206">
        <v>38763.459578900001</v>
      </c>
      <c r="P12" s="206">
        <v>38763.459578900001</v>
      </c>
      <c r="Q12" s="206">
        <v>39764.763964099999</v>
      </c>
      <c r="R12" s="206">
        <v>40682.626317200004</v>
      </c>
      <c r="S12" s="206">
        <v>40682.626317200004</v>
      </c>
      <c r="T12" s="206">
        <v>41878.6287773</v>
      </c>
      <c r="U12" s="206">
        <v>42527.622360300003</v>
      </c>
      <c r="V12" s="206">
        <v>44789.828563900002</v>
      </c>
      <c r="W12" s="206">
        <v>45373.922788600001</v>
      </c>
      <c r="X12" s="206">
        <v>45373.922788600001</v>
      </c>
      <c r="Y12" s="206">
        <v>46616.2819332</v>
      </c>
      <c r="Z12" s="206"/>
      <c r="AA12" s="206"/>
      <c r="AB12" s="206"/>
      <c r="AC12" s="206"/>
    </row>
    <row r="13" spans="1:29" ht="18" customHeight="1">
      <c r="A13" s="209" t="s">
        <v>196</v>
      </c>
      <c r="B13" s="205" t="s">
        <v>13</v>
      </c>
      <c r="C13" s="206">
        <v>3381.7429999999999</v>
      </c>
      <c r="D13" s="206">
        <v>3712.3519999999999</v>
      </c>
      <c r="E13" s="206">
        <v>3992.6190000000001</v>
      </c>
      <c r="F13" s="206">
        <v>5859.5230000000001</v>
      </c>
      <c r="G13" s="206">
        <v>6993.8270000000002</v>
      </c>
      <c r="H13" s="206">
        <v>8180.4459999999999</v>
      </c>
      <c r="I13" s="206">
        <v>9794.0139999999992</v>
      </c>
      <c r="J13" s="206">
        <v>8913.8629999999994</v>
      </c>
      <c r="K13" s="206">
        <v>8679.1319999999996</v>
      </c>
      <c r="L13" s="206">
        <v>7384.1959999999999</v>
      </c>
      <c r="M13" s="206">
        <v>8542.5920000000006</v>
      </c>
      <c r="N13" s="206">
        <v>9747.5110000000004</v>
      </c>
      <c r="O13" s="206">
        <v>9726.0120000000006</v>
      </c>
      <c r="P13" s="206">
        <v>10260.710999999999</v>
      </c>
      <c r="Q13" s="206">
        <v>9817.9500000000007</v>
      </c>
      <c r="R13" s="206">
        <v>9566.6170000000002</v>
      </c>
      <c r="S13" s="206">
        <v>8842.4549999999999</v>
      </c>
      <c r="T13" s="206">
        <v>8460.3369999999995</v>
      </c>
      <c r="U13" s="206">
        <v>8231.5040000000008</v>
      </c>
      <c r="V13" s="206">
        <v>8029.8059999999996</v>
      </c>
      <c r="W13" s="206">
        <v>8602.3649999999998</v>
      </c>
      <c r="X13" s="206">
        <v>9276.384</v>
      </c>
      <c r="Y13" s="206">
        <v>10306.391</v>
      </c>
      <c r="Z13" s="206"/>
      <c r="AA13" s="206"/>
      <c r="AB13" s="206"/>
      <c r="AC13" s="206"/>
    </row>
    <row r="14" spans="1:29" ht="18" customHeight="1">
      <c r="A14" s="1089" t="s">
        <v>16</v>
      </c>
      <c r="B14" s="1089"/>
      <c r="C14" s="208">
        <v>35080.443861100001</v>
      </c>
      <c r="D14" s="208">
        <v>36162.031150000003</v>
      </c>
      <c r="E14" s="208">
        <v>36896.593658099999</v>
      </c>
      <c r="F14" s="208">
        <v>39329.049208999997</v>
      </c>
      <c r="G14" s="208">
        <v>40713.6793053</v>
      </c>
      <c r="H14" s="208">
        <v>42234.066433699998</v>
      </c>
      <c r="I14" s="208">
        <v>44422.457321499998</v>
      </c>
      <c r="J14" s="208">
        <v>44654.866749499997</v>
      </c>
      <c r="K14" s="208">
        <v>45106.214680099998</v>
      </c>
      <c r="L14" s="208">
        <v>43811.278680099997</v>
      </c>
      <c r="M14" s="208">
        <v>45729.9243059</v>
      </c>
      <c r="N14" s="208">
        <v>47787.806300700002</v>
      </c>
      <c r="O14" s="208">
        <v>48489.471578899997</v>
      </c>
      <c r="P14" s="208">
        <v>49024.170578899997</v>
      </c>
      <c r="Q14" s="208">
        <v>49582.713964100003</v>
      </c>
      <c r="R14" s="208">
        <v>50249.243317200002</v>
      </c>
      <c r="S14" s="208">
        <v>49525.081317200005</v>
      </c>
      <c r="T14" s="208">
        <v>50338.9657773</v>
      </c>
      <c r="U14" s="208">
        <v>50759.126360300004</v>
      </c>
      <c r="V14" s="208">
        <v>52819.634563899999</v>
      </c>
      <c r="W14" s="208">
        <v>53976.287788599999</v>
      </c>
      <c r="X14" s="208">
        <v>54650.306788599999</v>
      </c>
      <c r="Y14" s="208">
        <v>56922.672933199996</v>
      </c>
      <c r="Z14" s="208"/>
      <c r="AA14" s="208"/>
      <c r="AB14" s="208"/>
      <c r="AC14" s="208"/>
    </row>
    <row r="15" spans="1:29" ht="18" customHeight="1">
      <c r="A15" s="440"/>
      <c r="B15" s="210" t="s">
        <v>1174</v>
      </c>
      <c r="C15" s="208">
        <v>5410644.3962995401</v>
      </c>
      <c r="D15" s="208">
        <v>5420746.4322330803</v>
      </c>
      <c r="E15" s="208">
        <v>5379787.2211382007</v>
      </c>
      <c r="F15" s="208">
        <v>5946690.5636901949</v>
      </c>
      <c r="G15" s="208">
        <v>5953210.018271178</v>
      </c>
      <c r="H15" s="208">
        <v>7126750.7856150353</v>
      </c>
      <c r="I15" s="208">
        <v>8415478.946865689</v>
      </c>
      <c r="J15" s="208">
        <v>9666982.6782068349</v>
      </c>
      <c r="K15" s="208">
        <v>9207688.8548580352</v>
      </c>
      <c r="L15" s="208">
        <v>8301905.2063485533</v>
      </c>
      <c r="M15" s="208">
        <v>8772973.9554410167</v>
      </c>
      <c r="N15" s="208">
        <v>8483218.920319235</v>
      </c>
      <c r="O15" s="208">
        <v>9456515.3462683298</v>
      </c>
      <c r="P15" s="208">
        <v>10710335.471853945</v>
      </c>
      <c r="Q15" s="208">
        <v>11238292.129147938</v>
      </c>
      <c r="R15" s="208">
        <v>12282393.64279134</v>
      </c>
      <c r="S15" s="208">
        <v>12995238.629105264</v>
      </c>
      <c r="T15" s="208">
        <v>13672404.07940428</v>
      </c>
      <c r="U15" s="208">
        <v>15166147.426601715</v>
      </c>
      <c r="V15" s="208">
        <v>15360314.257918967</v>
      </c>
      <c r="W15" s="208">
        <v>15512361.413997477</v>
      </c>
      <c r="X15" s="208">
        <v>18012633.494253922</v>
      </c>
      <c r="Y15" s="208">
        <v>20691773.814680606</v>
      </c>
      <c r="Z15" s="208"/>
      <c r="AA15" s="208"/>
      <c r="AB15" s="208"/>
      <c r="AC15" s="208"/>
    </row>
    <row r="17" spans="1:15" ht="28.5" customHeight="1">
      <c r="A17" s="440"/>
      <c r="B17" s="205" t="s">
        <v>0</v>
      </c>
      <c r="C17" s="205" t="s">
        <v>11</v>
      </c>
      <c r="D17" s="205" t="s">
        <v>12</v>
      </c>
      <c r="E17" s="205" t="s">
        <v>49</v>
      </c>
      <c r="F17" s="205" t="s">
        <v>227</v>
      </c>
      <c r="G17" s="205" t="s">
        <v>1607</v>
      </c>
      <c r="H17" s="205" t="s">
        <v>1644</v>
      </c>
      <c r="I17" s="205" t="s">
        <v>1698</v>
      </c>
      <c r="J17" s="205" t="s">
        <v>1760</v>
      </c>
      <c r="K17" s="205" t="s">
        <v>1794</v>
      </c>
      <c r="L17" s="205" t="s">
        <v>1529</v>
      </c>
      <c r="M17" s="205" t="s">
        <v>1897</v>
      </c>
      <c r="N17" s="205" t="s">
        <v>2030</v>
      </c>
      <c r="O17" s="205" t="s">
        <v>1531</v>
      </c>
    </row>
    <row r="18" spans="1:15" ht="18" customHeight="1">
      <c r="A18" s="482" t="s">
        <v>17</v>
      </c>
      <c r="B18" s="207" t="s">
        <v>16</v>
      </c>
      <c r="C18" s="208">
        <v>6405364.32274576</v>
      </c>
      <c r="D18" s="208">
        <v>6146619.5081680398</v>
      </c>
      <c r="E18" s="208">
        <v>6937269.47462638</v>
      </c>
      <c r="F18" s="208">
        <v>7956760.7981805298</v>
      </c>
      <c r="G18" s="208">
        <v>8382115.1112253303</v>
      </c>
      <c r="H18" s="208">
        <v>9091095.1384523399</v>
      </c>
      <c r="I18" s="208">
        <v>9561281.4875196554</v>
      </c>
      <c r="J18" s="208">
        <v>9963631.6673291866</v>
      </c>
      <c r="K18" s="208">
        <v>11264523.993638359</v>
      </c>
      <c r="L18" s="208">
        <v>11475203.531423653</v>
      </c>
      <c r="M18" s="208">
        <v>11373632.969741885</v>
      </c>
      <c r="N18" s="208">
        <v>13214042.582902446</v>
      </c>
      <c r="O18" s="208">
        <v>15097317.461271172</v>
      </c>
    </row>
    <row r="19" spans="1:15" ht="18" customHeight="1">
      <c r="A19" s="483" t="s">
        <v>18</v>
      </c>
      <c r="B19" s="207" t="s">
        <v>16</v>
      </c>
      <c r="C19" s="208">
        <v>2321879.7083893572</v>
      </c>
      <c r="D19" s="208">
        <v>2288811.6058504959</v>
      </c>
      <c r="E19" s="208">
        <v>2470756.400063049</v>
      </c>
      <c r="F19" s="208">
        <v>2704550.5030945148</v>
      </c>
      <c r="G19" s="208">
        <v>2806594.3039585068</v>
      </c>
      <c r="H19" s="208">
        <v>3141049.2610217999</v>
      </c>
      <c r="I19" s="208">
        <v>3384432.06026841</v>
      </c>
      <c r="J19" s="208">
        <v>3658433.446297796</v>
      </c>
      <c r="K19" s="208">
        <v>3850864.3066030545</v>
      </c>
      <c r="L19" s="208">
        <v>3832291.0919314125</v>
      </c>
      <c r="M19" s="208">
        <v>4084752.1564669926</v>
      </c>
      <c r="N19" s="208">
        <v>4743940.604562873</v>
      </c>
      <c r="O19" s="208">
        <v>5537533.6804762334</v>
      </c>
    </row>
    <row r="20" spans="1:15" ht="25.5">
      <c r="A20" s="440"/>
      <c r="B20" s="210" t="s">
        <v>1174</v>
      </c>
      <c r="C20" s="208">
        <v>8772973.9554410167</v>
      </c>
      <c r="D20" s="208">
        <v>8483218.920319235</v>
      </c>
      <c r="E20" s="208">
        <v>9456515.3462683298</v>
      </c>
      <c r="F20" s="208">
        <v>10710335.471853945</v>
      </c>
      <c r="G20" s="208">
        <v>11238292.129147938</v>
      </c>
      <c r="H20" s="208">
        <v>12282393.64279134</v>
      </c>
      <c r="I20" s="208">
        <v>12995238.629105264</v>
      </c>
      <c r="J20" s="208">
        <v>13672404.07940428</v>
      </c>
      <c r="K20" s="208">
        <v>15166147.426601715</v>
      </c>
      <c r="L20" s="208">
        <v>15360314.257918967</v>
      </c>
      <c r="M20" s="208">
        <v>15512361.413997477</v>
      </c>
      <c r="N20" s="208">
        <v>18012633.494253922</v>
      </c>
      <c r="O20" s="208">
        <v>20691773.814680606</v>
      </c>
    </row>
    <row r="23" spans="1:15" ht="18.75" customHeight="1"/>
    <row r="38" spans="1:7" ht="18" customHeight="1" thickBot="1">
      <c r="A38" s="443"/>
      <c r="B38" s="443"/>
      <c r="C38" s="1079"/>
      <c r="D38" s="1079"/>
      <c r="E38" s="1079"/>
      <c r="F38" s="1080" t="s">
        <v>1887</v>
      </c>
      <c r="G38" s="1080"/>
    </row>
    <row r="39" spans="1:7" ht="18" customHeight="1" thickBot="1">
      <c r="A39" s="1081" t="s">
        <v>19</v>
      </c>
      <c r="B39" s="1083" t="s">
        <v>0</v>
      </c>
      <c r="C39" s="1085" t="s">
        <v>120</v>
      </c>
      <c r="D39" s="1085"/>
      <c r="E39" s="1085"/>
      <c r="F39" s="1085" t="s">
        <v>258</v>
      </c>
      <c r="G39" s="1085"/>
    </row>
    <row r="40" spans="1:7" ht="18" customHeight="1">
      <c r="A40" s="1082"/>
      <c r="B40" s="1084"/>
      <c r="C40" s="967" t="s">
        <v>2172</v>
      </c>
      <c r="D40" s="968" t="s">
        <v>2031</v>
      </c>
      <c r="E40" s="969" t="s">
        <v>1641</v>
      </c>
      <c r="F40" s="484" t="s">
        <v>259</v>
      </c>
      <c r="G40" s="485" t="s">
        <v>1899</v>
      </c>
    </row>
    <row r="41" spans="1:7" ht="18" customHeight="1">
      <c r="A41" s="1086" t="s">
        <v>17</v>
      </c>
      <c r="B41" s="486" t="s">
        <v>15</v>
      </c>
      <c r="C41" s="487">
        <v>14902392.567471201</v>
      </c>
      <c r="D41" s="487">
        <v>13027125.204265701</v>
      </c>
      <c r="E41" s="488">
        <v>6840614.6210029703</v>
      </c>
      <c r="F41" s="489">
        <v>0.14395097412523894</v>
      </c>
      <c r="G41" s="490">
        <v>1.1785166089777781</v>
      </c>
    </row>
    <row r="42" spans="1:7" ht="18" customHeight="1">
      <c r="A42" s="1086"/>
      <c r="B42" s="486" t="s">
        <v>14</v>
      </c>
      <c r="C42" s="487">
        <v>107728.84043984499</v>
      </c>
      <c r="D42" s="487">
        <v>104150.277158645</v>
      </c>
      <c r="E42" s="488">
        <v>73805.6826</v>
      </c>
      <c r="F42" s="489">
        <v>3.4359613616284701E-2</v>
      </c>
      <c r="G42" s="490">
        <v>0.45962799400821464</v>
      </c>
    </row>
    <row r="43" spans="1:7" ht="18" customHeight="1" thickBot="1">
      <c r="A43" s="1086"/>
      <c r="B43" s="491" t="s">
        <v>13</v>
      </c>
      <c r="C43" s="492">
        <v>87196.053360125996</v>
      </c>
      <c r="D43" s="492">
        <v>82767.101478099998</v>
      </c>
      <c r="E43" s="493">
        <v>22849.171023407998</v>
      </c>
      <c r="F43" s="489">
        <v>5.3511018302337066E-2</v>
      </c>
      <c r="G43" s="490">
        <v>2.8161582873530673</v>
      </c>
    </row>
    <row r="44" spans="1:7" ht="18" customHeight="1">
      <c r="A44" s="1086"/>
      <c r="B44" s="494" t="s">
        <v>48</v>
      </c>
      <c r="C44" s="495">
        <v>15097317.461271172</v>
      </c>
      <c r="D44" s="495">
        <v>13214042.582902446</v>
      </c>
      <c r="E44" s="496">
        <v>6937269.47462638</v>
      </c>
      <c r="F44" s="497">
        <v>0.14252072116109882</v>
      </c>
      <c r="G44" s="498">
        <v>1.1762622190893439</v>
      </c>
    </row>
    <row r="45" spans="1:7" ht="18" customHeight="1">
      <c r="A45" s="499"/>
      <c r="B45" s="500"/>
      <c r="C45" s="501"/>
      <c r="D45" s="502"/>
      <c r="E45" s="503"/>
      <c r="F45" s="502"/>
      <c r="G45" s="503"/>
    </row>
    <row r="46" spans="1:7" ht="18" customHeight="1">
      <c r="A46" s="1086" t="s">
        <v>18</v>
      </c>
      <c r="B46" s="486" t="s">
        <v>15</v>
      </c>
      <c r="C46" s="487">
        <v>4525273.00408189</v>
      </c>
      <c r="D46" s="487">
        <v>3779197.66503033</v>
      </c>
      <c r="E46" s="488">
        <v>1816869.8477914501</v>
      </c>
      <c r="F46" s="489">
        <v>0.19741633150209204</v>
      </c>
      <c r="G46" s="490">
        <v>1.4906973989263563</v>
      </c>
    </row>
    <row r="47" spans="1:7" ht="18" customHeight="1">
      <c r="A47" s="1086"/>
      <c r="B47" s="486" t="s">
        <v>14</v>
      </c>
      <c r="C47" s="487">
        <v>974788.83356439299</v>
      </c>
      <c r="D47" s="487">
        <v>929022.67565332598</v>
      </c>
      <c r="E47" s="488">
        <v>637741.92693321698</v>
      </c>
      <c r="F47" s="489">
        <v>4.9262691977763007E-2</v>
      </c>
      <c r="G47" s="490">
        <v>0.52850046766091152</v>
      </c>
    </row>
    <row r="48" spans="1:7" ht="18" customHeight="1" thickBot="1">
      <c r="A48" s="1086"/>
      <c r="B48" s="491" t="s">
        <v>13</v>
      </c>
      <c r="C48" s="492">
        <v>37471.842829950001</v>
      </c>
      <c r="D48" s="492">
        <v>35720.263879216996</v>
      </c>
      <c r="E48" s="493">
        <v>16144.625338382</v>
      </c>
      <c r="F48" s="504">
        <v>4.9036002551821056E-2</v>
      </c>
      <c r="G48" s="505">
        <v>1.3210103699876505</v>
      </c>
    </row>
    <row r="49" spans="1:7" ht="18" customHeight="1" thickBot="1">
      <c r="A49" s="1087"/>
      <c r="B49" s="506" t="s">
        <v>48</v>
      </c>
      <c r="C49" s="507">
        <v>5537533.6804762334</v>
      </c>
      <c r="D49" s="507">
        <v>4743940.604562873</v>
      </c>
      <c r="E49" s="508">
        <v>2470756.400063049</v>
      </c>
      <c r="F49" s="509">
        <v>0.16728562645789813</v>
      </c>
      <c r="G49" s="510">
        <v>1.2412301270715824</v>
      </c>
    </row>
    <row r="50" spans="1:7" ht="18" customHeight="1" thickBot="1">
      <c r="A50" s="511"/>
      <c r="B50" s="512"/>
      <c r="C50" s="513"/>
      <c r="D50" s="514"/>
      <c r="E50" s="515"/>
      <c r="F50" s="513"/>
      <c r="G50" s="514"/>
    </row>
    <row r="51" spans="1:7" ht="18" customHeight="1" thickBot="1">
      <c r="A51" s="516" t="s">
        <v>197</v>
      </c>
      <c r="B51" s="491" t="s">
        <v>13</v>
      </c>
      <c r="C51" s="492">
        <v>46616.2819332</v>
      </c>
      <c r="D51" s="492">
        <v>45373.922788600001</v>
      </c>
      <c r="E51" s="493">
        <v>38763.459578900001</v>
      </c>
      <c r="F51" s="504">
        <v>2.7380465876583493E-2</v>
      </c>
      <c r="G51" s="505">
        <v>0.20258311408753893</v>
      </c>
    </row>
    <row r="52" spans="1:7" ht="18" customHeight="1" thickBot="1">
      <c r="A52" s="511"/>
      <c r="B52" s="512"/>
      <c r="C52" s="513"/>
      <c r="D52" s="517"/>
      <c r="E52" s="518"/>
      <c r="F52" s="513"/>
      <c r="G52" s="514"/>
    </row>
    <row r="53" spans="1:7" ht="18" customHeight="1" thickBot="1">
      <c r="A53" s="516" t="s">
        <v>196</v>
      </c>
      <c r="B53" s="491" t="s">
        <v>13</v>
      </c>
      <c r="C53" s="492">
        <v>10306.391</v>
      </c>
      <c r="D53" s="492">
        <v>9276.384</v>
      </c>
      <c r="E53" s="493">
        <v>9726.0120000000006</v>
      </c>
      <c r="F53" s="504">
        <v>0.11103539913828486</v>
      </c>
      <c r="G53" s="505">
        <v>5.9672864890563559E-2</v>
      </c>
    </row>
    <row r="54" spans="1:7" ht="18" customHeight="1" thickBot="1">
      <c r="A54" s="519"/>
      <c r="B54" s="520" t="s">
        <v>133</v>
      </c>
      <c r="C54" s="521">
        <v>20691773.814680606</v>
      </c>
      <c r="D54" s="521">
        <v>18012633.494253922</v>
      </c>
      <c r="E54" s="522">
        <v>9456515.3462683298</v>
      </c>
      <c r="F54" s="523">
        <v>0.14873673642898111</v>
      </c>
      <c r="G54" s="524">
        <v>1.1880971009945922</v>
      </c>
    </row>
  </sheetData>
  <mergeCells count="11">
    <mergeCell ref="A41:A44"/>
    <mergeCell ref="A46:A49"/>
    <mergeCell ref="A1:A5"/>
    <mergeCell ref="A6:A10"/>
    <mergeCell ref="A14:B14"/>
    <mergeCell ref="C38:E38"/>
    <mergeCell ref="F38:G38"/>
    <mergeCell ref="A39:A40"/>
    <mergeCell ref="B39:B40"/>
    <mergeCell ref="C39:E39"/>
    <mergeCell ref="F39:G3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35"/>
  <sheetViews>
    <sheetView rightToLeft="1" topLeftCell="B1" zoomScaleNormal="100" workbookViewId="0">
      <selection activeCell="B33" sqref="B33"/>
    </sheetView>
  </sheetViews>
  <sheetFormatPr defaultRowHeight="21" customHeight="1"/>
  <cols>
    <col min="1" max="1" width="12" style="41" customWidth="1"/>
    <col min="2" max="2" width="18.5703125" style="41" customWidth="1"/>
    <col min="3" max="3" width="9.85546875" style="41" customWidth="1"/>
    <col min="4" max="4" width="10.140625" style="41" customWidth="1"/>
    <col min="5" max="6" width="9.42578125" style="41" customWidth="1"/>
    <col min="7" max="7" width="9.28515625" style="41" customWidth="1"/>
    <col min="8" max="8" width="9" style="41" customWidth="1"/>
    <col min="9" max="9" width="8.85546875" style="41" customWidth="1"/>
    <col min="10" max="10" width="9.5703125" style="41" customWidth="1"/>
    <col min="11" max="11" width="10.28515625" style="41" customWidth="1"/>
    <col min="12" max="12" width="9.28515625" style="41" customWidth="1"/>
    <col min="13" max="13" width="9.7109375" style="41" customWidth="1"/>
    <col min="14" max="14" width="9.28515625" style="41" customWidth="1"/>
    <col min="15" max="15" width="10.28515625" style="41" customWidth="1"/>
    <col min="16" max="18" width="9.5703125" style="41" customWidth="1"/>
    <col min="19" max="22" width="9.140625" style="41"/>
    <col min="23" max="31" width="9.42578125" style="41" customWidth="1"/>
    <col min="32" max="16384" width="9.140625" style="41"/>
  </cols>
  <sheetData>
    <row r="1" spans="1:31" ht="18.75" customHeight="1">
      <c r="A1" s="147"/>
      <c r="B1" s="147"/>
      <c r="C1" s="450" t="s">
        <v>1</v>
      </c>
      <c r="D1" s="450" t="s">
        <v>230</v>
      </c>
      <c r="E1" s="450" t="s">
        <v>3</v>
      </c>
      <c r="F1" s="450" t="s">
        <v>229</v>
      </c>
      <c r="G1" s="450" t="s">
        <v>5</v>
      </c>
      <c r="H1" s="450" t="s">
        <v>228</v>
      </c>
      <c r="I1" s="450" t="s">
        <v>7</v>
      </c>
      <c r="J1" s="450" t="s">
        <v>8</v>
      </c>
      <c r="K1" s="450" t="s">
        <v>9</v>
      </c>
      <c r="L1" s="450" t="s">
        <v>225</v>
      </c>
      <c r="M1" s="450" t="s">
        <v>11</v>
      </c>
      <c r="N1" s="450" t="s">
        <v>12</v>
      </c>
      <c r="O1" s="450" t="s">
        <v>49</v>
      </c>
      <c r="P1" s="450" t="s">
        <v>227</v>
      </c>
      <c r="Q1" s="450" t="s">
        <v>1607</v>
      </c>
      <c r="R1" s="450" t="s">
        <v>1644</v>
      </c>
      <c r="S1" s="450" t="s">
        <v>1698</v>
      </c>
      <c r="T1" s="450" t="s">
        <v>1760</v>
      </c>
      <c r="U1" s="450" t="s">
        <v>1794</v>
      </c>
      <c r="V1" s="450" t="s">
        <v>1529</v>
      </c>
      <c r="W1" s="450" t="s">
        <v>1897</v>
      </c>
      <c r="X1" s="1004" t="s">
        <v>2030</v>
      </c>
      <c r="Y1" s="1053" t="s">
        <v>1531</v>
      </c>
      <c r="Z1" s="1053"/>
      <c r="AA1" s="1053"/>
      <c r="AB1" s="1053"/>
      <c r="AC1" s="1053"/>
      <c r="AD1" s="1053"/>
      <c r="AE1" s="1053"/>
    </row>
    <row r="2" spans="1:31" ht="26.25" customHeight="1">
      <c r="A2" s="450" t="s">
        <v>19</v>
      </c>
      <c r="B2" s="450" t="s">
        <v>20</v>
      </c>
      <c r="C2" s="450" t="s">
        <v>21</v>
      </c>
      <c r="D2" s="450" t="s">
        <v>21</v>
      </c>
      <c r="E2" s="450" t="s">
        <v>21</v>
      </c>
      <c r="F2" s="450" t="s">
        <v>21</v>
      </c>
      <c r="G2" s="450" t="s">
        <v>21</v>
      </c>
      <c r="H2" s="450" t="s">
        <v>21</v>
      </c>
      <c r="I2" s="450" t="s">
        <v>21</v>
      </c>
      <c r="J2" s="450" t="s">
        <v>21</v>
      </c>
      <c r="K2" s="450" t="s">
        <v>21</v>
      </c>
      <c r="L2" s="450" t="s">
        <v>21</v>
      </c>
      <c r="M2" s="450" t="s">
        <v>21</v>
      </c>
      <c r="N2" s="450" t="s">
        <v>21</v>
      </c>
      <c r="O2" s="450" t="s">
        <v>21</v>
      </c>
      <c r="P2" s="450" t="s">
        <v>21</v>
      </c>
      <c r="Q2" s="450" t="s">
        <v>21</v>
      </c>
      <c r="R2" s="450" t="s">
        <v>21</v>
      </c>
      <c r="S2" s="450" t="s">
        <v>21</v>
      </c>
      <c r="T2" s="450" t="s">
        <v>21</v>
      </c>
      <c r="U2" s="450" t="s">
        <v>21</v>
      </c>
      <c r="V2" s="450" t="s">
        <v>21</v>
      </c>
      <c r="W2" s="450" t="s">
        <v>21</v>
      </c>
      <c r="X2" s="1004" t="s">
        <v>21</v>
      </c>
      <c r="Y2" s="1053" t="s">
        <v>21</v>
      </c>
      <c r="Z2" s="1053"/>
      <c r="AA2" s="1053"/>
      <c r="AB2" s="1053"/>
      <c r="AC2" s="1053"/>
      <c r="AD2" s="1053"/>
      <c r="AE2" s="1053"/>
    </row>
    <row r="3" spans="1:31" ht="17.25" customHeight="1">
      <c r="A3" s="1093" t="s">
        <v>22</v>
      </c>
      <c r="B3" s="450" t="s">
        <v>24</v>
      </c>
      <c r="C3" s="214">
        <v>4292.6508199999998</v>
      </c>
      <c r="D3" s="214">
        <v>4271.5053200000002</v>
      </c>
      <c r="E3" s="214">
        <v>4238.6443099999997</v>
      </c>
      <c r="F3" s="214">
        <v>5327.9710999999998</v>
      </c>
      <c r="G3" s="214">
        <v>5183.5369899999996</v>
      </c>
      <c r="H3" s="214">
        <v>6801.3975499999997</v>
      </c>
      <c r="I3" s="214">
        <v>7666.98909</v>
      </c>
      <c r="J3" s="214">
        <v>9420.3474399999996</v>
      </c>
      <c r="K3" s="214">
        <v>8781.8461599999991</v>
      </c>
      <c r="L3" s="214">
        <v>7595.8284700000004</v>
      </c>
      <c r="M3" s="214">
        <v>8038.5159199999998</v>
      </c>
      <c r="N3" s="214">
        <v>7631.7402099999999</v>
      </c>
      <c r="O3" s="214">
        <v>8984.9862300000004</v>
      </c>
      <c r="P3" s="214">
        <v>10089.9128</v>
      </c>
      <c r="Q3" s="214">
        <v>10062.026900000001</v>
      </c>
      <c r="R3" s="214">
        <v>10729.5906</v>
      </c>
      <c r="S3" s="214">
        <v>11508.356900000001</v>
      </c>
      <c r="T3" s="214">
        <v>11437.399100000001</v>
      </c>
      <c r="U3" s="214">
        <v>12878.065500000001</v>
      </c>
      <c r="V3" s="214">
        <v>13641.2307</v>
      </c>
      <c r="W3" s="214">
        <v>13117.873</v>
      </c>
      <c r="X3" s="214">
        <v>14835.0236</v>
      </c>
      <c r="Y3" s="214">
        <v>17353.607899999999</v>
      </c>
      <c r="Z3" s="214"/>
      <c r="AA3" s="214"/>
      <c r="AB3" s="214"/>
      <c r="AC3" s="214"/>
      <c r="AD3" s="214"/>
      <c r="AE3" s="214"/>
    </row>
    <row r="4" spans="1:31" ht="17.25" customHeight="1">
      <c r="A4" s="1094"/>
      <c r="B4" s="450" t="s">
        <v>25</v>
      </c>
      <c r="C4" s="214">
        <v>86081.770199999999</v>
      </c>
      <c r="D4" s="214">
        <v>85551.720100000006</v>
      </c>
      <c r="E4" s="214">
        <v>85372.268100000001</v>
      </c>
      <c r="F4" s="214">
        <v>98476.154200000004</v>
      </c>
      <c r="G4" s="214">
        <v>98388.611099999995</v>
      </c>
      <c r="H4" s="214">
        <v>125760.16800000001</v>
      </c>
      <c r="I4" s="214">
        <v>146264.02100000001</v>
      </c>
      <c r="J4" s="214">
        <v>171782.35200000001</v>
      </c>
      <c r="K4" s="214">
        <v>159802.747</v>
      </c>
      <c r="L4" s="214">
        <v>141205.76000000001</v>
      </c>
      <c r="M4" s="214">
        <v>148227.45600000001</v>
      </c>
      <c r="N4" s="214">
        <v>141112.633</v>
      </c>
      <c r="O4" s="214">
        <v>161030.94699999999</v>
      </c>
      <c r="P4" s="214">
        <v>184182.52299999999</v>
      </c>
      <c r="Q4" s="214">
        <v>192759.57699999999</v>
      </c>
      <c r="R4" s="214">
        <v>209497.04500000001</v>
      </c>
      <c r="S4" s="214">
        <v>227165.62899999999</v>
      </c>
      <c r="T4" s="214">
        <v>238561.00899999999</v>
      </c>
      <c r="U4" s="214">
        <v>270769.11300000001</v>
      </c>
      <c r="V4" s="214">
        <v>275883.66800000001</v>
      </c>
      <c r="W4" s="214">
        <v>273210.48200000002</v>
      </c>
      <c r="X4" s="214">
        <v>316589.77500000002</v>
      </c>
      <c r="Y4" s="214">
        <v>367714.848</v>
      </c>
      <c r="Z4" s="214"/>
      <c r="AA4" s="214"/>
      <c r="AB4" s="214"/>
      <c r="AC4" s="214"/>
      <c r="AD4" s="214"/>
      <c r="AE4" s="214"/>
    </row>
    <row r="5" spans="1:31" ht="17.25" customHeight="1">
      <c r="A5" s="1094"/>
      <c r="B5" s="450" t="s">
        <v>26</v>
      </c>
      <c r="C5" s="214">
        <v>12854.6999</v>
      </c>
      <c r="D5" s="214">
        <v>12443.6412</v>
      </c>
      <c r="E5" s="214">
        <v>12713.923500000001</v>
      </c>
      <c r="F5" s="214">
        <v>13413.7153</v>
      </c>
      <c r="G5" s="214">
        <v>13066.59</v>
      </c>
      <c r="H5" s="214">
        <v>14190.0818</v>
      </c>
      <c r="I5" s="214">
        <v>19740.047600000002</v>
      </c>
      <c r="J5" s="214">
        <v>20435.253499999999</v>
      </c>
      <c r="K5" s="214">
        <v>19853.051200000002</v>
      </c>
      <c r="L5" s="214">
        <v>18759.8037</v>
      </c>
      <c r="M5" s="214">
        <v>20632.131600000001</v>
      </c>
      <c r="N5" s="214">
        <v>20863.252100000002</v>
      </c>
      <c r="O5" s="214">
        <v>23012.071800000002</v>
      </c>
      <c r="P5" s="214">
        <v>28325.492600000001</v>
      </c>
      <c r="Q5" s="214">
        <v>32920.703399999999</v>
      </c>
      <c r="R5" s="214">
        <v>38496.313199999997</v>
      </c>
      <c r="S5" s="214">
        <v>40644.124400000001</v>
      </c>
      <c r="T5" s="214">
        <v>48339.8465</v>
      </c>
      <c r="U5" s="214">
        <v>58808.279000000002</v>
      </c>
      <c r="V5" s="214">
        <v>54848.3105</v>
      </c>
      <c r="W5" s="214">
        <v>58684.501499999998</v>
      </c>
      <c r="X5" s="214">
        <v>74726.587499999994</v>
      </c>
      <c r="Y5" s="214">
        <v>85455.527000000002</v>
      </c>
      <c r="Z5" s="214"/>
      <c r="AA5" s="214"/>
      <c r="AB5" s="214"/>
      <c r="AC5" s="214"/>
      <c r="AD5" s="214"/>
      <c r="AE5" s="214"/>
    </row>
    <row r="6" spans="1:31" ht="17.25" customHeight="1">
      <c r="A6" s="1094"/>
      <c r="B6" s="450" t="s">
        <v>27</v>
      </c>
      <c r="C6" s="214">
        <v>30533.6188</v>
      </c>
      <c r="D6" s="214">
        <v>30279.281900000002</v>
      </c>
      <c r="E6" s="214">
        <v>29677.914100000002</v>
      </c>
      <c r="F6" s="214">
        <v>33290.870000000003</v>
      </c>
      <c r="G6" s="214">
        <v>31930.2107</v>
      </c>
      <c r="H6" s="214">
        <v>40140.760799999996</v>
      </c>
      <c r="I6" s="214">
        <v>46920.139799999997</v>
      </c>
      <c r="J6" s="214">
        <v>54695.414299999997</v>
      </c>
      <c r="K6" s="214">
        <v>51171.512199999997</v>
      </c>
      <c r="L6" s="214">
        <v>45372.606699999997</v>
      </c>
      <c r="M6" s="214">
        <v>47999.583899999998</v>
      </c>
      <c r="N6" s="214">
        <v>45589.952100000002</v>
      </c>
      <c r="O6" s="214">
        <v>51522.765399999997</v>
      </c>
      <c r="P6" s="214">
        <v>58900.006600000001</v>
      </c>
      <c r="Q6" s="214">
        <v>61643.066800000001</v>
      </c>
      <c r="R6" s="214">
        <v>66450.537100000001</v>
      </c>
      <c r="S6" s="214">
        <v>68698.239000000001</v>
      </c>
      <c r="T6" s="214">
        <v>71894.621899999998</v>
      </c>
      <c r="U6" s="214">
        <v>81196.890400000004</v>
      </c>
      <c r="V6" s="214">
        <v>82607.062399999995</v>
      </c>
      <c r="W6" s="214">
        <v>81709.298699999999</v>
      </c>
      <c r="X6" s="214">
        <v>94715.743900000001</v>
      </c>
      <c r="Y6" s="214">
        <v>109369.424</v>
      </c>
      <c r="Z6" s="214"/>
      <c r="AA6" s="214"/>
      <c r="AB6" s="214"/>
      <c r="AC6" s="214"/>
      <c r="AD6" s="214"/>
      <c r="AE6" s="214"/>
    </row>
    <row r="7" spans="1:31" ht="17.25" customHeight="1">
      <c r="A7" s="1094"/>
      <c r="B7" s="450" t="s">
        <v>28</v>
      </c>
      <c r="C7" s="214">
        <v>17271.356500000002</v>
      </c>
      <c r="D7" s="214">
        <v>16734.8406</v>
      </c>
      <c r="E7" s="214">
        <v>17296.1227</v>
      </c>
      <c r="F7" s="214">
        <v>18519.798599999998</v>
      </c>
      <c r="G7" s="214">
        <v>18438.546600000001</v>
      </c>
      <c r="H7" s="214">
        <v>20050.939600000002</v>
      </c>
      <c r="I7" s="214">
        <v>27930.500800000002</v>
      </c>
      <c r="J7" s="214">
        <v>28941.569299999999</v>
      </c>
      <c r="K7" s="214">
        <v>28164.798699999999</v>
      </c>
      <c r="L7" s="214">
        <v>26636.888800000001</v>
      </c>
      <c r="M7" s="214">
        <v>29335.092799999999</v>
      </c>
      <c r="N7" s="214">
        <v>29756.403399999999</v>
      </c>
      <c r="O7" s="214">
        <v>32968.792800000003</v>
      </c>
      <c r="P7" s="214">
        <v>40652.693800000001</v>
      </c>
      <c r="Q7" s="214">
        <v>47534.928399999997</v>
      </c>
      <c r="R7" s="214">
        <v>56261.366399999999</v>
      </c>
      <c r="S7" s="214">
        <v>60369.227800000001</v>
      </c>
      <c r="T7" s="214">
        <v>72125.413700000005</v>
      </c>
      <c r="U7" s="214">
        <v>87852.430099999998</v>
      </c>
      <c r="V7" s="214">
        <v>81993.450500000006</v>
      </c>
      <c r="W7" s="214">
        <v>87779.533299999996</v>
      </c>
      <c r="X7" s="214">
        <v>111891.461</v>
      </c>
      <c r="Y7" s="214">
        <v>128090.992</v>
      </c>
      <c r="Z7" s="214"/>
      <c r="AA7" s="214"/>
      <c r="AB7" s="214"/>
      <c r="AC7" s="214"/>
      <c r="AD7" s="214"/>
      <c r="AE7" s="214"/>
    </row>
    <row r="8" spans="1:31" ht="17.25" customHeight="1">
      <c r="A8" s="1094"/>
      <c r="B8" s="450" t="s">
        <v>45</v>
      </c>
      <c r="C8" s="214">
        <v>96289.987200000003</v>
      </c>
      <c r="D8" s="214">
        <v>95523.894499999995</v>
      </c>
      <c r="E8" s="214">
        <v>95227.471099999995</v>
      </c>
      <c r="F8" s="214">
        <v>108872.856</v>
      </c>
      <c r="G8" s="214">
        <v>108830.777</v>
      </c>
      <c r="H8" s="214">
        <v>136910.603</v>
      </c>
      <c r="I8" s="214">
        <v>160538.23000000001</v>
      </c>
      <c r="J8" s="214">
        <v>187778.921</v>
      </c>
      <c r="K8" s="214">
        <v>175713.14499999999</v>
      </c>
      <c r="L8" s="214">
        <v>156083.147</v>
      </c>
      <c r="M8" s="214">
        <v>165575.09599999999</v>
      </c>
      <c r="N8" s="214">
        <v>157387.48800000001</v>
      </c>
      <c r="O8" s="214">
        <v>178659.04699999999</v>
      </c>
      <c r="P8" s="214">
        <v>204375.30300000001</v>
      </c>
      <c r="Q8" s="214">
        <v>215091.614</v>
      </c>
      <c r="R8" s="214">
        <v>234879.41099999999</v>
      </c>
      <c r="S8" s="214">
        <v>253056.791</v>
      </c>
      <c r="T8" s="214">
        <v>266127.20699999999</v>
      </c>
      <c r="U8" s="214">
        <v>302103.54800000001</v>
      </c>
      <c r="V8" s="214">
        <v>308314.88</v>
      </c>
      <c r="W8" s="214">
        <v>304997.00400000002</v>
      </c>
      <c r="X8" s="214">
        <v>353996.72100000002</v>
      </c>
      <c r="Y8" s="214">
        <v>409807.77100000001</v>
      </c>
      <c r="Z8" s="214"/>
      <c r="AA8" s="214"/>
      <c r="AB8" s="214"/>
      <c r="AC8" s="214"/>
      <c r="AD8" s="214"/>
      <c r="AE8" s="214"/>
    </row>
    <row r="9" spans="1:31" ht="17.25" customHeight="1">
      <c r="A9" s="1095"/>
      <c r="B9" s="450" t="s">
        <v>29</v>
      </c>
      <c r="C9" s="214">
        <v>4036.2802700000002</v>
      </c>
      <c r="D9" s="214">
        <v>4029.7515199999998</v>
      </c>
      <c r="E9" s="214">
        <v>3999.6615000000002</v>
      </c>
      <c r="F9" s="214">
        <v>4636.1419299999998</v>
      </c>
      <c r="G9" s="214">
        <v>4605.2127899999996</v>
      </c>
      <c r="H9" s="214">
        <v>5991.2206999999999</v>
      </c>
      <c r="I9" s="214">
        <v>6872.1514800000004</v>
      </c>
      <c r="J9" s="214">
        <v>8316.0057799999995</v>
      </c>
      <c r="K9" s="214">
        <v>7719.5627199999999</v>
      </c>
      <c r="L9" s="214">
        <v>6737.3720000000003</v>
      </c>
      <c r="M9" s="214">
        <v>7104.78442</v>
      </c>
      <c r="N9" s="214">
        <v>6697.2226199999996</v>
      </c>
      <c r="O9" s="214">
        <v>7668.2855799999998</v>
      </c>
      <c r="P9" s="214">
        <v>8656.2180800000006</v>
      </c>
      <c r="Q9" s="214">
        <v>8880.5226600000005</v>
      </c>
      <c r="R9" s="214">
        <v>9539.6723600000005</v>
      </c>
      <c r="S9" s="214">
        <v>10306.939</v>
      </c>
      <c r="T9" s="214">
        <v>10520.113799999999</v>
      </c>
      <c r="U9" s="214">
        <v>11715.042299999999</v>
      </c>
      <c r="V9" s="214">
        <v>12362.283600000001</v>
      </c>
      <c r="W9" s="214">
        <v>11879.990100000001</v>
      </c>
      <c r="X9" s="214">
        <v>13435.277700000001</v>
      </c>
      <c r="Y9" s="214">
        <v>15654.8706</v>
      </c>
      <c r="Z9" s="214"/>
      <c r="AA9" s="214"/>
      <c r="AB9" s="214"/>
      <c r="AC9" s="214"/>
      <c r="AD9" s="214"/>
      <c r="AE9" s="214"/>
    </row>
    <row r="10" spans="1:31" ht="17.25" customHeight="1">
      <c r="A10" s="450" t="s">
        <v>23</v>
      </c>
      <c r="B10" s="450" t="s">
        <v>30</v>
      </c>
      <c r="C10" s="214">
        <v>1096.5999999999999</v>
      </c>
      <c r="D10" s="214">
        <v>1063.8</v>
      </c>
      <c r="E10" s="214">
        <v>1106.7</v>
      </c>
      <c r="F10" s="214">
        <v>1241.6081300000001</v>
      </c>
      <c r="G10" s="214">
        <v>1222.3439800000001</v>
      </c>
      <c r="H10" s="214">
        <v>1553.2737299999999</v>
      </c>
      <c r="I10" s="214">
        <v>1878.67867</v>
      </c>
      <c r="J10" s="214">
        <v>2102.4126999999999</v>
      </c>
      <c r="K10" s="214">
        <v>1907.9493299999999</v>
      </c>
      <c r="L10" s="214">
        <v>1790.99506</v>
      </c>
      <c r="M10" s="214">
        <v>1992.07088</v>
      </c>
      <c r="N10" s="214">
        <v>1965.19939</v>
      </c>
      <c r="O10" s="214">
        <v>2257.8648800000001</v>
      </c>
      <c r="P10" s="214">
        <v>2477.8316399999999</v>
      </c>
      <c r="Q10" s="214">
        <v>2644.4414000000002</v>
      </c>
      <c r="R10" s="214">
        <v>2978.1265600000002</v>
      </c>
      <c r="S10" s="214">
        <v>3274.7777999999998</v>
      </c>
      <c r="T10" s="214">
        <v>3579.3231300000002</v>
      </c>
      <c r="U10" s="214">
        <v>4017.0419900000002</v>
      </c>
      <c r="V10" s="214">
        <v>3804.8788</v>
      </c>
      <c r="W10" s="214">
        <v>3950.0976500000002</v>
      </c>
      <c r="X10" s="214">
        <v>4558.98369</v>
      </c>
      <c r="Y10" s="214">
        <v>5301.0109400000001</v>
      </c>
      <c r="Z10" s="214"/>
      <c r="AA10" s="214"/>
      <c r="AB10" s="214"/>
      <c r="AC10" s="214"/>
      <c r="AD10" s="214"/>
      <c r="AE10" s="214"/>
    </row>
    <row r="12" spans="1:31" ht="18.75" customHeight="1">
      <c r="A12" s="450" t="s">
        <v>19</v>
      </c>
      <c r="B12" s="450" t="s">
        <v>11</v>
      </c>
      <c r="C12" s="450" t="s">
        <v>12</v>
      </c>
      <c r="D12" s="450" t="s">
        <v>49</v>
      </c>
      <c r="E12" s="450" t="s">
        <v>227</v>
      </c>
      <c r="F12" s="450" t="s">
        <v>1607</v>
      </c>
      <c r="G12" s="450" t="s">
        <v>1644</v>
      </c>
      <c r="H12" s="450" t="s">
        <v>1698</v>
      </c>
      <c r="I12" s="450" t="s">
        <v>1760</v>
      </c>
      <c r="J12" s="450" t="s">
        <v>1794</v>
      </c>
      <c r="K12" s="450" t="s">
        <v>1529</v>
      </c>
      <c r="L12" s="450" t="s">
        <v>1897</v>
      </c>
      <c r="M12" s="450" t="s">
        <v>2030</v>
      </c>
      <c r="N12" s="450" t="s">
        <v>1531</v>
      </c>
    </row>
    <row r="13" spans="1:31" ht="17.25" customHeight="1">
      <c r="A13" s="450" t="s">
        <v>45</v>
      </c>
      <c r="B13" s="214">
        <v>165575.09599999999</v>
      </c>
      <c r="C13" s="214">
        <v>157387.48800000001</v>
      </c>
      <c r="D13" s="214">
        <v>178659.04699999999</v>
      </c>
      <c r="E13" s="214">
        <v>204375.30300000001</v>
      </c>
      <c r="F13" s="214">
        <v>215091.614</v>
      </c>
      <c r="G13" s="214">
        <v>234879.41099999999</v>
      </c>
      <c r="H13" s="214">
        <v>253056.791</v>
      </c>
      <c r="I13" s="214">
        <v>266127.20699999999</v>
      </c>
      <c r="J13" s="214">
        <v>302103.54800000001</v>
      </c>
      <c r="K13" s="214">
        <v>308314.88</v>
      </c>
      <c r="L13" s="214">
        <v>304997.00400000002</v>
      </c>
      <c r="M13" s="214">
        <v>353996.72100000002</v>
      </c>
      <c r="N13" s="214">
        <v>409807.77100000001</v>
      </c>
    </row>
    <row r="14" spans="1:31" ht="17.25" customHeight="1">
      <c r="A14" s="450" t="s">
        <v>30</v>
      </c>
      <c r="B14" s="214">
        <v>1992.07088</v>
      </c>
      <c r="C14" s="214">
        <v>1965.19939</v>
      </c>
      <c r="D14" s="214">
        <v>2257.8648800000001</v>
      </c>
      <c r="E14" s="214">
        <v>2477.8316399999999</v>
      </c>
      <c r="F14" s="214">
        <v>2644.4414000000002</v>
      </c>
      <c r="G14" s="214">
        <v>2978.1265600000002</v>
      </c>
      <c r="H14" s="214">
        <v>3274.7777999999998</v>
      </c>
      <c r="I14" s="214">
        <v>3579.3231300000002</v>
      </c>
      <c r="J14" s="214">
        <v>4017.0419900000002</v>
      </c>
      <c r="K14" s="214">
        <v>3804.8788</v>
      </c>
      <c r="L14" s="214">
        <v>3950.0976500000002</v>
      </c>
      <c r="M14" s="214">
        <v>4558.98369</v>
      </c>
      <c r="N14" s="214">
        <v>5301.0109400000001</v>
      </c>
    </row>
    <row r="17" spans="1:7" ht="34.5" customHeight="1"/>
    <row r="29" spans="1:7" ht="21" customHeight="1" thickBot="1"/>
    <row r="30" spans="1:7" ht="21" customHeight="1" thickBot="1">
      <c r="A30" s="1096" t="s">
        <v>19</v>
      </c>
      <c r="B30" s="1083" t="s">
        <v>20</v>
      </c>
      <c r="C30" s="1085" t="s">
        <v>257</v>
      </c>
      <c r="D30" s="1085"/>
      <c r="E30" s="1085"/>
      <c r="F30" s="1085" t="s">
        <v>258</v>
      </c>
      <c r="G30" s="1085"/>
    </row>
    <row r="31" spans="1:7" ht="29.25" customHeight="1" thickBot="1">
      <c r="A31" s="1097"/>
      <c r="B31" s="1098"/>
      <c r="C31" s="976" t="s">
        <v>2172</v>
      </c>
      <c r="D31" s="977" t="s">
        <v>2031</v>
      </c>
      <c r="E31" s="977" t="s">
        <v>1641</v>
      </c>
      <c r="F31" s="526" t="s">
        <v>259</v>
      </c>
      <c r="G31" s="527" t="s">
        <v>1899</v>
      </c>
    </row>
    <row r="32" spans="1:7" ht="21" customHeight="1">
      <c r="A32" s="1090" t="s">
        <v>17</v>
      </c>
      <c r="B32" s="528" t="s">
        <v>1900</v>
      </c>
      <c r="C32" s="529">
        <v>409807.77100000001</v>
      </c>
      <c r="D32" s="530">
        <v>353996.72100000002</v>
      </c>
      <c r="E32" s="530">
        <v>178659.04699999999</v>
      </c>
      <c r="F32" s="531">
        <v>0.15765979369057481</v>
      </c>
      <c r="G32" s="532">
        <v>1.2937980353158385</v>
      </c>
    </row>
    <row r="33" spans="1:7" ht="21" customHeight="1">
      <c r="A33" s="1091"/>
      <c r="B33" s="528" t="s">
        <v>28</v>
      </c>
      <c r="C33" s="529">
        <v>128090.992</v>
      </c>
      <c r="D33" s="530">
        <v>111891.461</v>
      </c>
      <c r="E33" s="530">
        <v>32968.792800000003</v>
      </c>
      <c r="F33" s="531">
        <v>0.14477897468869405</v>
      </c>
      <c r="G33" s="532">
        <v>2.8852193581076464</v>
      </c>
    </row>
    <row r="34" spans="1:7" ht="21" customHeight="1" thickBot="1">
      <c r="A34" s="1092"/>
      <c r="B34" s="528" t="s">
        <v>1901</v>
      </c>
      <c r="C34" s="529">
        <v>109369.424</v>
      </c>
      <c r="D34" s="533">
        <v>94715.743900000001</v>
      </c>
      <c r="E34" s="530">
        <v>51522.765399999997</v>
      </c>
      <c r="F34" s="531">
        <v>0.1547121893005583</v>
      </c>
      <c r="G34" s="532">
        <v>1.1227397860131165</v>
      </c>
    </row>
    <row r="35" spans="1:7" ht="21" customHeight="1" thickBot="1">
      <c r="A35" s="534" t="s">
        <v>23</v>
      </c>
      <c r="B35" s="535" t="s">
        <v>1900</v>
      </c>
      <c r="C35" s="536">
        <v>5301.0109400000001</v>
      </c>
      <c r="D35" s="536">
        <v>4558.98369</v>
      </c>
      <c r="E35" s="536">
        <v>2257.8648800000001</v>
      </c>
      <c r="F35" s="537">
        <v>0.1627615496031749</v>
      </c>
      <c r="G35" s="538">
        <v>1.3477981286462102</v>
      </c>
    </row>
  </sheetData>
  <mergeCells count="6">
    <mergeCell ref="F30:G30"/>
    <mergeCell ref="A32:A34"/>
    <mergeCell ref="A3:A9"/>
    <mergeCell ref="A30:A31"/>
    <mergeCell ref="B30:B31"/>
    <mergeCell ref="C30:E3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D87"/>
  <sheetViews>
    <sheetView rightToLeft="1" topLeftCell="A67" zoomScaleNormal="100" workbookViewId="0">
      <selection activeCell="F78" sqref="F78"/>
    </sheetView>
  </sheetViews>
  <sheetFormatPr defaultRowHeight="15"/>
  <cols>
    <col min="1" max="1" width="18.85546875" style="2" bestFit="1" customWidth="1"/>
    <col min="2" max="2" width="18.42578125" style="2" bestFit="1" customWidth="1"/>
    <col min="3" max="3" width="8.7109375" style="2" customWidth="1"/>
    <col min="4" max="4" width="7.7109375" style="2" customWidth="1"/>
    <col min="5" max="5" width="8.140625" style="2" customWidth="1"/>
    <col min="6" max="6" width="9.28515625" style="2" customWidth="1"/>
    <col min="7" max="7" width="9.140625" style="2" customWidth="1"/>
    <col min="8" max="8" width="9.140625" style="2"/>
    <col min="9" max="13" width="7.85546875" style="2" bestFit="1" customWidth="1"/>
    <col min="14" max="14" width="7.85546875" style="92" bestFit="1" customWidth="1"/>
    <col min="15" max="15" width="8.140625" style="99" customWidth="1"/>
    <col min="16" max="17" width="6.5703125" style="99" bestFit="1" customWidth="1"/>
    <col min="18" max="22" width="7.85546875" style="99" customWidth="1"/>
    <col min="23" max="23" width="11.42578125" style="2" bestFit="1" customWidth="1"/>
    <col min="24" max="24" width="13.7109375" style="2" customWidth="1"/>
    <col min="25" max="16384" width="9.140625" style="2"/>
  </cols>
  <sheetData>
    <row r="1" spans="1:30" ht="15.75" customHeight="1">
      <c r="A1" s="1099" t="s">
        <v>22</v>
      </c>
      <c r="B1" s="1100"/>
      <c r="C1" s="1100"/>
      <c r="D1" s="1100"/>
      <c r="E1" s="1100"/>
      <c r="F1" s="1100"/>
      <c r="G1" s="1100"/>
      <c r="H1" s="1100"/>
      <c r="I1" s="1100"/>
      <c r="J1" s="1100"/>
      <c r="K1" s="1100"/>
      <c r="L1" s="1100"/>
      <c r="M1" s="1100"/>
      <c r="N1" s="1100"/>
      <c r="O1" s="1100"/>
      <c r="P1" s="1100"/>
      <c r="Q1" s="1100"/>
      <c r="R1" s="2"/>
      <c r="S1" s="2"/>
      <c r="T1" s="2"/>
      <c r="U1" s="2"/>
      <c r="V1" s="2"/>
    </row>
    <row r="2" spans="1:30" ht="22.5" customHeight="1">
      <c r="A2" s="217"/>
      <c r="B2" s="217"/>
      <c r="C2" s="1103" t="s">
        <v>31</v>
      </c>
      <c r="D2" s="1104"/>
      <c r="E2" s="1104"/>
      <c r="F2" s="1104"/>
      <c r="G2" s="1104"/>
      <c r="H2" s="1104"/>
      <c r="I2" s="1104"/>
      <c r="J2" s="1104"/>
      <c r="K2" s="1104"/>
      <c r="L2" s="1104"/>
      <c r="M2" s="1104"/>
      <c r="N2" s="1104"/>
      <c r="O2" s="1104"/>
      <c r="P2" s="1105"/>
      <c r="Q2" s="450"/>
      <c r="R2" s="450"/>
      <c r="S2" s="450"/>
      <c r="T2" s="450"/>
      <c r="U2" s="450"/>
      <c r="V2" s="450"/>
      <c r="W2" s="1053"/>
      <c r="X2" s="1053"/>
      <c r="Y2" s="1053"/>
      <c r="Z2" s="1053"/>
      <c r="AA2" s="1053"/>
      <c r="AB2" s="1053"/>
      <c r="AC2" s="1053"/>
      <c r="AD2" s="1053"/>
    </row>
    <row r="3" spans="1:30" ht="19.5" customHeight="1">
      <c r="A3" s="450" t="s">
        <v>19</v>
      </c>
      <c r="B3" s="450" t="s">
        <v>0</v>
      </c>
      <c r="C3" s="450" t="s">
        <v>34</v>
      </c>
      <c r="D3" s="450" t="s">
        <v>35</v>
      </c>
      <c r="E3" s="450" t="s">
        <v>36</v>
      </c>
      <c r="F3" s="450" t="s">
        <v>37</v>
      </c>
      <c r="G3" s="450" t="s">
        <v>38</v>
      </c>
      <c r="H3" s="450" t="s">
        <v>39</v>
      </c>
      <c r="I3" s="450" t="s">
        <v>40</v>
      </c>
      <c r="J3" s="450" t="s">
        <v>41</v>
      </c>
      <c r="K3" s="450" t="s">
        <v>42</v>
      </c>
      <c r="L3" s="450" t="s">
        <v>43</v>
      </c>
      <c r="M3" s="450" t="s">
        <v>44</v>
      </c>
      <c r="N3" s="450" t="s">
        <v>195</v>
      </c>
      <c r="O3" s="450" t="s">
        <v>202</v>
      </c>
      <c r="P3" s="450" t="s">
        <v>1606</v>
      </c>
      <c r="Q3" s="450" t="s">
        <v>1645</v>
      </c>
      <c r="R3" s="450" t="s">
        <v>1699</v>
      </c>
      <c r="S3" s="450" t="s">
        <v>1761</v>
      </c>
      <c r="T3" s="450" t="s">
        <v>1795</v>
      </c>
      <c r="U3" s="450" t="s">
        <v>1861</v>
      </c>
      <c r="V3" s="450" t="s">
        <v>1898</v>
      </c>
      <c r="W3" s="1053" t="s">
        <v>2032</v>
      </c>
      <c r="X3" s="1053" t="s">
        <v>2173</v>
      </c>
      <c r="Y3" s="1053"/>
      <c r="Z3" s="1053"/>
      <c r="AA3" s="1053"/>
      <c r="AB3" s="1053"/>
      <c r="AC3" s="1053"/>
      <c r="AD3" s="1053"/>
    </row>
    <row r="4" spans="1:30" ht="15" customHeight="1">
      <c r="A4" s="1106" t="s">
        <v>22</v>
      </c>
      <c r="B4" s="318" t="s">
        <v>13</v>
      </c>
      <c r="C4" s="44">
        <v>1734.060852432</v>
      </c>
      <c r="D4" s="44">
        <v>4129.0533544769996</v>
      </c>
      <c r="E4" s="44">
        <v>3803.8007010010001</v>
      </c>
      <c r="F4" s="44">
        <v>3253.79032882</v>
      </c>
      <c r="G4" s="44">
        <v>4237.740903248</v>
      </c>
      <c r="H4" s="44">
        <v>5088.5928291179998</v>
      </c>
      <c r="I4" s="44">
        <v>10009.917172674999</v>
      </c>
      <c r="J4" s="44">
        <v>4596.3821762110001</v>
      </c>
      <c r="K4" s="44">
        <v>3644.7230071489998</v>
      </c>
      <c r="L4" s="44">
        <v>6081.1560223630004</v>
      </c>
      <c r="M4" s="44">
        <v>3674.5890664990002</v>
      </c>
      <c r="N4" s="44">
        <v>12034.015400820001</v>
      </c>
      <c r="O4" s="44">
        <v>8842.1831382399996</v>
      </c>
      <c r="P4" s="44">
        <v>14319.145159371999</v>
      </c>
      <c r="Q4" s="44">
        <v>11431.917901421</v>
      </c>
      <c r="R4" s="44">
        <v>17089.625046421999</v>
      </c>
      <c r="S4" s="44">
        <v>7336.1957166479997</v>
      </c>
      <c r="T4" s="44">
        <v>26061.56419099</v>
      </c>
      <c r="U4" s="44">
        <v>33900.867798560997</v>
      </c>
      <c r="V4" s="44">
        <v>22887.122665573999</v>
      </c>
      <c r="W4" s="44">
        <v>38407.461727105998</v>
      </c>
      <c r="X4" s="44">
        <v>52604.645273927999</v>
      </c>
      <c r="Y4" s="44"/>
      <c r="Z4" s="44"/>
      <c r="AA4" s="44"/>
      <c r="AB4" s="44"/>
      <c r="AC4" s="44"/>
      <c r="AD4" s="44"/>
    </row>
    <row r="5" spans="1:30">
      <c r="A5" s="1107"/>
      <c r="B5" s="318" t="s">
        <v>14</v>
      </c>
      <c r="C5" s="44">
        <v>2480.7089755779998</v>
      </c>
      <c r="D5" s="44">
        <v>15035.372660122001</v>
      </c>
      <c r="E5" s="44">
        <v>7582.7044634989998</v>
      </c>
      <c r="F5" s="44">
        <v>9723.8396897629991</v>
      </c>
      <c r="G5" s="44">
        <v>5368.4151643490004</v>
      </c>
      <c r="H5" s="44">
        <v>7255.5731581350001</v>
      </c>
      <c r="I5" s="44">
        <v>5527.7041527459996</v>
      </c>
      <c r="J5" s="44">
        <v>13454.481557731</v>
      </c>
      <c r="K5" s="44">
        <v>31911.549952515001</v>
      </c>
      <c r="L5" s="44">
        <v>10141.411461326001</v>
      </c>
      <c r="M5" s="44">
        <v>3368.9299215000001</v>
      </c>
      <c r="N5" s="44">
        <v>24089.453798710001</v>
      </c>
      <c r="O5" s="44">
        <v>764.93145736500003</v>
      </c>
      <c r="P5" s="44">
        <v>2247.7571648779999</v>
      </c>
      <c r="Q5" s="44">
        <v>10278.913828223</v>
      </c>
      <c r="R5" s="44">
        <v>23186.224492271002</v>
      </c>
      <c r="S5" s="44">
        <v>7024.9186570080001</v>
      </c>
      <c r="T5" s="44">
        <v>7147.5868909009996</v>
      </c>
      <c r="U5" s="44">
        <v>6697.0504204870003</v>
      </c>
      <c r="V5" s="44">
        <v>2966.1117462940001</v>
      </c>
      <c r="W5" s="44">
        <v>3145.8129471799998</v>
      </c>
      <c r="X5" s="44">
        <v>7989.4762783850001</v>
      </c>
      <c r="Y5" s="44"/>
      <c r="Z5" s="44"/>
      <c r="AA5" s="44"/>
      <c r="AB5" s="44"/>
      <c r="AC5" s="44"/>
      <c r="AD5" s="44"/>
    </row>
    <row r="6" spans="1:30">
      <c r="A6" s="1108"/>
      <c r="B6" s="318" t="s">
        <v>15</v>
      </c>
      <c r="C6" s="44">
        <v>16718.456036632</v>
      </c>
      <c r="D6" s="44">
        <v>47740.838279778996</v>
      </c>
      <c r="E6" s="44">
        <v>57719.614319715001</v>
      </c>
      <c r="F6" s="44">
        <v>83880.320988231004</v>
      </c>
      <c r="G6" s="44">
        <v>133200.848401922</v>
      </c>
      <c r="H6" s="44">
        <v>167533.34718428299</v>
      </c>
      <c r="I6" s="44">
        <v>294768.88074737601</v>
      </c>
      <c r="J6" s="44">
        <v>140913.52187873999</v>
      </c>
      <c r="K6" s="44">
        <v>75746.759557614001</v>
      </c>
      <c r="L6" s="44">
        <v>132944.366965583</v>
      </c>
      <c r="M6" s="44">
        <v>90773.178102724996</v>
      </c>
      <c r="N6" s="44">
        <v>165435.48945161799</v>
      </c>
      <c r="O6" s="44">
        <v>150238.49136423101</v>
      </c>
      <c r="P6" s="44">
        <v>279418.82120359398</v>
      </c>
      <c r="Q6" s="44">
        <v>245602.59210827301</v>
      </c>
      <c r="R6" s="44">
        <v>234153.65221138601</v>
      </c>
      <c r="S6" s="44">
        <v>201221.89438507499</v>
      </c>
      <c r="T6" s="44">
        <v>335012.481910109</v>
      </c>
      <c r="U6" s="44">
        <v>393717.37955896399</v>
      </c>
      <c r="V6" s="44">
        <v>219929.13688174001</v>
      </c>
      <c r="W6" s="44">
        <v>390315.52797469398</v>
      </c>
      <c r="X6" s="44">
        <v>582869.44435990497</v>
      </c>
      <c r="Y6" s="44"/>
      <c r="Z6" s="44"/>
      <c r="AA6" s="44"/>
      <c r="AB6" s="44"/>
      <c r="AC6" s="44"/>
      <c r="AD6" s="44"/>
    </row>
    <row r="7" spans="1:30">
      <c r="A7" s="1109" t="s">
        <v>16</v>
      </c>
      <c r="B7" s="1110"/>
      <c r="C7" s="89">
        <v>20933.225864642001</v>
      </c>
      <c r="D7" s="89">
        <v>66905.264294377994</v>
      </c>
      <c r="E7" s="89">
        <v>69106.119484215</v>
      </c>
      <c r="F7" s="89">
        <v>96857.951006813993</v>
      </c>
      <c r="G7" s="89">
        <v>142807.00446951899</v>
      </c>
      <c r="H7" s="89">
        <v>179877.513171536</v>
      </c>
      <c r="I7" s="89">
        <v>310306.50207279698</v>
      </c>
      <c r="J7" s="89">
        <v>158964.385612682</v>
      </c>
      <c r="K7" s="89">
        <v>111303.032517278</v>
      </c>
      <c r="L7" s="89">
        <v>149166.934449272</v>
      </c>
      <c r="M7" s="89">
        <v>97816.697090724003</v>
      </c>
      <c r="N7" s="89">
        <v>201558.95865114799</v>
      </c>
      <c r="O7" s="89">
        <v>159845.60595983599</v>
      </c>
      <c r="P7" s="89">
        <v>295985.72352784401</v>
      </c>
      <c r="Q7" s="89">
        <v>267313.42383791698</v>
      </c>
      <c r="R7" s="89">
        <v>274429.50175007898</v>
      </c>
      <c r="S7" s="89">
        <v>215583.00875873098</v>
      </c>
      <c r="T7" s="89">
        <v>368221.63299199997</v>
      </c>
      <c r="U7" s="89">
        <v>434315.297778012</v>
      </c>
      <c r="V7" s="89">
        <v>245782.37129360801</v>
      </c>
      <c r="W7" s="89">
        <v>431868.80264898</v>
      </c>
      <c r="X7" s="89">
        <v>643463.56591221795</v>
      </c>
      <c r="Y7" s="89"/>
      <c r="Z7" s="89"/>
      <c r="AA7" s="89"/>
      <c r="AB7" s="89"/>
      <c r="AC7" s="89"/>
      <c r="AD7" s="89"/>
    </row>
    <row r="8" spans="1:30" s="41" customFormat="1">
      <c r="A8" s="1111" t="s">
        <v>18</v>
      </c>
      <c r="B8" s="1112"/>
      <c r="C8" s="1112"/>
      <c r="D8" s="1112"/>
      <c r="E8" s="1112"/>
      <c r="F8" s="1112"/>
      <c r="G8" s="1112"/>
      <c r="H8" s="1112"/>
      <c r="I8" s="1112"/>
      <c r="J8" s="1112"/>
      <c r="K8" s="1112"/>
      <c r="L8" s="1112"/>
      <c r="M8" s="1112"/>
      <c r="N8" s="1112"/>
      <c r="O8" s="1112"/>
      <c r="P8" s="1112"/>
      <c r="Q8" s="1112"/>
    </row>
    <row r="9" spans="1:30" ht="22.5" customHeight="1">
      <c r="A9" s="218"/>
      <c r="B9" s="219"/>
      <c r="C9" s="1113" t="s">
        <v>31</v>
      </c>
      <c r="D9" s="1113"/>
      <c r="E9" s="1113"/>
      <c r="F9" s="1113"/>
      <c r="G9" s="1113"/>
      <c r="H9" s="1113"/>
      <c r="I9" s="1113"/>
      <c r="J9" s="1113"/>
      <c r="K9" s="1113"/>
      <c r="L9" s="1113"/>
      <c r="M9" s="1113"/>
      <c r="N9" s="1113"/>
      <c r="O9" s="1113"/>
      <c r="P9" s="1113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</row>
    <row r="10" spans="1:30">
      <c r="A10" s="450" t="s">
        <v>19</v>
      </c>
      <c r="B10" s="450" t="s">
        <v>0</v>
      </c>
      <c r="C10" s="450" t="s">
        <v>34</v>
      </c>
      <c r="D10" s="450" t="s">
        <v>35</v>
      </c>
      <c r="E10" s="450" t="s">
        <v>36</v>
      </c>
      <c r="F10" s="450" t="s">
        <v>37</v>
      </c>
      <c r="G10" s="450" t="s">
        <v>38</v>
      </c>
      <c r="H10" s="450" t="s">
        <v>39</v>
      </c>
      <c r="I10" s="450" t="s">
        <v>40</v>
      </c>
      <c r="J10" s="450" t="s">
        <v>41</v>
      </c>
      <c r="K10" s="450" t="s">
        <v>42</v>
      </c>
      <c r="L10" s="450" t="s">
        <v>43</v>
      </c>
      <c r="M10" s="450" t="s">
        <v>44</v>
      </c>
      <c r="N10" s="450" t="s">
        <v>195</v>
      </c>
      <c r="O10" s="450" t="s">
        <v>202</v>
      </c>
      <c r="P10" s="450" t="s">
        <v>1606</v>
      </c>
      <c r="Q10" s="450" t="s">
        <v>1645</v>
      </c>
      <c r="R10" s="450" t="s">
        <v>1699</v>
      </c>
      <c r="S10" s="450" t="s">
        <v>1761</v>
      </c>
      <c r="T10" s="450" t="s">
        <v>1795</v>
      </c>
      <c r="U10" s="450" t="s">
        <v>1861</v>
      </c>
      <c r="V10" s="450" t="s">
        <v>1898</v>
      </c>
      <c r="W10" s="1053" t="s">
        <v>2032</v>
      </c>
      <c r="X10" s="1053" t="s">
        <v>2173</v>
      </c>
      <c r="Y10" s="1053"/>
      <c r="Z10" s="1053"/>
      <c r="AA10" s="1053"/>
      <c r="AB10" s="1053"/>
      <c r="AC10" s="1053"/>
      <c r="AD10" s="1053"/>
    </row>
    <row r="11" spans="1:30">
      <c r="A11" s="1106" t="s">
        <v>23</v>
      </c>
      <c r="B11" s="318" t="s">
        <v>13</v>
      </c>
      <c r="C11" s="44">
        <v>1079.285556481</v>
      </c>
      <c r="D11" s="44">
        <v>1676.1098503010001</v>
      </c>
      <c r="E11" s="44">
        <v>2862.7317519429998</v>
      </c>
      <c r="F11" s="44">
        <v>3890.6381002859998</v>
      </c>
      <c r="G11" s="44">
        <v>4065.9913402100001</v>
      </c>
      <c r="H11" s="44">
        <v>4294.618847537</v>
      </c>
      <c r="I11" s="44">
        <v>9503.2369235149999</v>
      </c>
      <c r="J11" s="44">
        <v>7715.4659978489999</v>
      </c>
      <c r="K11" s="44">
        <v>5290.2952378749997</v>
      </c>
      <c r="L11" s="44">
        <v>5979.2423119969999</v>
      </c>
      <c r="M11" s="44">
        <v>6285.5808833310002</v>
      </c>
      <c r="N11" s="44">
        <v>9146.3713068680008</v>
      </c>
      <c r="O11" s="44">
        <v>6730.7356657709997</v>
      </c>
      <c r="P11" s="44">
        <v>12681.049628949</v>
      </c>
      <c r="Q11" s="44">
        <v>10551.280393988</v>
      </c>
      <c r="R11" s="44">
        <v>12314.455255632</v>
      </c>
      <c r="S11" s="44">
        <v>8972.7276556910001</v>
      </c>
      <c r="T11" s="44">
        <v>14819.111547192</v>
      </c>
      <c r="U11" s="44">
        <v>16662.996317280002</v>
      </c>
      <c r="V11" s="44">
        <v>7825.1877376640005</v>
      </c>
      <c r="W11" s="44">
        <v>13630.02360751</v>
      </c>
      <c r="X11" s="44">
        <v>17879.643273780999</v>
      </c>
      <c r="Y11" s="44"/>
      <c r="Z11" s="44"/>
      <c r="AA11" s="44"/>
      <c r="AB11" s="44"/>
      <c r="AC11" s="44"/>
      <c r="AD11" s="44"/>
    </row>
    <row r="12" spans="1:30">
      <c r="A12" s="1107"/>
      <c r="B12" s="318" t="s">
        <v>14</v>
      </c>
      <c r="C12" s="44">
        <v>21171.598473544</v>
      </c>
      <c r="D12" s="44">
        <v>30937.099502720001</v>
      </c>
      <c r="E12" s="44">
        <v>23521.344822766001</v>
      </c>
      <c r="F12" s="44">
        <v>34080.927120093998</v>
      </c>
      <c r="G12" s="44">
        <v>51981.574579273001</v>
      </c>
      <c r="H12" s="44">
        <v>49982.522834078998</v>
      </c>
      <c r="I12" s="44">
        <v>55034.067541775003</v>
      </c>
      <c r="J12" s="44">
        <v>27387.938779212</v>
      </c>
      <c r="K12" s="44">
        <v>31574.674781104</v>
      </c>
      <c r="L12" s="44">
        <v>35087.846655394002</v>
      </c>
      <c r="M12" s="44">
        <v>45760.131597737003</v>
      </c>
      <c r="N12" s="44">
        <v>78349.840129336997</v>
      </c>
      <c r="O12" s="44">
        <v>19352.686956852001</v>
      </c>
      <c r="P12" s="44">
        <v>26839.509797519</v>
      </c>
      <c r="Q12" s="44">
        <v>28049.309441136</v>
      </c>
      <c r="R12" s="44">
        <v>39191.678574987003</v>
      </c>
      <c r="S12" s="44">
        <v>40177.306890054002</v>
      </c>
      <c r="T12" s="44">
        <v>42957.046515310001</v>
      </c>
      <c r="U12" s="44">
        <v>85662.161135065006</v>
      </c>
      <c r="V12" s="44">
        <v>78660.918034721006</v>
      </c>
      <c r="W12" s="44">
        <v>115594.246507039</v>
      </c>
      <c r="X12" s="44">
        <v>120786.970179563</v>
      </c>
      <c r="Y12" s="44"/>
      <c r="Z12" s="44"/>
      <c r="AA12" s="44"/>
      <c r="AB12" s="44"/>
      <c r="AC12" s="44"/>
      <c r="AD12" s="44"/>
    </row>
    <row r="13" spans="1:30">
      <c r="A13" s="1108"/>
      <c r="B13" s="318" t="s">
        <v>15</v>
      </c>
      <c r="C13" s="44">
        <v>4877.0510099579997</v>
      </c>
      <c r="D13" s="44">
        <v>9023.4279739100002</v>
      </c>
      <c r="E13" s="44">
        <v>13759.099593733001</v>
      </c>
      <c r="F13" s="44">
        <v>19931.202777244998</v>
      </c>
      <c r="G13" s="44">
        <v>34175.185455145998</v>
      </c>
      <c r="H13" s="44">
        <v>50189.722058375999</v>
      </c>
      <c r="I13" s="44">
        <v>84024.769456805996</v>
      </c>
      <c r="J13" s="44">
        <v>49503.652590669997</v>
      </c>
      <c r="K13" s="44">
        <v>44735.733225866003</v>
      </c>
      <c r="L13" s="44">
        <v>47567.761756938002</v>
      </c>
      <c r="M13" s="44">
        <v>42050.508886572999</v>
      </c>
      <c r="N13" s="44">
        <v>58738.650159354998</v>
      </c>
      <c r="O13" s="44">
        <v>50259.040428314001</v>
      </c>
      <c r="P13" s="44">
        <v>106816.30099151201</v>
      </c>
      <c r="Q13" s="44">
        <v>107799.804009125</v>
      </c>
      <c r="R13" s="44">
        <v>128725.23398530101</v>
      </c>
      <c r="S13" s="44">
        <v>132501.228895515</v>
      </c>
      <c r="T13" s="44">
        <v>151638.10273041899</v>
      </c>
      <c r="U13" s="44">
        <v>157662.67449448799</v>
      </c>
      <c r="V13" s="44">
        <v>83401.274104658005</v>
      </c>
      <c r="W13" s="44">
        <v>202382.40977898901</v>
      </c>
      <c r="X13" s="44">
        <v>240242.01387060201</v>
      </c>
      <c r="Y13" s="44"/>
      <c r="Z13" s="44"/>
      <c r="AA13" s="44"/>
      <c r="AB13" s="44"/>
      <c r="AC13" s="44"/>
      <c r="AD13" s="44"/>
    </row>
    <row r="14" spans="1:30">
      <c r="A14" s="1109" t="s">
        <v>16</v>
      </c>
      <c r="B14" s="1110"/>
      <c r="C14" s="89">
        <v>27127.935039983</v>
      </c>
      <c r="D14" s="89">
        <v>41636.637326930999</v>
      </c>
      <c r="E14" s="89">
        <v>40143.176168441998</v>
      </c>
      <c r="F14" s="89">
        <v>57902.767997624993</v>
      </c>
      <c r="G14" s="89">
        <v>90222.751374629006</v>
      </c>
      <c r="H14" s="89">
        <v>104466.863739992</v>
      </c>
      <c r="I14" s="89">
        <v>148562.07392209602</v>
      </c>
      <c r="J14" s="89">
        <v>84607.057367730988</v>
      </c>
      <c r="K14" s="89">
        <v>81600.703244845005</v>
      </c>
      <c r="L14" s="89">
        <v>88634.850724329008</v>
      </c>
      <c r="M14" s="89">
        <v>94096.221367641003</v>
      </c>
      <c r="N14" s="89">
        <v>146234.86159556001</v>
      </c>
      <c r="O14" s="89">
        <v>76342.463050937004</v>
      </c>
      <c r="P14" s="89">
        <v>146336.86041798</v>
      </c>
      <c r="Q14" s="89">
        <v>146400.39384424902</v>
      </c>
      <c r="R14" s="89">
        <v>180231.36781592001</v>
      </c>
      <c r="S14" s="89">
        <v>181651.26344126</v>
      </c>
      <c r="T14" s="89">
        <v>209414.26079292101</v>
      </c>
      <c r="U14" s="89">
        <v>259987.831946833</v>
      </c>
      <c r="V14" s="89">
        <v>169887.37987704301</v>
      </c>
      <c r="W14" s="89">
        <v>331606.67989353801</v>
      </c>
      <c r="X14" s="89">
        <v>378908.62732394598</v>
      </c>
      <c r="Y14" s="89"/>
      <c r="Z14" s="89"/>
      <c r="AA14" s="89"/>
      <c r="AB14" s="89"/>
      <c r="AC14" s="89"/>
      <c r="AD14" s="89"/>
    </row>
    <row r="15" spans="1:30">
      <c r="A15" s="571" t="s">
        <v>196</v>
      </c>
      <c r="B15" s="570"/>
      <c r="C15" s="570"/>
      <c r="D15" s="570"/>
      <c r="E15" s="570"/>
      <c r="F15" s="570"/>
      <c r="G15" s="570"/>
      <c r="H15" s="570"/>
      <c r="I15" s="570"/>
      <c r="J15" s="570"/>
      <c r="K15" s="570"/>
      <c r="L15" s="570"/>
      <c r="M15" s="570"/>
      <c r="N15" s="570"/>
      <c r="O15" s="570"/>
      <c r="P15" s="570"/>
      <c r="Q15" s="570"/>
      <c r="R15" s="570"/>
      <c r="S15" s="570"/>
      <c r="T15" s="570"/>
      <c r="U15" s="570"/>
      <c r="V15" s="570"/>
      <c r="W15" s="570"/>
      <c r="X15" s="570"/>
      <c r="Y15" s="570"/>
      <c r="Z15" s="570"/>
      <c r="AA15" s="570"/>
      <c r="AB15" s="570"/>
      <c r="AC15" s="570"/>
      <c r="AD15" s="570"/>
    </row>
    <row r="16" spans="1:30" ht="22.5" customHeight="1">
      <c r="A16" s="217"/>
      <c r="B16" s="217"/>
      <c r="C16" s="1103" t="s">
        <v>31</v>
      </c>
      <c r="D16" s="1104"/>
      <c r="E16" s="1104"/>
      <c r="F16" s="1104"/>
      <c r="G16" s="1104"/>
      <c r="H16" s="1104"/>
      <c r="I16" s="1104"/>
      <c r="J16" s="1104"/>
      <c r="K16" s="1104"/>
      <c r="L16" s="1104"/>
      <c r="M16" s="1104"/>
      <c r="N16" s="1104"/>
      <c r="O16" s="1104"/>
      <c r="P16" s="1105"/>
      <c r="Q16" s="450"/>
      <c r="R16" s="450"/>
      <c r="S16" s="450"/>
      <c r="T16" s="450"/>
      <c r="U16" s="450"/>
      <c r="V16" s="450"/>
      <c r="W16" s="1053"/>
      <c r="X16" s="1053"/>
      <c r="Y16" s="1053"/>
      <c r="Z16" s="1053"/>
      <c r="AA16" s="1053"/>
      <c r="AB16" s="1053"/>
      <c r="AC16" s="1053"/>
      <c r="AD16" s="1053"/>
    </row>
    <row r="17" spans="1:30">
      <c r="A17" s="450" t="s">
        <v>19</v>
      </c>
      <c r="B17" s="450" t="s">
        <v>0</v>
      </c>
      <c r="C17" s="450" t="s">
        <v>34</v>
      </c>
      <c r="D17" s="450" t="s">
        <v>35</v>
      </c>
      <c r="E17" s="450" t="s">
        <v>36</v>
      </c>
      <c r="F17" s="450" t="s">
        <v>37</v>
      </c>
      <c r="G17" s="450" t="s">
        <v>38</v>
      </c>
      <c r="H17" s="450" t="s">
        <v>39</v>
      </c>
      <c r="I17" s="450" t="s">
        <v>40</v>
      </c>
      <c r="J17" s="450" t="s">
        <v>41</v>
      </c>
      <c r="K17" s="450" t="s">
        <v>42</v>
      </c>
      <c r="L17" s="450" t="s">
        <v>43</v>
      </c>
      <c r="M17" s="450" t="s">
        <v>44</v>
      </c>
      <c r="N17" s="450" t="s">
        <v>195</v>
      </c>
      <c r="O17" s="450" t="s">
        <v>202</v>
      </c>
      <c r="P17" s="450" t="s">
        <v>1606</v>
      </c>
      <c r="Q17" s="450" t="s">
        <v>1645</v>
      </c>
      <c r="R17" s="450" t="s">
        <v>1699</v>
      </c>
      <c r="S17" s="450" t="s">
        <v>1761</v>
      </c>
      <c r="T17" s="450" t="s">
        <v>1795</v>
      </c>
      <c r="U17" s="450" t="s">
        <v>1861</v>
      </c>
      <c r="V17" s="450" t="s">
        <v>1898</v>
      </c>
      <c r="W17" s="1053" t="s">
        <v>2032</v>
      </c>
      <c r="X17" s="1053" t="s">
        <v>2173</v>
      </c>
      <c r="Y17" s="1053"/>
      <c r="Z17" s="1053"/>
      <c r="AA17" s="1053"/>
      <c r="AB17" s="1053"/>
      <c r="AC17" s="1053"/>
      <c r="AD17" s="1053"/>
    </row>
    <row r="18" spans="1:30">
      <c r="A18" s="1106" t="s">
        <v>193</v>
      </c>
      <c r="B18" s="318" t="s">
        <v>194</v>
      </c>
      <c r="C18" s="44">
        <v>33696</v>
      </c>
      <c r="D18" s="44">
        <v>70978</v>
      </c>
      <c r="E18" s="44">
        <v>56830</v>
      </c>
      <c r="F18" s="44">
        <v>69443</v>
      </c>
      <c r="G18" s="44">
        <v>69195</v>
      </c>
      <c r="H18" s="44">
        <v>76104</v>
      </c>
      <c r="I18" s="44">
        <v>90400</v>
      </c>
      <c r="J18" s="44">
        <v>77171</v>
      </c>
      <c r="K18" s="44">
        <v>51823</v>
      </c>
      <c r="L18" s="44">
        <v>73637</v>
      </c>
      <c r="M18" s="44">
        <v>103651</v>
      </c>
      <c r="N18" s="44">
        <v>111179</v>
      </c>
      <c r="O18" s="44">
        <v>73149</v>
      </c>
      <c r="P18" s="44">
        <v>139618</v>
      </c>
      <c r="Q18" s="44">
        <v>94453</v>
      </c>
      <c r="R18" s="44">
        <v>98900</v>
      </c>
      <c r="S18" s="44">
        <v>83669</v>
      </c>
      <c r="T18" s="44">
        <v>102741</v>
      </c>
      <c r="U18" s="44">
        <v>109324</v>
      </c>
      <c r="V18" s="44">
        <v>108036</v>
      </c>
      <c r="W18" s="44">
        <v>135897</v>
      </c>
      <c r="X18" s="44">
        <v>133188</v>
      </c>
      <c r="Y18" s="44"/>
      <c r="Z18" s="44"/>
      <c r="AA18" s="44"/>
      <c r="AB18" s="44"/>
      <c r="AC18" s="44"/>
      <c r="AD18" s="44"/>
    </row>
    <row r="19" spans="1:30" ht="15" customHeight="1">
      <c r="A19" s="1108"/>
      <c r="B19" s="318" t="s">
        <v>13</v>
      </c>
      <c r="C19" s="44">
        <v>943.77031464799995</v>
      </c>
      <c r="D19" s="44">
        <v>2542.703219773</v>
      </c>
      <c r="E19" s="44">
        <v>4725.0804023840001</v>
      </c>
      <c r="F19" s="44">
        <v>3773.2313413739998</v>
      </c>
      <c r="G19" s="44">
        <v>6910.3733652350002</v>
      </c>
      <c r="H19" s="44">
        <v>4633.9376100660002</v>
      </c>
      <c r="I19" s="44">
        <v>3999.4434896170001</v>
      </c>
      <c r="J19" s="44">
        <v>2271.7490547450002</v>
      </c>
      <c r="K19" s="44">
        <v>1351.3082673839999</v>
      </c>
      <c r="L19" s="44">
        <v>2282.7579213869999</v>
      </c>
      <c r="M19" s="44">
        <v>2684.9972121189999</v>
      </c>
      <c r="N19" s="44">
        <v>2573.790459759</v>
      </c>
      <c r="O19" s="44">
        <v>1817.7516378509999</v>
      </c>
      <c r="P19" s="44">
        <v>2445</v>
      </c>
      <c r="Q19" s="44">
        <v>1471.0113089250001</v>
      </c>
      <c r="R19" s="44">
        <v>1481</v>
      </c>
      <c r="S19" s="44">
        <v>979</v>
      </c>
      <c r="T19" s="44">
        <v>601</v>
      </c>
      <c r="U19" s="44">
        <v>730</v>
      </c>
      <c r="V19" s="44">
        <v>661</v>
      </c>
      <c r="W19" s="44">
        <v>895</v>
      </c>
      <c r="X19" s="44">
        <v>2176</v>
      </c>
      <c r="Y19" s="44"/>
      <c r="Z19" s="44"/>
      <c r="AA19" s="44"/>
      <c r="AB19" s="44"/>
      <c r="AC19" s="44"/>
      <c r="AD19" s="44"/>
    </row>
    <row r="20" spans="1:30">
      <c r="A20" s="1109" t="s">
        <v>16</v>
      </c>
      <c r="B20" s="1110"/>
      <c r="C20" s="89">
        <v>34639.770314647998</v>
      </c>
      <c r="D20" s="89">
        <v>73520.703219773</v>
      </c>
      <c r="E20" s="89">
        <v>61555.080402384003</v>
      </c>
      <c r="F20" s="89">
        <v>73216.231341374005</v>
      </c>
      <c r="G20" s="89">
        <v>76105.373365235006</v>
      </c>
      <c r="H20" s="89">
        <v>80737.937610066001</v>
      </c>
      <c r="I20" s="89">
        <v>94399.443489616999</v>
      </c>
      <c r="J20" s="89">
        <v>79442.749054745</v>
      </c>
      <c r="K20" s="89">
        <v>53174.308267383996</v>
      </c>
      <c r="L20" s="89">
        <v>75919.757921387005</v>
      </c>
      <c r="M20" s="89">
        <v>106335.99721211899</v>
      </c>
      <c r="N20" s="89">
        <v>113752.79045975899</v>
      </c>
      <c r="O20" s="89">
        <v>74966.751637851004</v>
      </c>
      <c r="P20" s="89">
        <v>142063</v>
      </c>
      <c r="Q20" s="89">
        <v>95924.011308924994</v>
      </c>
      <c r="R20" s="89">
        <v>100381</v>
      </c>
      <c r="S20" s="89">
        <v>84648</v>
      </c>
      <c r="T20" s="89">
        <v>103342</v>
      </c>
      <c r="U20" s="89">
        <v>110054</v>
      </c>
      <c r="V20" s="89">
        <v>108697</v>
      </c>
      <c r="W20" s="89">
        <v>136792</v>
      </c>
      <c r="X20" s="89">
        <v>135364</v>
      </c>
      <c r="Y20" s="89"/>
      <c r="Z20" s="89"/>
      <c r="AA20" s="89"/>
      <c r="AB20" s="89"/>
      <c r="AC20" s="89"/>
      <c r="AD20" s="89"/>
    </row>
    <row r="21" spans="1:30">
      <c r="A21" s="1114" t="s">
        <v>197</v>
      </c>
      <c r="B21" s="1115"/>
      <c r="C21" s="1115"/>
      <c r="D21" s="1115"/>
      <c r="E21" s="1115"/>
      <c r="F21" s="1115"/>
      <c r="G21" s="1115"/>
      <c r="H21" s="1115"/>
      <c r="I21" s="1115"/>
      <c r="J21" s="1115"/>
      <c r="K21" s="1115"/>
      <c r="L21" s="1115"/>
      <c r="M21" s="1115"/>
      <c r="N21" s="1115"/>
      <c r="O21" s="1115"/>
      <c r="P21" s="1115"/>
      <c r="Q21" s="1115"/>
      <c r="R21" s="2"/>
      <c r="S21" s="2"/>
      <c r="T21" s="2"/>
      <c r="U21" s="2"/>
      <c r="V21" s="2"/>
    </row>
    <row r="22" spans="1:30" ht="15" customHeight="1">
      <c r="A22" s="217"/>
      <c r="B22" s="217"/>
      <c r="C22" s="1103" t="s">
        <v>31</v>
      </c>
      <c r="D22" s="1104"/>
      <c r="E22" s="1104"/>
      <c r="F22" s="1104"/>
      <c r="G22" s="1104"/>
      <c r="H22" s="1104"/>
      <c r="I22" s="1104"/>
      <c r="J22" s="1104"/>
      <c r="K22" s="1104"/>
      <c r="L22" s="1104"/>
      <c r="M22" s="1104"/>
      <c r="N22" s="1104"/>
      <c r="O22" s="1104"/>
      <c r="P22" s="1105"/>
      <c r="Q22" s="450"/>
      <c r="R22" s="450"/>
      <c r="S22" s="450"/>
      <c r="T22" s="450"/>
      <c r="U22" s="450"/>
      <c r="V22" s="450"/>
      <c r="W22" s="1053"/>
      <c r="X22" s="1053"/>
      <c r="Y22" s="1053"/>
      <c r="Z22" s="1053"/>
      <c r="AA22" s="1053"/>
      <c r="AB22" s="1053"/>
      <c r="AC22" s="1053"/>
      <c r="AD22" s="1053"/>
    </row>
    <row r="23" spans="1:30">
      <c r="A23" s="450" t="s">
        <v>19</v>
      </c>
      <c r="B23" s="450" t="s">
        <v>0</v>
      </c>
      <c r="C23" s="450" t="s">
        <v>34</v>
      </c>
      <c r="D23" s="450" t="s">
        <v>35</v>
      </c>
      <c r="E23" s="450" t="s">
        <v>36</v>
      </c>
      <c r="F23" s="450" t="s">
        <v>37</v>
      </c>
      <c r="G23" s="450" t="s">
        <v>38</v>
      </c>
      <c r="H23" s="450" t="s">
        <v>39</v>
      </c>
      <c r="I23" s="450" t="s">
        <v>40</v>
      </c>
      <c r="J23" s="450" t="s">
        <v>41</v>
      </c>
      <c r="K23" s="450" t="s">
        <v>42</v>
      </c>
      <c r="L23" s="450" t="s">
        <v>43</v>
      </c>
      <c r="M23" s="450" t="s">
        <v>44</v>
      </c>
      <c r="N23" s="450" t="s">
        <v>195</v>
      </c>
      <c r="O23" s="450" t="s">
        <v>202</v>
      </c>
      <c r="P23" s="450" t="s">
        <v>1606</v>
      </c>
      <c r="Q23" s="450" t="s">
        <v>1645</v>
      </c>
      <c r="R23" s="450" t="s">
        <v>1699</v>
      </c>
      <c r="S23" s="450" t="s">
        <v>1761</v>
      </c>
      <c r="T23" s="450" t="s">
        <v>1795</v>
      </c>
      <c r="U23" s="450" t="s">
        <v>1861</v>
      </c>
      <c r="V23" s="450" t="s">
        <v>1898</v>
      </c>
      <c r="W23" s="1053" t="s">
        <v>2032</v>
      </c>
      <c r="X23" s="1053" t="s">
        <v>2173</v>
      </c>
      <c r="Y23" s="1053"/>
      <c r="Z23" s="1053"/>
      <c r="AA23" s="1053"/>
      <c r="AB23" s="1053"/>
      <c r="AC23" s="1053"/>
      <c r="AD23" s="1053"/>
    </row>
    <row r="24" spans="1:30">
      <c r="A24" s="1106" t="s">
        <v>359</v>
      </c>
      <c r="B24" s="318" t="s">
        <v>194</v>
      </c>
      <c r="C24" s="214">
        <v>3079</v>
      </c>
      <c r="D24" s="214">
        <v>7814</v>
      </c>
      <c r="E24" s="44">
        <v>6607</v>
      </c>
      <c r="F24" s="44">
        <v>7986</v>
      </c>
      <c r="G24" s="44">
        <v>7404</v>
      </c>
      <c r="H24" s="44">
        <v>9580</v>
      </c>
      <c r="I24" s="44">
        <v>16608</v>
      </c>
      <c r="J24" s="44">
        <v>21970</v>
      </c>
      <c r="K24" s="44">
        <v>6323</v>
      </c>
      <c r="L24" s="44">
        <v>8678</v>
      </c>
      <c r="M24" s="44">
        <v>11367</v>
      </c>
      <c r="N24" s="44">
        <v>12196</v>
      </c>
      <c r="O24" s="44">
        <v>5492</v>
      </c>
      <c r="P24" s="44">
        <v>16901</v>
      </c>
      <c r="Q24" s="44">
        <v>9891</v>
      </c>
      <c r="R24" s="44">
        <v>13373</v>
      </c>
      <c r="S24" s="44">
        <v>8474</v>
      </c>
      <c r="T24" s="44">
        <v>44952</v>
      </c>
      <c r="U24" s="44">
        <v>23065</v>
      </c>
      <c r="V24" s="44">
        <v>35410</v>
      </c>
      <c r="W24" s="44">
        <v>82567</v>
      </c>
      <c r="X24" s="44">
        <v>53788</v>
      </c>
      <c r="Y24" s="44"/>
      <c r="Z24" s="44"/>
      <c r="AA24" s="44"/>
      <c r="AB24" s="44"/>
      <c r="AC24" s="44"/>
      <c r="AD24" s="44"/>
    </row>
    <row r="25" spans="1:30">
      <c r="A25" s="1108"/>
      <c r="B25" s="318" t="s">
        <v>13</v>
      </c>
      <c r="C25" s="214">
        <v>12.087322772</v>
      </c>
      <c r="D25" s="214">
        <v>92.128752972000001</v>
      </c>
      <c r="E25" s="44">
        <v>36.515196840000002</v>
      </c>
      <c r="F25" s="44">
        <v>196.287749085</v>
      </c>
      <c r="G25" s="44">
        <v>160.04743231800001</v>
      </c>
      <c r="H25" s="44">
        <v>84.634628786999997</v>
      </c>
      <c r="I25" s="44">
        <v>825.54954205000001</v>
      </c>
      <c r="J25" s="44">
        <v>113.78635534</v>
      </c>
      <c r="K25" s="215"/>
      <c r="L25" s="44">
        <v>8.5033200000000004</v>
      </c>
      <c r="M25" s="44">
        <v>0.73853999999999997</v>
      </c>
      <c r="N25" s="44">
        <v>59.730316596999998</v>
      </c>
      <c r="O25" s="215"/>
      <c r="P25" s="44">
        <v>18</v>
      </c>
      <c r="Q25" s="44">
        <v>16.096724761000001</v>
      </c>
      <c r="R25" s="44">
        <v>0</v>
      </c>
      <c r="S25" s="44">
        <v>11</v>
      </c>
      <c r="T25" s="44">
        <v>0</v>
      </c>
      <c r="U25" s="44">
        <v>596</v>
      </c>
      <c r="V25" s="44">
        <v>30</v>
      </c>
      <c r="W25" s="44">
        <v>8901</v>
      </c>
      <c r="X25" s="44">
        <v>16</v>
      </c>
      <c r="Y25" s="44"/>
      <c r="Z25" s="44"/>
      <c r="AA25" s="44"/>
      <c r="AB25" s="44"/>
      <c r="AC25" s="44"/>
      <c r="AD25" s="44"/>
    </row>
    <row r="26" spans="1:30">
      <c r="A26" s="1109" t="s">
        <v>16</v>
      </c>
      <c r="B26" s="1110"/>
      <c r="C26" s="89">
        <v>3091.0873227719999</v>
      </c>
      <c r="D26" s="89">
        <v>7906.1287529720003</v>
      </c>
      <c r="E26" s="89">
        <v>6643.5151968399996</v>
      </c>
      <c r="F26" s="89">
        <v>8182.2877490849996</v>
      </c>
      <c r="G26" s="89">
        <v>7564.0474323179997</v>
      </c>
      <c r="H26" s="89">
        <v>9664.6346287870001</v>
      </c>
      <c r="I26" s="89">
        <v>17433.549542050001</v>
      </c>
      <c r="J26" s="89">
        <v>22083.786355339998</v>
      </c>
      <c r="K26" s="89">
        <v>6323</v>
      </c>
      <c r="L26" s="89">
        <v>8686.5033199999998</v>
      </c>
      <c r="M26" s="89">
        <v>11367.73854</v>
      </c>
      <c r="N26" s="89">
        <v>12255.730316597001</v>
      </c>
      <c r="O26" s="89">
        <v>5492</v>
      </c>
      <c r="P26" s="89">
        <v>16919</v>
      </c>
      <c r="Q26" s="89">
        <v>9907.0967247610006</v>
      </c>
      <c r="R26" s="89">
        <v>13373</v>
      </c>
      <c r="S26" s="89">
        <v>8485</v>
      </c>
      <c r="T26" s="89">
        <v>44952</v>
      </c>
      <c r="U26" s="89">
        <v>23661</v>
      </c>
      <c r="V26" s="89">
        <v>35440</v>
      </c>
      <c r="W26" s="89">
        <v>91468</v>
      </c>
      <c r="X26" s="89">
        <v>53804</v>
      </c>
      <c r="Y26" s="89"/>
      <c r="Z26" s="89"/>
      <c r="AA26" s="89"/>
      <c r="AB26" s="89"/>
      <c r="AC26" s="89"/>
      <c r="AD26" s="89"/>
    </row>
    <row r="27" spans="1:30">
      <c r="W27" s="99"/>
      <c r="X27" s="99"/>
      <c r="Y27" s="99"/>
      <c r="Z27" s="99"/>
      <c r="AA27" s="99"/>
      <c r="AB27" s="99"/>
      <c r="AC27" s="99"/>
      <c r="AD27" s="99"/>
    </row>
    <row r="28" spans="1:30" ht="23.25" customHeight="1">
      <c r="B28" s="450" t="s">
        <v>210</v>
      </c>
      <c r="C28" s="44">
        <v>85792.018542045</v>
      </c>
      <c r="D28" s="44">
        <v>189968.73359405401</v>
      </c>
      <c r="E28" s="44">
        <v>177447.89125188102</v>
      </c>
      <c r="F28" s="44">
        <v>236159.23809489797</v>
      </c>
      <c r="G28" s="44">
        <v>316699.17664170102</v>
      </c>
      <c r="H28" s="44">
        <v>374746.94915038103</v>
      </c>
      <c r="I28" s="44">
        <v>570701.56902656006</v>
      </c>
      <c r="J28" s="44">
        <v>345097.97839049797</v>
      </c>
      <c r="K28" s="44">
        <v>252401.04402950697</v>
      </c>
      <c r="L28" s="44">
        <v>322408.046414988</v>
      </c>
      <c r="M28" s="44">
        <v>309616.654210484</v>
      </c>
      <c r="N28" s="44">
        <v>473802.34102306399</v>
      </c>
      <c r="O28" s="44">
        <v>316646.82064862398</v>
      </c>
      <c r="P28" s="44">
        <v>601304.58394582407</v>
      </c>
      <c r="Q28" s="44">
        <v>519544.925715852</v>
      </c>
      <c r="R28" s="44">
        <v>568414.86956599902</v>
      </c>
      <c r="S28" s="44">
        <v>490367.27219999098</v>
      </c>
      <c r="T28" s="44">
        <v>725929.89378492092</v>
      </c>
      <c r="U28" s="44">
        <v>828018.12972484506</v>
      </c>
      <c r="V28" s="44">
        <v>559806.75117065106</v>
      </c>
      <c r="W28" s="44">
        <v>991735.48254251806</v>
      </c>
      <c r="X28" s="44">
        <v>1211540.1932361638</v>
      </c>
      <c r="Y28" s="44"/>
      <c r="Z28" s="44"/>
      <c r="AA28" s="44"/>
      <c r="AB28" s="44"/>
      <c r="AC28" s="44"/>
      <c r="AD28" s="44"/>
    </row>
    <row r="29" spans="1:30" ht="22.5">
      <c r="B29" s="450" t="s">
        <v>1587</v>
      </c>
      <c r="C29" s="44">
        <v>0</v>
      </c>
      <c r="D29" s="44">
        <v>85792.018542045</v>
      </c>
      <c r="E29" s="44">
        <v>275760.75213609904</v>
      </c>
      <c r="F29" s="44">
        <v>453208.64338798006</v>
      </c>
      <c r="G29" s="44">
        <v>689367.881482878</v>
      </c>
      <c r="H29" s="44">
        <v>1006067.058124579</v>
      </c>
      <c r="I29" s="44">
        <v>1380814.0072749602</v>
      </c>
      <c r="J29" s="44">
        <v>1951515.5763015202</v>
      </c>
      <c r="K29" s="44">
        <v>2296613.5546920183</v>
      </c>
      <c r="L29" s="44">
        <v>2549014.5987215252</v>
      </c>
      <c r="M29" s="44">
        <v>2871422.6451365133</v>
      </c>
      <c r="N29" s="44">
        <v>3181039.2993469974</v>
      </c>
      <c r="O29" s="44">
        <v>0</v>
      </c>
      <c r="P29" s="44">
        <v>316646.82064862398</v>
      </c>
      <c r="Q29" s="44">
        <v>917951.40459444805</v>
      </c>
      <c r="R29" s="44">
        <v>1437496.3303103</v>
      </c>
      <c r="S29" s="44">
        <v>2005911.1998762991</v>
      </c>
      <c r="T29" s="44">
        <v>2496278.4720762903</v>
      </c>
      <c r="U29" s="44">
        <v>3222208.365861211</v>
      </c>
      <c r="V29" s="44">
        <v>4050226.4955860563</v>
      </c>
      <c r="W29" s="44">
        <v>4610033.2467567073</v>
      </c>
      <c r="X29" s="44">
        <v>5601768.7292992249</v>
      </c>
      <c r="Y29" s="44"/>
      <c r="Z29" s="44"/>
      <c r="AA29" s="44"/>
      <c r="AB29" s="44"/>
      <c r="AC29" s="44"/>
      <c r="AD29" s="44"/>
    </row>
    <row r="30" spans="1:30">
      <c r="B30" s="450" t="s">
        <v>198</v>
      </c>
      <c r="C30" s="44">
        <v>5719.4679028029996</v>
      </c>
      <c r="D30" s="44">
        <v>8634.9424360933644</v>
      </c>
      <c r="E30" s="44">
        <v>9858.2161806600561</v>
      </c>
      <c r="F30" s="44">
        <v>11245.678004518952</v>
      </c>
      <c r="G30" s="44">
        <v>14395.41712007732</v>
      </c>
      <c r="H30" s="44">
        <v>18737.347457519052</v>
      </c>
      <c r="I30" s="44">
        <v>25940.980410298183</v>
      </c>
      <c r="J30" s="44">
        <v>17254.898919524898</v>
      </c>
      <c r="K30" s="44">
        <v>13284.265475237209</v>
      </c>
      <c r="L30" s="44">
        <v>14654.911200681272</v>
      </c>
      <c r="M30" s="44">
        <v>15480.832710524201</v>
      </c>
      <c r="N30" s="44">
        <v>23690.1170511532</v>
      </c>
      <c r="O30" s="44">
        <v>19790.426290538999</v>
      </c>
      <c r="P30" s="44">
        <v>27332.026542992004</v>
      </c>
      <c r="Q30" s="44">
        <v>28863.606984213999</v>
      </c>
      <c r="R30" s="44">
        <v>25837.039525727228</v>
      </c>
      <c r="S30" s="44">
        <v>24518.363609999549</v>
      </c>
      <c r="T30" s="44">
        <v>36296.494689246043</v>
      </c>
      <c r="U30" s="44">
        <v>39429.434748802145</v>
      </c>
      <c r="V30" s="44">
        <v>31100.375065036169</v>
      </c>
      <c r="W30" s="44">
        <v>47225.499168691334</v>
      </c>
      <c r="X30" s="44">
        <v>57692.390154103035</v>
      </c>
      <c r="Y30" s="44"/>
      <c r="Z30" s="44"/>
      <c r="AA30" s="44"/>
      <c r="AB30" s="44"/>
      <c r="AC30" s="44"/>
      <c r="AD30" s="44"/>
    </row>
    <row r="31" spans="1:30">
      <c r="B31" s="450" t="s">
        <v>365</v>
      </c>
      <c r="C31" s="44">
        <v>15</v>
      </c>
      <c r="D31" s="44">
        <v>22</v>
      </c>
      <c r="E31" s="44">
        <v>18</v>
      </c>
      <c r="F31" s="44">
        <v>21</v>
      </c>
      <c r="G31" s="44">
        <v>22</v>
      </c>
      <c r="H31" s="44">
        <v>20</v>
      </c>
      <c r="I31" s="44">
        <v>22</v>
      </c>
      <c r="J31" s="44">
        <v>20</v>
      </c>
      <c r="K31" s="44">
        <v>19</v>
      </c>
      <c r="L31" s="44">
        <v>22</v>
      </c>
      <c r="M31" s="44">
        <v>20</v>
      </c>
      <c r="N31" s="44">
        <v>20</v>
      </c>
      <c r="O31" s="44">
        <v>16</v>
      </c>
      <c r="P31" s="44">
        <v>22</v>
      </c>
      <c r="Q31" s="44">
        <v>18</v>
      </c>
      <c r="R31" s="44">
        <v>22</v>
      </c>
      <c r="S31" s="44">
        <v>20</v>
      </c>
      <c r="T31" s="44">
        <v>20</v>
      </c>
      <c r="U31" s="44">
        <v>21</v>
      </c>
      <c r="V31" s="44">
        <v>18</v>
      </c>
      <c r="W31" s="44">
        <v>21</v>
      </c>
      <c r="X31" s="44">
        <v>21</v>
      </c>
      <c r="Y31" s="44"/>
      <c r="Z31" s="44"/>
      <c r="AA31" s="44"/>
      <c r="AB31" s="44"/>
      <c r="AC31" s="44"/>
      <c r="AD31" s="44"/>
    </row>
    <row r="32" spans="1:30">
      <c r="B32" s="397"/>
      <c r="C32" s="397"/>
      <c r="D32" s="397"/>
      <c r="E32" s="397"/>
      <c r="F32" s="397"/>
      <c r="G32" s="397"/>
      <c r="H32" s="397"/>
      <c r="I32" s="397"/>
      <c r="J32" s="397"/>
      <c r="K32" s="397"/>
      <c r="L32" s="397"/>
      <c r="M32" s="397"/>
      <c r="N32" s="569"/>
      <c r="O32" s="397"/>
      <c r="P32" s="397"/>
      <c r="Q32" s="397"/>
      <c r="R32" s="397"/>
      <c r="S32" s="397"/>
      <c r="T32" s="397"/>
      <c r="U32" s="397"/>
      <c r="V32" s="397"/>
    </row>
    <row r="34" spans="1:22" ht="19.5" customHeight="1">
      <c r="A34" s="450" t="s">
        <v>19</v>
      </c>
      <c r="B34" s="450" t="s">
        <v>0</v>
      </c>
      <c r="C34" s="450" t="s">
        <v>43</v>
      </c>
      <c r="D34" s="450" t="s">
        <v>44</v>
      </c>
      <c r="E34" s="450" t="s">
        <v>195</v>
      </c>
      <c r="F34" s="450" t="s">
        <v>202</v>
      </c>
      <c r="G34" s="450" t="s">
        <v>1606</v>
      </c>
      <c r="H34" s="450" t="s">
        <v>1645</v>
      </c>
      <c r="I34" s="450" t="s">
        <v>1699</v>
      </c>
      <c r="J34" s="450" t="s">
        <v>1761</v>
      </c>
      <c r="K34" s="450" t="s">
        <v>1795</v>
      </c>
      <c r="L34" s="450" t="s">
        <v>1861</v>
      </c>
      <c r="M34" s="450" t="s">
        <v>1898</v>
      </c>
      <c r="N34" s="450" t="s">
        <v>2032</v>
      </c>
      <c r="O34" s="450" t="s">
        <v>2173</v>
      </c>
      <c r="P34" s="98"/>
      <c r="Q34" s="2"/>
      <c r="R34" s="2"/>
      <c r="S34" s="2"/>
      <c r="T34" s="2"/>
      <c r="U34" s="2"/>
      <c r="V34" s="2"/>
    </row>
    <row r="35" spans="1:22">
      <c r="A35" s="2" t="s">
        <v>22</v>
      </c>
      <c r="B35" s="568" t="s">
        <v>16</v>
      </c>
      <c r="C35" s="89">
        <v>149166.934449272</v>
      </c>
      <c r="D35" s="89">
        <v>97816.697090724003</v>
      </c>
      <c r="E35" s="89">
        <v>201558.95865114799</v>
      </c>
      <c r="F35" s="89">
        <v>159845.60595983599</v>
      </c>
      <c r="G35" s="89">
        <v>295985.72352784401</v>
      </c>
      <c r="H35" s="89">
        <v>267313.42383791698</v>
      </c>
      <c r="I35" s="89">
        <v>274429.50175007898</v>
      </c>
      <c r="J35" s="89">
        <v>215583.00875873098</v>
      </c>
      <c r="K35" s="89">
        <v>368221.63299199997</v>
      </c>
      <c r="L35" s="89">
        <v>434315.297778012</v>
      </c>
      <c r="M35" s="89">
        <v>245782.37129360801</v>
      </c>
      <c r="N35" s="89">
        <v>431868.80264898</v>
      </c>
      <c r="O35" s="89">
        <v>643463.56591221795</v>
      </c>
      <c r="P35" s="41"/>
      <c r="Q35" s="41"/>
      <c r="R35" s="41"/>
      <c r="S35" s="41"/>
      <c r="T35" s="41"/>
      <c r="U35" s="41"/>
      <c r="V35" s="41"/>
    </row>
    <row r="36" spans="1:22">
      <c r="A36" s="568" t="s">
        <v>23</v>
      </c>
      <c r="B36" s="568" t="s">
        <v>16</v>
      </c>
      <c r="C36" s="89">
        <v>88634.850724329008</v>
      </c>
      <c r="D36" s="89">
        <v>94096.221367641003</v>
      </c>
      <c r="E36" s="89">
        <v>146234.86159556001</v>
      </c>
      <c r="F36" s="89">
        <v>76342.463050937004</v>
      </c>
      <c r="G36" s="89">
        <v>146336.86041798</v>
      </c>
      <c r="H36" s="89">
        <v>146400.39384424902</v>
      </c>
      <c r="I36" s="89">
        <v>180231.36781592001</v>
      </c>
      <c r="J36" s="89">
        <v>181651.26344126</v>
      </c>
      <c r="K36" s="89">
        <v>209414.26079292101</v>
      </c>
      <c r="L36" s="89">
        <v>259987.831946833</v>
      </c>
      <c r="M36" s="89">
        <v>169887.37987704301</v>
      </c>
      <c r="N36" s="89">
        <v>331606.67989353801</v>
      </c>
      <c r="O36" s="89">
        <v>378908.62732394598</v>
      </c>
      <c r="P36" s="2"/>
      <c r="Q36" s="2"/>
      <c r="R36" s="2"/>
      <c r="S36" s="2"/>
      <c r="T36" s="2"/>
      <c r="U36" s="2"/>
      <c r="V36" s="2"/>
    </row>
    <row r="37" spans="1:22">
      <c r="A37" s="568" t="s">
        <v>193</v>
      </c>
      <c r="B37" s="568" t="s">
        <v>16</v>
      </c>
      <c r="C37" s="89">
        <v>75919.757921387005</v>
      </c>
      <c r="D37" s="89">
        <v>106335.99721211899</v>
      </c>
      <c r="E37" s="89">
        <v>113752.79045975899</v>
      </c>
      <c r="F37" s="89">
        <v>74966.751637851004</v>
      </c>
      <c r="G37" s="89">
        <v>142063</v>
      </c>
      <c r="H37" s="89">
        <v>95924.011308924994</v>
      </c>
      <c r="I37" s="89">
        <v>100381</v>
      </c>
      <c r="J37" s="89">
        <v>84648</v>
      </c>
      <c r="K37" s="89">
        <v>103342</v>
      </c>
      <c r="L37" s="89">
        <v>110054</v>
      </c>
      <c r="M37" s="89">
        <v>108697</v>
      </c>
      <c r="N37" s="89">
        <v>136792</v>
      </c>
      <c r="O37" s="89">
        <v>135364</v>
      </c>
      <c r="P37" s="2"/>
      <c r="Q37" s="2"/>
      <c r="R37" s="2"/>
      <c r="S37" s="2"/>
      <c r="T37" s="2"/>
      <c r="U37" s="2"/>
      <c r="V37" s="2"/>
    </row>
    <row r="38" spans="1:22">
      <c r="A38" s="568" t="s">
        <v>359</v>
      </c>
      <c r="B38" s="568" t="s">
        <v>16</v>
      </c>
      <c r="C38" s="89">
        <v>8686.5033199999998</v>
      </c>
      <c r="D38" s="89">
        <v>11367.73854</v>
      </c>
      <c r="E38" s="89">
        <v>12255.730316597001</v>
      </c>
      <c r="F38" s="89">
        <v>5492</v>
      </c>
      <c r="G38" s="89">
        <v>16919</v>
      </c>
      <c r="H38" s="89">
        <v>9907.0967247610006</v>
      </c>
      <c r="I38" s="89">
        <v>13373</v>
      </c>
      <c r="J38" s="89">
        <v>8485</v>
      </c>
      <c r="K38" s="89">
        <v>44952</v>
      </c>
      <c r="L38" s="89">
        <v>23661</v>
      </c>
      <c r="M38" s="89">
        <v>35440</v>
      </c>
      <c r="N38" s="89">
        <v>91468</v>
      </c>
      <c r="O38" s="89">
        <v>53804</v>
      </c>
      <c r="P38" s="213"/>
      <c r="Q38" s="213"/>
      <c r="R38" s="213"/>
      <c r="S38" s="213"/>
      <c r="T38" s="213"/>
      <c r="U38" s="213"/>
      <c r="V38" s="213"/>
    </row>
    <row r="39" spans="1:22" ht="23.25" customHeight="1">
      <c r="B39" s="450" t="s">
        <v>210</v>
      </c>
      <c r="C39" s="44">
        <v>322408.046414988</v>
      </c>
      <c r="D39" s="44">
        <v>309616.654210484</v>
      </c>
      <c r="E39" s="44">
        <v>473802.34102306399</v>
      </c>
      <c r="F39" s="44">
        <v>316646.82064862398</v>
      </c>
      <c r="G39" s="44">
        <v>601304.58394582407</v>
      </c>
      <c r="H39" s="44">
        <v>519544.925715852</v>
      </c>
      <c r="I39" s="44">
        <v>568414.86956599902</v>
      </c>
      <c r="J39" s="44">
        <v>490367.27219999098</v>
      </c>
      <c r="K39" s="44">
        <v>725929.89378492092</v>
      </c>
      <c r="L39" s="44">
        <v>828018.12972484506</v>
      </c>
      <c r="M39" s="44">
        <v>559806.75117065106</v>
      </c>
      <c r="N39" s="44">
        <v>991735.48254251806</v>
      </c>
      <c r="O39" s="44">
        <v>1211540.1932361638</v>
      </c>
      <c r="P39" s="2"/>
      <c r="Q39" s="2"/>
      <c r="R39" s="2"/>
      <c r="S39" s="2"/>
      <c r="T39" s="2"/>
      <c r="U39" s="2"/>
      <c r="V39" s="2"/>
    </row>
    <row r="40" spans="1:22" ht="22.5">
      <c r="B40" s="450" t="s">
        <v>1587</v>
      </c>
      <c r="C40" s="44">
        <v>2549014.5987215252</v>
      </c>
      <c r="D40" s="44">
        <v>2871422.6451365133</v>
      </c>
      <c r="E40" s="44">
        <v>3181039.2993469974</v>
      </c>
      <c r="F40" s="44">
        <v>0</v>
      </c>
      <c r="G40" s="44">
        <v>316646.82064862398</v>
      </c>
      <c r="H40" s="44">
        <v>917951.40459444805</v>
      </c>
      <c r="I40" s="44">
        <v>1437496.3303103</v>
      </c>
      <c r="J40" s="44">
        <v>2005911.1998762991</v>
      </c>
      <c r="K40" s="44">
        <v>2496278.4720762903</v>
      </c>
      <c r="L40" s="44">
        <v>3222208.365861211</v>
      </c>
      <c r="M40" s="44">
        <v>4050226.4955860563</v>
      </c>
      <c r="N40" s="44">
        <v>4610033.2467567073</v>
      </c>
      <c r="O40" s="44">
        <v>5601768.7292992249</v>
      </c>
    </row>
    <row r="43" spans="1:22">
      <c r="A43" s="318" t="s">
        <v>15</v>
      </c>
      <c r="B43" s="44">
        <v>823111.45823050698</v>
      </c>
    </row>
    <row r="44" spans="1:22">
      <c r="A44" s="318" t="s">
        <v>14</v>
      </c>
      <c r="B44" s="44">
        <v>128776.446457948</v>
      </c>
    </row>
    <row r="45" spans="1:22">
      <c r="A45" s="318" t="s">
        <v>13</v>
      </c>
      <c r="B45" s="44">
        <v>72676.288547709002</v>
      </c>
    </row>
    <row r="46" spans="1:22">
      <c r="A46" s="318" t="s">
        <v>1496</v>
      </c>
      <c r="B46" s="44">
        <v>186976</v>
      </c>
    </row>
    <row r="68" spans="1:8" ht="19.5" thickBot="1">
      <c r="A68" s="567"/>
      <c r="B68" s="566"/>
      <c r="C68" s="1101"/>
      <c r="D68" s="1101"/>
      <c r="E68" s="1101"/>
      <c r="F68" s="565"/>
      <c r="G68" s="1102" t="s">
        <v>1887</v>
      </c>
      <c r="H68" s="1102"/>
    </row>
    <row r="69" spans="1:8" ht="42.75" thickBot="1">
      <c r="A69" s="1122" t="s">
        <v>19</v>
      </c>
      <c r="B69" s="1124" t="s">
        <v>0</v>
      </c>
      <c r="C69" s="1116" t="s">
        <v>1703</v>
      </c>
      <c r="D69" s="1116"/>
      <c r="E69" s="1116"/>
      <c r="F69" s="525" t="s">
        <v>1903</v>
      </c>
      <c r="G69" s="1116" t="s">
        <v>258</v>
      </c>
      <c r="H69" s="1116"/>
    </row>
    <row r="70" spans="1:8" ht="17.25" customHeight="1">
      <c r="A70" s="1123"/>
      <c r="B70" s="1125"/>
      <c r="C70" s="1008" t="s">
        <v>2174</v>
      </c>
      <c r="D70" s="1008" t="s">
        <v>2054</v>
      </c>
      <c r="E70" s="1006" t="s">
        <v>2175</v>
      </c>
      <c r="F70" s="1011" t="s">
        <v>2176</v>
      </c>
      <c r="G70" s="1117" t="s">
        <v>259</v>
      </c>
      <c r="H70" s="1119" t="s">
        <v>361</v>
      </c>
    </row>
    <row r="71" spans="1:8" ht="17.25" customHeight="1">
      <c r="A71" s="1123"/>
      <c r="B71" s="1125"/>
      <c r="C71" s="1010">
        <v>98</v>
      </c>
      <c r="D71" s="1009">
        <v>98</v>
      </c>
      <c r="E71" s="1007">
        <v>97</v>
      </c>
      <c r="F71" s="1012">
        <v>98</v>
      </c>
      <c r="G71" s="1118"/>
      <c r="H71" s="1120"/>
    </row>
    <row r="72" spans="1:8" ht="17.25">
      <c r="A72" s="1121" t="s">
        <v>1902</v>
      </c>
      <c r="B72" s="486" t="s">
        <v>15</v>
      </c>
      <c r="C72" s="560">
        <v>582869.44435990497</v>
      </c>
      <c r="D72" s="560">
        <v>390315.52797469398</v>
      </c>
      <c r="E72" s="559">
        <v>132944.366965583</v>
      </c>
      <c r="F72" s="559">
        <v>3032479.4219579711</v>
      </c>
      <c r="G72" s="557">
        <v>0.49332886494255801</v>
      </c>
      <c r="H72" s="556">
        <v>3.3843109540007799</v>
      </c>
    </row>
    <row r="73" spans="1:8" ht="17.25">
      <c r="A73" s="1121"/>
      <c r="B73" s="486" t="s">
        <v>14</v>
      </c>
      <c r="C73" s="560">
        <v>7989.4762783850001</v>
      </c>
      <c r="D73" s="560">
        <v>3145.8129471799998</v>
      </c>
      <c r="E73" s="559">
        <v>10141.411461326001</v>
      </c>
      <c r="F73" s="559">
        <v>71448.783882992007</v>
      </c>
      <c r="G73" s="557">
        <v>1.5397175269263879</v>
      </c>
      <c r="H73" s="556">
        <v>-0.21219286794026138</v>
      </c>
    </row>
    <row r="74" spans="1:8" ht="17.25">
      <c r="A74" s="1121"/>
      <c r="B74" s="491" t="s">
        <v>13</v>
      </c>
      <c r="C74" s="560">
        <v>52604.645273927999</v>
      </c>
      <c r="D74" s="560">
        <v>38407.461727105998</v>
      </c>
      <c r="E74" s="559">
        <v>6081.1560223630004</v>
      </c>
      <c r="F74" s="559">
        <v>232880.72861826199</v>
      </c>
      <c r="G74" s="557">
        <v>0.36964649337402999</v>
      </c>
      <c r="H74" s="556">
        <v>7.6504350620964701</v>
      </c>
    </row>
    <row r="75" spans="1:8" ht="18.75" thickBot="1">
      <c r="A75" s="1121"/>
      <c r="B75" s="494" t="s">
        <v>48</v>
      </c>
      <c r="C75" s="564">
        <v>643463.56591221795</v>
      </c>
      <c r="D75" s="564">
        <v>431868.80264898</v>
      </c>
      <c r="E75" s="563">
        <v>149166.934449272</v>
      </c>
      <c r="F75" s="563">
        <v>3336808.9344592248</v>
      </c>
      <c r="G75" s="562">
        <v>0.48995148981673653</v>
      </c>
      <c r="H75" s="561">
        <v>3.3137144856392018</v>
      </c>
    </row>
    <row r="76" spans="1:8" ht="17.25">
      <c r="A76" s="1121" t="s">
        <v>18</v>
      </c>
      <c r="B76" s="486" t="s">
        <v>15</v>
      </c>
      <c r="C76" s="560">
        <v>240242.01387060201</v>
      </c>
      <c r="D76" s="560">
        <v>202382.40977898901</v>
      </c>
      <c r="E76" s="559">
        <v>47567.761756938002</v>
      </c>
      <c r="F76" s="559">
        <v>1361428.0832889229</v>
      </c>
      <c r="G76" s="557">
        <v>0.18706963778599861</v>
      </c>
      <c r="H76" s="556">
        <v>4.05052171885219</v>
      </c>
    </row>
    <row r="77" spans="1:8" ht="17.25">
      <c r="A77" s="1121"/>
      <c r="B77" s="486" t="s">
        <v>14</v>
      </c>
      <c r="C77" s="560">
        <v>120786.970179563</v>
      </c>
      <c r="D77" s="560">
        <v>115594.246507039</v>
      </c>
      <c r="E77" s="559">
        <v>35087.846655394002</v>
      </c>
      <c r="F77" s="559">
        <v>597271.83403224603</v>
      </c>
      <c r="G77" s="557">
        <v>4.4921990751570773E-2</v>
      </c>
      <c r="H77" s="556">
        <v>2.4424161552528503</v>
      </c>
    </row>
    <row r="78" spans="1:8" ht="17.25">
      <c r="A78" s="1121"/>
      <c r="B78" s="491" t="s">
        <v>13</v>
      </c>
      <c r="C78" s="560">
        <v>17879.643273780999</v>
      </c>
      <c r="D78" s="560">
        <v>13630.02360751</v>
      </c>
      <c r="E78" s="559">
        <v>5979.2423119969999</v>
      </c>
      <c r="F78" s="559">
        <v>122067.21108345801</v>
      </c>
      <c r="G78" s="557">
        <v>0.31178373483737065</v>
      </c>
      <c r="H78" s="556">
        <v>1.9902857821812208</v>
      </c>
    </row>
    <row r="79" spans="1:8" ht="18.75" thickBot="1">
      <c r="A79" s="1121"/>
      <c r="B79" s="494" t="s">
        <v>48</v>
      </c>
      <c r="C79" s="564">
        <v>378908.62732394598</v>
      </c>
      <c r="D79" s="564">
        <v>331606.67989353801</v>
      </c>
      <c r="E79" s="563">
        <v>88634.850724329008</v>
      </c>
      <c r="F79" s="563">
        <v>2080767.1284046271</v>
      </c>
      <c r="G79" s="562">
        <v>0.14264473636536579</v>
      </c>
      <c r="H79" s="561">
        <v>3.2749395325595207</v>
      </c>
    </row>
    <row r="80" spans="1:8" ht="17.25">
      <c r="A80" s="1121" t="s">
        <v>193</v>
      </c>
      <c r="B80" s="486" t="s">
        <v>194</v>
      </c>
      <c r="C80" s="560">
        <v>133188</v>
      </c>
      <c r="D80" s="560">
        <v>135897</v>
      </c>
      <c r="E80" s="559">
        <v>73637</v>
      </c>
      <c r="F80" s="559">
        <v>1078975</v>
      </c>
      <c r="G80" s="557">
        <v>-1.9934214883330803E-2</v>
      </c>
      <c r="H80" s="556">
        <v>0.80871029509621528</v>
      </c>
    </row>
    <row r="81" spans="1:8" ht="17.25">
      <c r="A81" s="1121"/>
      <c r="B81" s="491" t="s">
        <v>13</v>
      </c>
      <c r="C81" s="558">
        <v>2176</v>
      </c>
      <c r="D81" s="558">
        <v>895</v>
      </c>
      <c r="E81" s="559">
        <v>2282.7579213869999</v>
      </c>
      <c r="F81" s="559">
        <v>13256.762946776</v>
      </c>
      <c r="G81" s="557">
        <v>1.4312849162011174</v>
      </c>
      <c r="H81" s="556">
        <v>-4.6767079586842009E-2</v>
      </c>
    </row>
    <row r="82" spans="1:8" ht="18.75" thickBot="1">
      <c r="A82" s="1121"/>
      <c r="B82" s="494" t="s">
        <v>48</v>
      </c>
      <c r="C82" s="564">
        <v>135364</v>
      </c>
      <c r="D82" s="564">
        <v>136792</v>
      </c>
      <c r="E82" s="563">
        <v>75919.757921387005</v>
      </c>
      <c r="F82" s="563">
        <v>1092231.7629467761</v>
      </c>
      <c r="G82" s="562">
        <v>-1.0439206971167958E-2</v>
      </c>
      <c r="H82" s="561">
        <v>0.78298777164392441</v>
      </c>
    </row>
    <row r="83" spans="1:8" ht="17.25">
      <c r="A83" s="1121" t="s">
        <v>197</v>
      </c>
      <c r="B83" s="486" t="s">
        <v>194</v>
      </c>
      <c r="C83" s="560">
        <v>53788</v>
      </c>
      <c r="D83" s="560">
        <v>82567</v>
      </c>
      <c r="E83" s="559">
        <v>8678</v>
      </c>
      <c r="F83" s="559">
        <v>293913</v>
      </c>
      <c r="G83" s="557">
        <v>-0.34855329611103714</v>
      </c>
      <c r="H83" s="556">
        <v>5.1982023507720676</v>
      </c>
    </row>
    <row r="84" spans="1:8" ht="17.25">
      <c r="A84" s="1121"/>
      <c r="B84" s="491" t="s">
        <v>13</v>
      </c>
      <c r="C84" s="558">
        <v>16</v>
      </c>
      <c r="D84" s="558">
        <v>8901</v>
      </c>
      <c r="E84" s="559">
        <v>8.5033200000000004</v>
      </c>
      <c r="F84" s="559">
        <v>9588.0967247610006</v>
      </c>
      <c r="G84" s="557">
        <v>-0.99820244916301537</v>
      </c>
      <c r="H84" s="556">
        <v>0.88161800332105567</v>
      </c>
    </row>
    <row r="85" spans="1:8" ht="18">
      <c r="A85" s="555"/>
      <c r="B85" s="494" t="s">
        <v>48</v>
      </c>
      <c r="C85" s="554">
        <v>53804</v>
      </c>
      <c r="D85" s="554">
        <v>91468</v>
      </c>
      <c r="E85" s="553">
        <v>8686.5033199999998</v>
      </c>
      <c r="F85" s="553">
        <v>303501.09672476101</v>
      </c>
      <c r="G85" s="552">
        <v>-0.41177242314251983</v>
      </c>
      <c r="H85" s="551">
        <v>5.1939767957171519</v>
      </c>
    </row>
    <row r="86" spans="1:8" ht="21">
      <c r="A86" s="550"/>
      <c r="B86" s="549" t="s">
        <v>133</v>
      </c>
      <c r="C86" s="548">
        <v>1211540.1932361638</v>
      </c>
      <c r="D86" s="548">
        <v>991735.48254251806</v>
      </c>
      <c r="E86" s="547">
        <v>322408.046414988</v>
      </c>
      <c r="F86" s="547">
        <v>6813308.9225353887</v>
      </c>
      <c r="G86" s="546">
        <v>0.22163642882891632</v>
      </c>
      <c r="H86" s="545">
        <v>2.7577852249900987</v>
      </c>
    </row>
    <row r="87" spans="1:8" ht="21.75" thickBot="1">
      <c r="A87" s="544"/>
      <c r="B87" s="543" t="s">
        <v>198</v>
      </c>
      <c r="C87" s="542">
        <v>57692.390154103035</v>
      </c>
      <c r="D87" s="542">
        <v>47225.499168691334</v>
      </c>
      <c r="E87" s="541">
        <v>14654.911200681272</v>
      </c>
      <c r="F87" s="541">
        <v>338085.65677935054</v>
      </c>
      <c r="G87" s="540">
        <v>0.22163642882891632</v>
      </c>
      <c r="H87" s="539">
        <v>2.9367273785610557</v>
      </c>
    </row>
  </sheetData>
  <mergeCells count="27">
    <mergeCell ref="G69:H69"/>
    <mergeCell ref="G70:G71"/>
    <mergeCell ref="H70:H71"/>
    <mergeCell ref="A83:A84"/>
    <mergeCell ref="A26:B26"/>
    <mergeCell ref="A69:A71"/>
    <mergeCell ref="B69:B71"/>
    <mergeCell ref="C69:E69"/>
    <mergeCell ref="A80:A82"/>
    <mergeCell ref="A72:A75"/>
    <mergeCell ref="A76:A79"/>
    <mergeCell ref="A1:Q1"/>
    <mergeCell ref="C68:E68"/>
    <mergeCell ref="G68:H68"/>
    <mergeCell ref="C2:P2"/>
    <mergeCell ref="A4:A6"/>
    <mergeCell ref="A7:B7"/>
    <mergeCell ref="A8:Q8"/>
    <mergeCell ref="C9:P9"/>
    <mergeCell ref="A14:B14"/>
    <mergeCell ref="C22:P22"/>
    <mergeCell ref="A24:A25"/>
    <mergeCell ref="C16:P16"/>
    <mergeCell ref="A11:A13"/>
    <mergeCell ref="A18:A19"/>
    <mergeCell ref="A20:B20"/>
    <mergeCell ref="A21:Q2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85"/>
  <sheetViews>
    <sheetView rightToLeft="1" zoomScaleNormal="100" workbookViewId="0">
      <selection activeCell="E9" sqref="E9"/>
    </sheetView>
  </sheetViews>
  <sheetFormatPr defaultRowHeight="15"/>
  <cols>
    <col min="1" max="1" width="10.28515625" style="331" customWidth="1"/>
    <col min="2" max="9" width="12.7109375" style="331" customWidth="1"/>
    <col min="10" max="16384" width="9.140625" style="331"/>
  </cols>
  <sheetData>
    <row r="1" spans="1:6" ht="15" customHeight="1">
      <c r="A1" s="1126" t="s">
        <v>1953</v>
      </c>
      <c r="B1" s="1127"/>
      <c r="C1" s="1127"/>
      <c r="D1" s="1127"/>
      <c r="E1" s="1127"/>
      <c r="F1" s="1127"/>
    </row>
    <row r="2" spans="1:6" ht="19.5" customHeight="1">
      <c r="A2" s="332" t="s">
        <v>262</v>
      </c>
      <c r="B2" s="333" t="s">
        <v>50</v>
      </c>
      <c r="C2" s="333" t="s">
        <v>263</v>
      </c>
      <c r="D2" s="333" t="s">
        <v>51</v>
      </c>
      <c r="E2" s="334" t="s">
        <v>263</v>
      </c>
      <c r="F2" s="334" t="s">
        <v>48</v>
      </c>
    </row>
    <row r="3" spans="1:6" ht="18.75" customHeight="1">
      <c r="A3" s="1060" t="s">
        <v>297</v>
      </c>
      <c r="B3" s="335">
        <v>64230</v>
      </c>
      <c r="C3" s="137">
        <v>0.3558192484751791</v>
      </c>
      <c r="D3" s="335">
        <v>116283</v>
      </c>
      <c r="E3" s="137">
        <v>0.6441807515248209</v>
      </c>
      <c r="F3" s="335">
        <v>180513</v>
      </c>
    </row>
    <row r="4" spans="1:6" ht="18.75" customHeight="1">
      <c r="A4" s="1060" t="s">
        <v>298</v>
      </c>
      <c r="B4" s="335">
        <v>40968</v>
      </c>
      <c r="C4" s="137">
        <v>0.3084382340540866</v>
      </c>
      <c r="D4" s="335">
        <v>91856</v>
      </c>
      <c r="E4" s="137">
        <v>0.69156176594591334</v>
      </c>
      <c r="F4" s="335">
        <v>132824</v>
      </c>
    </row>
    <row r="5" spans="1:6" ht="18.75" customHeight="1">
      <c r="A5" s="1060" t="s">
        <v>299</v>
      </c>
      <c r="B5" s="335">
        <v>118285</v>
      </c>
      <c r="C5" s="137">
        <v>0.52764816615664623</v>
      </c>
      <c r="D5" s="335">
        <v>105889</v>
      </c>
      <c r="E5" s="137">
        <v>0.47235183384335383</v>
      </c>
      <c r="F5" s="335">
        <v>224174</v>
      </c>
    </row>
    <row r="6" spans="1:6" ht="18.75" customHeight="1">
      <c r="A6" s="1060" t="s">
        <v>364</v>
      </c>
      <c r="B6" s="335">
        <v>63671</v>
      </c>
      <c r="C6" s="137">
        <v>0.3175642649801993</v>
      </c>
      <c r="D6" s="335">
        <v>136827</v>
      </c>
      <c r="E6" s="137">
        <v>0.6824357350198007</v>
      </c>
      <c r="F6" s="335">
        <v>200498</v>
      </c>
    </row>
    <row r="7" spans="1:6" ht="18.75" customHeight="1">
      <c r="A7" s="1060" t="s">
        <v>1640</v>
      </c>
      <c r="B7" s="335">
        <v>106177</v>
      </c>
      <c r="C7" s="137">
        <v>0.27490187346596384</v>
      </c>
      <c r="D7" s="335">
        <v>280059</v>
      </c>
      <c r="E7" s="137">
        <v>0.72509812653403616</v>
      </c>
      <c r="F7" s="335">
        <v>386236</v>
      </c>
    </row>
    <row r="8" spans="1:6" ht="18.75" customHeight="1">
      <c r="A8" s="1060" t="s">
        <v>1695</v>
      </c>
      <c r="B8" s="335">
        <v>114715</v>
      </c>
      <c r="C8" s="137">
        <v>0.32460201130723654</v>
      </c>
      <c r="D8" s="335">
        <v>238687</v>
      </c>
      <c r="E8" s="137">
        <v>0.67539798869276346</v>
      </c>
      <c r="F8" s="335">
        <v>353402</v>
      </c>
    </row>
    <row r="9" spans="1:6" ht="18.75" customHeight="1">
      <c r="A9" s="1060" t="s">
        <v>1716</v>
      </c>
      <c r="B9" s="335">
        <v>97289</v>
      </c>
      <c r="C9" s="137">
        <v>0.26810314181862271</v>
      </c>
      <c r="D9" s="335">
        <v>265590</v>
      </c>
      <c r="E9" s="137">
        <v>0.73189685818137729</v>
      </c>
      <c r="F9" s="335">
        <v>362879</v>
      </c>
    </row>
    <row r="10" spans="1:6" ht="18.75" customHeight="1">
      <c r="A10" s="1060" t="s">
        <v>1765</v>
      </c>
      <c r="B10" s="335">
        <v>83979</v>
      </c>
      <c r="C10" s="137">
        <v>0.25164282953227679</v>
      </c>
      <c r="D10" s="335">
        <v>249744</v>
      </c>
      <c r="E10" s="137">
        <v>0.74835717046772321</v>
      </c>
      <c r="F10" s="335">
        <v>333723</v>
      </c>
    </row>
    <row r="11" spans="1:6" ht="18.75" customHeight="1">
      <c r="A11" s="1060" t="s">
        <v>1814</v>
      </c>
      <c r="B11" s="335">
        <v>121166</v>
      </c>
      <c r="C11" s="137">
        <v>0.24897924796209192</v>
      </c>
      <c r="D11" s="335">
        <v>365485</v>
      </c>
      <c r="E11" s="137">
        <v>0.75102075203790808</v>
      </c>
      <c r="F11" s="335">
        <v>486651</v>
      </c>
    </row>
    <row r="12" spans="1:6" ht="18.75" customHeight="1">
      <c r="A12" s="1060" t="s">
        <v>1879</v>
      </c>
      <c r="B12" s="335">
        <v>129673</v>
      </c>
      <c r="C12" s="137">
        <v>0.23517900540462114</v>
      </c>
      <c r="D12" s="335">
        <v>421707</v>
      </c>
      <c r="E12" s="137">
        <v>0.76482099459537889</v>
      </c>
      <c r="F12" s="335">
        <v>551380</v>
      </c>
    </row>
    <row r="13" spans="1:6" ht="18.75" customHeight="1">
      <c r="A13" s="1060" t="s">
        <v>2055</v>
      </c>
      <c r="B13" s="335">
        <v>86577.885555492496</v>
      </c>
      <c r="C13" s="137">
        <v>0.28542435054220366</v>
      </c>
      <c r="D13" s="335">
        <v>216752.52543090598</v>
      </c>
      <c r="E13" s="137">
        <v>0.71457564945779639</v>
      </c>
      <c r="F13" s="335">
        <v>303330.41098639846</v>
      </c>
    </row>
    <row r="14" spans="1:6" ht="18.75" customHeight="1">
      <c r="A14" s="1060" t="s">
        <v>2034</v>
      </c>
      <c r="B14" s="335">
        <v>115044.28478775649</v>
      </c>
      <c r="C14" s="137">
        <v>0.19410272494581748</v>
      </c>
      <c r="D14" s="335">
        <v>477653.65296592703</v>
      </c>
      <c r="E14" s="137">
        <v>0.80589727505418252</v>
      </c>
      <c r="F14" s="335">
        <v>592697.93775368354</v>
      </c>
    </row>
    <row r="15" spans="1:6" ht="18.75" customHeight="1">
      <c r="A15" s="1060" t="s">
        <v>2177</v>
      </c>
      <c r="B15" s="335">
        <v>190228.9221715325</v>
      </c>
      <c r="C15" s="137">
        <v>0.23110955420360579</v>
      </c>
      <c r="D15" s="335">
        <v>632882.53605897503</v>
      </c>
      <c r="E15" s="137">
        <v>0.76889044579639421</v>
      </c>
      <c r="F15" s="335">
        <v>823111.45823050756</v>
      </c>
    </row>
    <row r="17" spans="1:6" ht="18.75" customHeight="1">
      <c r="A17" s="1126" t="s">
        <v>1954</v>
      </c>
      <c r="B17" s="1127"/>
      <c r="C17" s="1127"/>
      <c r="D17" s="1127"/>
      <c r="E17" s="1127"/>
      <c r="F17" s="1127"/>
    </row>
    <row r="18" spans="1:6" ht="19.5">
      <c r="A18" s="332" t="s">
        <v>262</v>
      </c>
      <c r="B18" s="333" t="s">
        <v>50</v>
      </c>
      <c r="C18" s="333" t="s">
        <v>263</v>
      </c>
      <c r="D18" s="333" t="s">
        <v>51</v>
      </c>
      <c r="E18" s="334" t="s">
        <v>263</v>
      </c>
      <c r="F18" s="334" t="s">
        <v>48</v>
      </c>
    </row>
    <row r="19" spans="1:6" ht="17.25">
      <c r="A19" s="1060" t="s">
        <v>297</v>
      </c>
      <c r="B19" s="335">
        <v>42545.787244794497</v>
      </c>
      <c r="C19" s="137">
        <v>0.94066958018633751</v>
      </c>
      <c r="D19" s="335">
        <v>2683.4708719255</v>
      </c>
      <c r="E19" s="137">
        <v>5.9330419813662508E-2</v>
      </c>
      <c r="F19" s="335">
        <v>45229.258116719997</v>
      </c>
    </row>
    <row r="20" spans="1:6" ht="17.25">
      <c r="A20" s="1060" t="s">
        <v>298</v>
      </c>
      <c r="B20" s="335">
        <v>47312.415226616002</v>
      </c>
      <c r="C20" s="137">
        <v>0.96302297995434594</v>
      </c>
      <c r="D20" s="335">
        <v>1816.6462926209999</v>
      </c>
      <c r="E20" s="137">
        <v>3.6977020045654098E-2</v>
      </c>
      <c r="F20" s="335">
        <v>49129.061519237002</v>
      </c>
    </row>
    <row r="21" spans="1:6" ht="17.25">
      <c r="A21" s="1060" t="s">
        <v>299</v>
      </c>
      <c r="B21" s="335">
        <v>99963.758621330999</v>
      </c>
      <c r="C21" s="137">
        <v>0.97583412368641653</v>
      </c>
      <c r="D21" s="335">
        <v>2475.5353067159999</v>
      </c>
      <c r="E21" s="137">
        <v>2.4165876313583412E-2</v>
      </c>
      <c r="F21" s="335">
        <v>102439.293928047</v>
      </c>
    </row>
    <row r="22" spans="1:6" ht="17.25">
      <c r="A22" s="1060" t="s">
        <v>364</v>
      </c>
      <c r="B22" s="335">
        <v>18755.4619537285</v>
      </c>
      <c r="C22" s="137">
        <v>0.93229037192961817</v>
      </c>
      <c r="D22" s="335">
        <v>1362.1564604885</v>
      </c>
      <c r="E22" s="137">
        <v>6.7709628070381944E-2</v>
      </c>
      <c r="F22" s="335">
        <v>20117.618414216999</v>
      </c>
    </row>
    <row r="23" spans="1:6" ht="17.25">
      <c r="A23" s="1060" t="s">
        <v>1640</v>
      </c>
      <c r="B23" s="335">
        <v>27019.4343472685</v>
      </c>
      <c r="C23" s="137">
        <v>0.92890935343627434</v>
      </c>
      <c r="D23" s="335">
        <v>2067.8326151285</v>
      </c>
      <c r="E23" s="137">
        <v>7.1090646563725685E-2</v>
      </c>
      <c r="F23" s="335">
        <v>29087.266962397</v>
      </c>
    </row>
    <row r="24" spans="1:6" ht="17.25">
      <c r="A24" s="1060" t="s">
        <v>1695</v>
      </c>
      <c r="B24" s="335">
        <v>36684</v>
      </c>
      <c r="C24" s="137">
        <v>0.95710707576706322</v>
      </c>
      <c r="D24" s="335">
        <v>1644</v>
      </c>
      <c r="E24" s="137">
        <v>4.2892924232936759E-2</v>
      </c>
      <c r="F24" s="335">
        <v>38328</v>
      </c>
    </row>
    <row r="25" spans="1:6" ht="17.25">
      <c r="A25" s="1060" t="s">
        <v>1716</v>
      </c>
      <c r="B25" s="335">
        <v>60162</v>
      </c>
      <c r="C25" s="137">
        <v>0.96447465452563408</v>
      </c>
      <c r="D25" s="335">
        <v>2216</v>
      </c>
      <c r="E25" s="137">
        <v>3.5525345474365963E-2</v>
      </c>
      <c r="F25" s="335">
        <v>62378</v>
      </c>
    </row>
    <row r="26" spans="1:6" ht="17.25">
      <c r="A26" s="1060" t="s">
        <v>1765</v>
      </c>
      <c r="B26" s="335">
        <v>44870</v>
      </c>
      <c r="C26" s="137">
        <v>0.95059531375789164</v>
      </c>
      <c r="D26" s="335">
        <v>2332</v>
      </c>
      <c r="E26" s="137">
        <v>4.9404686242108385E-2</v>
      </c>
      <c r="F26" s="335">
        <v>47202</v>
      </c>
    </row>
    <row r="27" spans="1:6" ht="17.25">
      <c r="A27" s="1060" t="s">
        <v>1814</v>
      </c>
      <c r="B27" s="335">
        <v>47880</v>
      </c>
      <c r="C27" s="137">
        <v>0.95561232636116877</v>
      </c>
      <c r="D27" s="335">
        <v>2224</v>
      </c>
      <c r="E27" s="137">
        <v>4.4387673638831233E-2</v>
      </c>
      <c r="F27" s="335">
        <v>50104</v>
      </c>
    </row>
    <row r="28" spans="1:6" ht="17.25">
      <c r="A28" s="1060" t="s">
        <v>1879</v>
      </c>
      <c r="B28" s="335">
        <v>89684</v>
      </c>
      <c r="C28" s="137">
        <v>0.97103693197197893</v>
      </c>
      <c r="D28" s="335">
        <v>2675</v>
      </c>
      <c r="E28" s="137">
        <v>2.896306802802109E-2</v>
      </c>
      <c r="F28" s="335">
        <v>92359</v>
      </c>
    </row>
    <row r="29" spans="1:6" ht="17.25">
      <c r="A29" s="1060" t="s">
        <v>2055</v>
      </c>
      <c r="B29" s="335">
        <v>79826.193898761499</v>
      </c>
      <c r="C29" s="137">
        <v>0.97793824071407853</v>
      </c>
      <c r="D29" s="335">
        <v>1800.8358822534999</v>
      </c>
      <c r="E29" s="137">
        <v>2.2061759285921519E-2</v>
      </c>
      <c r="F29" s="335">
        <v>81627.029781014993</v>
      </c>
    </row>
    <row r="30" spans="1:6" ht="17.25">
      <c r="A30" s="1060" t="s">
        <v>2034</v>
      </c>
      <c r="B30" s="335">
        <v>116122.0024184495</v>
      </c>
      <c r="C30" s="137">
        <v>0.97795135822060619</v>
      </c>
      <c r="D30" s="335">
        <v>2618.0570357699999</v>
      </c>
      <c r="E30" s="137">
        <v>2.2048641779393731E-2</v>
      </c>
      <c r="F30" s="335">
        <v>118740.0594542195</v>
      </c>
    </row>
    <row r="31" spans="1:6" ht="17.25">
      <c r="A31" s="1060" t="s">
        <v>2177</v>
      </c>
      <c r="B31" s="335">
        <v>125911.04189077599</v>
      </c>
      <c r="C31" s="137">
        <v>0.97774900111017049</v>
      </c>
      <c r="D31" s="335">
        <v>2865.404567172</v>
      </c>
      <c r="E31" s="137">
        <v>2.2250998889829589E-2</v>
      </c>
      <c r="F31" s="335">
        <v>128776.44645794798</v>
      </c>
    </row>
    <row r="33" spans="1:9" ht="18.75" customHeight="1">
      <c r="A33" s="1134" t="s">
        <v>262</v>
      </c>
      <c r="B33" s="1131" t="s">
        <v>1764</v>
      </c>
      <c r="C33" s="1132"/>
      <c r="D33" s="1132"/>
      <c r="E33" s="1133"/>
      <c r="F33" s="1128" t="s">
        <v>1952</v>
      </c>
      <c r="G33" s="1129"/>
      <c r="H33" s="1129"/>
      <c r="I33" s="1130"/>
    </row>
    <row r="34" spans="1:9" ht="19.5">
      <c r="A34" s="1134"/>
      <c r="B34" s="333" t="s">
        <v>50</v>
      </c>
      <c r="C34" s="333" t="s">
        <v>263</v>
      </c>
      <c r="D34" s="333" t="s">
        <v>51</v>
      </c>
      <c r="E34" s="334" t="s">
        <v>263</v>
      </c>
      <c r="F34" s="998" t="s">
        <v>50</v>
      </c>
      <c r="G34" s="998" t="s">
        <v>263</v>
      </c>
      <c r="H34" s="998" t="s">
        <v>51</v>
      </c>
      <c r="I34" s="999" t="s">
        <v>263</v>
      </c>
    </row>
    <row r="35" spans="1:9" ht="18">
      <c r="A35" s="1000" t="s">
        <v>264</v>
      </c>
      <c r="B35" s="335">
        <v>23347.745844804998</v>
      </c>
      <c r="C35" s="137">
        <v>0.31609198361691526</v>
      </c>
      <c r="D35" s="335">
        <v>50516.025003306997</v>
      </c>
      <c r="E35" s="137">
        <v>0.68390801638308474</v>
      </c>
      <c r="F35" s="996">
        <v>16901.978182644001</v>
      </c>
      <c r="G35" s="997">
        <v>0.95136088492827053</v>
      </c>
      <c r="H35" s="996">
        <v>864.12766678699995</v>
      </c>
      <c r="I35" s="997">
        <v>4.8639115071729438E-2</v>
      </c>
    </row>
    <row r="36" spans="1:9" ht="18">
      <c r="A36" s="1000" t="s">
        <v>265</v>
      </c>
      <c r="B36" s="335">
        <v>24816.0239693845</v>
      </c>
      <c r="C36" s="137">
        <v>0.3445149380573776</v>
      </c>
      <c r="D36" s="335">
        <v>47215.755289056498</v>
      </c>
      <c r="E36" s="137">
        <v>0.65548506194262235</v>
      </c>
      <c r="F36" s="996">
        <v>38500.840561318997</v>
      </c>
      <c r="G36" s="997">
        <v>0.96143016471719522</v>
      </c>
      <c r="H36" s="996">
        <v>1544.5438818079999</v>
      </c>
      <c r="I36" s="997">
        <v>3.8569835282804749E-2</v>
      </c>
    </row>
    <row r="37" spans="1:9" ht="18">
      <c r="A37" s="1000" t="s">
        <v>266</v>
      </c>
      <c r="B37" s="335">
        <v>29580.575134469</v>
      </c>
      <c r="C37" s="137">
        <v>0.47923130478844644</v>
      </c>
      <c r="D37" s="335">
        <v>32144.472538548001</v>
      </c>
      <c r="E37" s="137">
        <v>0.52076869521155345</v>
      </c>
      <c r="F37" s="996">
        <v>22138.937423520001</v>
      </c>
      <c r="G37" s="997">
        <v>0.95596829675732298</v>
      </c>
      <c r="H37" s="996">
        <v>1019.714906914</v>
      </c>
      <c r="I37" s="997">
        <v>4.4031703242677002E-2</v>
      </c>
    </row>
    <row r="38" spans="1:9" ht="18">
      <c r="A38" s="1000" t="s">
        <v>267</v>
      </c>
      <c r="B38" s="335">
        <v>25068.047475009</v>
      </c>
      <c r="C38" s="137">
        <v>0.45415699236758922</v>
      </c>
      <c r="D38" s="335">
        <v>30128.829147600001</v>
      </c>
      <c r="E38" s="137">
        <v>0.54584300763241078</v>
      </c>
      <c r="F38" s="996">
        <v>15942.614822242</v>
      </c>
      <c r="G38" s="997">
        <v>0.94485726511459167</v>
      </c>
      <c r="H38" s="996">
        <v>930.42559440599996</v>
      </c>
      <c r="I38" s="997">
        <v>5.5142734885408308E-2</v>
      </c>
    </row>
    <row r="39" spans="1:9" ht="18">
      <c r="A39" s="1000" t="s">
        <v>268</v>
      </c>
      <c r="B39" s="335">
        <v>23115.483555624</v>
      </c>
      <c r="C39" s="137">
        <v>0.42163244487029161</v>
      </c>
      <c r="D39" s="335">
        <v>31708.294445462001</v>
      </c>
      <c r="E39" s="137">
        <v>0.57836755512970839</v>
      </c>
      <c r="F39" s="996">
        <v>19865.753761760501</v>
      </c>
      <c r="G39" s="997">
        <v>0.9536518385025623</v>
      </c>
      <c r="H39" s="996">
        <v>965.48984277550005</v>
      </c>
      <c r="I39" s="997">
        <v>4.6348161497437666E-2</v>
      </c>
    </row>
    <row r="40" spans="1:9" ht="18">
      <c r="A40" s="1000" t="s">
        <v>269</v>
      </c>
      <c r="B40" s="335">
        <v>28709.795195637002</v>
      </c>
      <c r="C40" s="137">
        <v>0.57576674160869257</v>
      </c>
      <c r="D40" s="335">
        <v>21153.79212346</v>
      </c>
      <c r="E40" s="137">
        <v>0.42423325839130743</v>
      </c>
      <c r="F40" s="996">
        <v>18263.098120477502</v>
      </c>
      <c r="G40" s="997">
        <v>0.94291070055482862</v>
      </c>
      <c r="H40" s="996">
        <v>1105.7542106405001</v>
      </c>
      <c r="I40" s="997">
        <v>5.7089299445171313E-2</v>
      </c>
    </row>
    <row r="41" spans="1:9" ht="18">
      <c r="A41" s="1000" t="s">
        <v>270</v>
      </c>
      <c r="B41" s="335">
        <v>16476.5595799435</v>
      </c>
      <c r="C41" s="137">
        <v>0.3323574498266097</v>
      </c>
      <c r="D41" s="335">
        <v>33098.256897133499</v>
      </c>
      <c r="E41" s="137">
        <v>0.66764255017339036</v>
      </c>
      <c r="F41" s="996">
        <v>31141.475401023999</v>
      </c>
      <c r="G41" s="997">
        <v>0.96698625452475184</v>
      </c>
      <c r="H41" s="996">
        <v>1063.196852905</v>
      </c>
      <c r="I41" s="997">
        <v>3.3013745475248206E-2</v>
      </c>
    </row>
    <row r="42" spans="1:9" ht="18">
      <c r="A42" s="1000" t="s">
        <v>271</v>
      </c>
      <c r="B42" s="335">
        <v>30926.688766938001</v>
      </c>
      <c r="C42" s="137">
        <v>0.45323851098186163</v>
      </c>
      <c r="D42" s="335">
        <v>37308.220706974003</v>
      </c>
      <c r="E42" s="137">
        <v>0.54676148901813837</v>
      </c>
      <c r="F42" s="996">
        <v>34944.309221062998</v>
      </c>
      <c r="G42" s="997">
        <v>0.96487034746023359</v>
      </c>
      <c r="H42" s="996">
        <v>1272.2760569950001</v>
      </c>
      <c r="I42" s="997">
        <v>3.51296525397665E-2</v>
      </c>
    </row>
    <row r="43" spans="1:9" ht="18">
      <c r="A43" s="1000" t="s">
        <v>272</v>
      </c>
      <c r="B43" s="335">
        <v>24611.216635664499</v>
      </c>
      <c r="C43" s="137">
        <v>0.51094398222975701</v>
      </c>
      <c r="D43" s="335">
        <v>23556.914297713502</v>
      </c>
      <c r="E43" s="137">
        <v>0.48905601777024299</v>
      </c>
      <c r="F43" s="996">
        <v>24888.488913866498</v>
      </c>
      <c r="G43" s="997">
        <v>0.94974562390663697</v>
      </c>
      <c r="H43" s="996">
        <v>1316.9373470005</v>
      </c>
      <c r="I43" s="997">
        <v>5.0254376093362946E-2</v>
      </c>
    </row>
    <row r="44" spans="1:9" ht="18">
      <c r="A44" s="1000" t="s">
        <v>273</v>
      </c>
      <c r="B44" s="335">
        <v>20928.483266032999</v>
      </c>
      <c r="C44" s="137">
        <v>0.49977690407533509</v>
      </c>
      <c r="D44" s="335">
        <v>20947.167840242</v>
      </c>
      <c r="E44" s="137">
        <v>0.50022309592466496</v>
      </c>
      <c r="F44" s="996">
        <v>28322.671785371</v>
      </c>
      <c r="G44" s="997">
        <v>0.96236289931108487</v>
      </c>
      <c r="H44" s="996">
        <v>1107.6728441299999</v>
      </c>
      <c r="I44" s="997">
        <v>3.7637100688915071E-2</v>
      </c>
    </row>
    <row r="45" spans="1:9" ht="18">
      <c r="A45" s="1000" t="s">
        <v>274</v>
      </c>
      <c r="B45" s="335">
        <v>25350.4699373775</v>
      </c>
      <c r="C45" s="137">
        <v>0.47450151596554274</v>
      </c>
      <c r="D45" s="335">
        <v>28075.0072938025</v>
      </c>
      <c r="E45" s="137">
        <v>0.5254984840344572</v>
      </c>
      <c r="F45" s="996">
        <v>52835.509066879997</v>
      </c>
      <c r="G45" s="997">
        <v>0.96475714421976233</v>
      </c>
      <c r="H45" s="996">
        <v>1930.0963328190001</v>
      </c>
      <c r="I45" s="997">
        <v>3.5242855780237725E-2</v>
      </c>
    </row>
    <row r="46" spans="1:9" ht="18">
      <c r="A46" s="1000" t="s">
        <v>275</v>
      </c>
      <c r="B46" s="335">
        <v>72991.332819539006</v>
      </c>
      <c r="C46" s="137">
        <v>0.76272245504228897</v>
      </c>
      <c r="D46" s="335">
        <v>22707.085834586</v>
      </c>
      <c r="E46" s="137">
        <v>0.23727754495771103</v>
      </c>
      <c r="F46" s="996">
        <v>33140.359813427996</v>
      </c>
      <c r="G46" s="997">
        <v>0.94330632689030636</v>
      </c>
      <c r="H46" s="996">
        <v>1991.769452235</v>
      </c>
      <c r="I46" s="997">
        <v>5.6693673109693664E-2</v>
      </c>
    </row>
    <row r="47" spans="1:9" ht="18">
      <c r="A47" s="1000" t="s">
        <v>276</v>
      </c>
      <c r="B47" s="335">
        <v>12709.290052394501</v>
      </c>
      <c r="C47" s="137">
        <v>0.30529231270219676</v>
      </c>
      <c r="D47" s="335">
        <v>28920.615201040499</v>
      </c>
      <c r="E47" s="137">
        <v>0.6947076872978033</v>
      </c>
      <c r="F47" s="996">
        <v>16367.360108624</v>
      </c>
      <c r="G47" s="997">
        <v>0.95112036926514387</v>
      </c>
      <c r="H47" s="996">
        <v>841.14539449100005</v>
      </c>
      <c r="I47" s="997">
        <v>4.8879630734856086E-2</v>
      </c>
    </row>
    <row r="48" spans="1:9" ht="18">
      <c r="A48" s="1000" t="s">
        <v>277</v>
      </c>
      <c r="B48" s="335">
        <v>54111.708667279003</v>
      </c>
      <c r="C48" s="137">
        <v>0.59634383532545365</v>
      </c>
      <c r="D48" s="335">
        <v>36627.400990403003</v>
      </c>
      <c r="E48" s="137">
        <v>0.40365616467454629</v>
      </c>
      <c r="F48" s="996">
        <v>20278.784327570502</v>
      </c>
      <c r="G48" s="997">
        <v>0.94157313465256987</v>
      </c>
      <c r="H48" s="996">
        <v>1258.3470765165</v>
      </c>
      <c r="I48" s="997">
        <v>5.8426865347430128E-2</v>
      </c>
    </row>
    <row r="49" spans="1:9" ht="18">
      <c r="A49" s="1000" t="s">
        <v>278</v>
      </c>
      <c r="B49" s="335">
        <v>25838.699335010999</v>
      </c>
      <c r="C49" s="137">
        <v>0.51952589759876699</v>
      </c>
      <c r="D49" s="335">
        <v>23896.452376263998</v>
      </c>
      <c r="E49" s="137">
        <v>0.48047410240123289</v>
      </c>
      <c r="F49" s="996">
        <v>18974.799449568502</v>
      </c>
      <c r="G49" s="997">
        <v>0.93805641853972854</v>
      </c>
      <c r="H49" s="996">
        <v>1252.9811770025001</v>
      </c>
      <c r="I49" s="997">
        <v>6.1943581460271374E-2</v>
      </c>
    </row>
    <row r="50" spans="1:9" ht="18">
      <c r="A50" s="1000" t="s">
        <v>279</v>
      </c>
      <c r="B50" s="335">
        <v>23270.7185232745</v>
      </c>
      <c r="C50" s="137">
        <v>0.51403789407534695</v>
      </c>
      <c r="D50" s="335">
        <v>21999.715410655499</v>
      </c>
      <c r="E50" s="137">
        <v>0.48596210592465305</v>
      </c>
      <c r="F50" s="996">
        <v>19000.478868982002</v>
      </c>
      <c r="G50" s="997">
        <v>0.94583645995654286</v>
      </c>
      <c r="H50" s="996">
        <v>1088.0667447650001</v>
      </c>
      <c r="I50" s="997">
        <v>5.4163540043457088E-2</v>
      </c>
    </row>
    <row r="51" spans="1:9" ht="18">
      <c r="A51" s="1000" t="s">
        <v>280</v>
      </c>
      <c r="B51" s="335">
        <v>34610.722554886997</v>
      </c>
      <c r="C51" s="137">
        <v>0.568873727967803</v>
      </c>
      <c r="D51" s="335">
        <v>26230.059596413001</v>
      </c>
      <c r="E51" s="137">
        <v>0.43112627203219706</v>
      </c>
      <c r="F51" s="996">
        <v>18535.849999999999</v>
      </c>
      <c r="G51" s="997">
        <v>0.93567687745059847</v>
      </c>
      <c r="H51" s="996">
        <v>1274.2473174669999</v>
      </c>
      <c r="I51" s="997">
        <v>6.4323122549401507E-2</v>
      </c>
    </row>
    <row r="52" spans="1:9" ht="18">
      <c r="A52" s="1000" t="s">
        <v>281</v>
      </c>
      <c r="B52" s="335">
        <v>24105.251169702002</v>
      </c>
      <c r="C52" s="137">
        <v>0.5139509124230387</v>
      </c>
      <c r="D52" s="335">
        <v>22796.603826637998</v>
      </c>
      <c r="E52" s="137">
        <v>0.48604908757696125</v>
      </c>
      <c r="F52" s="996">
        <v>30483.977633765</v>
      </c>
      <c r="G52" s="997">
        <v>0.95108714207235678</v>
      </c>
      <c r="H52" s="996">
        <v>1567.741168092</v>
      </c>
      <c r="I52" s="997">
        <v>4.891285792764314E-2</v>
      </c>
    </row>
    <row r="53" spans="1:9" ht="18">
      <c r="A53" s="1000" t="s">
        <v>282</v>
      </c>
      <c r="B53" s="335">
        <v>27868.2430113925</v>
      </c>
      <c r="C53" s="137">
        <v>0.52726181439703057</v>
      </c>
      <c r="D53" s="335">
        <v>24986.415244605501</v>
      </c>
      <c r="E53" s="137">
        <v>0.47273818560296937</v>
      </c>
      <c r="F53" s="996">
        <v>33458.639088449003</v>
      </c>
      <c r="G53" s="997">
        <v>0.95578468426859531</v>
      </c>
      <c r="H53" s="996">
        <v>1547.8217171589999</v>
      </c>
      <c r="I53" s="997">
        <v>4.421531573140465E-2</v>
      </c>
    </row>
    <row r="54" spans="1:9" ht="18">
      <c r="A54" s="1000" t="s">
        <v>283</v>
      </c>
      <c r="B54" s="335">
        <v>21663.636967848499</v>
      </c>
      <c r="C54" s="137">
        <v>0.45808422414235994</v>
      </c>
      <c r="D54" s="335">
        <v>25628.183675850501</v>
      </c>
      <c r="E54" s="137">
        <v>0.54191577585764006</v>
      </c>
      <c r="F54" s="996">
        <v>44181.440947666</v>
      </c>
      <c r="G54" s="997">
        <v>0.96903809818115261</v>
      </c>
      <c r="H54" s="996">
        <v>1411.648767375</v>
      </c>
      <c r="I54" s="997">
        <v>3.0961901818847386E-2</v>
      </c>
    </row>
    <row r="55" spans="1:9" ht="18">
      <c r="A55" s="1000" t="s">
        <v>284</v>
      </c>
      <c r="B55" s="335">
        <v>31187.864790494499</v>
      </c>
      <c r="C55" s="137">
        <v>0.50264924232996666</v>
      </c>
      <c r="D55" s="335">
        <v>30859.109847181498</v>
      </c>
      <c r="E55" s="137">
        <v>0.49735075767003328</v>
      </c>
      <c r="F55" s="996">
        <v>43599.639252492503</v>
      </c>
      <c r="G55" s="997">
        <v>0.97498149712276694</v>
      </c>
      <c r="H55" s="996">
        <v>1118.7881034704999</v>
      </c>
      <c r="I55" s="997">
        <v>2.5018502877233104E-2</v>
      </c>
    </row>
    <row r="56" spans="1:9" ht="18">
      <c r="A56" s="1000" t="s">
        <v>285</v>
      </c>
      <c r="B56" s="335">
        <v>34207.324004146998</v>
      </c>
      <c r="C56" s="137">
        <v>0.51506361358166264</v>
      </c>
      <c r="D56" s="335">
        <v>32206.460821916</v>
      </c>
      <c r="E56" s="137">
        <v>0.48493638641833742</v>
      </c>
      <c r="F56" s="996">
        <v>26589.918701375002</v>
      </c>
      <c r="G56" s="997">
        <v>0.95960170051620164</v>
      </c>
      <c r="H56" s="996">
        <v>1119.4097492430001</v>
      </c>
      <c r="I56" s="997">
        <v>4.0398299483798347E-2</v>
      </c>
    </row>
    <row r="57" spans="1:9" ht="18">
      <c r="A57" s="1000" t="s">
        <v>286</v>
      </c>
      <c r="B57" s="335">
        <v>37854.144376962999</v>
      </c>
      <c r="C57" s="137">
        <v>0.56300228370368566</v>
      </c>
      <c r="D57" s="335">
        <v>29382.073792422001</v>
      </c>
      <c r="E57" s="137">
        <v>0.43699771629631434</v>
      </c>
      <c r="F57" s="996">
        <v>32092.2420892595</v>
      </c>
      <c r="G57" s="997">
        <v>0.96967247008381874</v>
      </c>
      <c r="H57" s="996">
        <v>1003.7187422215</v>
      </c>
      <c r="I57" s="997">
        <v>3.0327529916181158E-2</v>
      </c>
    </row>
    <row r="58" spans="1:9" ht="18">
      <c r="A58" s="1000" t="s">
        <v>287</v>
      </c>
      <c r="B58" s="335">
        <v>73487.503364037999</v>
      </c>
      <c r="C58" s="137">
        <v>0.77047314222048802</v>
      </c>
      <c r="D58" s="335">
        <v>21892.204684250999</v>
      </c>
      <c r="E58" s="137">
        <v>0.22952685777951193</v>
      </c>
      <c r="F58" s="996">
        <v>134018.95738056549</v>
      </c>
      <c r="G58" s="997">
        <v>0.98513491893214666</v>
      </c>
      <c r="H58" s="996">
        <v>2022.2637811385</v>
      </c>
      <c r="I58" s="997">
        <v>1.4865081067853376E-2</v>
      </c>
    </row>
    <row r="59" spans="1:9" ht="18">
      <c r="A59" s="1000" t="s">
        <v>288</v>
      </c>
      <c r="B59" s="335">
        <v>9366</v>
      </c>
      <c r="C59" s="137">
        <v>0.43371150729335495</v>
      </c>
      <c r="D59" s="335">
        <v>12229</v>
      </c>
      <c r="E59" s="137">
        <v>0.56628849270664505</v>
      </c>
      <c r="F59" s="996">
        <v>22223.523985040501</v>
      </c>
      <c r="G59" s="997">
        <v>0.93959221665138049</v>
      </c>
      <c r="H59" s="996">
        <v>1428.7834640814999</v>
      </c>
      <c r="I59" s="997">
        <v>6.0407783348619452E-2</v>
      </c>
    </row>
    <row r="60" spans="1:9" ht="18">
      <c r="A60" s="1000" t="s">
        <v>289</v>
      </c>
      <c r="B60" s="335">
        <v>36312</v>
      </c>
      <c r="C60" s="137">
        <v>0.63968994979300631</v>
      </c>
      <c r="D60" s="335">
        <v>20453</v>
      </c>
      <c r="E60" s="137">
        <v>0.36031005020699375</v>
      </c>
      <c r="F60" s="996">
        <v>44061.531278679497</v>
      </c>
      <c r="G60" s="997">
        <v>0.9584329318337802</v>
      </c>
      <c r="H60" s="996">
        <v>1910.9408841625</v>
      </c>
      <c r="I60" s="997">
        <v>4.1567068166219898E-2</v>
      </c>
    </row>
    <row r="61" spans="1:9" ht="18">
      <c r="A61" s="1000" t="s">
        <v>290</v>
      </c>
      <c r="B61" s="335">
        <v>37645</v>
      </c>
      <c r="C61" s="137">
        <v>0.52665817932539627</v>
      </c>
      <c r="D61" s="335">
        <v>33834</v>
      </c>
      <c r="E61" s="137">
        <v>0.47334182067460373</v>
      </c>
      <c r="F61" s="996">
        <v>29436.941172587001</v>
      </c>
      <c r="G61" s="997">
        <v>0.9464022160479868</v>
      </c>
      <c r="H61" s="996">
        <v>1667.1081136780001</v>
      </c>
      <c r="I61" s="997">
        <v>5.3597783952013138E-2</v>
      </c>
    </row>
    <row r="62" spans="1:9" ht="18">
      <c r="A62" s="1000" t="s">
        <v>291</v>
      </c>
      <c r="B62" s="335">
        <v>46846</v>
      </c>
      <c r="C62" s="137">
        <v>0.45126239030545895</v>
      </c>
      <c r="D62" s="335">
        <v>56965</v>
      </c>
      <c r="E62" s="137">
        <v>0.548737609694541</v>
      </c>
      <c r="F62" s="996">
        <v>41582.426817305997</v>
      </c>
      <c r="G62" s="997">
        <v>0.94926716532478084</v>
      </c>
      <c r="H62" s="996">
        <v>2222.3399925509998</v>
      </c>
      <c r="I62" s="997">
        <v>5.07328346752191E-2</v>
      </c>
    </row>
    <row r="63" spans="1:9" ht="18">
      <c r="A63" s="1000" t="s">
        <v>292</v>
      </c>
      <c r="B63" s="335">
        <v>77063</v>
      </c>
      <c r="C63" s="137">
        <v>0.46041845903833284</v>
      </c>
      <c r="D63" s="335">
        <v>90313</v>
      </c>
      <c r="E63" s="137">
        <v>0.53958154096166711</v>
      </c>
      <c r="F63" s="996">
        <v>54228.315024408497</v>
      </c>
      <c r="G63" s="997">
        <v>0.945567998648846</v>
      </c>
      <c r="H63" s="996">
        <v>3121.6747192134999</v>
      </c>
      <c r="I63" s="997">
        <v>5.4432001351153989E-2</v>
      </c>
    </row>
    <row r="64" spans="1:9" ht="18">
      <c r="A64" s="1000" t="s">
        <v>293</v>
      </c>
      <c r="B64" s="335">
        <v>80077</v>
      </c>
      <c r="C64" s="137">
        <v>0.36779302140793579</v>
      </c>
      <c r="D64" s="335">
        <v>137646</v>
      </c>
      <c r="E64" s="137">
        <v>0.63220697859206421</v>
      </c>
      <c r="F64" s="996">
        <v>54254.905938276999</v>
      </c>
      <c r="G64" s="997">
        <v>0.9478810396777908</v>
      </c>
      <c r="H64" s="996">
        <v>2983.1900539369999</v>
      </c>
      <c r="I64" s="997">
        <v>5.2118960322209147E-2</v>
      </c>
    </row>
    <row r="65" spans="1:9" ht="18">
      <c r="A65" s="1000" t="s">
        <v>294</v>
      </c>
      <c r="B65" s="335">
        <v>133651</v>
      </c>
      <c r="C65" s="137">
        <v>0.35283293821971839</v>
      </c>
      <c r="D65" s="335">
        <v>245143</v>
      </c>
      <c r="E65" s="137">
        <v>0.64716706178028161</v>
      </c>
      <c r="F65" s="996">
        <v>57304.515014190503</v>
      </c>
      <c r="G65" s="997">
        <v>0.94621596117167117</v>
      </c>
      <c r="H65" s="996">
        <v>3257.2566803304999</v>
      </c>
      <c r="I65" s="997">
        <v>5.3784038828328766E-2</v>
      </c>
    </row>
    <row r="66" spans="1:9" ht="18">
      <c r="A66" s="1000" t="s">
        <v>295</v>
      </c>
      <c r="B66" s="335">
        <v>69685</v>
      </c>
      <c r="C66" s="137">
        <v>0.36595997206131803</v>
      </c>
      <c r="D66" s="335">
        <v>120732</v>
      </c>
      <c r="E66" s="137">
        <v>0.63404002793868197</v>
      </c>
      <c r="F66" s="996">
        <v>38104.911905066001</v>
      </c>
      <c r="G66" s="997">
        <v>0.93297389309220602</v>
      </c>
      <c r="H66" s="996">
        <v>2737.508431877</v>
      </c>
      <c r="I66" s="997">
        <v>6.7026106907793967E-2</v>
      </c>
    </row>
    <row r="67" spans="1:9" ht="18">
      <c r="A67" s="1000" t="s">
        <v>296</v>
      </c>
      <c r="B67" s="335">
        <v>36899</v>
      </c>
      <c r="C67" s="137">
        <v>0.30625897429512877</v>
      </c>
      <c r="D67" s="335">
        <v>83584</v>
      </c>
      <c r="E67" s="137">
        <v>0.69374102570487117</v>
      </c>
      <c r="F67" s="996">
        <v>61104.182446889499</v>
      </c>
      <c r="G67" s="997">
        <v>0.96247938357140816</v>
      </c>
      <c r="H67" s="996">
        <v>2382.0422867295001</v>
      </c>
      <c r="I67" s="997">
        <v>3.7520616428591863E-2</v>
      </c>
    </row>
    <row r="68" spans="1:9" ht="18">
      <c r="A68" s="1000" t="s">
        <v>297</v>
      </c>
      <c r="B68" s="335">
        <v>64230</v>
      </c>
      <c r="C68" s="137">
        <v>0.3558192484751791</v>
      </c>
      <c r="D68" s="335">
        <v>116283</v>
      </c>
      <c r="E68" s="137">
        <v>0.6441807515248209</v>
      </c>
      <c r="F68" s="996">
        <v>42545.787244794497</v>
      </c>
      <c r="G68" s="997">
        <v>0.94066958018633751</v>
      </c>
      <c r="H68" s="996">
        <v>2683.4708719255</v>
      </c>
      <c r="I68" s="997">
        <v>5.9330419813662508E-2</v>
      </c>
    </row>
    <row r="69" spans="1:9" ht="18">
      <c r="A69" s="1000" t="s">
        <v>298</v>
      </c>
      <c r="B69" s="335">
        <v>40968</v>
      </c>
      <c r="C69" s="137">
        <v>0.3084382340540866</v>
      </c>
      <c r="D69" s="335">
        <v>91856</v>
      </c>
      <c r="E69" s="137">
        <v>0.69156176594591334</v>
      </c>
      <c r="F69" s="996">
        <v>47312.415226616002</v>
      </c>
      <c r="G69" s="997">
        <v>0.96302297995434594</v>
      </c>
      <c r="H69" s="996">
        <v>1816.6462926209999</v>
      </c>
      <c r="I69" s="997">
        <v>3.6977020045654098E-2</v>
      </c>
    </row>
    <row r="70" spans="1:9" ht="18">
      <c r="A70" s="1000" t="s">
        <v>299</v>
      </c>
      <c r="B70" s="335">
        <v>118285</v>
      </c>
      <c r="C70" s="137">
        <v>0.52764816615664623</v>
      </c>
      <c r="D70" s="335">
        <v>105889</v>
      </c>
      <c r="E70" s="137">
        <v>0.47235183384335383</v>
      </c>
      <c r="F70" s="996">
        <v>99963.758621330999</v>
      </c>
      <c r="G70" s="997">
        <v>0.97583412368641653</v>
      </c>
      <c r="H70" s="996">
        <v>2475.5353067159999</v>
      </c>
      <c r="I70" s="997">
        <v>2.4165876313583412E-2</v>
      </c>
    </row>
    <row r="71" spans="1:9" ht="18">
      <c r="A71" s="1000" t="s">
        <v>364</v>
      </c>
      <c r="B71" s="335">
        <v>63671</v>
      </c>
      <c r="C71" s="137">
        <v>0.3175642649801993</v>
      </c>
      <c r="D71" s="335">
        <v>136827</v>
      </c>
      <c r="E71" s="137">
        <v>0.6824357350198007</v>
      </c>
      <c r="F71" s="996">
        <v>18755.4619537285</v>
      </c>
      <c r="G71" s="997">
        <v>0.93229037192961817</v>
      </c>
      <c r="H71" s="996">
        <v>1362.1564604885</v>
      </c>
      <c r="I71" s="997">
        <v>6.7709628070381944E-2</v>
      </c>
    </row>
    <row r="72" spans="1:9" ht="18">
      <c r="A72" s="1000" t="s">
        <v>1640</v>
      </c>
      <c r="B72" s="335">
        <v>106177</v>
      </c>
      <c r="C72" s="137">
        <v>0.27490187346596384</v>
      </c>
      <c r="D72" s="335">
        <v>280059</v>
      </c>
      <c r="E72" s="137">
        <v>0.72509812653403616</v>
      </c>
      <c r="F72" s="996">
        <v>27019.4343472685</v>
      </c>
      <c r="G72" s="997">
        <v>0.92890935343627434</v>
      </c>
      <c r="H72" s="996">
        <v>2067.8326151285</v>
      </c>
      <c r="I72" s="997">
        <v>7.1090646563725685E-2</v>
      </c>
    </row>
    <row r="73" spans="1:9" ht="18">
      <c r="A73" s="1000" t="s">
        <v>1695</v>
      </c>
      <c r="B73" s="335">
        <v>114715</v>
      </c>
      <c r="C73" s="137">
        <v>0.32460201130723654</v>
      </c>
      <c r="D73" s="335">
        <v>238687</v>
      </c>
      <c r="E73" s="137">
        <v>0.67539798869276346</v>
      </c>
      <c r="F73" s="996">
        <v>36684</v>
      </c>
      <c r="G73" s="997">
        <v>0.95710707576706322</v>
      </c>
      <c r="H73" s="996">
        <v>1644</v>
      </c>
      <c r="I73" s="997">
        <v>4.2892924232936759E-2</v>
      </c>
    </row>
    <row r="74" spans="1:9" ht="18">
      <c r="A74" s="1000" t="s">
        <v>1716</v>
      </c>
      <c r="B74" s="335">
        <v>97289</v>
      </c>
      <c r="C74" s="137">
        <v>0.26810314181862271</v>
      </c>
      <c r="D74" s="335">
        <v>265590</v>
      </c>
      <c r="E74" s="137">
        <v>0.73189685818137729</v>
      </c>
      <c r="F74" s="996">
        <v>60162</v>
      </c>
      <c r="G74" s="997">
        <v>0.96447465452563408</v>
      </c>
      <c r="H74" s="996">
        <v>2216</v>
      </c>
      <c r="I74" s="997">
        <v>3.5525345474365963E-2</v>
      </c>
    </row>
    <row r="75" spans="1:9" ht="18">
      <c r="A75" s="1000" t="s">
        <v>1765</v>
      </c>
      <c r="B75" s="335">
        <v>83979</v>
      </c>
      <c r="C75" s="137">
        <v>0.25164282953227679</v>
      </c>
      <c r="D75" s="335">
        <v>249744</v>
      </c>
      <c r="E75" s="137">
        <v>0.74835717046772321</v>
      </c>
      <c r="F75" s="996">
        <v>44870</v>
      </c>
      <c r="G75" s="997">
        <v>0.95059531375789164</v>
      </c>
      <c r="H75" s="996">
        <v>2332</v>
      </c>
      <c r="I75" s="997">
        <v>4.9404686242108385E-2</v>
      </c>
    </row>
    <row r="76" spans="1:9" ht="18">
      <c r="A76" s="1000" t="s">
        <v>1814</v>
      </c>
      <c r="B76" s="335">
        <v>121166</v>
      </c>
      <c r="C76" s="137">
        <v>0.24897924796209192</v>
      </c>
      <c r="D76" s="335">
        <v>365485</v>
      </c>
      <c r="E76" s="137">
        <v>0.75102075203790808</v>
      </c>
      <c r="F76" s="996">
        <v>47880</v>
      </c>
      <c r="G76" s="997">
        <v>0.95561232636116877</v>
      </c>
      <c r="H76" s="996">
        <v>2224</v>
      </c>
      <c r="I76" s="997">
        <v>4.4387673638831233E-2</v>
      </c>
    </row>
    <row r="77" spans="1:9" ht="18">
      <c r="A77" s="1000" t="s">
        <v>1879</v>
      </c>
      <c r="B77" s="335">
        <v>129673</v>
      </c>
      <c r="C77" s="137">
        <v>0.23517900540462114</v>
      </c>
      <c r="D77" s="335">
        <v>421707</v>
      </c>
      <c r="E77" s="137">
        <v>0.76482099459537889</v>
      </c>
      <c r="F77" s="996">
        <v>89684</v>
      </c>
      <c r="G77" s="997">
        <v>0.97103693197197893</v>
      </c>
      <c r="H77" s="996">
        <v>2675</v>
      </c>
      <c r="I77" s="997">
        <v>2.896306802802109E-2</v>
      </c>
    </row>
    <row r="78" spans="1:9" ht="18">
      <c r="A78" s="1000" t="s">
        <v>2055</v>
      </c>
      <c r="B78" s="335">
        <v>86577.885555492496</v>
      </c>
      <c r="C78" s="137">
        <v>0.28542435054220366</v>
      </c>
      <c r="D78" s="335">
        <v>216752.52543090598</v>
      </c>
      <c r="E78" s="137">
        <v>0.71457564945779639</v>
      </c>
      <c r="F78" s="996">
        <v>79826.193898761499</v>
      </c>
      <c r="G78" s="997">
        <v>0.97793824071407853</v>
      </c>
      <c r="H78" s="996">
        <v>1800.8358822534999</v>
      </c>
      <c r="I78" s="997">
        <v>2.2061759285921519E-2</v>
      </c>
    </row>
    <row r="79" spans="1:9" ht="18">
      <c r="A79" s="1000" t="s">
        <v>2034</v>
      </c>
      <c r="B79" s="335">
        <v>115044.28478775649</v>
      </c>
      <c r="C79" s="137">
        <v>0.19410272494581748</v>
      </c>
      <c r="D79" s="335">
        <v>477653.65296592703</v>
      </c>
      <c r="E79" s="137">
        <v>0.80589727505418252</v>
      </c>
      <c r="F79" s="996">
        <v>116122.0024184495</v>
      </c>
      <c r="G79" s="997">
        <v>0.97795135822060619</v>
      </c>
      <c r="H79" s="996">
        <v>2618.0570357699999</v>
      </c>
      <c r="I79" s="997">
        <v>2.2048641779393731E-2</v>
      </c>
    </row>
    <row r="80" spans="1:9" ht="18">
      <c r="A80" s="1000" t="s">
        <v>2177</v>
      </c>
      <c r="B80" s="335">
        <v>190228.9221715325</v>
      </c>
      <c r="C80" s="137">
        <v>0.23110955420360579</v>
      </c>
      <c r="D80" s="335">
        <v>632882.53605897503</v>
      </c>
      <c r="E80" s="137">
        <v>0.76889044579639421</v>
      </c>
      <c r="F80" s="996">
        <v>125911.04189077599</v>
      </c>
      <c r="G80" s="997">
        <v>0.97774900111017049</v>
      </c>
      <c r="H80" s="996">
        <v>2865.404567172</v>
      </c>
      <c r="I80" s="997">
        <v>2.2250998889829589E-2</v>
      </c>
    </row>
    <row r="81" spans="1:9" ht="18">
      <c r="A81" s="1000"/>
      <c r="B81" s="335"/>
      <c r="C81" s="137"/>
      <c r="D81" s="335"/>
      <c r="E81" s="137"/>
      <c r="F81" s="996"/>
      <c r="G81" s="997"/>
      <c r="H81" s="996"/>
      <c r="I81" s="997"/>
    </row>
    <row r="82" spans="1:9" ht="18">
      <c r="A82" s="1000"/>
      <c r="B82" s="335"/>
      <c r="C82" s="137"/>
      <c r="D82" s="335"/>
      <c r="E82" s="137"/>
      <c r="F82" s="996"/>
      <c r="G82" s="997"/>
      <c r="H82" s="996"/>
      <c r="I82" s="997"/>
    </row>
    <row r="83" spans="1:9" ht="18">
      <c r="A83" s="1000"/>
      <c r="B83" s="335"/>
      <c r="C83" s="137"/>
      <c r="D83" s="335"/>
      <c r="E83" s="137"/>
      <c r="F83" s="996"/>
      <c r="G83" s="997"/>
      <c r="H83" s="996"/>
      <c r="I83" s="997"/>
    </row>
    <row r="84" spans="1:9" ht="18">
      <c r="A84" s="1000"/>
      <c r="B84" s="335"/>
      <c r="C84" s="137"/>
      <c r="D84" s="335"/>
      <c r="E84" s="137"/>
      <c r="F84" s="996"/>
      <c r="G84" s="997"/>
      <c r="H84" s="996"/>
      <c r="I84" s="997"/>
    </row>
    <row r="85" spans="1:9" ht="18">
      <c r="A85" s="1000"/>
      <c r="B85" s="335"/>
      <c r="C85" s="137"/>
      <c r="D85" s="335"/>
      <c r="E85" s="137"/>
      <c r="F85" s="996"/>
      <c r="G85" s="997"/>
      <c r="H85" s="996"/>
      <c r="I85" s="997"/>
    </row>
  </sheetData>
  <mergeCells count="5">
    <mergeCell ref="A1:F1"/>
    <mergeCell ref="A17:F17"/>
    <mergeCell ref="F33:I33"/>
    <mergeCell ref="B33:E33"/>
    <mergeCell ref="A33:A3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22"/>
  <sheetViews>
    <sheetView rightToLeft="1" zoomScale="115" zoomScaleNormal="115" workbookViewId="0">
      <selection activeCell="D3" sqref="D3"/>
    </sheetView>
  </sheetViews>
  <sheetFormatPr defaultRowHeight="15"/>
  <cols>
    <col min="1" max="1" width="9.28515625" style="331" customWidth="1"/>
    <col min="2" max="2" width="36.85546875" style="331" customWidth="1"/>
    <col min="3" max="3" width="13.140625" style="331" customWidth="1"/>
    <col min="4" max="4" width="12.28515625" style="331" customWidth="1"/>
    <col min="5" max="5" width="16.42578125" style="331" customWidth="1"/>
    <col min="6" max="6" width="17.85546875" style="331" customWidth="1"/>
    <col min="7" max="16384" width="9.140625" style="331"/>
  </cols>
  <sheetData>
    <row r="1" spans="1:5">
      <c r="A1" s="336"/>
      <c r="B1" s="337"/>
      <c r="C1" s="338" t="s">
        <v>2035</v>
      </c>
      <c r="D1" s="338" t="s">
        <v>2178</v>
      </c>
      <c r="E1" s="338" t="s">
        <v>2056</v>
      </c>
    </row>
    <row r="2" spans="1:5" ht="15.75" customHeight="1">
      <c r="A2" s="1135" t="s">
        <v>22</v>
      </c>
      <c r="B2" s="339" t="s">
        <v>237</v>
      </c>
      <c r="C2" s="1055">
        <v>431868.80264898</v>
      </c>
      <c r="D2" s="1055">
        <v>643463.56591221795</v>
      </c>
      <c r="E2" s="1056">
        <v>0.48995148981673653</v>
      </c>
    </row>
    <row r="3" spans="1:5" ht="17.25">
      <c r="A3" s="1136"/>
      <c r="B3" s="340" t="s">
        <v>238</v>
      </c>
      <c r="C3" s="1057">
        <v>118376.596688358</v>
      </c>
      <c r="D3" s="1057">
        <v>197056.277501979</v>
      </c>
      <c r="E3" s="1058">
        <v>0.66465570910739769</v>
      </c>
    </row>
    <row r="4" spans="1:5" ht="17.25">
      <c r="A4" s="1136"/>
      <c r="B4" s="340" t="s">
        <v>239</v>
      </c>
      <c r="C4" s="1057">
        <v>313492.205960622</v>
      </c>
      <c r="D4" s="1057">
        <v>446407.28841023898</v>
      </c>
      <c r="E4" s="1058">
        <v>0.42398209563880696</v>
      </c>
    </row>
    <row r="5" spans="1:5" ht="17.25">
      <c r="A5" s="1136"/>
      <c r="B5" s="340" t="s">
        <v>240</v>
      </c>
      <c r="C5" s="1057">
        <v>131795.644334813</v>
      </c>
      <c r="D5" s="1057">
        <v>215197.71013096499</v>
      </c>
      <c r="E5" s="1058">
        <v>0.6328135213958801</v>
      </c>
    </row>
    <row r="6" spans="1:5" ht="17.25">
      <c r="A6" s="1136"/>
      <c r="B6" s="340" t="s">
        <v>241</v>
      </c>
      <c r="C6" s="1057">
        <v>300073.158314167</v>
      </c>
      <c r="D6" s="1057">
        <v>428265.85578125302</v>
      </c>
      <c r="E6" s="1058">
        <v>0.42720481294389012</v>
      </c>
    </row>
    <row r="7" spans="1:5" ht="16.5">
      <c r="A7" s="1136"/>
      <c r="B7" s="339" t="s">
        <v>242</v>
      </c>
      <c r="C7" s="1055">
        <v>83960</v>
      </c>
      <c r="D7" s="1055">
        <v>121034</v>
      </c>
      <c r="E7" s="1056">
        <v>0.44156741305383518</v>
      </c>
    </row>
    <row r="8" spans="1:5" ht="17.25">
      <c r="A8" s="1136"/>
      <c r="B8" s="340" t="s">
        <v>243</v>
      </c>
      <c r="C8" s="1057">
        <v>22837</v>
      </c>
      <c r="D8" s="1057">
        <v>35610</v>
      </c>
      <c r="E8" s="1058">
        <v>0.55931164338573369</v>
      </c>
    </row>
    <row r="9" spans="1:5" ht="17.25">
      <c r="A9" s="1136"/>
      <c r="B9" s="340" t="s">
        <v>244</v>
      </c>
      <c r="C9" s="1057">
        <v>61123</v>
      </c>
      <c r="D9" s="1057">
        <v>85424</v>
      </c>
      <c r="E9" s="1058">
        <v>0.39757538078955545</v>
      </c>
    </row>
    <row r="10" spans="1:5" ht="17.25">
      <c r="A10" s="1136"/>
      <c r="B10" s="340" t="s">
        <v>245</v>
      </c>
      <c r="C10" s="1057">
        <v>25568</v>
      </c>
      <c r="D10" s="1057">
        <v>38236</v>
      </c>
      <c r="E10" s="1058">
        <v>0.49546307884856078</v>
      </c>
    </row>
    <row r="11" spans="1:5" ht="17.25">
      <c r="A11" s="1137"/>
      <c r="B11" s="341" t="s">
        <v>246</v>
      </c>
      <c r="C11" s="1057">
        <v>58392</v>
      </c>
      <c r="D11" s="1057">
        <v>82798</v>
      </c>
      <c r="E11" s="1059">
        <v>0.41796821482394853</v>
      </c>
    </row>
    <row r="12" spans="1:5">
      <c r="A12" s="336"/>
      <c r="B12" s="337"/>
      <c r="C12" s="338" t="s">
        <v>2035</v>
      </c>
      <c r="D12" s="338" t="s">
        <v>2178</v>
      </c>
      <c r="E12" s="338" t="s">
        <v>2056</v>
      </c>
    </row>
    <row r="13" spans="1:5" ht="16.5">
      <c r="A13" s="1138" t="s">
        <v>18</v>
      </c>
      <c r="B13" s="342" t="s">
        <v>247</v>
      </c>
      <c r="C13" s="1055">
        <v>331606.67989353801</v>
      </c>
      <c r="D13" s="1055">
        <v>378908.62732394598</v>
      </c>
      <c r="E13" s="1056">
        <v>0.14264473636536579</v>
      </c>
    </row>
    <row r="14" spans="1:5" ht="17.25">
      <c r="A14" s="1139"/>
      <c r="B14" s="343" t="s">
        <v>248</v>
      </c>
      <c r="C14" s="1057">
        <v>146500.45144151201</v>
      </c>
      <c r="D14" s="1057">
        <v>161084.79018400199</v>
      </c>
      <c r="E14" s="1058">
        <v>9.9551493520909418E-2</v>
      </c>
    </row>
    <row r="15" spans="1:5" ht="17.25">
      <c r="A15" s="1139"/>
      <c r="B15" s="343" t="s">
        <v>249</v>
      </c>
      <c r="C15" s="1057">
        <v>185106.228452026</v>
      </c>
      <c r="D15" s="1057">
        <v>217823.83713994399</v>
      </c>
      <c r="E15" s="1058">
        <v>0.17675044735945988</v>
      </c>
    </row>
    <row r="16" spans="1:5" ht="17.25">
      <c r="A16" s="1139"/>
      <c r="B16" s="343" t="s">
        <v>250</v>
      </c>
      <c r="C16" s="1057">
        <v>151267.765539977</v>
      </c>
      <c r="D16" s="1057">
        <v>167346.49236455301</v>
      </c>
      <c r="E16" s="1058">
        <v>0.10629314690529168</v>
      </c>
    </row>
    <row r="17" spans="1:5" ht="17.25">
      <c r="A17" s="1139"/>
      <c r="B17" s="343" t="s">
        <v>251</v>
      </c>
      <c r="C17" s="1057">
        <v>180338.91435356101</v>
      </c>
      <c r="D17" s="1057">
        <v>211562.13495939301</v>
      </c>
      <c r="E17" s="1058">
        <v>0.1731363456287518</v>
      </c>
    </row>
    <row r="18" spans="1:5" ht="16.5">
      <c r="A18" s="1139"/>
      <c r="B18" s="342" t="s">
        <v>252</v>
      </c>
      <c r="C18" s="1055">
        <v>37722</v>
      </c>
      <c r="D18" s="1055">
        <v>40495</v>
      </c>
      <c r="E18" s="1056">
        <v>7.3511478712687595E-2</v>
      </c>
    </row>
    <row r="19" spans="1:5" ht="17.25">
      <c r="A19" s="1139"/>
      <c r="B19" s="343" t="s">
        <v>253</v>
      </c>
      <c r="C19" s="1057">
        <v>5058</v>
      </c>
      <c r="D19" s="1057">
        <v>6059</v>
      </c>
      <c r="E19" s="1058">
        <v>0.19790431000395414</v>
      </c>
    </row>
    <row r="20" spans="1:5" ht="17.25">
      <c r="A20" s="1139"/>
      <c r="B20" s="343" t="s">
        <v>254</v>
      </c>
      <c r="C20" s="1057">
        <v>32664</v>
      </c>
      <c r="D20" s="1057">
        <v>34436</v>
      </c>
      <c r="E20" s="1058">
        <v>5.4249326475630744E-2</v>
      </c>
    </row>
    <row r="21" spans="1:5" ht="17.25">
      <c r="A21" s="1139"/>
      <c r="B21" s="343" t="s">
        <v>255</v>
      </c>
      <c r="C21" s="1057">
        <v>6355</v>
      </c>
      <c r="D21" s="1057">
        <v>7060</v>
      </c>
      <c r="E21" s="1058">
        <v>0.11093627065302902</v>
      </c>
    </row>
    <row r="22" spans="1:5" ht="18" thickBot="1">
      <c r="A22" s="1140"/>
      <c r="B22" s="344" t="s">
        <v>256</v>
      </c>
      <c r="C22" s="1057">
        <v>31367</v>
      </c>
      <c r="D22" s="1057">
        <v>33435</v>
      </c>
      <c r="E22" s="1059">
        <v>6.5929161220390942E-2</v>
      </c>
    </row>
  </sheetData>
  <mergeCells count="2">
    <mergeCell ref="A2:A11"/>
    <mergeCell ref="A13:A2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30"/>
  <sheetViews>
    <sheetView rightToLeft="1" zoomScale="85" zoomScaleNormal="85" workbookViewId="0">
      <selection activeCell="I5" sqref="I5"/>
    </sheetView>
  </sheetViews>
  <sheetFormatPr defaultRowHeight="15"/>
  <cols>
    <col min="1" max="1" width="5.5703125" style="331" customWidth="1"/>
    <col min="2" max="2" width="16.7109375" style="331" customWidth="1"/>
    <col min="3" max="3" width="13.28515625" style="331" customWidth="1"/>
    <col min="4" max="4" width="12.42578125" style="331" customWidth="1"/>
    <col min="5" max="5" width="11.7109375" style="331" customWidth="1"/>
    <col min="6" max="6" width="11.85546875" style="331" customWidth="1"/>
    <col min="7" max="7" width="13.7109375" style="331" customWidth="1"/>
    <col min="8" max="8" width="15.85546875" style="331" customWidth="1"/>
    <col min="9" max="9" width="16.7109375" style="331" customWidth="1"/>
    <col min="10" max="10" width="13.5703125" style="331" customWidth="1"/>
    <col min="11" max="11" width="14.5703125" style="331" bestFit="1" customWidth="1"/>
    <col min="12" max="13" width="12.5703125" style="331" bestFit="1" customWidth="1"/>
    <col min="14" max="14" width="15.28515625" style="331" bestFit="1" customWidth="1"/>
    <col min="15" max="15" width="11.7109375" style="331" bestFit="1" customWidth="1"/>
    <col min="16" max="16384" width="9.140625" style="331"/>
  </cols>
  <sheetData>
    <row r="1" spans="1:8" ht="24" customHeight="1">
      <c r="A1" s="1157"/>
      <c r="B1" s="1158"/>
      <c r="C1" s="1141" t="s">
        <v>257</v>
      </c>
      <c r="D1" s="1141"/>
      <c r="E1" s="1142"/>
      <c r="F1" s="1143" t="s">
        <v>258</v>
      </c>
      <c r="G1" s="1144"/>
      <c r="H1" s="1145"/>
    </row>
    <row r="2" spans="1:8" ht="24" customHeight="1">
      <c r="A2" s="1146" t="s">
        <v>52</v>
      </c>
      <c r="B2" s="1147"/>
      <c r="C2" s="1148" t="s">
        <v>2172</v>
      </c>
      <c r="D2" s="1148" t="s">
        <v>2031</v>
      </c>
      <c r="E2" s="1148" t="s">
        <v>2179</v>
      </c>
      <c r="F2" s="1150" t="s">
        <v>259</v>
      </c>
      <c r="G2" s="1151" t="s">
        <v>260</v>
      </c>
      <c r="H2" s="1151" t="s">
        <v>2180</v>
      </c>
    </row>
    <row r="3" spans="1:8" ht="24" customHeight="1">
      <c r="A3" s="1146" t="s">
        <v>53</v>
      </c>
      <c r="B3" s="1147"/>
      <c r="C3" s="1149"/>
      <c r="D3" s="1149"/>
      <c r="E3" s="1149"/>
      <c r="F3" s="1146"/>
      <c r="G3" s="1151"/>
      <c r="H3" s="1151"/>
    </row>
    <row r="4" spans="1:8" ht="24" customHeight="1">
      <c r="A4" s="347">
        <v>1</v>
      </c>
      <c r="B4" s="348" t="s">
        <v>54</v>
      </c>
      <c r="C4" s="349">
        <v>26264106.546</v>
      </c>
      <c r="D4" s="349">
        <v>18900400.761500001</v>
      </c>
      <c r="E4" s="350">
        <v>17035017.936999999</v>
      </c>
      <c r="F4" s="351">
        <v>0.38960580134892275</v>
      </c>
      <c r="G4" s="351">
        <v>0.54177158152293181</v>
      </c>
      <c r="H4" s="352">
        <v>0.604009021790196</v>
      </c>
    </row>
    <row r="5" spans="1:8" ht="24" customHeight="1">
      <c r="A5" s="347">
        <v>2</v>
      </c>
      <c r="B5" s="354" t="s">
        <v>57</v>
      </c>
      <c r="C5" s="349">
        <v>408439.54100000003</v>
      </c>
      <c r="D5" s="349">
        <v>215264.728</v>
      </c>
      <c r="E5" s="349">
        <v>153050.27100000001</v>
      </c>
      <c r="F5" s="355">
        <v>0.89738256143849093</v>
      </c>
      <c r="G5" s="351">
        <v>1.6686626448377866</v>
      </c>
      <c r="H5" s="352">
        <v>9.3930919442382112E-3</v>
      </c>
    </row>
    <row r="6" spans="1:8" ht="24" customHeight="1">
      <c r="A6" s="347">
        <v>3</v>
      </c>
      <c r="B6" s="354" t="s">
        <v>55</v>
      </c>
      <c r="C6" s="349">
        <v>292473.87599999999</v>
      </c>
      <c r="D6" s="349">
        <v>901078.04850000003</v>
      </c>
      <c r="E6" s="349">
        <v>3032387.1825000001</v>
      </c>
      <c r="F6" s="355">
        <v>-0.67541782147853535</v>
      </c>
      <c r="G6" s="351">
        <v>-0.90354995638819613</v>
      </c>
      <c r="H6" s="352">
        <v>6.7261705412496424E-3</v>
      </c>
    </row>
    <row r="7" spans="1:8" ht="24" customHeight="1">
      <c r="A7" s="347">
        <v>4</v>
      </c>
      <c r="B7" s="354" t="s">
        <v>58</v>
      </c>
      <c r="C7" s="349">
        <v>242700.69399999999</v>
      </c>
      <c r="D7" s="349">
        <v>116525.2105</v>
      </c>
      <c r="E7" s="349">
        <v>176076.2115</v>
      </c>
      <c r="F7" s="355">
        <v>1.0828170398370571</v>
      </c>
      <c r="G7" s="351">
        <v>0.37838434807532173</v>
      </c>
      <c r="H7" s="352">
        <v>5.5815113494910697E-3</v>
      </c>
    </row>
    <row r="8" spans="1:8" ht="24" customHeight="1">
      <c r="A8" s="347">
        <v>5</v>
      </c>
      <c r="B8" s="354" t="s">
        <v>61</v>
      </c>
      <c r="C8" s="349">
        <v>199890.63949999999</v>
      </c>
      <c r="D8" s="349">
        <v>125762.8205</v>
      </c>
      <c r="E8" s="349">
        <v>85541.462</v>
      </c>
      <c r="F8" s="351">
        <v>0.5894255448890795</v>
      </c>
      <c r="G8" s="351">
        <v>1.3367690337113949</v>
      </c>
      <c r="H8" s="352">
        <v>4.5969867437885359E-3</v>
      </c>
    </row>
    <row r="9" spans="1:8" ht="24" customHeight="1">
      <c r="A9" s="357"/>
      <c r="B9" s="348" t="s">
        <v>261</v>
      </c>
      <c r="C9" s="358">
        <v>27407611.296499997</v>
      </c>
      <c r="D9" s="358">
        <v>20259031.569000002</v>
      </c>
      <c r="E9" s="358">
        <v>20482073.064000003</v>
      </c>
      <c r="F9" s="359">
        <v>0.35285890656484398</v>
      </c>
      <c r="G9" s="359">
        <v>0.3381268200176748</v>
      </c>
      <c r="H9" s="360">
        <v>0.63030678236896343</v>
      </c>
    </row>
    <row r="10" spans="1:8" ht="24" customHeight="1">
      <c r="A10" s="362"/>
      <c r="B10" s="348" t="s">
        <v>59</v>
      </c>
      <c r="C10" s="358">
        <v>816426.69550001249</v>
      </c>
      <c r="D10" s="358">
        <v>479546.87699999101</v>
      </c>
      <c r="E10" s="358">
        <v>405459.14249999495</v>
      </c>
      <c r="F10" s="359">
        <v>0.70249611593243211</v>
      </c>
      <c r="G10" s="359">
        <v>1.0135856117735034</v>
      </c>
      <c r="H10" s="360">
        <v>1.8775780125955509E-2</v>
      </c>
    </row>
    <row r="11" spans="1:8" ht="24" customHeight="1" thickBot="1">
      <c r="A11" s="363"/>
      <c r="B11" s="364" t="s">
        <v>46</v>
      </c>
      <c r="C11" s="365">
        <v>15258932.623500001</v>
      </c>
      <c r="D11" s="365">
        <v>9170659.4989999998</v>
      </c>
      <c r="E11" s="366">
        <v>2557375.3955000001</v>
      </c>
      <c r="F11" s="367">
        <v>0.66388607331499849</v>
      </c>
      <c r="G11" s="367">
        <v>4.9666377686865486</v>
      </c>
      <c r="H11" s="368">
        <v>0.35091743750508103</v>
      </c>
    </row>
    <row r="12" spans="1:8" ht="24" customHeight="1" thickTop="1">
      <c r="A12" s="369"/>
      <c r="B12" s="370" t="s">
        <v>48</v>
      </c>
      <c r="C12" s="371">
        <v>43482970.615500011</v>
      </c>
      <c r="D12" s="371">
        <v>29909237.944999993</v>
      </c>
      <c r="E12" s="372">
        <v>23444907.601999998</v>
      </c>
      <c r="F12" s="373">
        <v>0.45383077614550782</v>
      </c>
      <c r="G12" s="373">
        <v>0.85468722477672032</v>
      </c>
      <c r="H12" s="374">
        <v>1</v>
      </c>
    </row>
    <row r="14" spans="1:8" ht="24" customHeight="1">
      <c r="A14" s="345"/>
      <c r="B14" s="346"/>
      <c r="C14" s="1141" t="s">
        <v>257</v>
      </c>
      <c r="D14" s="1141"/>
      <c r="E14" s="1142"/>
      <c r="F14" s="1144" t="s">
        <v>258</v>
      </c>
      <c r="G14" s="1144"/>
      <c r="H14" s="1145"/>
    </row>
    <row r="15" spans="1:8" ht="24" customHeight="1">
      <c r="A15" s="1146" t="s">
        <v>52</v>
      </c>
      <c r="B15" s="1152"/>
      <c r="C15" s="1148" t="s">
        <v>2172</v>
      </c>
      <c r="D15" s="1148" t="s">
        <v>2031</v>
      </c>
      <c r="E15" s="1148" t="s">
        <v>2179</v>
      </c>
      <c r="F15" s="1150" t="s">
        <v>259</v>
      </c>
      <c r="G15" s="1151" t="s">
        <v>260</v>
      </c>
      <c r="H15" s="1151" t="s">
        <v>2180</v>
      </c>
    </row>
    <row r="16" spans="1:8" ht="24" customHeight="1">
      <c r="A16" s="1146" t="s">
        <v>60</v>
      </c>
      <c r="B16" s="1152"/>
      <c r="C16" s="1149"/>
      <c r="D16" s="1149"/>
      <c r="E16" s="1149"/>
      <c r="F16" s="1146"/>
      <c r="G16" s="1151"/>
      <c r="H16" s="1151"/>
    </row>
    <row r="17" spans="1:8" ht="24" customHeight="1">
      <c r="A17" s="375">
        <v>1</v>
      </c>
      <c r="B17" s="376" t="s">
        <v>54</v>
      </c>
      <c r="C17" s="349">
        <v>15076425.257999999</v>
      </c>
      <c r="D17" s="349">
        <v>10394509.6545</v>
      </c>
      <c r="E17" s="349">
        <v>10183462.827</v>
      </c>
      <c r="F17" s="377">
        <v>0.45042197844061849</v>
      </c>
      <c r="G17" s="378">
        <v>0.48048119918766807</v>
      </c>
      <c r="H17" s="352">
        <v>0.12771577063579229</v>
      </c>
    </row>
    <row r="18" spans="1:8" ht="24" customHeight="1">
      <c r="A18" s="375">
        <v>2</v>
      </c>
      <c r="B18" s="354" t="s">
        <v>56</v>
      </c>
      <c r="C18" s="349">
        <v>1577341.3540000001</v>
      </c>
      <c r="D18" s="349">
        <v>1218598.112</v>
      </c>
      <c r="E18" s="349">
        <v>1376507.8865</v>
      </c>
      <c r="F18" s="378">
        <v>0.29439011801127757</v>
      </c>
      <c r="G18" s="352">
        <v>0.1459007024003709</v>
      </c>
      <c r="H18" s="352">
        <v>1.3362011427405045E-2</v>
      </c>
    </row>
    <row r="19" spans="1:8" ht="24" customHeight="1">
      <c r="A19" s="375">
        <v>3</v>
      </c>
      <c r="B19" s="354" t="s">
        <v>57</v>
      </c>
      <c r="C19" s="349">
        <v>950233.44499999995</v>
      </c>
      <c r="D19" s="349">
        <v>841740.446</v>
      </c>
      <c r="E19" s="349">
        <v>950681.37699999998</v>
      </c>
      <c r="F19" s="378">
        <v>0.1288912746388331</v>
      </c>
      <c r="G19" s="352">
        <v>-4.7116942735692113E-4</v>
      </c>
      <c r="H19" s="352">
        <v>8.0496400595812083E-3</v>
      </c>
    </row>
    <row r="20" spans="1:8" ht="24" customHeight="1">
      <c r="A20" s="375">
        <v>4</v>
      </c>
      <c r="B20" s="348" t="s">
        <v>62</v>
      </c>
      <c r="C20" s="349">
        <v>796922.65099999995</v>
      </c>
      <c r="D20" s="349">
        <v>568718.03150000004</v>
      </c>
      <c r="E20" s="349">
        <v>539949.53399999999</v>
      </c>
      <c r="F20" s="378">
        <v>0.40126144567301258</v>
      </c>
      <c r="G20" s="352">
        <v>0.47592062001853663</v>
      </c>
      <c r="H20" s="352">
        <v>6.7509100312473785E-3</v>
      </c>
    </row>
    <row r="21" spans="1:8" ht="24" customHeight="1">
      <c r="A21" s="375">
        <v>5</v>
      </c>
      <c r="B21" s="348" t="s">
        <v>61</v>
      </c>
      <c r="C21" s="349">
        <v>722077.64950000006</v>
      </c>
      <c r="D21" s="349">
        <v>586496.23149999999</v>
      </c>
      <c r="E21" s="349">
        <v>744591.25349999999</v>
      </c>
      <c r="F21" s="378">
        <v>0.23117184854409434</v>
      </c>
      <c r="G21" s="378">
        <v>-3.0236191862546447E-2</v>
      </c>
      <c r="H21" s="352">
        <v>6.1168812823078848E-3</v>
      </c>
    </row>
    <row r="22" spans="1:8" ht="24" customHeight="1">
      <c r="A22" s="379"/>
      <c r="B22" s="354" t="s">
        <v>261</v>
      </c>
      <c r="C22" s="358">
        <v>19123000.357500002</v>
      </c>
      <c r="D22" s="358">
        <v>13610062.475500001</v>
      </c>
      <c r="E22" s="358">
        <v>13795192.878</v>
      </c>
      <c r="F22" s="380">
        <v>0.40506337806487314</v>
      </c>
      <c r="G22" s="380">
        <v>0.38620753813428488</v>
      </c>
      <c r="H22" s="380">
        <v>0.16199521343633383</v>
      </c>
    </row>
    <row r="23" spans="1:8" ht="24" customHeight="1">
      <c r="A23" s="381"/>
      <c r="B23" s="354" t="s">
        <v>59</v>
      </c>
      <c r="C23" s="349">
        <v>4747871.7265000045</v>
      </c>
      <c r="D23" s="349">
        <v>3433761.8070000112</v>
      </c>
      <c r="E23" s="349">
        <v>3820321.237999998</v>
      </c>
      <c r="F23" s="377">
        <v>0.38270270139911</v>
      </c>
      <c r="G23" s="378">
        <v>0.2427938465681474</v>
      </c>
      <c r="H23" s="352">
        <v>4.0220283392979742E-2</v>
      </c>
    </row>
    <row r="24" spans="1:8" ht="24" customHeight="1">
      <c r="A24" s="382"/>
      <c r="B24" s="354" t="s">
        <v>46</v>
      </c>
      <c r="C24" s="349">
        <v>94175827.888500005</v>
      </c>
      <c r="D24" s="349">
        <v>74728874.8565</v>
      </c>
      <c r="E24" s="349">
        <v>32154551.357000001</v>
      </c>
      <c r="F24" s="383">
        <v>0.26023345151848609</v>
      </c>
      <c r="G24" s="378">
        <v>1.9288490715638007</v>
      </c>
      <c r="H24" s="352">
        <v>0.79778450317068639</v>
      </c>
    </row>
    <row r="25" spans="1:8" ht="24" customHeight="1">
      <c r="A25" s="384"/>
      <c r="B25" s="385" t="s">
        <v>48</v>
      </c>
      <c r="C25" s="386">
        <v>118046699.97250001</v>
      </c>
      <c r="D25" s="386">
        <v>91772699.139000013</v>
      </c>
      <c r="E25" s="386">
        <v>49770065.472999997</v>
      </c>
      <c r="F25" s="387">
        <v>0.28629430190023153</v>
      </c>
      <c r="G25" s="387">
        <v>1.3718413638925138</v>
      </c>
      <c r="H25" s="387">
        <v>1</v>
      </c>
    </row>
    <row r="27" spans="1:8" ht="18.75">
      <c r="A27" s="1153"/>
      <c r="B27" s="1154"/>
      <c r="C27" s="353" t="s">
        <v>2033</v>
      </c>
      <c r="D27" s="353" t="s">
        <v>2181</v>
      </c>
    </row>
    <row r="28" spans="1:8" ht="17.25" customHeight="1">
      <c r="A28" s="1155" t="s">
        <v>47</v>
      </c>
      <c r="B28" s="1156"/>
      <c r="C28" s="356">
        <v>37782402728.5</v>
      </c>
      <c r="D28" s="356">
        <v>52094910076.000015</v>
      </c>
    </row>
    <row r="29" spans="1:8" ht="17.25">
      <c r="A29" s="1155" t="s">
        <v>46</v>
      </c>
      <c r="B29" s="1156"/>
      <c r="C29" s="356">
        <v>83899534355.5</v>
      </c>
      <c r="D29" s="356">
        <v>109434760512.00002</v>
      </c>
    </row>
    <row r="30" spans="1:8" ht="16.5">
      <c r="A30" s="1155" t="s">
        <v>48</v>
      </c>
      <c r="B30" s="1156"/>
      <c r="C30" s="361">
        <v>121681937084</v>
      </c>
      <c r="D30" s="361">
        <v>161529670588.00003</v>
      </c>
    </row>
  </sheetData>
  <mergeCells count="25">
    <mergeCell ref="A27:B27"/>
    <mergeCell ref="A28:B28"/>
    <mergeCell ref="A29:B29"/>
    <mergeCell ref="A30:B30"/>
    <mergeCell ref="A1:B1"/>
    <mergeCell ref="C14:E14"/>
    <mergeCell ref="F14:H14"/>
    <mergeCell ref="A15:B15"/>
    <mergeCell ref="C15:C16"/>
    <mergeCell ref="D15:D16"/>
    <mergeCell ref="E15:E16"/>
    <mergeCell ref="F15:F16"/>
    <mergeCell ref="G15:G16"/>
    <mergeCell ref="H15:H16"/>
    <mergeCell ref="A16:B16"/>
    <mergeCell ref="C1:E1"/>
    <mergeCell ref="F1:H1"/>
    <mergeCell ref="A2:B2"/>
    <mergeCell ref="C2:C3"/>
    <mergeCell ref="D2:D3"/>
    <mergeCell ref="E2:E3"/>
    <mergeCell ref="F2:F3"/>
    <mergeCell ref="G2:G3"/>
    <mergeCell ref="H2:H3"/>
    <mergeCell ref="A3:B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Z21"/>
  <sheetViews>
    <sheetView rightToLeft="1" zoomScaleNormal="100" workbookViewId="0">
      <selection activeCell="A9" sqref="A9"/>
    </sheetView>
  </sheetViews>
  <sheetFormatPr defaultRowHeight="15"/>
  <cols>
    <col min="1" max="1" width="14.28515625" bestFit="1" customWidth="1"/>
    <col min="2" max="7" width="12.85546875" customWidth="1"/>
    <col min="8" max="10" width="13.85546875" customWidth="1"/>
    <col min="11" max="15" width="12.85546875" bestFit="1" customWidth="1"/>
    <col min="16" max="16" width="13.85546875" bestFit="1" customWidth="1"/>
    <col min="17" max="17" width="13.85546875" customWidth="1"/>
    <col min="18" max="18" width="14.28515625" customWidth="1"/>
    <col min="19" max="19" width="12.85546875" bestFit="1" customWidth="1"/>
    <col min="20" max="21" width="13.85546875" bestFit="1" customWidth="1"/>
    <col min="22" max="22" width="14.85546875" customWidth="1"/>
    <col min="23" max="23" width="13.85546875" customWidth="1"/>
    <col min="24" max="27" width="16.140625" customWidth="1"/>
  </cols>
  <sheetData>
    <row r="1" spans="1:26"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228</v>
      </c>
      <c r="H1" s="3" t="s">
        <v>7</v>
      </c>
      <c r="I1" s="3" t="s">
        <v>8</v>
      </c>
      <c r="J1" s="3" t="s">
        <v>9</v>
      </c>
      <c r="K1" s="3" t="s">
        <v>225</v>
      </c>
      <c r="L1" s="3" t="s">
        <v>11</v>
      </c>
      <c r="M1" s="4" t="s">
        <v>12</v>
      </c>
      <c r="N1" s="3" t="s">
        <v>49</v>
      </c>
      <c r="O1" s="3" t="s">
        <v>227</v>
      </c>
      <c r="P1" s="3" t="s">
        <v>1607</v>
      </c>
      <c r="Q1" s="3" t="s">
        <v>1644</v>
      </c>
      <c r="R1" s="3" t="s">
        <v>1698</v>
      </c>
      <c r="S1" s="3" t="s">
        <v>1760</v>
      </c>
      <c r="T1" s="3" t="s">
        <v>1794</v>
      </c>
      <c r="U1" s="3" t="s">
        <v>1529</v>
      </c>
      <c r="V1" s="3" t="s">
        <v>1897</v>
      </c>
      <c r="W1" s="3" t="s">
        <v>2030</v>
      </c>
      <c r="X1" s="3" t="s">
        <v>1531</v>
      </c>
      <c r="Y1" s="3"/>
      <c r="Z1" s="3"/>
    </row>
    <row r="2" spans="1:26" ht="16.5" customHeight="1">
      <c r="A2" s="135" t="s">
        <v>46</v>
      </c>
      <c r="B2" s="5">
        <v>9272972281.5</v>
      </c>
      <c r="C2" s="5">
        <v>5298548291</v>
      </c>
      <c r="D2" s="5">
        <v>7862499094</v>
      </c>
      <c r="E2" s="5">
        <v>11543601102</v>
      </c>
      <c r="F2" s="5">
        <v>16147071474.5</v>
      </c>
      <c r="G2" s="5">
        <v>22447886106</v>
      </c>
      <c r="H2" s="5">
        <v>35804044156</v>
      </c>
      <c r="I2" s="5">
        <v>55133311858.5</v>
      </c>
      <c r="J2" s="5">
        <v>32105584649</v>
      </c>
      <c r="K2" s="5">
        <v>24166962723</v>
      </c>
      <c r="L2" s="5">
        <v>34713492406.5</v>
      </c>
      <c r="M2" s="5">
        <v>27603732752.5</v>
      </c>
      <c r="N2" s="6">
        <v>27747751443</v>
      </c>
      <c r="O2" s="6">
        <v>42635160839</v>
      </c>
      <c r="P2" s="6">
        <v>84076283831</v>
      </c>
      <c r="Q2" s="6">
        <v>62663387959.5</v>
      </c>
      <c r="R2" s="6">
        <v>65593395902.5</v>
      </c>
      <c r="S2" s="6">
        <v>56573284847.5</v>
      </c>
      <c r="T2" s="6">
        <v>90100094707</v>
      </c>
      <c r="U2" s="6">
        <v>92405208116.5</v>
      </c>
      <c r="V2" s="6">
        <v>43759143671.5</v>
      </c>
      <c r="W2" s="6">
        <v>83899534355.5</v>
      </c>
      <c r="X2" s="6">
        <v>109434760512.00002</v>
      </c>
      <c r="Y2" s="6"/>
      <c r="Z2" s="6"/>
    </row>
    <row r="3" spans="1:26" ht="16.5" customHeight="1">
      <c r="A3" s="135" t="s">
        <v>47</v>
      </c>
      <c r="B3" s="5">
        <v>51492433731.5</v>
      </c>
      <c r="C3" s="5">
        <v>7104243376</v>
      </c>
      <c r="D3" s="5">
        <v>21915485137</v>
      </c>
      <c r="E3" s="5">
        <v>21088672720</v>
      </c>
      <c r="F3" s="5">
        <v>27685953065.5</v>
      </c>
      <c r="G3" s="5">
        <v>41529541347</v>
      </c>
      <c r="H3" s="5">
        <v>48039518218</v>
      </c>
      <c r="I3" s="5">
        <v>62578399666.5</v>
      </c>
      <c r="J3" s="5">
        <v>30105418830</v>
      </c>
      <c r="K3" s="5">
        <v>20355930187</v>
      </c>
      <c r="L3" s="5">
        <v>39896170528.5</v>
      </c>
      <c r="M3" s="5">
        <v>23941070938.5</v>
      </c>
      <c r="N3" s="5">
        <v>46813878054</v>
      </c>
      <c r="O3" s="6">
        <v>40389764831</v>
      </c>
      <c r="P3" s="6">
        <v>65492491551</v>
      </c>
      <c r="Q3" s="6">
        <v>64241807162.5</v>
      </c>
      <c r="R3" s="6">
        <v>41871619975.5</v>
      </c>
      <c r="S3" s="6">
        <v>38060994422.5</v>
      </c>
      <c r="T3" s="6">
        <v>46469305103</v>
      </c>
      <c r="U3" s="6">
        <v>46998530593.5</v>
      </c>
      <c r="V3" s="6">
        <v>36776896111.5</v>
      </c>
      <c r="W3" s="6">
        <v>37782402728.5</v>
      </c>
      <c r="X3" s="6">
        <v>52094910076.000015</v>
      </c>
      <c r="Y3" s="6"/>
      <c r="Z3" s="6"/>
    </row>
    <row r="4" spans="1:26" ht="16.5" customHeight="1">
      <c r="A4" s="135" t="s">
        <v>48</v>
      </c>
      <c r="B4" s="5">
        <v>60765406013</v>
      </c>
      <c r="C4" s="5">
        <v>12402791667</v>
      </c>
      <c r="D4" s="5">
        <v>29777984231</v>
      </c>
      <c r="E4" s="5">
        <v>32632273822</v>
      </c>
      <c r="F4" s="5">
        <v>43833024540</v>
      </c>
      <c r="G4" s="5">
        <v>63977427453</v>
      </c>
      <c r="H4" s="5">
        <v>83843562374</v>
      </c>
      <c r="I4" s="5">
        <v>117711711525</v>
      </c>
      <c r="J4" s="5">
        <v>62211003479</v>
      </c>
      <c r="K4" s="5">
        <v>44522892910</v>
      </c>
      <c r="L4" s="5">
        <v>74609662935</v>
      </c>
      <c r="M4" s="5">
        <v>51544803691</v>
      </c>
      <c r="N4" s="6">
        <v>74561629497</v>
      </c>
      <c r="O4" s="6">
        <v>83024925670</v>
      </c>
      <c r="P4" s="6">
        <v>149568775382</v>
      </c>
      <c r="Q4" s="6">
        <v>126905195122</v>
      </c>
      <c r="R4" s="6">
        <v>107465015878</v>
      </c>
      <c r="S4" s="6">
        <v>94634279270</v>
      </c>
      <c r="T4" s="6">
        <v>136569399810</v>
      </c>
      <c r="U4" s="6">
        <v>139403738710</v>
      </c>
      <c r="V4" s="6">
        <v>80536039783</v>
      </c>
      <c r="W4" s="6">
        <v>121681937084</v>
      </c>
      <c r="X4" s="6">
        <v>161529670588.00003</v>
      </c>
      <c r="Y4" s="6"/>
      <c r="Z4" s="6"/>
    </row>
    <row r="5" spans="1:26" ht="21.75" customHeight="1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26">
      <c r="B6" s="3" t="s">
        <v>11</v>
      </c>
      <c r="C6" s="3" t="s">
        <v>12</v>
      </c>
      <c r="D6" s="3" t="s">
        <v>49</v>
      </c>
      <c r="E6" s="4" t="s">
        <v>227</v>
      </c>
      <c r="F6" s="3" t="s">
        <v>1607</v>
      </c>
      <c r="G6" s="3" t="s">
        <v>1644</v>
      </c>
      <c r="H6" s="3" t="s">
        <v>1698</v>
      </c>
      <c r="I6" s="3" t="s">
        <v>1760</v>
      </c>
      <c r="J6" s="3" t="s">
        <v>1794</v>
      </c>
      <c r="K6" s="3" t="s">
        <v>1529</v>
      </c>
      <c r="L6" s="3" t="s">
        <v>1897</v>
      </c>
      <c r="M6" s="3" t="s">
        <v>2030</v>
      </c>
      <c r="N6" s="3" t="s">
        <v>1531</v>
      </c>
    </row>
    <row r="7" spans="1:26" ht="16.5" customHeight="1">
      <c r="A7" s="135" t="s">
        <v>46</v>
      </c>
      <c r="B7" s="5">
        <v>34713492.406499997</v>
      </c>
      <c r="C7" s="5">
        <v>27603732.752500001</v>
      </c>
      <c r="D7" s="5">
        <v>27747751.443</v>
      </c>
      <c r="E7" s="5">
        <v>42635160.839000002</v>
      </c>
      <c r="F7" s="5">
        <v>84076283.831</v>
      </c>
      <c r="G7" s="5">
        <v>62663387.9595</v>
      </c>
      <c r="H7" s="5">
        <v>65593395.902500004</v>
      </c>
      <c r="I7" s="5">
        <v>56573284.847499996</v>
      </c>
      <c r="J7" s="5">
        <v>90100094.707000002</v>
      </c>
      <c r="K7" s="5">
        <v>92405208.116500005</v>
      </c>
      <c r="L7" s="5">
        <v>43759143.671499997</v>
      </c>
      <c r="M7" s="5">
        <v>83899534.355499998</v>
      </c>
      <c r="N7" s="5">
        <v>109434760.51200001</v>
      </c>
    </row>
    <row r="8" spans="1:26" ht="16.5" customHeight="1">
      <c r="A8" s="135" t="s">
        <v>47</v>
      </c>
      <c r="B8" s="5">
        <v>39896170.528499998</v>
      </c>
      <c r="C8" s="5">
        <v>23941070.938499998</v>
      </c>
      <c r="D8" s="5">
        <v>46813878.053999998</v>
      </c>
      <c r="E8" s="5">
        <v>40389764.831</v>
      </c>
      <c r="F8" s="5">
        <v>65492491.550999999</v>
      </c>
      <c r="G8" s="5">
        <v>64241807.162500001</v>
      </c>
      <c r="H8" s="5">
        <v>41871619.975500003</v>
      </c>
      <c r="I8" s="5">
        <v>38060994.422499999</v>
      </c>
      <c r="J8" s="5">
        <v>46469305.103</v>
      </c>
      <c r="K8" s="5">
        <v>46998530.593500003</v>
      </c>
      <c r="L8" s="5">
        <v>36776896.111500002</v>
      </c>
      <c r="M8" s="5">
        <v>37782402.728500001</v>
      </c>
      <c r="N8" s="5">
        <v>52094910.076000012</v>
      </c>
    </row>
    <row r="9" spans="1:26" ht="16.5" customHeight="1">
      <c r="A9" s="136" t="s">
        <v>48</v>
      </c>
      <c r="B9" s="100">
        <v>74609662.935000002</v>
      </c>
      <c r="C9" s="100">
        <v>51544803.691</v>
      </c>
      <c r="D9" s="100">
        <v>74561629.496999994</v>
      </c>
      <c r="E9" s="100">
        <v>83024925.670000002</v>
      </c>
      <c r="F9" s="100">
        <v>149568775.382</v>
      </c>
      <c r="G9" s="100">
        <v>126905195.12199999</v>
      </c>
      <c r="H9" s="100">
        <v>107465015.87800001</v>
      </c>
      <c r="I9" s="100">
        <v>94634279.269999996</v>
      </c>
      <c r="J9" s="100">
        <v>136569399.81</v>
      </c>
      <c r="K9" s="100">
        <v>139403738.71000001</v>
      </c>
      <c r="L9" s="100">
        <v>80536039.783000007</v>
      </c>
      <c r="M9" s="100">
        <v>121681937.08400001</v>
      </c>
      <c r="N9" s="100">
        <v>161529670.58800003</v>
      </c>
    </row>
    <row r="10" spans="1:26" ht="21.75" customHeight="1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26" ht="21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26" ht="21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26" ht="21.75" customHeight="1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26" ht="21.75" customHeight="1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26" ht="21.75" customHeight="1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26" ht="21.75" customHeight="1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ht="21.75" customHeight="1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ht="21.75" customHeight="1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 ht="21.75" customHeight="1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 ht="21.75" customHeight="1">
      <c r="A20" s="2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Y5"/>
  <sheetViews>
    <sheetView rightToLeft="1" workbookViewId="0">
      <selection activeCell="O5" sqref="O5"/>
    </sheetView>
  </sheetViews>
  <sheetFormatPr defaultRowHeight="15"/>
  <cols>
    <col min="1" max="1" width="9.140625" style="103"/>
    <col min="2" max="3" width="12.85546875" style="105" hidden="1" customWidth="1"/>
    <col min="4" max="4" width="11.42578125" style="105" hidden="1" customWidth="1"/>
    <col min="5" max="5" width="10.85546875" style="105" hidden="1" customWidth="1"/>
    <col min="6" max="6" width="11.85546875" style="105" hidden="1" customWidth="1"/>
    <col min="7" max="9" width="10.7109375" style="105" hidden="1" customWidth="1"/>
    <col min="10" max="11" width="10.7109375" style="105" customWidth="1"/>
    <col min="12" max="12" width="10.42578125" style="105" customWidth="1"/>
    <col min="13" max="14" width="10.140625" style="105" customWidth="1"/>
    <col min="15" max="15" width="10.140625" style="103" customWidth="1"/>
    <col min="16" max="24" width="11.85546875" style="103" customWidth="1"/>
    <col min="25" max="16384" width="9.140625" style="103"/>
  </cols>
  <sheetData>
    <row r="1" spans="1:25">
      <c r="A1" s="2"/>
      <c r="B1" s="101" t="s">
        <v>66</v>
      </c>
      <c r="C1" s="101" t="s">
        <v>67</v>
      </c>
      <c r="D1" s="101" t="s">
        <v>68</v>
      </c>
      <c r="E1" s="101" t="s">
        <v>69</v>
      </c>
      <c r="F1" s="101" t="s">
        <v>70</v>
      </c>
      <c r="G1" s="101" t="s">
        <v>71</v>
      </c>
      <c r="H1" s="101" t="s">
        <v>72</v>
      </c>
      <c r="I1" s="101" t="s">
        <v>73</v>
      </c>
      <c r="J1" s="101" t="s">
        <v>74</v>
      </c>
      <c r="K1" s="101" t="s">
        <v>76</v>
      </c>
      <c r="L1" s="101" t="s">
        <v>65</v>
      </c>
      <c r="M1" s="101" t="s">
        <v>63</v>
      </c>
      <c r="N1" s="101" t="s">
        <v>75</v>
      </c>
      <c r="O1" s="101" t="s">
        <v>363</v>
      </c>
      <c r="P1" s="101" t="s">
        <v>1609</v>
      </c>
      <c r="Q1" s="101" t="s">
        <v>1642</v>
      </c>
      <c r="R1" s="101" t="s">
        <v>1717</v>
      </c>
      <c r="S1" s="101" t="s">
        <v>1762</v>
      </c>
      <c r="T1" s="101" t="s">
        <v>1815</v>
      </c>
      <c r="U1" s="101" t="s">
        <v>1880</v>
      </c>
      <c r="V1" s="101" t="s">
        <v>1893</v>
      </c>
      <c r="W1" s="101" t="s">
        <v>2054</v>
      </c>
      <c r="X1" s="101" t="s">
        <v>2174</v>
      </c>
      <c r="Y1" s="102"/>
    </row>
    <row r="2" spans="1:25" ht="24">
      <c r="A2" s="2"/>
      <c r="B2" s="101" t="s">
        <v>64</v>
      </c>
      <c r="C2" s="101" t="s">
        <v>64</v>
      </c>
      <c r="D2" s="101" t="s">
        <v>64</v>
      </c>
      <c r="E2" s="101" t="s">
        <v>64</v>
      </c>
      <c r="F2" s="101" t="s">
        <v>64</v>
      </c>
      <c r="G2" s="101" t="s">
        <v>64</v>
      </c>
      <c r="H2" s="101" t="s">
        <v>64</v>
      </c>
      <c r="I2" s="101" t="s">
        <v>64</v>
      </c>
      <c r="J2" s="101" t="s">
        <v>64</v>
      </c>
      <c r="K2" s="101" t="s">
        <v>64</v>
      </c>
      <c r="L2" s="101" t="s">
        <v>64</v>
      </c>
      <c r="M2" s="101" t="s">
        <v>64</v>
      </c>
      <c r="N2" s="101" t="s">
        <v>64</v>
      </c>
      <c r="O2" s="101" t="s">
        <v>64</v>
      </c>
      <c r="P2" s="101" t="s">
        <v>64</v>
      </c>
      <c r="Q2" s="101" t="s">
        <v>64</v>
      </c>
      <c r="R2" s="101" t="s">
        <v>64</v>
      </c>
      <c r="S2" s="101" t="s">
        <v>64</v>
      </c>
      <c r="T2" s="101" t="s">
        <v>64</v>
      </c>
      <c r="U2" s="101" t="s">
        <v>64</v>
      </c>
      <c r="V2" s="101" t="s">
        <v>64</v>
      </c>
      <c r="W2" s="101" t="s">
        <v>64</v>
      </c>
      <c r="X2" s="101" t="s">
        <v>64</v>
      </c>
      <c r="Y2" s="101" t="s">
        <v>258</v>
      </c>
    </row>
    <row r="3" spans="1:25">
      <c r="A3" s="1" t="s">
        <v>50</v>
      </c>
      <c r="B3" s="5">
        <v>18638</v>
      </c>
      <c r="C3" s="5">
        <v>14902</v>
      </c>
      <c r="D3" s="5">
        <v>18768</v>
      </c>
      <c r="E3" s="5">
        <v>19139</v>
      </c>
      <c r="F3" s="5">
        <v>18221</v>
      </c>
      <c r="G3" s="5">
        <v>20179</v>
      </c>
      <c r="H3" s="5">
        <v>22268</v>
      </c>
      <c r="I3" s="5">
        <v>20972</v>
      </c>
      <c r="J3" s="5">
        <v>19297</v>
      </c>
      <c r="K3" s="5">
        <v>11559</v>
      </c>
      <c r="L3" s="5">
        <v>12864</v>
      </c>
      <c r="M3" s="5">
        <v>13034</v>
      </c>
      <c r="N3" s="5">
        <v>8177</v>
      </c>
      <c r="O3" s="5">
        <v>10797</v>
      </c>
      <c r="P3" s="5">
        <v>11042</v>
      </c>
      <c r="Q3" s="5">
        <v>11654</v>
      </c>
      <c r="R3" s="5">
        <v>12020</v>
      </c>
      <c r="S3" s="5">
        <v>13046</v>
      </c>
      <c r="T3" s="5">
        <v>13947</v>
      </c>
      <c r="U3" s="5">
        <v>14116</v>
      </c>
      <c r="V3" s="5">
        <v>14366</v>
      </c>
      <c r="W3" s="5">
        <v>16585</v>
      </c>
      <c r="X3" s="5">
        <v>19744</v>
      </c>
      <c r="Y3" s="104">
        <f t="shared" ref="Y3:Y4" si="0">X3/W3-1</f>
        <v>0.19047331926439548</v>
      </c>
    </row>
    <row r="4" spans="1:25">
      <c r="A4" s="1" t="s">
        <v>51</v>
      </c>
      <c r="B4" s="5">
        <v>332</v>
      </c>
      <c r="C4" s="5">
        <v>342</v>
      </c>
      <c r="D4" s="5">
        <v>328</v>
      </c>
      <c r="E4" s="5">
        <v>393</v>
      </c>
      <c r="F4" s="5">
        <v>337</v>
      </c>
      <c r="G4" s="5">
        <v>472</v>
      </c>
      <c r="H4" s="5">
        <v>611</v>
      </c>
      <c r="I4" s="5">
        <v>692</v>
      </c>
      <c r="J4" s="5">
        <v>577</v>
      </c>
      <c r="K4" s="5">
        <v>520</v>
      </c>
      <c r="L4" s="5">
        <v>539</v>
      </c>
      <c r="M4" s="5">
        <v>485</v>
      </c>
      <c r="N4" s="5">
        <v>497</v>
      </c>
      <c r="O4" s="5">
        <v>566</v>
      </c>
      <c r="P4" s="5">
        <v>621</v>
      </c>
      <c r="Q4" s="5">
        <v>672</v>
      </c>
      <c r="R4" s="5">
        <v>722</v>
      </c>
      <c r="S4" s="5">
        <v>768</v>
      </c>
      <c r="T4" s="5">
        <v>864</v>
      </c>
      <c r="U4" s="5">
        <v>856</v>
      </c>
      <c r="V4" s="5">
        <v>974</v>
      </c>
      <c r="W4" s="5">
        <v>1195</v>
      </c>
      <c r="X4" s="5">
        <v>1359</v>
      </c>
      <c r="Y4" s="104">
        <f t="shared" si="0"/>
        <v>0.13723849372384933</v>
      </c>
    </row>
    <row r="5" spans="1:25">
      <c r="A5" s="1" t="s">
        <v>48</v>
      </c>
      <c r="B5" s="5">
        <v>18970</v>
      </c>
      <c r="C5" s="5">
        <f t="shared" ref="C5:O5" si="1">C4+C3</f>
        <v>15244</v>
      </c>
      <c r="D5" s="5">
        <f t="shared" si="1"/>
        <v>19096</v>
      </c>
      <c r="E5" s="5">
        <f t="shared" si="1"/>
        <v>19532</v>
      </c>
      <c r="F5" s="5">
        <f t="shared" si="1"/>
        <v>18558</v>
      </c>
      <c r="G5" s="5">
        <f t="shared" si="1"/>
        <v>20651</v>
      </c>
      <c r="H5" s="5">
        <f t="shared" si="1"/>
        <v>22879</v>
      </c>
      <c r="I5" s="5">
        <f t="shared" si="1"/>
        <v>21664</v>
      </c>
      <c r="J5" s="5">
        <f t="shared" si="1"/>
        <v>19874</v>
      </c>
      <c r="K5" s="5">
        <f t="shared" si="1"/>
        <v>12079</v>
      </c>
      <c r="L5" s="5">
        <f t="shared" si="1"/>
        <v>13403</v>
      </c>
      <c r="M5" s="5">
        <f t="shared" si="1"/>
        <v>13519</v>
      </c>
      <c r="N5" s="5">
        <f t="shared" si="1"/>
        <v>8674</v>
      </c>
      <c r="O5" s="5">
        <f t="shared" si="1"/>
        <v>11363</v>
      </c>
      <c r="P5" s="5">
        <v>11663</v>
      </c>
      <c r="Q5" s="5">
        <f t="shared" ref="Q5:W5" si="2">Q4+Q3</f>
        <v>12326</v>
      </c>
      <c r="R5" s="5">
        <f t="shared" si="2"/>
        <v>12742</v>
      </c>
      <c r="S5" s="5">
        <f t="shared" si="2"/>
        <v>13814</v>
      </c>
      <c r="T5" s="5">
        <f t="shared" si="2"/>
        <v>14811</v>
      </c>
      <c r="U5" s="5">
        <f t="shared" si="2"/>
        <v>14972</v>
      </c>
      <c r="V5" s="5">
        <f t="shared" si="2"/>
        <v>15340</v>
      </c>
      <c r="W5" s="5">
        <f t="shared" si="2"/>
        <v>17780</v>
      </c>
      <c r="X5" s="5">
        <f t="shared" ref="X5" si="3">X4+X3</f>
        <v>21103</v>
      </c>
      <c r="Y5" s="104">
        <f>X5/W5-1</f>
        <v>0.18689538807649053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C61"/>
  <sheetViews>
    <sheetView rightToLeft="1" zoomScaleNormal="100" workbookViewId="0">
      <selection activeCell="E4" sqref="E4"/>
    </sheetView>
  </sheetViews>
  <sheetFormatPr defaultRowHeight="15"/>
  <cols>
    <col min="1" max="1" width="15" style="2" customWidth="1"/>
    <col min="2" max="2" width="16.85546875" style="2" customWidth="1"/>
    <col min="3" max="3" width="10.140625" style="2" customWidth="1"/>
    <col min="4" max="4" width="9.85546875" style="2" customWidth="1"/>
    <col min="5" max="5" width="10.140625" style="2" customWidth="1"/>
    <col min="6" max="10" width="9.140625" style="2"/>
    <col min="11" max="13" width="10.140625" style="1" bestFit="1" customWidth="1"/>
    <col min="14" max="15" width="9.140625" style="2"/>
    <col min="16" max="16" width="9.85546875" style="2" bestFit="1" customWidth="1"/>
    <col min="17" max="17" width="9.140625" style="2"/>
    <col min="18" max="18" width="9.140625" style="2" customWidth="1"/>
    <col min="19" max="20" width="9.140625" style="2"/>
    <col min="21" max="21" width="10.85546875" style="2" customWidth="1"/>
    <col min="22" max="23" width="10.140625" style="2" customWidth="1"/>
    <col min="24" max="24" width="10.28515625" style="2" customWidth="1"/>
    <col min="25" max="25" width="10.42578125" style="2" customWidth="1"/>
    <col min="26" max="26" width="12.28515625" style="2" customWidth="1"/>
    <col min="27" max="27" width="11.85546875" style="2" customWidth="1"/>
    <col min="28" max="28" width="11.5703125" style="2" customWidth="1"/>
    <col min="29" max="29" width="13.28515625" style="2" customWidth="1"/>
    <col min="30" max="16384" width="9.140625" style="2"/>
  </cols>
  <sheetData>
    <row r="1" spans="1:29">
      <c r="A1" s="450" t="s">
        <v>117</v>
      </c>
      <c r="B1" s="450" t="s">
        <v>1</v>
      </c>
      <c r="C1" s="450" t="s">
        <v>2</v>
      </c>
      <c r="D1" s="450" t="s">
        <v>3</v>
      </c>
      <c r="E1" s="450" t="s">
        <v>4</v>
      </c>
      <c r="F1" s="450" t="s">
        <v>5</v>
      </c>
      <c r="G1" s="450" t="s">
        <v>6</v>
      </c>
      <c r="H1" s="450" t="s">
        <v>7</v>
      </c>
      <c r="I1" s="450" t="s">
        <v>8</v>
      </c>
      <c r="J1" s="450" t="s">
        <v>9</v>
      </c>
      <c r="K1" s="450" t="s">
        <v>10</v>
      </c>
      <c r="L1" s="450" t="s">
        <v>11</v>
      </c>
      <c r="M1" s="450" t="s">
        <v>12</v>
      </c>
      <c r="N1" s="450" t="s">
        <v>357</v>
      </c>
      <c r="O1" s="450" t="s">
        <v>227</v>
      </c>
      <c r="P1" s="450" t="s">
        <v>1607</v>
      </c>
      <c r="Q1" s="450" t="s">
        <v>1644</v>
      </c>
      <c r="R1" s="450" t="s">
        <v>1698</v>
      </c>
      <c r="S1" s="450" t="s">
        <v>1793</v>
      </c>
      <c r="T1" s="450" t="s">
        <v>1794</v>
      </c>
      <c r="U1" s="450" t="s">
        <v>1529</v>
      </c>
      <c r="V1" s="450" t="s">
        <v>1897</v>
      </c>
      <c r="W1" s="1053" t="s">
        <v>2030</v>
      </c>
      <c r="X1" s="1053" t="s">
        <v>1531</v>
      </c>
      <c r="Y1" s="1053"/>
      <c r="Z1" s="1053"/>
      <c r="AA1" s="1053"/>
      <c r="AB1" s="1053"/>
      <c r="AC1" s="1053"/>
    </row>
    <row r="2" spans="1:29" ht="15" customHeight="1">
      <c r="A2" s="450" t="s">
        <v>114</v>
      </c>
      <c r="B2" s="44">
        <v>2416833.8250293802</v>
      </c>
      <c r="C2" s="44">
        <v>2405710.4725272502</v>
      </c>
      <c r="D2" s="44">
        <v>2403033.2003092398</v>
      </c>
      <c r="E2" s="44">
        <v>2763785.2299751202</v>
      </c>
      <c r="F2" s="44">
        <v>2642137.9624000802</v>
      </c>
      <c r="G2" s="44">
        <v>3336633.1119089499</v>
      </c>
      <c r="H2" s="44">
        <v>3967308.3627182702</v>
      </c>
      <c r="I2" s="44">
        <v>4693073.0923005696</v>
      </c>
      <c r="J2" s="44">
        <v>4343000.3971269904</v>
      </c>
      <c r="K2" s="44">
        <v>3810729.31777466</v>
      </c>
      <c r="L2" s="44">
        <v>4091050.27664435</v>
      </c>
      <c r="M2" s="44">
        <v>3908225.6759186201</v>
      </c>
      <c r="N2" s="44">
        <v>4456030.2893988797</v>
      </c>
      <c r="O2" s="44">
        <v>5132392.7288868297</v>
      </c>
      <c r="P2" s="44">
        <v>5412764.1163919801</v>
      </c>
      <c r="Q2" s="195">
        <v>5766224.8539605699</v>
      </c>
      <c r="R2" s="195">
        <v>5946222.9291501697</v>
      </c>
      <c r="S2" s="195">
        <v>6114132.7067458602</v>
      </c>
      <c r="T2" s="195">
        <v>6957819.9301684201</v>
      </c>
      <c r="U2" s="195">
        <v>6710389.7320109196</v>
      </c>
      <c r="V2" s="195">
        <v>6606269.6757988101</v>
      </c>
      <c r="W2" s="195">
        <v>7648453.3136783699</v>
      </c>
      <c r="X2" s="195">
        <v>8660992.2301745992</v>
      </c>
      <c r="Y2" s="195"/>
      <c r="Z2" s="195"/>
      <c r="AA2" s="195"/>
      <c r="AB2" s="195"/>
      <c r="AC2" s="195"/>
    </row>
    <row r="3" spans="1:29" ht="18.75" customHeight="1">
      <c r="A3" s="450" t="s">
        <v>115</v>
      </c>
      <c r="B3" s="44">
        <v>1406022.8352451101</v>
      </c>
      <c r="C3" s="44">
        <v>1393319.97989276</v>
      </c>
      <c r="D3" s="44">
        <v>1324226.48206831</v>
      </c>
      <c r="E3" s="44">
        <v>1445546.5499819401</v>
      </c>
      <c r="F3" s="44">
        <v>1594810.5262482599</v>
      </c>
      <c r="G3" s="44">
        <v>1894504.3764913499</v>
      </c>
      <c r="H3" s="44">
        <v>2156830.23398674</v>
      </c>
      <c r="I3" s="44">
        <v>2469373.7278421302</v>
      </c>
      <c r="J3" s="44">
        <v>2338324.4696498602</v>
      </c>
      <c r="K3" s="44">
        <v>2113953.1681683101</v>
      </c>
      <c r="L3" s="44">
        <v>2181867.1910025901</v>
      </c>
      <c r="M3" s="44">
        <v>2106873.54079615</v>
      </c>
      <c r="N3" s="44">
        <v>2384584.3316040998</v>
      </c>
      <c r="O3" s="44">
        <v>2725317.6281366101</v>
      </c>
      <c r="P3" s="44">
        <v>2868553.7594167199</v>
      </c>
      <c r="Q3" s="195">
        <v>3221475.6380805499</v>
      </c>
      <c r="R3" s="195">
        <v>3486242.6791279502</v>
      </c>
      <c r="S3" s="195">
        <v>3715770.4684419199</v>
      </c>
      <c r="T3" s="195">
        <v>4157493.7685361598</v>
      </c>
      <c r="U3" s="195">
        <v>4600103.7514097402</v>
      </c>
      <c r="V3" s="195">
        <v>4595064.4016618198</v>
      </c>
      <c r="W3" s="195">
        <v>5378671.8905872898</v>
      </c>
      <c r="X3" s="195">
        <v>6241400.3372966303</v>
      </c>
      <c r="Y3" s="195"/>
      <c r="Z3" s="195"/>
      <c r="AA3" s="195"/>
      <c r="AB3" s="195"/>
      <c r="AC3" s="195"/>
    </row>
    <row r="4" spans="1:29">
      <c r="A4" s="609" t="s">
        <v>17</v>
      </c>
      <c r="B4" s="216">
        <v>3822856.6602745</v>
      </c>
      <c r="C4" s="216">
        <v>3799030.45242002</v>
      </c>
      <c r="D4" s="216">
        <v>3727259.6823775498</v>
      </c>
      <c r="E4" s="216">
        <v>4209331.7799570598</v>
      </c>
      <c r="F4" s="216">
        <v>4236948.4886483401</v>
      </c>
      <c r="G4" s="216">
        <v>5231137.4884003</v>
      </c>
      <c r="H4" s="216">
        <v>6124138.5967050102</v>
      </c>
      <c r="I4" s="216">
        <v>7162446.8201427003</v>
      </c>
      <c r="J4" s="216">
        <v>6681324.8667768398</v>
      </c>
      <c r="K4" s="216">
        <v>5924682.48594297</v>
      </c>
      <c r="L4" s="216">
        <v>6272917.4676469397</v>
      </c>
      <c r="M4" s="216">
        <v>6015099.2167147696</v>
      </c>
      <c r="N4" s="216">
        <v>6840614.6210029703</v>
      </c>
      <c r="O4" s="216">
        <v>7857710.3570234403</v>
      </c>
      <c r="P4" s="216">
        <v>8281317.8758086897</v>
      </c>
      <c r="Q4" s="221">
        <v>8987700.4920411203</v>
      </c>
      <c r="R4" s="221">
        <v>9432465.6082781199</v>
      </c>
      <c r="S4" s="221">
        <v>9829903.1751877796</v>
      </c>
      <c r="T4" s="221">
        <v>11115313.69870458</v>
      </c>
      <c r="U4" s="221">
        <v>11310493.483420659</v>
      </c>
      <c r="V4" s="221">
        <v>11201334.07746063</v>
      </c>
      <c r="W4" s="221">
        <v>13027125.20426566</v>
      </c>
      <c r="X4" s="221">
        <v>14902392.567471229</v>
      </c>
      <c r="Y4" s="221"/>
      <c r="Z4" s="221"/>
      <c r="AA4" s="221"/>
      <c r="AB4" s="221"/>
      <c r="AC4" s="221"/>
    </row>
    <row r="5" spans="1:29" ht="18.75" customHeight="1">
      <c r="A5" s="450" t="s">
        <v>114</v>
      </c>
      <c r="B5" s="44">
        <v>103949.2135</v>
      </c>
      <c r="C5" s="44">
        <v>101360.4235</v>
      </c>
      <c r="D5" s="44">
        <v>102062.6195</v>
      </c>
      <c r="E5" s="44">
        <v>109730.49649999999</v>
      </c>
      <c r="F5" s="44">
        <v>111973.993</v>
      </c>
      <c r="G5" s="44">
        <v>118712.594</v>
      </c>
      <c r="H5" s="44">
        <v>153170.644</v>
      </c>
      <c r="I5" s="44">
        <v>200243.52499999999</v>
      </c>
      <c r="J5" s="44">
        <v>179298.367</v>
      </c>
      <c r="K5" s="44">
        <v>151297.52299999999</v>
      </c>
      <c r="L5" s="44">
        <v>167169.11799999999</v>
      </c>
      <c r="M5" s="44">
        <v>171872.136</v>
      </c>
      <c r="N5" s="44">
        <v>185113.38</v>
      </c>
      <c r="O5" s="44">
        <v>206471.399</v>
      </c>
      <c r="P5" s="44">
        <v>212328.05499999999</v>
      </c>
      <c r="Q5" s="195">
        <v>226376.274</v>
      </c>
      <c r="R5" s="195">
        <v>273905.55499999999</v>
      </c>
      <c r="S5" s="195">
        <v>319521.60800000001</v>
      </c>
      <c r="T5" s="195">
        <v>347108.32400000002</v>
      </c>
      <c r="U5" s="195">
        <v>308391.42800000001</v>
      </c>
      <c r="V5" s="195">
        <v>328178.45299999998</v>
      </c>
      <c r="W5" s="195">
        <v>407331.09899999999</v>
      </c>
      <c r="X5" s="195">
        <v>473399.92349999998</v>
      </c>
      <c r="Y5" s="195"/>
      <c r="Z5" s="195"/>
      <c r="AA5" s="195"/>
      <c r="AB5" s="195"/>
      <c r="AC5" s="195"/>
    </row>
    <row r="6" spans="1:29" ht="15.75" customHeight="1">
      <c r="A6" s="450" t="s">
        <v>115</v>
      </c>
      <c r="B6" s="44">
        <v>543696.45648507995</v>
      </c>
      <c r="C6" s="44">
        <v>527318.87454611296</v>
      </c>
      <c r="D6" s="44">
        <v>527210.36133633496</v>
      </c>
      <c r="E6" s="44">
        <v>586528.82787542196</v>
      </c>
      <c r="F6" s="44">
        <v>571634.47437277297</v>
      </c>
      <c r="G6" s="44">
        <v>722508.42831611796</v>
      </c>
      <c r="H6" s="44">
        <v>864886.88823736203</v>
      </c>
      <c r="I6" s="44">
        <v>945346.44023893203</v>
      </c>
      <c r="J6" s="44">
        <v>946401.67133328097</v>
      </c>
      <c r="K6" s="44">
        <v>910652.98222597595</v>
      </c>
      <c r="L6" s="44">
        <v>1014964.87996767</v>
      </c>
      <c r="M6" s="44">
        <v>969137.52726965398</v>
      </c>
      <c r="N6" s="44">
        <v>1134642.3462942599</v>
      </c>
      <c r="O6" s="44">
        <v>1241879.9128282701</v>
      </c>
      <c r="P6" s="44">
        <v>1262470.50412424</v>
      </c>
      <c r="Q6" s="195">
        <v>1445023.8689353999</v>
      </c>
      <c r="R6" s="195">
        <v>1528989.3652675999</v>
      </c>
      <c r="S6" s="195">
        <v>1668452.1807027699</v>
      </c>
      <c r="T6" s="195">
        <v>1891678.81472384</v>
      </c>
      <c r="U6" s="195">
        <v>1871795.61670226</v>
      </c>
      <c r="V6" s="195">
        <v>1938041.8699179599</v>
      </c>
      <c r="W6" s="195">
        <v>2216232.8920046198</v>
      </c>
      <c r="X6" s="195">
        <v>2577002.0965516102</v>
      </c>
      <c r="Y6" s="195"/>
      <c r="Z6" s="195"/>
      <c r="AA6" s="195"/>
      <c r="AB6" s="195"/>
      <c r="AC6" s="195"/>
    </row>
    <row r="7" spans="1:29" ht="17.25" customHeight="1">
      <c r="A7" s="450" t="s">
        <v>116</v>
      </c>
      <c r="B7" s="44">
        <v>321093.06879530998</v>
      </c>
      <c r="C7" s="44">
        <v>319747.41646337602</v>
      </c>
      <c r="D7" s="44">
        <v>319817.05338951398</v>
      </c>
      <c r="E7" s="44">
        <v>335406.22170169099</v>
      </c>
      <c r="F7" s="44">
        <v>319001.34948787</v>
      </c>
      <c r="G7" s="44">
        <v>350232.26595696498</v>
      </c>
      <c r="H7" s="44">
        <v>493746.43529703101</v>
      </c>
      <c r="I7" s="44">
        <v>497953.36839122302</v>
      </c>
      <c r="J7" s="44">
        <v>493887.59309931699</v>
      </c>
      <c r="K7" s="44">
        <v>437943.93928874098</v>
      </c>
      <c r="L7" s="44">
        <v>476889.85538618098</v>
      </c>
      <c r="M7" s="44">
        <v>469482.12656250398</v>
      </c>
      <c r="N7" s="44">
        <v>490527.25349719397</v>
      </c>
      <c r="O7" s="44">
        <v>568822.07257031999</v>
      </c>
      <c r="P7" s="44">
        <v>627985.68468201905</v>
      </c>
      <c r="Q7" s="195">
        <v>690937.31736152701</v>
      </c>
      <c r="R7" s="195">
        <v>812157.42109320394</v>
      </c>
      <c r="S7" s="195">
        <v>926348.98803722905</v>
      </c>
      <c r="T7" s="195">
        <v>880315.566075849</v>
      </c>
      <c r="U7" s="195">
        <v>831253.87301130802</v>
      </c>
      <c r="V7" s="195">
        <v>890854.04076424695</v>
      </c>
      <c r="W7" s="195">
        <v>1146705.42632571</v>
      </c>
      <c r="X7" s="195">
        <v>1464787.4090302801</v>
      </c>
      <c r="Y7" s="195"/>
      <c r="Z7" s="195"/>
      <c r="AA7" s="195"/>
      <c r="AB7" s="195"/>
      <c r="AC7" s="195"/>
    </row>
    <row r="8" spans="1:29" ht="18.75" customHeight="1">
      <c r="A8" s="450" t="s">
        <v>118</v>
      </c>
      <c r="B8" s="44">
        <v>4522.2</v>
      </c>
      <c r="C8" s="44">
        <v>4522.2</v>
      </c>
      <c r="D8" s="44">
        <v>4703.9422999999997</v>
      </c>
      <c r="E8" s="44">
        <v>4786.4422999999997</v>
      </c>
      <c r="F8" s="44">
        <v>4855.0823</v>
      </c>
      <c r="G8" s="44">
        <v>5033.5222999999996</v>
      </c>
      <c r="H8" s="44">
        <v>5925.1823000000004</v>
      </c>
      <c r="I8" s="44">
        <v>6140.2098999999998</v>
      </c>
      <c r="J8" s="44">
        <v>6541.4598999999998</v>
      </c>
      <c r="K8" s="44">
        <v>6540.8599000000004</v>
      </c>
      <c r="L8" s="44">
        <v>6556.6099000000004</v>
      </c>
      <c r="M8" s="44">
        <v>6556.6099000000004</v>
      </c>
      <c r="N8" s="44">
        <v>6586.8680000000004</v>
      </c>
      <c r="O8" s="44">
        <v>6587.3599000000004</v>
      </c>
      <c r="P8" s="44">
        <v>6413.6180000000004</v>
      </c>
      <c r="Q8" s="195">
        <v>6572.7151999999996</v>
      </c>
      <c r="R8" s="195">
        <v>6572.7151999999996</v>
      </c>
      <c r="S8" s="195">
        <v>6885.8656899999996</v>
      </c>
      <c r="T8" s="195">
        <v>8645.4621800000004</v>
      </c>
      <c r="U8" s="195">
        <v>8727.0113000000001</v>
      </c>
      <c r="V8" s="195">
        <v>8871.0251000000007</v>
      </c>
      <c r="W8" s="195">
        <v>8928.2476999999999</v>
      </c>
      <c r="X8" s="195">
        <v>10083.575000000001</v>
      </c>
      <c r="Y8" s="195"/>
      <c r="Z8" s="195"/>
      <c r="AA8" s="195"/>
      <c r="AB8" s="195"/>
      <c r="AC8" s="195"/>
    </row>
    <row r="9" spans="1:29" ht="18.75" customHeight="1">
      <c r="A9" s="609" t="s">
        <v>18</v>
      </c>
      <c r="B9" s="216">
        <v>973260.93878038996</v>
      </c>
      <c r="C9" s="216">
        <v>952948.91450948897</v>
      </c>
      <c r="D9" s="216">
        <v>953793.97652584803</v>
      </c>
      <c r="E9" s="216">
        <v>1036451.98837711</v>
      </c>
      <c r="F9" s="216">
        <v>1007464.89916064</v>
      </c>
      <c r="G9" s="216">
        <v>1196486.8105730801</v>
      </c>
      <c r="H9" s="216">
        <v>1517729.14983439</v>
      </c>
      <c r="I9" s="216">
        <v>1649683.5435301601</v>
      </c>
      <c r="J9" s="216">
        <v>1626129.0913326</v>
      </c>
      <c r="K9" s="216">
        <v>1506435.30441472</v>
      </c>
      <c r="L9" s="216">
        <v>1665580.4632538499</v>
      </c>
      <c r="M9" s="216">
        <v>1617048.3997321599</v>
      </c>
      <c r="N9" s="216">
        <v>1816869.8477914501</v>
      </c>
      <c r="O9" s="216">
        <v>2023760.7442985901</v>
      </c>
      <c r="P9" s="216">
        <v>2109197.86180626</v>
      </c>
      <c r="Q9" s="221">
        <v>2368910.1754969298</v>
      </c>
      <c r="R9" s="221">
        <v>2621625.0565608037</v>
      </c>
      <c r="S9" s="221">
        <v>2921208.6424299986</v>
      </c>
      <c r="T9" s="221">
        <v>3127748.1669796887</v>
      </c>
      <c r="U9" s="221">
        <v>3020167.9290135675</v>
      </c>
      <c r="V9" s="221">
        <v>3165945.3887822069</v>
      </c>
      <c r="W9" s="221">
        <v>3779197.66503033</v>
      </c>
      <c r="X9" s="221">
        <v>4525273.0040818909</v>
      </c>
      <c r="Y9" s="221"/>
      <c r="Z9" s="221"/>
      <c r="AA9" s="221"/>
      <c r="AB9" s="221"/>
      <c r="AC9" s="221"/>
    </row>
    <row r="10" spans="1:29">
      <c r="A10" s="609" t="s">
        <v>48</v>
      </c>
      <c r="B10" s="216">
        <v>4796117.5990548898</v>
      </c>
      <c r="C10" s="216">
        <v>4751979.3669295087</v>
      </c>
      <c r="D10" s="216">
        <v>4681053.6589033976</v>
      </c>
      <c r="E10" s="216">
        <v>5245783.7683341699</v>
      </c>
      <c r="F10" s="216">
        <v>5244413.3878089804</v>
      </c>
      <c r="G10" s="216">
        <v>6427624.2989733797</v>
      </c>
      <c r="H10" s="216">
        <v>7641867.7465394</v>
      </c>
      <c r="I10" s="216">
        <v>8812130.36367286</v>
      </c>
      <c r="J10" s="216">
        <v>8307453.9581094403</v>
      </c>
      <c r="K10" s="216">
        <v>7431117.7903576903</v>
      </c>
      <c r="L10" s="216">
        <v>7938497.9309007898</v>
      </c>
      <c r="M10" s="216">
        <v>7632147.6164469291</v>
      </c>
      <c r="N10" s="216">
        <v>8657484.4687944204</v>
      </c>
      <c r="O10" s="216">
        <v>9881471.1013220306</v>
      </c>
      <c r="P10" s="216">
        <v>10390515.73761495</v>
      </c>
      <c r="Q10" s="216">
        <v>11356610.667538051</v>
      </c>
      <c r="R10" s="216">
        <v>12054090.664838923</v>
      </c>
      <c r="S10" s="216">
        <v>12751111.817617778</v>
      </c>
      <c r="T10" s="216">
        <v>14243061.865684269</v>
      </c>
      <c r="U10" s="216">
        <v>14330661.412434226</v>
      </c>
      <c r="V10" s="216">
        <v>14367279.466242837</v>
      </c>
      <c r="W10" s="216">
        <v>16806322.869295988</v>
      </c>
      <c r="X10" s="216">
        <v>19427665.571553119</v>
      </c>
      <c r="Y10" s="216"/>
      <c r="Z10" s="216"/>
      <c r="AA10" s="216"/>
      <c r="AB10" s="216"/>
      <c r="AC10" s="216"/>
    </row>
    <row r="11" spans="1:29" ht="18.75" customHeight="1"/>
    <row r="13" spans="1:29">
      <c r="A13" s="450" t="s">
        <v>117</v>
      </c>
      <c r="B13" s="450" t="s">
        <v>11</v>
      </c>
      <c r="C13" s="450" t="s">
        <v>12</v>
      </c>
      <c r="D13" s="450" t="s">
        <v>357</v>
      </c>
      <c r="E13" s="450" t="s">
        <v>227</v>
      </c>
      <c r="F13" s="450" t="s">
        <v>1607</v>
      </c>
      <c r="G13" s="450" t="s">
        <v>1644</v>
      </c>
      <c r="H13" s="450" t="s">
        <v>1698</v>
      </c>
      <c r="I13" s="450" t="s">
        <v>1793</v>
      </c>
      <c r="J13" s="450" t="s">
        <v>1794</v>
      </c>
      <c r="K13" s="450" t="s">
        <v>1529</v>
      </c>
      <c r="L13" s="450" t="s">
        <v>1897</v>
      </c>
      <c r="M13" s="450" t="s">
        <v>2030</v>
      </c>
      <c r="N13" s="450" t="s">
        <v>1531</v>
      </c>
    </row>
    <row r="14" spans="1:29">
      <c r="A14" s="609" t="s">
        <v>17</v>
      </c>
      <c r="B14" s="216">
        <v>6272917.4676469397</v>
      </c>
      <c r="C14" s="216">
        <v>6015099.2167147696</v>
      </c>
      <c r="D14" s="216">
        <v>6840614.6210029703</v>
      </c>
      <c r="E14" s="216">
        <v>7857710.3570234403</v>
      </c>
      <c r="F14" s="216">
        <v>8281317.8758086897</v>
      </c>
      <c r="G14" s="216">
        <v>8987700.4920411203</v>
      </c>
      <c r="H14" s="216">
        <v>9432465.6082781199</v>
      </c>
      <c r="I14" s="216">
        <v>9829903.1751877796</v>
      </c>
      <c r="J14" s="221">
        <v>11115313.69870458</v>
      </c>
      <c r="K14" s="221">
        <v>11310493.483420659</v>
      </c>
      <c r="L14" s="221">
        <v>11201334.07746063</v>
      </c>
      <c r="M14" s="221">
        <v>13027125.20426566</v>
      </c>
      <c r="N14" s="221">
        <v>14902392.567471229</v>
      </c>
    </row>
    <row r="15" spans="1:29">
      <c r="A15" s="609" t="s">
        <v>18</v>
      </c>
      <c r="B15" s="216">
        <v>1665580.4632538499</v>
      </c>
      <c r="C15" s="216">
        <v>1617048.3997321599</v>
      </c>
      <c r="D15" s="216">
        <v>1816869.8477914501</v>
      </c>
      <c r="E15" s="216">
        <v>2023760.7442985901</v>
      </c>
      <c r="F15" s="216">
        <v>2109197.86180626</v>
      </c>
      <c r="G15" s="216">
        <v>2368910.1754969298</v>
      </c>
      <c r="H15" s="216">
        <v>2621625.0565608037</v>
      </c>
      <c r="I15" s="216">
        <v>2921208.6424299986</v>
      </c>
      <c r="J15" s="221">
        <v>3127748.1669796887</v>
      </c>
      <c r="K15" s="221">
        <v>3020167.9290135675</v>
      </c>
      <c r="L15" s="221">
        <v>3165945.3887822069</v>
      </c>
      <c r="M15" s="221">
        <v>3779197.66503033</v>
      </c>
      <c r="N15" s="221">
        <v>4525273.0040818909</v>
      </c>
    </row>
    <row r="16" spans="1:29">
      <c r="A16" s="609" t="s">
        <v>48</v>
      </c>
      <c r="B16" s="216">
        <v>7938497.9309007898</v>
      </c>
      <c r="C16" s="216">
        <v>7632147.6164469291</v>
      </c>
      <c r="D16" s="216">
        <v>8657484.4687944204</v>
      </c>
      <c r="E16" s="216">
        <v>9881471.1013220306</v>
      </c>
      <c r="F16" s="216">
        <v>10390515.73761495</v>
      </c>
      <c r="G16" s="216">
        <v>11356610.667538051</v>
      </c>
      <c r="H16" s="216">
        <v>12054090.664838923</v>
      </c>
      <c r="I16" s="216">
        <v>12751111.817617778</v>
      </c>
      <c r="J16" s="216">
        <v>14243061.865684269</v>
      </c>
      <c r="K16" s="216">
        <v>14330661.412434226</v>
      </c>
      <c r="L16" s="216">
        <v>14367279.466242837</v>
      </c>
      <c r="M16" s="216">
        <v>16806322.869295988</v>
      </c>
      <c r="N16" s="216">
        <v>19427665.571553119</v>
      </c>
    </row>
    <row r="17" spans="1:13" ht="18.75" customHeight="1">
      <c r="K17" s="2"/>
      <c r="L17" s="2"/>
      <c r="M17" s="2"/>
    </row>
    <row r="18" spans="1:13">
      <c r="K18" s="2"/>
      <c r="L18" s="2"/>
      <c r="M18" s="2"/>
    </row>
    <row r="19" spans="1:13" ht="18.75" customHeight="1">
      <c r="K19" s="2"/>
      <c r="L19" s="2"/>
      <c r="M19" s="2"/>
    </row>
    <row r="20" spans="1:13" ht="42" customHeight="1">
      <c r="A20" s="222"/>
      <c r="B20" s="222"/>
      <c r="C20" s="450" t="s">
        <v>1531</v>
      </c>
      <c r="D20" s="222" t="s">
        <v>493</v>
      </c>
      <c r="K20" s="2"/>
      <c r="L20" s="2"/>
      <c r="M20" s="2"/>
    </row>
    <row r="21" spans="1:13" ht="18.75" customHeight="1">
      <c r="A21" s="410" t="s">
        <v>17</v>
      </c>
      <c r="B21" s="450" t="s">
        <v>114</v>
      </c>
      <c r="C21" s="195">
        <v>8660992.2301745992</v>
      </c>
      <c r="D21" s="106">
        <v>0.44580715054393477</v>
      </c>
      <c r="K21" s="2"/>
      <c r="L21" s="2"/>
      <c r="M21" s="2"/>
    </row>
    <row r="22" spans="1:13" ht="18.75" customHeight="1">
      <c r="A22" s="410" t="s">
        <v>17</v>
      </c>
      <c r="B22" s="450" t="s">
        <v>115</v>
      </c>
      <c r="C22" s="195">
        <v>6241400.3372966303</v>
      </c>
      <c r="D22" s="106">
        <v>0.32126352568244615</v>
      </c>
      <c r="K22" s="2"/>
      <c r="L22" s="2"/>
      <c r="M22" s="2"/>
    </row>
    <row r="23" spans="1:13" ht="18.75" customHeight="1">
      <c r="A23" s="410" t="s">
        <v>18</v>
      </c>
      <c r="B23" s="450" t="s">
        <v>114</v>
      </c>
      <c r="C23" s="195">
        <v>473399.92349999998</v>
      </c>
      <c r="D23" s="106">
        <v>2.4367308658698239E-2</v>
      </c>
      <c r="K23" s="2"/>
      <c r="L23" s="2"/>
      <c r="M23" s="2"/>
    </row>
    <row r="24" spans="1:13" ht="18" customHeight="1">
      <c r="A24" s="410" t="s">
        <v>18</v>
      </c>
      <c r="B24" s="450" t="s">
        <v>115</v>
      </c>
      <c r="C24" s="195">
        <v>2577002.0965516102</v>
      </c>
      <c r="D24" s="106">
        <v>0.1326459984119232</v>
      </c>
      <c r="K24" s="2"/>
      <c r="L24" s="2"/>
      <c r="M24" s="2"/>
    </row>
    <row r="25" spans="1:13" ht="18.75" customHeight="1">
      <c r="A25" s="410" t="s">
        <v>18</v>
      </c>
      <c r="B25" s="450" t="s">
        <v>1697</v>
      </c>
      <c r="C25" s="195">
        <v>1464787.4090302801</v>
      </c>
      <c r="D25" s="106">
        <v>7.5396984966381614E-2</v>
      </c>
      <c r="K25" s="2"/>
      <c r="L25" s="2"/>
      <c r="M25" s="2"/>
    </row>
    <row r="26" spans="1:13">
      <c r="A26" s="410" t="s">
        <v>18</v>
      </c>
      <c r="B26" s="450" t="s">
        <v>118</v>
      </c>
      <c r="C26" s="195">
        <v>10083.575000000001</v>
      </c>
      <c r="D26" s="106">
        <v>5.190317366160984E-4</v>
      </c>
      <c r="K26" s="2"/>
      <c r="L26" s="2"/>
      <c r="M26" s="2"/>
    </row>
    <row r="27" spans="1:13">
      <c r="K27" s="2"/>
      <c r="L27" s="2"/>
      <c r="M27" s="2"/>
    </row>
    <row r="28" spans="1:13">
      <c r="B28" s="608"/>
      <c r="C28" s="607">
        <v>14330661.412434226</v>
      </c>
      <c r="K28" s="2"/>
      <c r="L28" s="2"/>
      <c r="M28" s="2"/>
    </row>
    <row r="29" spans="1:13" ht="18.75" customHeight="1">
      <c r="K29" s="2"/>
      <c r="L29" s="2"/>
      <c r="M29" s="2"/>
    </row>
    <row r="30" spans="1:13">
      <c r="K30" s="2"/>
      <c r="L30" s="2"/>
      <c r="M30" s="2"/>
    </row>
    <row r="37" spans="1:13" ht="18.75" thickBot="1">
      <c r="A37" s="443"/>
      <c r="B37" s="443"/>
      <c r="C37" s="606"/>
      <c r="D37" s="606"/>
      <c r="E37" s="606"/>
      <c r="G37" s="605" t="s">
        <v>1887</v>
      </c>
    </row>
    <row r="38" spans="1:13" ht="19.5" thickBot="1">
      <c r="A38" s="1165" t="s">
        <v>19</v>
      </c>
      <c r="B38" s="1167" t="s">
        <v>1910</v>
      </c>
      <c r="C38" s="1159" t="s">
        <v>120</v>
      </c>
      <c r="D38" s="1159"/>
      <c r="E38" s="1159"/>
      <c r="F38" s="1159" t="s">
        <v>258</v>
      </c>
      <c r="G38" s="1159"/>
      <c r="K38" s="2"/>
      <c r="L38" s="2"/>
      <c r="M38" s="2"/>
    </row>
    <row r="39" spans="1:13" ht="37.5">
      <c r="A39" s="1166"/>
      <c r="B39" s="1168"/>
      <c r="C39" s="970" t="s">
        <v>2172</v>
      </c>
      <c r="D39" s="971" t="s">
        <v>2031</v>
      </c>
      <c r="E39" s="972" t="s">
        <v>1641</v>
      </c>
      <c r="F39" s="600" t="s">
        <v>259</v>
      </c>
      <c r="G39" s="599" t="s">
        <v>1899</v>
      </c>
      <c r="K39" s="2"/>
      <c r="L39" s="2"/>
      <c r="M39" s="2"/>
    </row>
    <row r="40" spans="1:13" ht="18.75">
      <c r="A40" s="1164" t="s">
        <v>17</v>
      </c>
      <c r="B40" s="594" t="s">
        <v>114</v>
      </c>
      <c r="C40" s="598">
        <v>8660992.2301745992</v>
      </c>
      <c r="D40" s="597">
        <v>7648453.3136783699</v>
      </c>
      <c r="E40" s="596">
        <v>4456030.2893988797</v>
      </c>
      <c r="F40" s="595">
        <v>0.13238479401912828</v>
      </c>
      <c r="G40" s="489">
        <v>0.9436564986507241</v>
      </c>
      <c r="K40" s="2"/>
      <c r="L40" s="2"/>
      <c r="M40" s="2"/>
    </row>
    <row r="41" spans="1:13" ht="19.5" thickBot="1">
      <c r="A41" s="1164"/>
      <c r="B41" s="594" t="s">
        <v>115</v>
      </c>
      <c r="C41" s="593">
        <v>6241400.3372966303</v>
      </c>
      <c r="D41" s="593">
        <v>5378671.8905872898</v>
      </c>
      <c r="E41" s="592">
        <v>2384584.3316040998</v>
      </c>
      <c r="F41" s="595">
        <v>0.1603980432826031</v>
      </c>
      <c r="G41" s="489">
        <v>1.6173955160973765</v>
      </c>
      <c r="K41" s="2"/>
      <c r="L41" s="2"/>
      <c r="M41" s="2"/>
    </row>
    <row r="42" spans="1:13" ht="19.5" thickBot="1">
      <c r="A42" s="1164"/>
      <c r="B42" s="591" t="s">
        <v>48</v>
      </c>
      <c r="C42" s="604">
        <v>14902392.567471229</v>
      </c>
      <c r="D42" s="985">
        <v>13027125.20426566</v>
      </c>
      <c r="E42" s="588">
        <v>6840614.6210029703</v>
      </c>
      <c r="F42" s="603">
        <v>0.14395097412524471</v>
      </c>
      <c r="G42" s="602">
        <v>1.1785166089777825</v>
      </c>
      <c r="K42" s="2"/>
      <c r="L42" s="2"/>
      <c r="M42" s="2"/>
    </row>
    <row r="43" spans="1:13" ht="37.5">
      <c r="A43" s="465"/>
      <c r="B43" s="601"/>
      <c r="C43" s="970" t="s">
        <v>2172</v>
      </c>
      <c r="D43" s="971" t="s">
        <v>2031</v>
      </c>
      <c r="E43" s="972" t="s">
        <v>1641</v>
      </c>
      <c r="F43" s="600" t="s">
        <v>259</v>
      </c>
      <c r="G43" s="599" t="s">
        <v>1899</v>
      </c>
      <c r="K43" s="2"/>
      <c r="L43" s="2"/>
      <c r="M43" s="2"/>
    </row>
    <row r="44" spans="1:13" ht="18.75">
      <c r="A44" s="1164" t="s">
        <v>18</v>
      </c>
      <c r="B44" s="594" t="s">
        <v>114</v>
      </c>
      <c r="C44" s="598">
        <v>473399.92349999998</v>
      </c>
      <c r="D44" s="597">
        <v>407331.09899999999</v>
      </c>
      <c r="E44" s="596">
        <v>185113.38</v>
      </c>
      <c r="F44" s="595">
        <v>0.16219931319312297</v>
      </c>
      <c r="G44" s="489">
        <v>1.5573511947110465</v>
      </c>
      <c r="K44" s="2"/>
      <c r="L44" s="2"/>
      <c r="M44" s="2"/>
    </row>
    <row r="45" spans="1:13" ht="18.75">
      <c r="A45" s="1164"/>
      <c r="B45" s="594" t="s">
        <v>115</v>
      </c>
      <c r="C45" s="598">
        <v>2577002.0965516102</v>
      </c>
      <c r="D45" s="597">
        <v>2216232.8920046198</v>
      </c>
      <c r="E45" s="596">
        <v>1134642.3462942599</v>
      </c>
      <c r="F45" s="595">
        <v>0.16278487962547494</v>
      </c>
      <c r="G45" s="489">
        <v>1.2712021148938208</v>
      </c>
      <c r="K45" s="2"/>
      <c r="L45" s="2"/>
      <c r="M45" s="2"/>
    </row>
    <row r="46" spans="1:13" ht="18.75">
      <c r="A46" s="1164"/>
      <c r="B46" s="594" t="s">
        <v>116</v>
      </c>
      <c r="C46" s="598">
        <v>1464787.4090302801</v>
      </c>
      <c r="D46" s="597">
        <v>1146705.42632571</v>
      </c>
      <c r="E46" s="596">
        <v>490527.25349719397</v>
      </c>
      <c r="F46" s="595">
        <v>0.27738770167310789</v>
      </c>
      <c r="G46" s="489">
        <v>1.9861488807953855</v>
      </c>
      <c r="K46" s="2"/>
      <c r="L46" s="2"/>
      <c r="M46" s="2"/>
    </row>
    <row r="47" spans="1:13" ht="36.75" thickBot="1">
      <c r="A47" s="1164"/>
      <c r="B47" s="594" t="s">
        <v>1909</v>
      </c>
      <c r="C47" s="593">
        <v>10083.575000000001</v>
      </c>
      <c r="D47" s="593">
        <v>8928.2476999999999</v>
      </c>
      <c r="E47" s="592">
        <v>6586.8680000000004</v>
      </c>
      <c r="F47" s="505">
        <v>0.12940134938236536</v>
      </c>
      <c r="G47" s="504">
        <v>0.5308603421231457</v>
      </c>
      <c r="K47" s="2"/>
      <c r="L47" s="2"/>
      <c r="M47" s="2"/>
    </row>
    <row r="48" spans="1:13" ht="18.75">
      <c r="A48" s="1164"/>
      <c r="B48" s="591" t="s">
        <v>48</v>
      </c>
      <c r="C48" s="590">
        <v>4525273.0040818909</v>
      </c>
      <c r="D48" s="589">
        <v>3779197.66503033</v>
      </c>
      <c r="E48" s="588">
        <v>1816869.8477914501</v>
      </c>
      <c r="F48" s="587">
        <v>0.19741633150209226</v>
      </c>
      <c r="G48" s="586">
        <v>1.4906973989263572</v>
      </c>
    </row>
    <row r="49" spans="1:7" ht="19.5" thickBot="1">
      <c r="A49" s="585"/>
      <c r="B49" s="584" t="s">
        <v>133</v>
      </c>
      <c r="C49" s="456">
        <v>19427665.571553119</v>
      </c>
      <c r="D49" s="456">
        <v>16806322.869295988</v>
      </c>
      <c r="E49" s="583">
        <v>8657484.4687944204</v>
      </c>
      <c r="F49" s="428">
        <v>0.15597360128348758</v>
      </c>
      <c r="G49" s="429">
        <v>1.2440312358144463</v>
      </c>
    </row>
    <row r="51" spans="1:7" ht="15.75" thickBot="1"/>
    <row r="52" spans="1:7" ht="19.5" thickBot="1">
      <c r="A52" s="1169" t="s">
        <v>1908</v>
      </c>
      <c r="B52" s="1171" t="s">
        <v>1907</v>
      </c>
      <c r="C52" s="1160" t="s">
        <v>257</v>
      </c>
      <c r="D52" s="1160"/>
      <c r="E52" s="1160"/>
      <c r="F52" s="1160" t="s">
        <v>258</v>
      </c>
      <c r="G52" s="1160"/>
    </row>
    <row r="53" spans="1:7" ht="38.25" thickBot="1">
      <c r="A53" s="1170"/>
      <c r="B53" s="1172"/>
      <c r="C53" s="973" t="s">
        <v>2172</v>
      </c>
      <c r="D53" s="973" t="s">
        <v>2031</v>
      </c>
      <c r="E53" s="973" t="s">
        <v>1641</v>
      </c>
      <c r="F53" s="582" t="s">
        <v>259</v>
      </c>
      <c r="G53" s="581" t="s">
        <v>1899</v>
      </c>
    </row>
    <row r="54" spans="1:7" ht="20.25">
      <c r="A54" s="1161" t="s">
        <v>22</v>
      </c>
      <c r="B54" s="580" t="s">
        <v>1904</v>
      </c>
      <c r="C54" s="579">
        <v>409807.77100000001</v>
      </c>
      <c r="D54" s="578">
        <v>353996.72100000002</v>
      </c>
      <c r="E54" s="578">
        <v>178659.04699999999</v>
      </c>
      <c r="F54" s="577">
        <v>0.15765979369057481</v>
      </c>
      <c r="G54" s="576">
        <v>1.2937980353158385</v>
      </c>
    </row>
    <row r="55" spans="1:7" ht="20.25">
      <c r="A55" s="1162"/>
      <c r="B55" s="580" t="s">
        <v>28</v>
      </c>
      <c r="C55" s="579">
        <v>128090.992</v>
      </c>
      <c r="D55" s="578">
        <v>111891.461</v>
      </c>
      <c r="E55" s="578">
        <v>32968.792800000003</v>
      </c>
      <c r="F55" s="577">
        <v>0.14477897468869405</v>
      </c>
      <c r="G55" s="576">
        <v>2.8852193581076464</v>
      </c>
    </row>
    <row r="56" spans="1:7" ht="20.25">
      <c r="A56" s="1162"/>
      <c r="B56" s="580" t="s">
        <v>27</v>
      </c>
      <c r="C56" s="579">
        <v>109369.424</v>
      </c>
      <c r="D56" s="578">
        <v>94715.743900000001</v>
      </c>
      <c r="E56" s="578">
        <v>51522.765399999997</v>
      </c>
      <c r="F56" s="577">
        <v>0.1547121893005583</v>
      </c>
      <c r="G56" s="576">
        <v>1.1227397860131165</v>
      </c>
    </row>
    <row r="57" spans="1:7" ht="20.25">
      <c r="A57" s="1162"/>
      <c r="B57" s="580" t="s">
        <v>1906</v>
      </c>
      <c r="C57" s="579">
        <v>85455.527000000002</v>
      </c>
      <c r="D57" s="578">
        <v>74726.587499999994</v>
      </c>
      <c r="E57" s="578">
        <v>23012.071800000002</v>
      </c>
      <c r="F57" s="577">
        <v>0.14357593272943192</v>
      </c>
      <c r="G57" s="576">
        <v>2.7135086202885912</v>
      </c>
    </row>
    <row r="58" spans="1:7" ht="20.25">
      <c r="A58" s="1162"/>
      <c r="B58" s="580" t="s">
        <v>24</v>
      </c>
      <c r="C58" s="579">
        <v>17353.607899999999</v>
      </c>
      <c r="D58" s="578">
        <v>14835.0236</v>
      </c>
      <c r="E58" s="578">
        <v>8984.9862300000004</v>
      </c>
      <c r="F58" s="577">
        <v>0.16977285428787581</v>
      </c>
      <c r="G58" s="576">
        <v>0.93140061161785415</v>
      </c>
    </row>
    <row r="59" spans="1:7" ht="20.25">
      <c r="A59" s="1162"/>
      <c r="B59" s="580" t="s">
        <v>25</v>
      </c>
      <c r="C59" s="579">
        <v>367714.848</v>
      </c>
      <c r="D59" s="578">
        <v>316589.77500000002</v>
      </c>
      <c r="E59" s="578">
        <v>161030.94699999999</v>
      </c>
      <c r="F59" s="577">
        <v>0.16148681049474822</v>
      </c>
      <c r="G59" s="576">
        <v>1.2835042260541387</v>
      </c>
    </row>
    <row r="60" spans="1:7" ht="21" thickBot="1">
      <c r="A60" s="1163"/>
      <c r="B60" s="580" t="s">
        <v>1905</v>
      </c>
      <c r="C60" s="579">
        <v>15654.8706</v>
      </c>
      <c r="D60" s="578">
        <v>13435.277700000001</v>
      </c>
      <c r="E60" s="578">
        <v>7668.2855799999998</v>
      </c>
      <c r="F60" s="577">
        <v>0.16520632841106075</v>
      </c>
      <c r="G60" s="576">
        <v>1.0415085532064916</v>
      </c>
    </row>
    <row r="61" spans="1:7" ht="21" thickBot="1">
      <c r="A61" s="452" t="s">
        <v>23</v>
      </c>
      <c r="B61" s="575" t="s">
        <v>1904</v>
      </c>
      <c r="C61" s="574">
        <v>5301.0109400000001</v>
      </c>
      <c r="D61" s="574">
        <v>4558.98369</v>
      </c>
      <c r="E61" s="574">
        <v>2257.8648800000001</v>
      </c>
      <c r="F61" s="573">
        <v>0.1627615496031749</v>
      </c>
      <c r="G61" s="572">
        <v>1.3477981286462102</v>
      </c>
    </row>
  </sheetData>
  <mergeCells count="11">
    <mergeCell ref="C38:E38"/>
    <mergeCell ref="F38:G38"/>
    <mergeCell ref="F52:G52"/>
    <mergeCell ref="A54:A60"/>
    <mergeCell ref="A40:A42"/>
    <mergeCell ref="A44:A48"/>
    <mergeCell ref="A38:A39"/>
    <mergeCell ref="B38:B39"/>
    <mergeCell ref="A52:A53"/>
    <mergeCell ref="B52:B53"/>
    <mergeCell ref="C52:E5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E10"/>
  <sheetViews>
    <sheetView rightToLeft="1" topLeftCell="A4" workbookViewId="0">
      <selection activeCell="G7" sqref="G7"/>
    </sheetView>
  </sheetViews>
  <sheetFormatPr defaultRowHeight="15"/>
  <cols>
    <col min="1" max="1" width="11" style="73" customWidth="1"/>
    <col min="2" max="7" width="9.140625" style="73" customWidth="1"/>
    <col min="8" max="16384" width="9.140625" style="73"/>
  </cols>
  <sheetData>
    <row r="1" spans="1:31">
      <c r="A1" s="614" t="s">
        <v>117</v>
      </c>
      <c r="B1" s="614" t="s">
        <v>1</v>
      </c>
      <c r="C1" s="614" t="s">
        <v>230</v>
      </c>
      <c r="D1" s="614" t="s">
        <v>3</v>
      </c>
      <c r="E1" s="614" t="s">
        <v>229</v>
      </c>
      <c r="F1" s="614" t="s">
        <v>5</v>
      </c>
      <c r="G1" s="614" t="s">
        <v>228</v>
      </c>
      <c r="H1" s="614" t="s">
        <v>7</v>
      </c>
      <c r="I1" s="614" t="s">
        <v>8</v>
      </c>
      <c r="J1" s="614" t="s">
        <v>9</v>
      </c>
      <c r="K1" s="614" t="s">
        <v>225</v>
      </c>
      <c r="L1" s="614" t="s">
        <v>11</v>
      </c>
      <c r="M1" s="450" t="s">
        <v>12</v>
      </c>
      <c r="N1" s="450" t="s">
        <v>357</v>
      </c>
      <c r="O1" s="450" t="s">
        <v>227</v>
      </c>
      <c r="P1" s="450" t="s">
        <v>1607</v>
      </c>
      <c r="Q1" s="450" t="s">
        <v>1644</v>
      </c>
      <c r="R1" s="450" t="s">
        <v>1698</v>
      </c>
      <c r="S1" s="450" t="s">
        <v>1793</v>
      </c>
      <c r="T1" s="450" t="s">
        <v>1794</v>
      </c>
      <c r="U1" s="450" t="s">
        <v>1529</v>
      </c>
      <c r="V1" s="450" t="s">
        <v>1897</v>
      </c>
      <c r="W1" s="1004" t="s">
        <v>2030</v>
      </c>
      <c r="X1" s="1053" t="s">
        <v>1531</v>
      </c>
      <c r="Y1" s="1053"/>
      <c r="Z1" s="1053"/>
      <c r="AA1" s="1053"/>
      <c r="AB1" s="1053"/>
      <c r="AC1" s="1053"/>
      <c r="AD1" s="1053"/>
      <c r="AE1" s="1053"/>
    </row>
    <row r="2" spans="1:31">
      <c r="A2" s="614" t="s">
        <v>114</v>
      </c>
      <c r="B2" s="613">
        <v>2416833.8250293802</v>
      </c>
      <c r="C2" s="613">
        <v>2405710.4725272502</v>
      </c>
      <c r="D2" s="613">
        <v>2403033.2003092398</v>
      </c>
      <c r="E2" s="613">
        <v>2763785.2299751202</v>
      </c>
      <c r="F2" s="613">
        <v>2642137.9624000802</v>
      </c>
      <c r="G2" s="613">
        <v>3336633.1119089499</v>
      </c>
      <c r="H2" s="613">
        <v>3967308.3627182702</v>
      </c>
      <c r="I2" s="613">
        <v>4693073.0923005696</v>
      </c>
      <c r="J2" s="613">
        <v>4343000.3971269904</v>
      </c>
      <c r="K2" s="613">
        <v>3810729.31777466</v>
      </c>
      <c r="L2" s="613">
        <v>4091050.27664435</v>
      </c>
      <c r="M2" s="223">
        <v>3908225.6759186201</v>
      </c>
      <c r="N2" s="223">
        <v>4456030.2893988797</v>
      </c>
      <c r="O2" s="223">
        <v>5132392.7288868297</v>
      </c>
      <c r="P2" s="223">
        <v>5412764.1163919801</v>
      </c>
      <c r="Q2" s="223">
        <v>5766224.8539605699</v>
      </c>
      <c r="R2" s="223">
        <v>5946222.9291501697</v>
      </c>
      <c r="S2" s="223">
        <v>6114132.7067458602</v>
      </c>
      <c r="T2" s="223">
        <v>6957819.9301684201</v>
      </c>
      <c r="U2" s="223">
        <v>6710389.7320109196</v>
      </c>
      <c r="V2" s="223">
        <v>6606269.6757988101</v>
      </c>
      <c r="W2" s="223">
        <v>7648453.3136783699</v>
      </c>
      <c r="X2" s="223">
        <v>8660992.2301745992</v>
      </c>
      <c r="Y2" s="223"/>
      <c r="Z2" s="223"/>
      <c r="AA2" s="223"/>
      <c r="AB2" s="223"/>
      <c r="AC2" s="223"/>
      <c r="AD2" s="223"/>
      <c r="AE2" s="223"/>
    </row>
    <row r="3" spans="1:31">
      <c r="A3" s="614" t="s">
        <v>115</v>
      </c>
      <c r="B3" s="613">
        <v>1406022.8352451101</v>
      </c>
      <c r="C3" s="613">
        <v>1393319.97989276</v>
      </c>
      <c r="D3" s="613">
        <v>1324226.48206831</v>
      </c>
      <c r="E3" s="613">
        <v>1445546.5499819401</v>
      </c>
      <c r="F3" s="613">
        <v>1594810.5262482599</v>
      </c>
      <c r="G3" s="613">
        <v>1894504.3764913499</v>
      </c>
      <c r="H3" s="613">
        <v>2156830.23398674</v>
      </c>
      <c r="I3" s="613">
        <v>2469373.7278421302</v>
      </c>
      <c r="J3" s="613">
        <v>2338324.4696498602</v>
      </c>
      <c r="K3" s="613">
        <v>2113953.1681683101</v>
      </c>
      <c r="L3" s="613">
        <v>2181867.1910025901</v>
      </c>
      <c r="M3" s="223">
        <v>2106873.54079615</v>
      </c>
      <c r="N3" s="223">
        <v>2384584.3316040998</v>
      </c>
      <c r="O3" s="223">
        <v>2725317.6281366101</v>
      </c>
      <c r="P3" s="223">
        <v>2868553.7594167199</v>
      </c>
      <c r="Q3" s="223">
        <v>3221475.6380805499</v>
      </c>
      <c r="R3" s="223">
        <v>3486242.6791279502</v>
      </c>
      <c r="S3" s="223">
        <v>3715770.4684419199</v>
      </c>
      <c r="T3" s="223">
        <v>4157493.7685361598</v>
      </c>
      <c r="U3" s="223">
        <v>4600103.7514097402</v>
      </c>
      <c r="V3" s="223">
        <v>4595064.4016618198</v>
      </c>
      <c r="W3" s="223">
        <v>5378671.8905872898</v>
      </c>
      <c r="X3" s="223">
        <v>6241400.3372966303</v>
      </c>
      <c r="Y3" s="223"/>
      <c r="Z3" s="223"/>
      <c r="AA3" s="223"/>
      <c r="AB3" s="223"/>
      <c r="AC3" s="223"/>
      <c r="AD3" s="223"/>
      <c r="AE3" s="223"/>
    </row>
    <row r="4" spans="1:31">
      <c r="A4" s="612" t="s">
        <v>48</v>
      </c>
      <c r="B4" s="611">
        <v>3822856.6602745</v>
      </c>
      <c r="C4" s="611">
        <v>3799030.45242002</v>
      </c>
      <c r="D4" s="611">
        <v>3727259.6823775498</v>
      </c>
      <c r="E4" s="611">
        <v>4209331.7799570598</v>
      </c>
      <c r="F4" s="611">
        <v>4236948.4886483401</v>
      </c>
      <c r="G4" s="611">
        <v>5231137.4884003</v>
      </c>
      <c r="H4" s="611">
        <v>6124138.5967050102</v>
      </c>
      <c r="I4" s="611">
        <v>7162446.8201427003</v>
      </c>
      <c r="J4" s="611">
        <v>6681324.8667768398</v>
      </c>
      <c r="K4" s="611">
        <v>5924682.48594297</v>
      </c>
      <c r="L4" s="611">
        <v>6272917.4676469397</v>
      </c>
      <c r="M4" s="224">
        <v>6015099.2167147696</v>
      </c>
      <c r="N4" s="224">
        <v>6840614.6210029703</v>
      </c>
      <c r="O4" s="224">
        <v>7857710.3570234403</v>
      </c>
      <c r="P4" s="224">
        <v>8281317.8758086897</v>
      </c>
      <c r="Q4" s="224">
        <v>8987700.4920411203</v>
      </c>
      <c r="R4" s="224">
        <v>9432465.6082781199</v>
      </c>
      <c r="S4" s="224">
        <v>9829903.1751877796</v>
      </c>
      <c r="T4" s="224">
        <v>11115313.69870458</v>
      </c>
      <c r="U4" s="224">
        <v>11310493.483420659</v>
      </c>
      <c r="V4" s="224">
        <v>11201334.07746063</v>
      </c>
      <c r="W4" s="224">
        <v>13027125.20426566</v>
      </c>
      <c r="X4" s="224">
        <v>14902392.567471229</v>
      </c>
      <c r="Y4" s="224"/>
      <c r="Z4" s="224"/>
      <c r="AA4" s="224"/>
      <c r="AB4" s="224"/>
      <c r="AC4" s="224"/>
      <c r="AD4" s="224"/>
      <c r="AE4" s="224"/>
    </row>
    <row r="5" spans="1:31">
      <c r="H5" s="610"/>
    </row>
    <row r="6" spans="1:31">
      <c r="A6" s="614" t="s">
        <v>117</v>
      </c>
      <c r="B6" s="614" t="s">
        <v>11</v>
      </c>
      <c r="C6" s="614" t="s">
        <v>12</v>
      </c>
      <c r="D6" s="614" t="s">
        <v>357</v>
      </c>
      <c r="E6" s="614" t="s">
        <v>227</v>
      </c>
      <c r="F6" s="450" t="s">
        <v>1607</v>
      </c>
      <c r="G6" s="450" t="s">
        <v>1644</v>
      </c>
      <c r="H6" s="450" t="s">
        <v>1698</v>
      </c>
      <c r="I6" s="450" t="s">
        <v>1793</v>
      </c>
      <c r="J6" s="450" t="s">
        <v>1794</v>
      </c>
      <c r="K6" s="450" t="s">
        <v>1529</v>
      </c>
      <c r="L6" s="450" t="s">
        <v>1897</v>
      </c>
      <c r="M6" s="450" t="s">
        <v>2030</v>
      </c>
      <c r="N6" s="450" t="s">
        <v>1531</v>
      </c>
    </row>
    <row r="7" spans="1:31">
      <c r="A7" s="614" t="s">
        <v>114</v>
      </c>
      <c r="B7" s="613">
        <v>4091050.27664435</v>
      </c>
      <c r="C7" s="613">
        <v>3908225.6759186201</v>
      </c>
      <c r="D7" s="613">
        <v>4456030.2893988797</v>
      </c>
      <c r="E7" s="613">
        <v>5132392.7288868297</v>
      </c>
      <c r="F7" s="223">
        <v>5412764.1163919801</v>
      </c>
      <c r="G7" s="223">
        <v>5766224.8539605699</v>
      </c>
      <c r="H7" s="223">
        <v>5946222.9291501697</v>
      </c>
      <c r="I7" s="223">
        <v>6114132.7067458602</v>
      </c>
      <c r="J7" s="223">
        <v>6957819.9301684201</v>
      </c>
      <c r="K7" s="223">
        <v>6710389.7320109196</v>
      </c>
      <c r="L7" s="223">
        <v>6606269.6757988101</v>
      </c>
      <c r="M7" s="223">
        <v>7648453.3136783699</v>
      </c>
      <c r="N7" s="223">
        <v>8660992.2301745992</v>
      </c>
    </row>
    <row r="8" spans="1:31">
      <c r="A8" s="614" t="s">
        <v>115</v>
      </c>
      <c r="B8" s="613">
        <v>2181867.1910025901</v>
      </c>
      <c r="C8" s="613">
        <v>2106873.54079615</v>
      </c>
      <c r="D8" s="613">
        <v>2384584.3316040998</v>
      </c>
      <c r="E8" s="613">
        <v>2725317.6281366101</v>
      </c>
      <c r="F8" s="223">
        <v>2868553.7594167199</v>
      </c>
      <c r="G8" s="223">
        <v>3221475.6380805499</v>
      </c>
      <c r="H8" s="223">
        <v>3486242.6791279502</v>
      </c>
      <c r="I8" s="223">
        <v>3715770.4684419199</v>
      </c>
      <c r="J8" s="223">
        <v>4157493.7685361598</v>
      </c>
      <c r="K8" s="223">
        <v>4600103.7514097402</v>
      </c>
      <c r="L8" s="223">
        <v>4595064.4016618198</v>
      </c>
      <c r="M8" s="223">
        <v>5378671.8905872898</v>
      </c>
      <c r="N8" s="223">
        <v>6241400.3372966303</v>
      </c>
    </row>
    <row r="9" spans="1:31">
      <c r="A9" s="612" t="s">
        <v>48</v>
      </c>
      <c r="B9" s="611">
        <v>6272917.4676469397</v>
      </c>
      <c r="C9" s="611">
        <v>6015099.2167147696</v>
      </c>
      <c r="D9" s="611">
        <v>6840614.6210029703</v>
      </c>
      <c r="E9" s="611">
        <v>7857710.3570234403</v>
      </c>
      <c r="F9" s="224">
        <v>8281317.8758086897</v>
      </c>
      <c r="G9" s="224">
        <v>8987700.4920411203</v>
      </c>
      <c r="H9" s="224">
        <v>9432465.6082781199</v>
      </c>
      <c r="I9" s="224">
        <v>9829903.1751877796</v>
      </c>
      <c r="J9" s="224">
        <v>11115313.69870458</v>
      </c>
      <c r="K9" s="224">
        <v>11310493.483420659</v>
      </c>
      <c r="L9" s="224">
        <v>11201334.07746063</v>
      </c>
      <c r="M9" s="224">
        <v>13027125.20426566</v>
      </c>
      <c r="N9" s="224">
        <v>14902392.567471229</v>
      </c>
    </row>
    <row r="10" spans="1:31">
      <c r="H10" s="610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D13"/>
  <sheetViews>
    <sheetView rightToLeft="1" topLeftCell="A10" workbookViewId="0">
      <selection activeCell="G12" sqref="G12"/>
    </sheetView>
  </sheetViews>
  <sheetFormatPr defaultRowHeight="15"/>
  <cols>
    <col min="1" max="1" width="18" style="73" customWidth="1"/>
    <col min="2" max="2" width="10.5703125" style="73" bestFit="1" customWidth="1"/>
    <col min="3" max="16384" width="9.140625" style="73"/>
  </cols>
  <sheetData>
    <row r="1" spans="1:30" ht="15.75" customHeight="1">
      <c r="A1" s="614" t="s">
        <v>117</v>
      </c>
      <c r="B1" s="614" t="s">
        <v>1</v>
      </c>
      <c r="C1" s="614" t="s">
        <v>2</v>
      </c>
      <c r="D1" s="614" t="s">
        <v>3</v>
      </c>
      <c r="E1" s="614" t="s">
        <v>4</v>
      </c>
      <c r="F1" s="614" t="s">
        <v>5</v>
      </c>
      <c r="G1" s="614" t="s">
        <v>6</v>
      </c>
      <c r="H1" s="614" t="s">
        <v>7</v>
      </c>
      <c r="I1" s="614" t="s">
        <v>8</v>
      </c>
      <c r="J1" s="614" t="s">
        <v>9</v>
      </c>
      <c r="K1" s="614" t="s">
        <v>10</v>
      </c>
      <c r="L1" s="614" t="s">
        <v>11</v>
      </c>
      <c r="M1" s="614" t="s">
        <v>12</v>
      </c>
      <c r="N1" s="450" t="s">
        <v>357</v>
      </c>
      <c r="O1" s="450" t="s">
        <v>227</v>
      </c>
      <c r="P1" s="225" t="s">
        <v>1607</v>
      </c>
      <c r="Q1" s="225" t="s">
        <v>1644</v>
      </c>
      <c r="R1" s="225" t="s">
        <v>1698</v>
      </c>
      <c r="S1" s="225" t="s">
        <v>1793</v>
      </c>
      <c r="T1" s="225" t="s">
        <v>1794</v>
      </c>
      <c r="U1" s="225" t="s">
        <v>1529</v>
      </c>
      <c r="V1" s="225" t="s">
        <v>1897</v>
      </c>
      <c r="W1" s="225" t="s">
        <v>2030</v>
      </c>
      <c r="X1" s="225" t="s">
        <v>1531</v>
      </c>
      <c r="Y1" s="225"/>
      <c r="Z1" s="225"/>
      <c r="AA1" s="225"/>
      <c r="AB1" s="225"/>
      <c r="AC1" s="225"/>
      <c r="AD1" s="225"/>
    </row>
    <row r="2" spans="1:30">
      <c r="A2" s="614" t="s">
        <v>114</v>
      </c>
      <c r="B2" s="613">
        <v>103949.2135</v>
      </c>
      <c r="C2" s="613">
        <v>101360.4235</v>
      </c>
      <c r="D2" s="613">
        <v>102062.6195</v>
      </c>
      <c r="E2" s="613">
        <v>109730.49649999999</v>
      </c>
      <c r="F2" s="613">
        <v>111973.993</v>
      </c>
      <c r="G2" s="613">
        <v>118712.594</v>
      </c>
      <c r="H2" s="613">
        <v>153170.644</v>
      </c>
      <c r="I2" s="613">
        <v>200243.52499999999</v>
      </c>
      <c r="J2" s="613">
        <v>179298.367</v>
      </c>
      <c r="K2" s="613">
        <v>151297.52299999999</v>
      </c>
      <c r="L2" s="613">
        <v>167169.11799999999</v>
      </c>
      <c r="M2" s="613">
        <v>171872.136</v>
      </c>
      <c r="N2" s="223">
        <v>185113.38</v>
      </c>
      <c r="O2" s="223">
        <v>206471.399</v>
      </c>
      <c r="P2" s="223">
        <v>212328.05499999999</v>
      </c>
      <c r="Q2" s="223">
        <v>226376.274</v>
      </c>
      <c r="R2" s="223">
        <v>273905.55499999999</v>
      </c>
      <c r="S2" s="223">
        <v>319521.60800000001</v>
      </c>
      <c r="T2" s="223">
        <v>347108.32400000002</v>
      </c>
      <c r="U2" s="223">
        <v>308391.42800000001</v>
      </c>
      <c r="V2" s="223">
        <v>328178.45299999998</v>
      </c>
      <c r="W2" s="223">
        <v>407331.09899999999</v>
      </c>
      <c r="X2" s="223">
        <v>473399.92349999998</v>
      </c>
      <c r="Y2" s="223"/>
      <c r="Z2" s="223"/>
      <c r="AA2" s="223"/>
      <c r="AB2" s="223"/>
      <c r="AC2" s="223"/>
      <c r="AD2" s="223"/>
    </row>
    <row r="3" spans="1:30">
      <c r="A3" s="614" t="s">
        <v>115</v>
      </c>
      <c r="B3" s="613">
        <v>543696.45648507995</v>
      </c>
      <c r="C3" s="613">
        <v>527318.87454611296</v>
      </c>
      <c r="D3" s="613">
        <v>527210.36133633496</v>
      </c>
      <c r="E3" s="613">
        <v>586528.82787542196</v>
      </c>
      <c r="F3" s="613">
        <v>571634.47437277297</v>
      </c>
      <c r="G3" s="613">
        <v>722508.42831611796</v>
      </c>
      <c r="H3" s="613">
        <v>864886.88823736203</v>
      </c>
      <c r="I3" s="613">
        <v>945346.44023893203</v>
      </c>
      <c r="J3" s="613">
        <v>946401.67133328097</v>
      </c>
      <c r="K3" s="613">
        <v>910652.98222597595</v>
      </c>
      <c r="L3" s="613">
        <v>1014964.87996767</v>
      </c>
      <c r="M3" s="613">
        <v>969137.52726965398</v>
      </c>
      <c r="N3" s="223">
        <v>1134642.3462942599</v>
      </c>
      <c r="O3" s="223">
        <v>1241879.9128282701</v>
      </c>
      <c r="P3" s="223">
        <v>1262470.50412424</v>
      </c>
      <c r="Q3" s="223">
        <v>1445023.8689353999</v>
      </c>
      <c r="R3" s="223">
        <v>1528989.3652675999</v>
      </c>
      <c r="S3" s="223">
        <v>1668452.1807027699</v>
      </c>
      <c r="T3" s="223">
        <v>1891678.81472384</v>
      </c>
      <c r="U3" s="223">
        <v>1871795.61670226</v>
      </c>
      <c r="V3" s="223">
        <v>1938041.8699179599</v>
      </c>
      <c r="W3" s="223">
        <v>2216232.8920046198</v>
      </c>
      <c r="X3" s="223">
        <v>2577002.0965516102</v>
      </c>
      <c r="Y3" s="223"/>
      <c r="Z3" s="223"/>
      <c r="AA3" s="223"/>
      <c r="AB3" s="223"/>
      <c r="AC3" s="223"/>
      <c r="AD3" s="223"/>
    </row>
    <row r="4" spans="1:30">
      <c r="A4" s="614" t="s">
        <v>116</v>
      </c>
      <c r="B4" s="613">
        <v>321093.06879530998</v>
      </c>
      <c r="C4" s="613">
        <v>319747.41646337602</v>
      </c>
      <c r="D4" s="613">
        <v>319817.05338951398</v>
      </c>
      <c r="E4" s="613">
        <v>335406.22170169099</v>
      </c>
      <c r="F4" s="613">
        <v>319001.34948787</v>
      </c>
      <c r="G4" s="613">
        <v>350232.26595696498</v>
      </c>
      <c r="H4" s="613">
        <v>493746.43529703101</v>
      </c>
      <c r="I4" s="613">
        <v>497953.36839122302</v>
      </c>
      <c r="J4" s="613">
        <v>493887.59309931699</v>
      </c>
      <c r="K4" s="613">
        <v>437943.93928874098</v>
      </c>
      <c r="L4" s="613">
        <v>476889.85538618098</v>
      </c>
      <c r="M4" s="613">
        <v>469482.12656250398</v>
      </c>
      <c r="N4" s="223">
        <v>490527.25349719397</v>
      </c>
      <c r="O4" s="223">
        <v>568822.07257031999</v>
      </c>
      <c r="P4" s="223">
        <v>627985.68468201905</v>
      </c>
      <c r="Q4" s="223">
        <v>690937.31736152701</v>
      </c>
      <c r="R4" s="223">
        <v>812157.42109320394</v>
      </c>
      <c r="S4" s="223">
        <v>926348.98803722905</v>
      </c>
      <c r="T4" s="223">
        <v>880315.566075849</v>
      </c>
      <c r="U4" s="223">
        <v>831253.87301130802</v>
      </c>
      <c r="V4" s="223">
        <v>890854.04076424695</v>
      </c>
      <c r="W4" s="223">
        <v>1146705.42632571</v>
      </c>
      <c r="X4" s="223">
        <v>1464787.4090302801</v>
      </c>
      <c r="Y4" s="223"/>
      <c r="Z4" s="223"/>
      <c r="AA4" s="223"/>
      <c r="AB4" s="223"/>
      <c r="AC4" s="223"/>
      <c r="AD4" s="223"/>
    </row>
    <row r="5" spans="1:30" ht="14.25" customHeight="1">
      <c r="A5" s="614" t="s">
        <v>118</v>
      </c>
      <c r="B5" s="613">
        <v>4522.2</v>
      </c>
      <c r="C5" s="613">
        <v>4522.2</v>
      </c>
      <c r="D5" s="613">
        <v>4703.9422999999997</v>
      </c>
      <c r="E5" s="613">
        <v>4786.4422999999997</v>
      </c>
      <c r="F5" s="613">
        <v>4855.0823</v>
      </c>
      <c r="G5" s="613">
        <v>5033.5222999999996</v>
      </c>
      <c r="H5" s="613">
        <v>5925.1823000000004</v>
      </c>
      <c r="I5" s="613">
        <v>6140.2098999999998</v>
      </c>
      <c r="J5" s="613">
        <v>6541.4598999999998</v>
      </c>
      <c r="K5" s="613">
        <v>6540.8599000000004</v>
      </c>
      <c r="L5" s="613">
        <v>6556.6099000000004</v>
      </c>
      <c r="M5" s="613">
        <v>6556.6099000000004</v>
      </c>
      <c r="N5" s="223">
        <v>6586.8680000000004</v>
      </c>
      <c r="O5" s="223">
        <v>6587.3599000000004</v>
      </c>
      <c r="P5" s="223">
        <v>6413.6180000000004</v>
      </c>
      <c r="Q5" s="223">
        <v>6572.7151999999996</v>
      </c>
      <c r="R5" s="223">
        <v>6572.7151999999996</v>
      </c>
      <c r="S5" s="223">
        <v>6885.8656899999996</v>
      </c>
      <c r="T5" s="223">
        <v>8645.4621800000004</v>
      </c>
      <c r="U5" s="223">
        <v>8727.0113000000001</v>
      </c>
      <c r="V5" s="223">
        <v>8871.0251000000007</v>
      </c>
      <c r="W5" s="223">
        <v>8928.2476999999999</v>
      </c>
      <c r="X5" s="223">
        <v>10083.575000000001</v>
      </c>
      <c r="Y5" s="223"/>
      <c r="Z5" s="223"/>
      <c r="AA5" s="223"/>
      <c r="AB5" s="223"/>
      <c r="AC5" s="223"/>
      <c r="AD5" s="223"/>
    </row>
    <row r="6" spans="1:30">
      <c r="A6" s="612" t="s">
        <v>48</v>
      </c>
      <c r="B6" s="611">
        <v>973260.93878038996</v>
      </c>
      <c r="C6" s="611">
        <v>952948.91450948897</v>
      </c>
      <c r="D6" s="611">
        <v>953793.97652584803</v>
      </c>
      <c r="E6" s="611">
        <v>1036451.98837711</v>
      </c>
      <c r="F6" s="611">
        <v>1007464.89916064</v>
      </c>
      <c r="G6" s="611">
        <v>1196486.8105730801</v>
      </c>
      <c r="H6" s="611">
        <v>1517729.14983439</v>
      </c>
      <c r="I6" s="611">
        <v>1649683.5435301601</v>
      </c>
      <c r="J6" s="611">
        <v>1626129.0913326</v>
      </c>
      <c r="K6" s="611">
        <v>1506435.30441472</v>
      </c>
      <c r="L6" s="611">
        <v>1665580.4632538499</v>
      </c>
      <c r="M6" s="611">
        <v>1617048.3997321599</v>
      </c>
      <c r="N6" s="224">
        <v>1816869.8477914501</v>
      </c>
      <c r="O6" s="224">
        <v>2023760.7442985901</v>
      </c>
      <c r="P6" s="224">
        <v>2109197.86180626</v>
      </c>
      <c r="Q6" s="224">
        <v>2368910.1754969298</v>
      </c>
      <c r="R6" s="224">
        <v>2621625.0565608037</v>
      </c>
      <c r="S6" s="224">
        <v>2921208.6424299986</v>
      </c>
      <c r="T6" s="224">
        <v>3127748.1669796887</v>
      </c>
      <c r="U6" s="224">
        <v>3020167.9290135675</v>
      </c>
      <c r="V6" s="224">
        <v>3165945.3887822069</v>
      </c>
      <c r="W6" s="224">
        <v>3779197.66503033</v>
      </c>
      <c r="X6" s="224">
        <v>4525273.0040818909</v>
      </c>
      <c r="Y6" s="224"/>
      <c r="Z6" s="224"/>
      <c r="AA6" s="224"/>
      <c r="AB6" s="224"/>
      <c r="AC6" s="224"/>
      <c r="AD6" s="224"/>
    </row>
    <row r="8" spans="1:30" ht="15" customHeight="1">
      <c r="A8" s="614" t="s">
        <v>117</v>
      </c>
      <c r="B8" s="614" t="s">
        <v>11</v>
      </c>
      <c r="C8" s="614" t="s">
        <v>12</v>
      </c>
      <c r="D8" s="614" t="s">
        <v>357</v>
      </c>
      <c r="E8" s="614" t="s">
        <v>227</v>
      </c>
      <c r="F8" s="614" t="s">
        <v>1607</v>
      </c>
      <c r="G8" s="450" t="s">
        <v>1644</v>
      </c>
      <c r="H8" s="450" t="s">
        <v>1698</v>
      </c>
      <c r="I8" s="225" t="s">
        <v>1793</v>
      </c>
      <c r="J8" s="225" t="s">
        <v>1794</v>
      </c>
      <c r="K8" s="225" t="s">
        <v>1529</v>
      </c>
      <c r="L8" s="225" t="s">
        <v>1897</v>
      </c>
      <c r="M8" s="225" t="s">
        <v>2030</v>
      </c>
      <c r="N8" s="225" t="s">
        <v>1531</v>
      </c>
    </row>
    <row r="9" spans="1:30">
      <c r="A9" s="614" t="s">
        <v>114</v>
      </c>
      <c r="B9" s="613">
        <v>167169.11799999999</v>
      </c>
      <c r="C9" s="613">
        <v>171872.136</v>
      </c>
      <c r="D9" s="613">
        <v>185113.38</v>
      </c>
      <c r="E9" s="613">
        <v>206471.399</v>
      </c>
      <c r="F9" s="613">
        <v>212328.05499999999</v>
      </c>
      <c r="G9" s="223">
        <v>226376.274</v>
      </c>
      <c r="H9" s="223">
        <v>273905.55499999999</v>
      </c>
      <c r="I9" s="223">
        <v>319521.60800000001</v>
      </c>
      <c r="J9" s="223">
        <v>347108.32400000002</v>
      </c>
      <c r="K9" s="223">
        <v>308391.42800000001</v>
      </c>
      <c r="L9" s="195">
        <v>328178.45299999998</v>
      </c>
      <c r="M9" s="195">
        <v>407331.09899999999</v>
      </c>
      <c r="N9" s="195">
        <v>473399.92349999998</v>
      </c>
    </row>
    <row r="10" spans="1:30">
      <c r="A10" s="614" t="s">
        <v>115</v>
      </c>
      <c r="B10" s="613">
        <v>1014964.87996767</v>
      </c>
      <c r="C10" s="613">
        <v>969137.52726965398</v>
      </c>
      <c r="D10" s="613">
        <v>1134642.3462942599</v>
      </c>
      <c r="E10" s="613">
        <v>1241879.9128282701</v>
      </c>
      <c r="F10" s="613">
        <v>1262470.50412424</v>
      </c>
      <c r="G10" s="223">
        <v>1445023.8689353999</v>
      </c>
      <c r="H10" s="223">
        <v>1528989.3652675999</v>
      </c>
      <c r="I10" s="223">
        <v>1668452.1807027699</v>
      </c>
      <c r="J10" s="223">
        <v>1891678.81472384</v>
      </c>
      <c r="K10" s="223">
        <v>1871795.61670226</v>
      </c>
      <c r="L10" s="195">
        <v>1938041.8699179599</v>
      </c>
      <c r="M10" s="195">
        <v>2216232.8920046198</v>
      </c>
      <c r="N10" s="195">
        <v>2577002.0965516102</v>
      </c>
    </row>
    <row r="11" spans="1:30">
      <c r="A11" s="614" t="s">
        <v>116</v>
      </c>
      <c r="B11" s="613">
        <v>476889.85538618098</v>
      </c>
      <c r="C11" s="613">
        <v>469482.12656250398</v>
      </c>
      <c r="D11" s="613">
        <v>490527.25349719397</v>
      </c>
      <c r="E11" s="613">
        <v>568822.07257031999</v>
      </c>
      <c r="F11" s="613">
        <v>627985.68468201905</v>
      </c>
      <c r="G11" s="223">
        <v>690937.31736152701</v>
      </c>
      <c r="H11" s="223">
        <v>812157.42109320394</v>
      </c>
      <c r="I11" s="223">
        <v>926348.98803722905</v>
      </c>
      <c r="J11" s="223">
        <v>880315.566075849</v>
      </c>
      <c r="K11" s="223">
        <v>831253.87301130802</v>
      </c>
      <c r="L11" s="195">
        <v>890854.04076424695</v>
      </c>
      <c r="M11" s="195">
        <v>1146705.42632571</v>
      </c>
      <c r="N11" s="195">
        <v>1464787.4090302801</v>
      </c>
    </row>
    <row r="12" spans="1:30" ht="13.5" customHeight="1">
      <c r="A12" s="614" t="s">
        <v>118</v>
      </c>
      <c r="B12" s="613">
        <v>6556.6099000000004</v>
      </c>
      <c r="C12" s="613">
        <v>6556.6099000000004</v>
      </c>
      <c r="D12" s="613">
        <v>6586.8680000000004</v>
      </c>
      <c r="E12" s="613">
        <v>6587.3599000000004</v>
      </c>
      <c r="F12" s="613">
        <v>6413.6180000000004</v>
      </c>
      <c r="G12" s="223">
        <v>6572.7151999999996</v>
      </c>
      <c r="H12" s="223">
        <v>6572.7151999999996</v>
      </c>
      <c r="I12" s="223">
        <v>6885.8656899999996</v>
      </c>
      <c r="J12" s="223">
        <v>8645.4621800000004</v>
      </c>
      <c r="K12" s="223">
        <v>8727.0113000000001</v>
      </c>
      <c r="L12" s="195">
        <v>8871.0251000000007</v>
      </c>
      <c r="M12" s="195">
        <v>8928.2476999999999</v>
      </c>
      <c r="N12" s="195">
        <v>10083.575000000001</v>
      </c>
    </row>
    <row r="13" spans="1:30">
      <c r="A13" s="612" t="s">
        <v>48</v>
      </c>
      <c r="B13" s="611">
        <v>1665580.4632538499</v>
      </c>
      <c r="C13" s="611">
        <v>1617048.3997321599</v>
      </c>
      <c r="D13" s="611">
        <v>1816869.8477914501</v>
      </c>
      <c r="E13" s="611">
        <v>2023760.7442985901</v>
      </c>
      <c r="F13" s="611">
        <v>2109197.86180626</v>
      </c>
      <c r="G13" s="224">
        <v>2368910.1754969298</v>
      </c>
      <c r="H13" s="224">
        <v>2621625.0565608037</v>
      </c>
      <c r="I13" s="224">
        <v>2921208.6424299986</v>
      </c>
      <c r="J13" s="224">
        <v>3127748.1669796887</v>
      </c>
      <c r="K13" s="224">
        <v>3020167.9290135675</v>
      </c>
      <c r="L13" s="224">
        <v>3165945.3887822069</v>
      </c>
      <c r="M13" s="224">
        <v>3779197.66503033</v>
      </c>
      <c r="N13" s="224">
        <v>4525273.0040818909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72"/>
  <sheetViews>
    <sheetView rightToLeft="1" zoomScaleNormal="100" workbookViewId="0">
      <selection activeCell="F10" sqref="F10"/>
    </sheetView>
  </sheetViews>
  <sheetFormatPr defaultRowHeight="15"/>
  <cols>
    <col min="1" max="1" width="26.140625" style="169" customWidth="1"/>
    <col min="2" max="2" width="14.5703125" style="169" bestFit="1" customWidth="1"/>
    <col min="3" max="3" width="8.85546875" style="169" bestFit="1" customWidth="1"/>
    <col min="4" max="4" width="10.140625" style="169" bestFit="1" customWidth="1"/>
    <col min="5" max="5" width="8.85546875" style="169" bestFit="1" customWidth="1"/>
    <col min="6" max="6" width="13.140625" style="169" bestFit="1" customWidth="1"/>
    <col min="7" max="7" width="8.85546875" style="169" bestFit="1" customWidth="1"/>
    <col min="8" max="16384" width="9.140625" style="169"/>
  </cols>
  <sheetData>
    <row r="1" spans="1:7" ht="14.25" customHeight="1" thickBot="1">
      <c r="A1" s="644"/>
      <c r="B1" s="644"/>
      <c r="C1" s="644"/>
      <c r="D1" s="644"/>
      <c r="E1" s="644"/>
      <c r="F1" s="644"/>
      <c r="G1" s="643" t="s">
        <v>119</v>
      </c>
    </row>
    <row r="2" spans="1:7" s="47" customFormat="1" ht="16.5" customHeight="1" thickBot="1">
      <c r="A2" s="1178" t="s">
        <v>134</v>
      </c>
      <c r="B2" s="1173" t="s">
        <v>2172</v>
      </c>
      <c r="C2" s="1173"/>
      <c r="D2" s="1173" t="s">
        <v>2031</v>
      </c>
      <c r="E2" s="1173"/>
      <c r="F2" s="1173" t="s">
        <v>1641</v>
      </c>
      <c r="G2" s="1173"/>
    </row>
    <row r="3" spans="1:7" s="47" customFormat="1" ht="17.25">
      <c r="A3" s="1179"/>
      <c r="B3" s="411" t="s">
        <v>120</v>
      </c>
      <c r="C3" s="468" t="s">
        <v>121</v>
      </c>
      <c r="D3" s="411" t="s">
        <v>120</v>
      </c>
      <c r="E3" s="468" t="s">
        <v>121</v>
      </c>
      <c r="F3" s="468" t="s">
        <v>120</v>
      </c>
      <c r="G3" s="642" t="s">
        <v>121</v>
      </c>
    </row>
    <row r="4" spans="1:7" s="47" customFormat="1" ht="17.25">
      <c r="A4" s="639" t="s">
        <v>122</v>
      </c>
      <c r="B4" s="418">
        <v>4440805.7784230001</v>
      </c>
      <c r="C4" s="630">
        <v>0.22858154326711499</v>
      </c>
      <c r="D4" s="418">
        <v>3732657.0331035</v>
      </c>
      <c r="E4" s="630">
        <v>0.223513163517116</v>
      </c>
      <c r="F4" s="640">
        <v>2190666.6844879999</v>
      </c>
      <c r="G4" s="417">
        <v>0.25323793222692398</v>
      </c>
    </row>
    <row r="5" spans="1:7" s="47" customFormat="1" ht="17.25">
      <c r="A5" s="639" t="s">
        <v>123</v>
      </c>
      <c r="B5" s="418">
        <v>2825388.2125788201</v>
      </c>
      <c r="C5" s="630">
        <v>0.14543117402205499</v>
      </c>
      <c r="D5" s="418">
        <v>2407474.0348546202</v>
      </c>
      <c r="E5" s="630">
        <v>0.14416061610896699</v>
      </c>
      <c r="F5" s="640">
        <v>1488769.4489193701</v>
      </c>
      <c r="G5" s="417">
        <v>0.172099616740678</v>
      </c>
    </row>
    <row r="6" spans="1:7" s="47" customFormat="1" ht="17.25">
      <c r="A6" s="639" t="s">
        <v>125</v>
      </c>
      <c r="B6" s="418">
        <v>1463276.9256406</v>
      </c>
      <c r="C6" s="630">
        <v>7.5319235872744195E-2</v>
      </c>
      <c r="D6" s="418">
        <v>1274885.2231999999</v>
      </c>
      <c r="E6" s="630">
        <v>7.6340694264571296E-2</v>
      </c>
      <c r="F6" s="640">
        <v>741776.10262120003</v>
      </c>
      <c r="G6" s="417">
        <v>8.5748255420720093E-2</v>
      </c>
    </row>
    <row r="7" spans="1:7" s="47" customFormat="1" ht="17.25">
      <c r="A7" s="639" t="s">
        <v>124</v>
      </c>
      <c r="B7" s="418">
        <v>1393851.3423240001</v>
      </c>
      <c r="C7" s="630">
        <v>7.1745693644476902E-2</v>
      </c>
      <c r="D7" s="418">
        <v>1165155.47062</v>
      </c>
      <c r="E7" s="630">
        <v>6.9770027869669696E-2</v>
      </c>
      <c r="F7" s="640">
        <v>795711.47723700001</v>
      </c>
      <c r="G7" s="417">
        <v>9.1983107504017197E-2</v>
      </c>
    </row>
    <row r="8" spans="1:7" s="47" customFormat="1" ht="17.25">
      <c r="A8" s="639" t="s">
        <v>126</v>
      </c>
      <c r="B8" s="418">
        <v>1218377.4729392901</v>
      </c>
      <c r="C8" s="630">
        <v>6.2713529242715199E-2</v>
      </c>
      <c r="D8" s="418">
        <v>1082497.5685646101</v>
      </c>
      <c r="E8" s="630">
        <v>6.4820435926386297E-2</v>
      </c>
      <c r="F8" s="640">
        <v>573004.79738445999</v>
      </c>
      <c r="G8" s="417">
        <v>6.6238534174660205E-2</v>
      </c>
    </row>
    <row r="9" spans="1:7" s="47" customFormat="1" ht="17.25">
      <c r="A9" s="639" t="s">
        <v>130</v>
      </c>
      <c r="B9" s="418">
        <v>801582.19856599998</v>
      </c>
      <c r="C9" s="630">
        <v>4.1259831018489103E-2</v>
      </c>
      <c r="D9" s="418">
        <v>762687.79231000005</v>
      </c>
      <c r="E9" s="630">
        <v>4.5670084265244097E-2</v>
      </c>
      <c r="F9" s="640">
        <v>211010.483588</v>
      </c>
      <c r="G9" s="417">
        <v>2.4392509787273899E-2</v>
      </c>
    </row>
    <row r="10" spans="1:7" s="47" customFormat="1" ht="17.25">
      <c r="A10" s="639" t="s">
        <v>127</v>
      </c>
      <c r="B10" s="418">
        <v>783212.75</v>
      </c>
      <c r="C10" s="630">
        <v>4.03143006098899E-2</v>
      </c>
      <c r="D10" s="418">
        <v>661774.5</v>
      </c>
      <c r="E10" s="630">
        <v>3.9627351433081902E-2</v>
      </c>
      <c r="F10" s="640">
        <v>381834.75</v>
      </c>
      <c r="G10" s="417">
        <v>4.41395504058546E-2</v>
      </c>
    </row>
    <row r="11" spans="1:7" s="47" customFormat="1" ht="17.25">
      <c r="A11" s="639" t="s">
        <v>128</v>
      </c>
      <c r="B11" s="418">
        <v>656877.6</v>
      </c>
      <c r="C11" s="641">
        <v>3.3811452929364397E-2</v>
      </c>
      <c r="D11" s="418">
        <v>539025.6</v>
      </c>
      <c r="E11" s="630">
        <v>3.2277092699443503E-2</v>
      </c>
      <c r="F11" s="640">
        <v>311200.8</v>
      </c>
      <c r="G11" s="417">
        <v>3.5974366916427199E-2</v>
      </c>
    </row>
    <row r="12" spans="1:7" s="47" customFormat="1" ht="17.25">
      <c r="A12" s="639" t="s">
        <v>135</v>
      </c>
      <c r="B12" s="418">
        <v>608019.17369575601</v>
      </c>
      <c r="C12" s="630">
        <v>3.1296563730541398E-2</v>
      </c>
      <c r="D12" s="418">
        <v>515523.45301682898</v>
      </c>
      <c r="E12" s="630">
        <v>3.0869773683775598E-2</v>
      </c>
      <c r="F12" s="640">
        <v>193206.00635345501</v>
      </c>
      <c r="G12" s="417">
        <v>2.2334337710625301E-2</v>
      </c>
    </row>
    <row r="13" spans="1:7" s="47" customFormat="1" ht="18" thickBot="1">
      <c r="A13" s="639" t="s">
        <v>131</v>
      </c>
      <c r="B13" s="638">
        <v>581542.35169821</v>
      </c>
      <c r="C13" s="637">
        <v>2.99337225852668E-2</v>
      </c>
      <c r="D13" s="638">
        <v>554059.63009035599</v>
      </c>
      <c r="E13" s="637">
        <v>3.3177337108749198E-2</v>
      </c>
      <c r="F13" s="636">
        <v>288897.701</v>
      </c>
      <c r="G13" s="635">
        <v>3.3396160604620202E-2</v>
      </c>
    </row>
    <row r="14" spans="1:7" s="47" customFormat="1" ht="18" thickTop="1">
      <c r="A14" s="631" t="s">
        <v>48</v>
      </c>
      <c r="B14" s="633">
        <v>14772933.805865677</v>
      </c>
      <c r="C14" s="634">
        <v>0.76040704692265781</v>
      </c>
      <c r="D14" s="633">
        <v>12695740.305759914</v>
      </c>
      <c r="E14" s="634">
        <v>0.76022657687700457</v>
      </c>
      <c r="F14" s="633">
        <v>7176078.2515914859</v>
      </c>
      <c r="G14" s="632">
        <v>0.82954437149180071</v>
      </c>
    </row>
    <row r="15" spans="1:7" s="47" customFormat="1" ht="18" thickBot="1">
      <c r="A15" s="631" t="s">
        <v>132</v>
      </c>
      <c r="B15" s="418">
        <v>4654731.7656874303</v>
      </c>
      <c r="C15" s="630">
        <v>0.23959295307734285</v>
      </c>
      <c r="D15" s="463">
        <v>4004202.4375124425</v>
      </c>
      <c r="E15" s="629">
        <v>0.23977342312299565</v>
      </c>
      <c r="F15" s="463">
        <v>1474547.9212875823</v>
      </c>
      <c r="G15" s="421">
        <v>0.17045562850819951</v>
      </c>
    </row>
    <row r="16" spans="1:7" s="47" customFormat="1" ht="18" thickBot="1">
      <c r="A16" s="628" t="s">
        <v>133</v>
      </c>
      <c r="B16" s="627">
        <v>19427665.571553107</v>
      </c>
      <c r="C16" s="626">
        <v>1.0000000000000007</v>
      </c>
      <c r="D16" s="624">
        <v>16699942.743272357</v>
      </c>
      <c r="E16" s="625">
        <v>1.0000000000000002</v>
      </c>
      <c r="F16" s="624">
        <v>8650626.1728790682</v>
      </c>
      <c r="G16" s="623">
        <v>1.0000000000000002</v>
      </c>
    </row>
    <row r="17" spans="1:7" s="47" customFormat="1"/>
    <row r="18" spans="1:7" s="47" customFormat="1"/>
    <row r="19" spans="1:7" s="47" customFormat="1"/>
    <row r="20" spans="1:7" s="47" customFormat="1">
      <c r="A20" s="1174"/>
      <c r="B20" s="1175"/>
      <c r="C20" s="1175"/>
      <c r="D20" s="1175"/>
      <c r="E20" s="229"/>
      <c r="F20" s="229"/>
      <c r="G20" s="229"/>
    </row>
    <row r="21" spans="1:7" s="47" customFormat="1" ht="25.5" customHeight="1">
      <c r="A21" s="236"/>
      <c r="B21" s="1176" t="s">
        <v>2172</v>
      </c>
      <c r="C21" s="1176"/>
      <c r="D21" s="1176" t="s">
        <v>2031</v>
      </c>
      <c r="E21" s="1176"/>
      <c r="F21" s="1176" t="s">
        <v>1641</v>
      </c>
      <c r="G21" s="1177"/>
    </row>
    <row r="22" spans="1:7" s="47" customFormat="1" ht="25.5" customHeight="1">
      <c r="A22" s="240" t="s">
        <v>134</v>
      </c>
      <c r="B22" s="241" t="s">
        <v>120</v>
      </c>
      <c r="C22" s="241" t="s">
        <v>121</v>
      </c>
      <c r="D22" s="241" t="s">
        <v>120</v>
      </c>
      <c r="E22" s="241" t="s">
        <v>121</v>
      </c>
      <c r="F22" s="241" t="s">
        <v>120</v>
      </c>
      <c r="G22" s="242" t="s">
        <v>121</v>
      </c>
    </row>
    <row r="23" spans="1:7" s="47" customFormat="1">
      <c r="A23" s="391" t="s">
        <v>16</v>
      </c>
      <c r="B23" s="391">
        <v>19427665.5715531</v>
      </c>
      <c r="C23" s="392">
        <v>1</v>
      </c>
      <c r="D23" s="391">
        <v>16699942.7432724</v>
      </c>
      <c r="E23" s="391">
        <v>1</v>
      </c>
      <c r="F23" s="391">
        <v>8650626.1728790607</v>
      </c>
      <c r="G23" s="391">
        <v>1</v>
      </c>
    </row>
    <row r="24" spans="1:7" s="47" customFormat="1">
      <c r="A24" s="320" t="s">
        <v>122</v>
      </c>
      <c r="B24" s="321">
        <v>4440805.7784230001</v>
      </c>
      <c r="C24" s="622">
        <v>0.22858154326711499</v>
      </c>
      <c r="D24" s="321">
        <v>3732657.0331035</v>
      </c>
      <c r="E24" s="621">
        <v>0.223513163517116</v>
      </c>
      <c r="F24" s="321">
        <v>2190666.6844879999</v>
      </c>
      <c r="G24" s="621">
        <v>0.25323793222692398</v>
      </c>
    </row>
    <row r="25" spans="1:7" s="47" customFormat="1">
      <c r="A25" s="320" t="s">
        <v>123</v>
      </c>
      <c r="B25" s="321">
        <v>2825388.2125788201</v>
      </c>
      <c r="C25" s="622">
        <v>0.14543117402205499</v>
      </c>
      <c r="D25" s="321">
        <v>2407474.0348546202</v>
      </c>
      <c r="E25" s="621">
        <v>0.14416061610896699</v>
      </c>
      <c r="F25" s="321">
        <v>1488769.4489193701</v>
      </c>
      <c r="G25" s="621">
        <v>0.172099616740678</v>
      </c>
    </row>
    <row r="26" spans="1:7" s="47" customFormat="1">
      <c r="A26" s="320" t="s">
        <v>125</v>
      </c>
      <c r="B26" s="321">
        <v>1463276.9256406</v>
      </c>
      <c r="C26" s="622">
        <v>7.5319235872744195E-2</v>
      </c>
      <c r="D26" s="321">
        <v>1274885.2231999999</v>
      </c>
      <c r="E26" s="621">
        <v>7.6340694264571296E-2</v>
      </c>
      <c r="F26" s="321">
        <v>741776.10262120003</v>
      </c>
      <c r="G26" s="621">
        <v>8.5748255420720093E-2</v>
      </c>
    </row>
    <row r="27" spans="1:7" s="47" customFormat="1">
      <c r="A27" s="320" t="s">
        <v>124</v>
      </c>
      <c r="B27" s="321">
        <v>1393851.3423240001</v>
      </c>
      <c r="C27" s="622">
        <v>7.1745693644476902E-2</v>
      </c>
      <c r="D27" s="321">
        <v>1165155.47062</v>
      </c>
      <c r="E27" s="621">
        <v>6.9770027869669696E-2</v>
      </c>
      <c r="F27" s="321">
        <v>795711.47723700001</v>
      </c>
      <c r="G27" s="621">
        <v>9.1983107504017197E-2</v>
      </c>
    </row>
    <row r="28" spans="1:7" s="47" customFormat="1">
      <c r="A28" s="320" t="s">
        <v>126</v>
      </c>
      <c r="B28" s="321">
        <v>1218377.4729392901</v>
      </c>
      <c r="C28" s="622">
        <v>6.2713529242715199E-2</v>
      </c>
      <c r="D28" s="321">
        <v>1082497.5685646101</v>
      </c>
      <c r="E28" s="621">
        <v>6.4820435926386297E-2</v>
      </c>
      <c r="F28" s="321">
        <v>573004.79738445999</v>
      </c>
      <c r="G28" s="621">
        <v>6.6238534174660205E-2</v>
      </c>
    </row>
    <row r="29" spans="1:7" s="47" customFormat="1">
      <c r="A29" s="320" t="s">
        <v>130</v>
      </c>
      <c r="B29" s="321">
        <v>801582.19856599998</v>
      </c>
      <c r="C29" s="622">
        <v>4.1259831018489103E-2</v>
      </c>
      <c r="D29" s="321">
        <v>762687.79231000005</v>
      </c>
      <c r="E29" s="621">
        <v>4.5670084265244097E-2</v>
      </c>
      <c r="F29" s="321">
        <v>211010.483588</v>
      </c>
      <c r="G29" s="621">
        <v>2.4392509787273899E-2</v>
      </c>
    </row>
    <row r="30" spans="1:7" s="47" customFormat="1">
      <c r="A30" s="320" t="s">
        <v>127</v>
      </c>
      <c r="B30" s="321">
        <v>783212.75</v>
      </c>
      <c r="C30" s="622">
        <v>4.03143006098899E-2</v>
      </c>
      <c r="D30" s="321">
        <v>661774.5</v>
      </c>
      <c r="E30" s="621">
        <v>3.9627351433081902E-2</v>
      </c>
      <c r="F30" s="321">
        <v>381834.75</v>
      </c>
      <c r="G30" s="621">
        <v>4.41395504058546E-2</v>
      </c>
    </row>
    <row r="31" spans="1:7" s="47" customFormat="1">
      <c r="A31" s="320" t="s">
        <v>128</v>
      </c>
      <c r="B31" s="321">
        <v>656877.6</v>
      </c>
      <c r="C31" s="622">
        <v>3.3811452929364397E-2</v>
      </c>
      <c r="D31" s="321">
        <v>539025.6</v>
      </c>
      <c r="E31" s="621">
        <v>3.2277092699443503E-2</v>
      </c>
      <c r="F31" s="321">
        <v>311200.8</v>
      </c>
      <c r="G31" s="621">
        <v>3.5974366916427199E-2</v>
      </c>
    </row>
    <row r="32" spans="1:7" s="47" customFormat="1">
      <c r="A32" s="320" t="s">
        <v>135</v>
      </c>
      <c r="B32" s="321">
        <v>608019.17369575601</v>
      </c>
      <c r="C32" s="622">
        <v>3.1296563730541398E-2</v>
      </c>
      <c r="D32" s="321">
        <v>515523.45301682898</v>
      </c>
      <c r="E32" s="621">
        <v>3.0869773683775598E-2</v>
      </c>
      <c r="F32" s="321">
        <v>193206.00635345501</v>
      </c>
      <c r="G32" s="621">
        <v>2.2334337710625301E-2</v>
      </c>
    </row>
    <row r="33" spans="1:7" s="47" customFormat="1">
      <c r="A33" s="320" t="s">
        <v>131</v>
      </c>
      <c r="B33" s="321">
        <v>581542.35169821</v>
      </c>
      <c r="C33" s="622">
        <v>2.99337225852668E-2</v>
      </c>
      <c r="D33" s="321">
        <v>554059.63009035599</v>
      </c>
      <c r="E33" s="621">
        <v>3.3177337108749198E-2</v>
      </c>
      <c r="F33" s="321">
        <v>288897.701</v>
      </c>
      <c r="G33" s="621">
        <v>3.3396160604620202E-2</v>
      </c>
    </row>
    <row r="34" spans="1:7" s="47" customFormat="1">
      <c r="A34" s="320" t="s">
        <v>137</v>
      </c>
      <c r="B34" s="321">
        <v>449556.26611999999</v>
      </c>
      <c r="C34" s="622">
        <v>2.3140004364614001E-2</v>
      </c>
      <c r="D34" s="321">
        <v>378358.580655</v>
      </c>
      <c r="E34" s="621">
        <v>2.26562801125425E-2</v>
      </c>
      <c r="F34" s="321">
        <v>158929.91170500001</v>
      </c>
      <c r="G34" s="621">
        <v>1.83720702442637E-2</v>
      </c>
    </row>
    <row r="35" spans="1:7" s="47" customFormat="1">
      <c r="A35" s="320" t="s">
        <v>141</v>
      </c>
      <c r="B35" s="321">
        <v>433952.75284375303</v>
      </c>
      <c r="C35" s="622">
        <v>2.2336844910444E-2</v>
      </c>
      <c r="D35" s="321">
        <v>358485.27857463999</v>
      </c>
      <c r="E35" s="621">
        <v>2.1466257943851801E-2</v>
      </c>
      <c r="F35" s="321">
        <v>108472.011243482</v>
      </c>
      <c r="G35" s="621">
        <v>1.25392091943075E-2</v>
      </c>
    </row>
    <row r="36" spans="1:7" s="47" customFormat="1">
      <c r="A36" s="320" t="s">
        <v>139</v>
      </c>
      <c r="B36" s="321">
        <v>390903.25472035498</v>
      </c>
      <c r="C36" s="622">
        <v>2.0120958603113599E-2</v>
      </c>
      <c r="D36" s="321">
        <v>317999.23986365797</v>
      </c>
      <c r="E36" s="621">
        <v>1.9041935936682498E-2</v>
      </c>
      <c r="F36" s="321">
        <v>93110.636171684993</v>
      </c>
      <c r="G36" s="621">
        <v>1.07634562297467E-2</v>
      </c>
    </row>
    <row r="37" spans="1:7" s="47" customFormat="1">
      <c r="A37" s="320" t="s">
        <v>129</v>
      </c>
      <c r="B37" s="321">
        <v>371562.83003999997</v>
      </c>
      <c r="C37" s="622">
        <v>1.9125449152473599E-2</v>
      </c>
      <c r="D37" s="321">
        <v>335727.85422400001</v>
      </c>
      <c r="E37" s="621">
        <v>2.0103533250690302E-2</v>
      </c>
      <c r="F37" s="321">
        <v>209641.98798400001</v>
      </c>
      <c r="G37" s="621">
        <v>2.4234313654803101E-2</v>
      </c>
    </row>
    <row r="38" spans="1:7" s="47" customFormat="1">
      <c r="A38" s="320" t="s">
        <v>136</v>
      </c>
      <c r="B38" s="321">
        <v>363063.43456000002</v>
      </c>
      <c r="C38" s="622">
        <v>1.8687959869538601E-2</v>
      </c>
      <c r="D38" s="321">
        <v>313062.74452000001</v>
      </c>
      <c r="E38" s="621">
        <v>1.8746336399633402E-2</v>
      </c>
      <c r="F38" s="321">
        <v>108372.38396000001</v>
      </c>
      <c r="G38" s="621">
        <v>1.25276924229789E-2</v>
      </c>
    </row>
    <row r="39" spans="1:7" s="47" customFormat="1">
      <c r="A39" s="320" t="s">
        <v>145</v>
      </c>
      <c r="B39" s="321">
        <v>335864.58908300003</v>
      </c>
      <c r="C39" s="622">
        <v>1.7287954018252699E-2</v>
      </c>
      <c r="D39" s="321">
        <v>293547.94500000001</v>
      </c>
      <c r="E39" s="621">
        <v>1.75777815237275E-2</v>
      </c>
      <c r="F39" s="321">
        <v>92829.745999999999</v>
      </c>
      <c r="G39" s="621">
        <v>1.0730985728066101E-2</v>
      </c>
    </row>
    <row r="40" spans="1:7" s="47" customFormat="1">
      <c r="A40" s="320" t="s">
        <v>138</v>
      </c>
      <c r="B40" s="321">
        <v>246700.40688130801</v>
      </c>
      <c r="C40" s="622">
        <v>1.2698407123218101E-2</v>
      </c>
      <c r="D40" s="321">
        <v>215105.88013561201</v>
      </c>
      <c r="E40" s="621">
        <v>1.2880635786746499E-2</v>
      </c>
      <c r="F40" s="321">
        <v>103008.925593822</v>
      </c>
      <c r="G40" s="621">
        <v>1.1907684315011701E-2</v>
      </c>
    </row>
    <row r="41" spans="1:7" s="47" customFormat="1">
      <c r="A41" s="320" t="s">
        <v>140</v>
      </c>
      <c r="B41" s="321">
        <v>233077.25401648</v>
      </c>
      <c r="C41" s="622">
        <v>1.1997182737063501E-2</v>
      </c>
      <c r="D41" s="321">
        <v>198143.16652247999</v>
      </c>
      <c r="E41" s="621">
        <v>1.18649009501726E-2</v>
      </c>
      <c r="F41" s="321">
        <v>70612.154154639997</v>
      </c>
      <c r="G41" s="621">
        <v>8.1626639209100398E-3</v>
      </c>
    </row>
    <row r="42" spans="1:7" s="47" customFormat="1">
      <c r="A42" s="320" t="s">
        <v>143</v>
      </c>
      <c r="B42" s="321">
        <v>217944.40212707999</v>
      </c>
      <c r="C42" s="622">
        <v>1.1218249630887399E-2</v>
      </c>
      <c r="D42" s="321">
        <v>182626.77514648001</v>
      </c>
      <c r="E42" s="621">
        <v>1.0935772532516701E-2</v>
      </c>
      <c r="F42" s="321">
        <v>58974.041012879999</v>
      </c>
      <c r="G42" s="621">
        <v>6.8173147046594103E-3</v>
      </c>
    </row>
    <row r="43" spans="1:7" s="47" customFormat="1">
      <c r="A43" s="320" t="s">
        <v>144</v>
      </c>
      <c r="B43" s="321">
        <v>181218.74008123801</v>
      </c>
      <c r="C43" s="622">
        <v>9.3278700631220998E-3</v>
      </c>
      <c r="D43" s="321">
        <v>143237.92342384899</v>
      </c>
      <c r="E43" s="621">
        <v>8.57715057026486E-3</v>
      </c>
      <c r="F43" s="321">
        <v>41727.994170773003</v>
      </c>
      <c r="G43" s="621">
        <v>4.8236963818406803E-3</v>
      </c>
    </row>
    <row r="44" spans="1:7" s="47" customFormat="1">
      <c r="A44" s="320" t="s">
        <v>142</v>
      </c>
      <c r="B44" s="321">
        <v>151941.35367013601</v>
      </c>
      <c r="C44" s="622">
        <v>7.8208754989387806E-3</v>
      </c>
      <c r="D44" s="321">
        <v>117657.58994853801</v>
      </c>
      <c r="E44" s="621">
        <v>7.0453888230207797E-3</v>
      </c>
      <c r="F44" s="321">
        <v>38372.848540446998</v>
      </c>
      <c r="G44" s="621">
        <v>4.4358463507244497E-3</v>
      </c>
    </row>
    <row r="45" spans="1:7" s="47" customFormat="1">
      <c r="A45" s="320" t="s">
        <v>146</v>
      </c>
      <c r="B45" s="321">
        <v>127949.50390243799</v>
      </c>
      <c r="C45" s="622">
        <v>6.5859432998366897E-3</v>
      </c>
      <c r="D45" s="321">
        <v>118923.88857906401</v>
      </c>
      <c r="E45" s="621">
        <v>7.1212153482965099E-3</v>
      </c>
      <c r="F45" s="321">
        <v>34699.600545442001</v>
      </c>
      <c r="G45" s="621">
        <v>4.0112241416962596E-3</v>
      </c>
    </row>
    <row r="46" spans="1:7" s="47" customFormat="1">
      <c r="A46" s="320" t="s">
        <v>156</v>
      </c>
      <c r="B46" s="321">
        <v>123608.03551292</v>
      </c>
      <c r="C46" s="622">
        <v>6.3624749488128303E-3</v>
      </c>
      <c r="D46" s="321">
        <v>116395.32959435201</v>
      </c>
      <c r="E46" s="621">
        <v>6.9698041115286097E-3</v>
      </c>
      <c r="F46" s="321">
        <v>23709.384330278001</v>
      </c>
      <c r="G46" s="621">
        <v>2.7407708825298999E-3</v>
      </c>
    </row>
    <row r="47" spans="1:7" s="47" customFormat="1">
      <c r="A47" s="320" t="s">
        <v>148</v>
      </c>
      <c r="B47" s="321">
        <v>109458.605926202</v>
      </c>
      <c r="C47" s="622">
        <v>5.6341615271819599E-3</v>
      </c>
      <c r="D47" s="321">
        <v>108951.66431793199</v>
      </c>
      <c r="E47" s="621">
        <v>6.5240741236567198E-3</v>
      </c>
      <c r="F47" s="321">
        <v>31217.205794903999</v>
      </c>
      <c r="G47" s="621">
        <v>3.6086642944731999E-3</v>
      </c>
    </row>
    <row r="48" spans="1:7" s="47" customFormat="1">
      <c r="A48" s="320" t="s">
        <v>147</v>
      </c>
      <c r="B48" s="321">
        <v>106129.97698789999</v>
      </c>
      <c r="C48" s="622">
        <v>5.4628270492416003E-3</v>
      </c>
      <c r="D48" s="321">
        <v>104032.3769879</v>
      </c>
      <c r="E48" s="621">
        <v>6.2295050101180702E-3</v>
      </c>
      <c r="F48" s="321">
        <v>35204.976987900001</v>
      </c>
      <c r="G48" s="621">
        <v>4.0696449348687101E-3</v>
      </c>
    </row>
    <row r="49" spans="1:7" s="47" customFormat="1">
      <c r="A49" s="320" t="s">
        <v>150</v>
      </c>
      <c r="B49" s="321">
        <v>105435.807344239</v>
      </c>
      <c r="C49" s="622">
        <v>5.4270960633903001E-3</v>
      </c>
      <c r="D49" s="321">
        <v>86227.486342592994</v>
      </c>
      <c r="E49" s="621">
        <v>5.1633402382370496E-3</v>
      </c>
      <c r="F49" s="321">
        <v>30864.159201641</v>
      </c>
      <c r="G49" s="621">
        <v>3.5678526137685302E-3</v>
      </c>
    </row>
    <row r="50" spans="1:7" s="47" customFormat="1">
      <c r="A50" s="320" t="s">
        <v>166</v>
      </c>
      <c r="B50" s="321">
        <v>104277.44259999999</v>
      </c>
      <c r="C50" s="622">
        <v>5.3674715686215999E-3</v>
      </c>
      <c r="D50" s="321">
        <v>85375.720499999996</v>
      </c>
      <c r="E50" s="621">
        <v>5.11233612069682E-3</v>
      </c>
      <c r="F50" s="321">
        <v>38611.499300000003</v>
      </c>
      <c r="G50" s="621">
        <v>4.4634340368391503E-3</v>
      </c>
    </row>
    <row r="51" spans="1:7" s="47" customFormat="1">
      <c r="A51" s="320" t="s">
        <v>151</v>
      </c>
      <c r="B51" s="321">
        <v>82330.368900829999</v>
      </c>
      <c r="C51" s="622">
        <v>4.2377901038909201E-3</v>
      </c>
      <c r="D51" s="321">
        <v>69164.367948315994</v>
      </c>
      <c r="E51" s="621">
        <v>4.1415931187056996E-3</v>
      </c>
      <c r="F51" s="321">
        <v>23176.157804572002</v>
      </c>
      <c r="G51" s="621">
        <v>2.6791306596084998E-3</v>
      </c>
    </row>
    <row r="52" spans="1:7" s="47" customFormat="1">
      <c r="A52" s="320" t="s">
        <v>170</v>
      </c>
      <c r="B52" s="321">
        <v>65043.199999999997</v>
      </c>
      <c r="C52" s="622">
        <v>3.34796786368607E-3</v>
      </c>
      <c r="D52" s="321">
        <v>40032</v>
      </c>
      <c r="E52" s="621">
        <v>2.3971339671884201E-3</v>
      </c>
      <c r="F52" s="321">
        <v>8677.2000000000007</v>
      </c>
      <c r="G52" s="621">
        <v>1.00307189636795E-3</v>
      </c>
    </row>
    <row r="53" spans="1:7" s="47" customFormat="1">
      <c r="A53" s="320" t="s">
        <v>149</v>
      </c>
      <c r="B53" s="321">
        <v>59716.2</v>
      </c>
      <c r="C53" s="622">
        <v>3.0737712557415702E-3</v>
      </c>
      <c r="D53" s="321">
        <v>56259.6</v>
      </c>
      <c r="E53" s="621">
        <v>3.3688498736119598E-3</v>
      </c>
      <c r="F53" s="321">
        <v>29940.799999999999</v>
      </c>
      <c r="G53" s="621">
        <v>3.4611136120837899E-3</v>
      </c>
    </row>
    <row r="54" spans="1:7" s="47" customFormat="1">
      <c r="A54" s="320" t="s">
        <v>168</v>
      </c>
      <c r="B54" s="321">
        <v>53435.5</v>
      </c>
      <c r="C54" s="622">
        <v>2.7504848589859801E-3</v>
      </c>
      <c r="D54" s="321">
        <v>48335.55</v>
      </c>
      <c r="E54" s="621">
        <v>2.8943542348055201E-3</v>
      </c>
      <c r="F54" s="321">
        <v>21258.799999999999</v>
      </c>
      <c r="G54" s="621">
        <v>2.45748684258827E-3</v>
      </c>
    </row>
    <row r="55" spans="1:7" s="47" customFormat="1">
      <c r="A55" s="320" t="s">
        <v>152</v>
      </c>
      <c r="B55" s="321">
        <v>50567.68</v>
      </c>
      <c r="C55" s="622">
        <v>2.60286959407226E-3</v>
      </c>
      <c r="D55" s="321">
        <v>48426.19</v>
      </c>
      <c r="E55" s="621">
        <v>2.8997817983243499E-3</v>
      </c>
      <c r="F55" s="321">
        <v>17835.28</v>
      </c>
      <c r="G55" s="621">
        <v>2.0617328322331302E-3</v>
      </c>
    </row>
    <row r="56" spans="1:7" s="47" customFormat="1">
      <c r="A56" s="320" t="s">
        <v>159</v>
      </c>
      <c r="B56" s="321">
        <v>47453.858349800001</v>
      </c>
      <c r="C56" s="622">
        <v>2.4425918891297E-3</v>
      </c>
      <c r="D56" s="321">
        <v>40929.842025799997</v>
      </c>
      <c r="E56" s="621">
        <v>2.4508971470748801E-3</v>
      </c>
      <c r="F56" s="321">
        <v>13129.9104038</v>
      </c>
      <c r="G56" s="621">
        <v>1.5177988438529601E-3</v>
      </c>
    </row>
    <row r="57" spans="1:7" s="47" customFormat="1">
      <c r="A57" s="320" t="s">
        <v>155</v>
      </c>
      <c r="B57" s="321">
        <v>35272.802033</v>
      </c>
      <c r="C57" s="622">
        <v>1.81559652152177E-3</v>
      </c>
      <c r="D57" s="321">
        <v>29061.596072</v>
      </c>
      <c r="E57" s="621">
        <v>1.7402213000824601E-3</v>
      </c>
      <c r="F57" s="321">
        <v>7526.4220240000004</v>
      </c>
      <c r="G57" s="621">
        <v>8.7004360997547197E-4</v>
      </c>
    </row>
    <row r="58" spans="1:7" s="47" customFormat="1">
      <c r="A58" s="320" t="s">
        <v>169</v>
      </c>
      <c r="B58" s="321">
        <v>33281.627473168999</v>
      </c>
      <c r="C58" s="622">
        <v>1.71310481697305E-3</v>
      </c>
      <c r="D58" s="321">
        <v>27300.793374392</v>
      </c>
      <c r="E58" s="621">
        <v>1.6347836513026499E-3</v>
      </c>
      <c r="F58" s="321">
        <v>14069.319603903999</v>
      </c>
      <c r="G58" s="621">
        <v>1.62639320238034E-3</v>
      </c>
    </row>
    <row r="59" spans="1:7" s="47" customFormat="1">
      <c r="A59" s="320" t="s">
        <v>153</v>
      </c>
      <c r="B59" s="321">
        <v>30488.44931</v>
      </c>
      <c r="C59" s="622">
        <v>1.5693315904429901E-3</v>
      </c>
      <c r="D59" s="321">
        <v>32364.340909999999</v>
      </c>
      <c r="E59" s="621">
        <v>1.93799113012158E-3</v>
      </c>
      <c r="F59" s="321">
        <v>14043.132949999999</v>
      </c>
      <c r="G59" s="621">
        <v>1.6233660626819399E-3</v>
      </c>
    </row>
    <row r="60" spans="1:7" s="47" customFormat="1">
      <c r="A60" s="320" t="s">
        <v>161</v>
      </c>
      <c r="B60" s="321">
        <v>29229.689507999999</v>
      </c>
      <c r="C60" s="622">
        <v>1.5045394620545401E-3</v>
      </c>
      <c r="D60" s="321">
        <v>26903.643282000001</v>
      </c>
      <c r="E60" s="621">
        <v>1.6110021271083801E-3</v>
      </c>
      <c r="F60" s="321">
        <v>6443.7123419999998</v>
      </c>
      <c r="G60" s="621">
        <v>7.4488392091221704E-4</v>
      </c>
    </row>
    <row r="61" spans="1:7" s="47" customFormat="1">
      <c r="A61" s="320" t="s">
        <v>157</v>
      </c>
      <c r="B61" s="321">
        <v>21256.893630899998</v>
      </c>
      <c r="C61" s="622">
        <v>1.09415583424626E-3</v>
      </c>
      <c r="D61" s="321">
        <v>22578.786219059999</v>
      </c>
      <c r="E61" s="621">
        <v>1.3520277623799599E-3</v>
      </c>
      <c r="F61" s="321">
        <v>3710.4020999999998</v>
      </c>
      <c r="G61" s="621">
        <v>4.2891717037000599E-4</v>
      </c>
    </row>
    <row r="62" spans="1:7" s="47" customFormat="1">
      <c r="A62" s="320" t="s">
        <v>171</v>
      </c>
      <c r="B62" s="321">
        <v>19396.259999999998</v>
      </c>
      <c r="C62" s="622">
        <v>9.983834613871939E-4</v>
      </c>
      <c r="D62" s="321">
        <v>21444.48</v>
      </c>
      <c r="E62" s="621">
        <v>1.2841050014161901E-3</v>
      </c>
      <c r="F62" s="321">
        <v>5859.27</v>
      </c>
      <c r="G62" s="621">
        <v>6.7732322295577197E-4</v>
      </c>
    </row>
    <row r="63" spans="1:7" s="47" customFormat="1">
      <c r="A63" s="320" t="s">
        <v>164</v>
      </c>
      <c r="B63" s="321">
        <v>17169.009999999998</v>
      </c>
      <c r="C63" s="622">
        <v>8.8374024850106905E-4</v>
      </c>
      <c r="D63" s="321">
        <v>16203.476000000001</v>
      </c>
      <c r="E63" s="621">
        <v>9.7027135057260305E-4</v>
      </c>
      <c r="F63" s="321">
        <v>7657.9769999999999</v>
      </c>
      <c r="G63" s="621">
        <v>8.8525117684646205E-4</v>
      </c>
    </row>
    <row r="64" spans="1:7">
      <c r="A64" s="320" t="s">
        <v>158</v>
      </c>
      <c r="B64" s="321">
        <v>13664.97</v>
      </c>
      <c r="C64" s="622">
        <v>7.0337683905825996E-4</v>
      </c>
      <c r="D64" s="321">
        <v>13320.45</v>
      </c>
      <c r="E64" s="621">
        <v>7.9763447125387303E-4</v>
      </c>
      <c r="F64" s="321">
        <v>3642.8</v>
      </c>
      <c r="G64" s="621">
        <v>4.2110246439970898E-4</v>
      </c>
    </row>
    <row r="65" spans="1:7">
      <c r="A65" s="320" t="s">
        <v>162</v>
      </c>
      <c r="B65" s="321">
        <v>11054.336064685</v>
      </c>
      <c r="C65" s="622">
        <v>5.6899970940776695E-4</v>
      </c>
      <c r="D65" s="321">
        <v>9509.5952287799992</v>
      </c>
      <c r="E65" s="621">
        <v>5.6943879239412299E-4</v>
      </c>
      <c r="F65" s="321">
        <v>3284.8092112549998</v>
      </c>
      <c r="G65" s="621">
        <v>3.7971924177620099E-4</v>
      </c>
    </row>
    <row r="66" spans="1:7">
      <c r="A66" s="320" t="s">
        <v>154</v>
      </c>
      <c r="B66" s="321">
        <v>9313.4</v>
      </c>
      <c r="C66" s="622">
        <v>4.7938852795763201E-4</v>
      </c>
      <c r="D66" s="321">
        <v>9313.4</v>
      </c>
      <c r="E66" s="621">
        <v>5.5769053482245901E-4</v>
      </c>
      <c r="F66" s="321">
        <v>9313.4</v>
      </c>
      <c r="G66" s="621">
        <v>1.0766157054848599E-3</v>
      </c>
    </row>
    <row r="67" spans="1:7">
      <c r="A67" s="320" t="s">
        <v>160</v>
      </c>
      <c r="B67" s="321">
        <v>7451.58</v>
      </c>
      <c r="C67" s="622">
        <v>3.8355508913592601E-4</v>
      </c>
      <c r="D67" s="321">
        <v>6342.78</v>
      </c>
      <c r="E67" s="621">
        <v>3.79808487819829E-4</v>
      </c>
      <c r="F67" s="321">
        <v>2090.4611511570001</v>
      </c>
      <c r="G67" s="621">
        <v>2.4165431604372101E-4</v>
      </c>
    </row>
    <row r="68" spans="1:7">
      <c r="A68" s="320" t="s">
        <v>1796</v>
      </c>
      <c r="B68" s="321">
        <v>6459.3620000000001</v>
      </c>
      <c r="C68" s="622">
        <v>3.3248266376677298E-4</v>
      </c>
      <c r="D68" s="321">
        <v>4290.0101160000004</v>
      </c>
      <c r="E68" s="621">
        <v>2.5688771404490298E-4</v>
      </c>
      <c r="F68" s="321"/>
      <c r="G68" s="621"/>
    </row>
    <row r="69" spans="1:7">
      <c r="A69" s="320" t="s">
        <v>163</v>
      </c>
      <c r="B69" s="321">
        <v>5004.3419999999996</v>
      </c>
      <c r="C69" s="622">
        <v>2.5758843652979099E-4</v>
      </c>
      <c r="D69" s="321">
        <v>4355.5320000000002</v>
      </c>
      <c r="E69" s="621">
        <v>2.6081119360452001E-4</v>
      </c>
      <c r="F69" s="321">
        <v>1307.3399999999999</v>
      </c>
      <c r="G69" s="621">
        <v>1.5112663220827799E-4</v>
      </c>
    </row>
    <row r="70" spans="1:7">
      <c r="A70" s="620" t="s">
        <v>173</v>
      </c>
      <c r="B70" s="618">
        <v>2773.12</v>
      </c>
      <c r="C70" s="619">
        <v>1.42740772934682E-4</v>
      </c>
      <c r="D70" s="618">
        <v>2571.1999999999998</v>
      </c>
      <c r="E70" s="617">
        <v>1.5396459973108701E-4</v>
      </c>
      <c r="F70" s="618">
        <v>1028.8</v>
      </c>
      <c r="G70" s="617">
        <v>1.18927807009559E-4</v>
      </c>
    </row>
    <row r="71" spans="1:7">
      <c r="A71" s="616" t="s">
        <v>1862</v>
      </c>
      <c r="B71" s="396">
        <v>1692.6</v>
      </c>
      <c r="C71" s="615">
        <v>8.7123179764756994E-5</v>
      </c>
      <c r="D71" s="396">
        <v>1603.5</v>
      </c>
      <c r="E71" s="615">
        <v>9.6018293275045905E-5</v>
      </c>
      <c r="F71" s="396"/>
      <c r="G71" s="615"/>
    </row>
    <row r="72" spans="1:7">
      <c r="A72" s="616" t="s">
        <v>172</v>
      </c>
      <c r="B72" s="396">
        <v>31.86</v>
      </c>
      <c r="C72" s="615">
        <v>1.63992940287437E-6</v>
      </c>
      <c r="D72" s="396">
        <v>31.86</v>
      </c>
      <c r="E72" s="615">
        <v>1.9077909720879102E-6</v>
      </c>
      <c r="F72" s="396">
        <v>2192.46</v>
      </c>
      <c r="G72" s="615">
        <v>2.53445236932521E-4</v>
      </c>
    </row>
  </sheetData>
  <autoFilter ref="A22:G71">
    <sortState ref="A22:G71">
      <sortCondition descending="1" ref="B21:B70"/>
    </sortState>
  </autoFilter>
  <mergeCells count="8">
    <mergeCell ref="B2:C2"/>
    <mergeCell ref="D2:E2"/>
    <mergeCell ref="F2:G2"/>
    <mergeCell ref="A20:D20"/>
    <mergeCell ref="B21:C21"/>
    <mergeCell ref="D21:E21"/>
    <mergeCell ref="F21:G21"/>
    <mergeCell ref="A2:A3"/>
  </mergeCells>
  <conditionalFormatting sqref="H2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{2E838242-C20F-4379-9348-DA62FDEF732E}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838242-C20F-4379-9348-DA62FDEF73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63"/>
  <sheetViews>
    <sheetView rightToLeft="1" workbookViewId="0">
      <selection activeCell="D7" sqref="D7"/>
    </sheetView>
  </sheetViews>
  <sheetFormatPr defaultColWidth="9.140625" defaultRowHeight="15"/>
  <cols>
    <col min="1" max="1" width="32.7109375" style="47" bestFit="1" customWidth="1"/>
    <col min="2" max="2" width="13.140625" style="47" bestFit="1" customWidth="1"/>
    <col min="3" max="3" width="13.28515625" style="47" bestFit="1" customWidth="1"/>
    <col min="4" max="4" width="13.140625" style="47" bestFit="1" customWidth="1"/>
    <col min="5" max="5" width="13.28515625" style="47" bestFit="1" customWidth="1"/>
    <col min="6" max="6" width="11.28515625" style="47" customWidth="1"/>
    <col min="7" max="7" width="14.42578125" style="47" bestFit="1" customWidth="1"/>
    <col min="8" max="8" width="18.5703125" style="47" customWidth="1"/>
    <col min="9" max="9" width="10.7109375" style="47" customWidth="1"/>
    <col min="10" max="16384" width="9.140625" style="47"/>
  </cols>
  <sheetData>
    <row r="1" spans="1:7" ht="16.5" customHeight="1" thickBot="1">
      <c r="A1" s="644"/>
      <c r="B1" s="644"/>
      <c r="C1" s="644"/>
      <c r="D1" s="644"/>
      <c r="E1" s="644"/>
      <c r="F1" s="644"/>
      <c r="G1" s="643" t="s">
        <v>119</v>
      </c>
    </row>
    <row r="2" spans="1:7" ht="16.5" customHeight="1" thickBot="1">
      <c r="A2" s="1178" t="s">
        <v>134</v>
      </c>
      <c r="B2" s="1173" t="s">
        <v>2172</v>
      </c>
      <c r="C2" s="1173"/>
      <c r="D2" s="1173" t="s">
        <v>2031</v>
      </c>
      <c r="E2" s="1173"/>
      <c r="F2" s="1173" t="s">
        <v>1641</v>
      </c>
      <c r="G2" s="1173"/>
    </row>
    <row r="3" spans="1:7" ht="17.25">
      <c r="A3" s="1179"/>
      <c r="B3" s="468" t="s">
        <v>120</v>
      </c>
      <c r="C3" s="467" t="s">
        <v>121</v>
      </c>
      <c r="D3" s="411" t="s">
        <v>120</v>
      </c>
      <c r="E3" s="468" t="s">
        <v>121</v>
      </c>
      <c r="F3" s="466" t="s">
        <v>120</v>
      </c>
      <c r="G3" s="642" t="s">
        <v>121</v>
      </c>
    </row>
    <row r="4" spans="1:7" ht="17.25">
      <c r="A4" s="652" t="s">
        <v>122</v>
      </c>
      <c r="B4" s="472">
        <v>3401503.3529139999</v>
      </c>
      <c r="C4" s="630">
        <v>0.22825216404101201</v>
      </c>
      <c r="D4" s="418">
        <v>2912002.4665184999</v>
      </c>
      <c r="E4" s="653">
        <v>0.225464205401714</v>
      </c>
      <c r="F4" s="471">
        <v>1604363.811557</v>
      </c>
      <c r="G4" s="653">
        <v>0.2348812316585</v>
      </c>
    </row>
    <row r="5" spans="1:7" ht="17.25">
      <c r="A5" s="652" t="s">
        <v>123</v>
      </c>
      <c r="B5" s="472">
        <v>2207131.5557819102</v>
      </c>
      <c r="C5" s="630">
        <v>0.14810585251925301</v>
      </c>
      <c r="D5" s="418">
        <v>1878926.20854735</v>
      </c>
      <c r="E5" s="653">
        <v>0.14547741957274599</v>
      </c>
      <c r="F5" s="471">
        <v>1136345.8622401301</v>
      </c>
      <c r="G5" s="653">
        <v>0.166362712615647</v>
      </c>
    </row>
    <row r="6" spans="1:7" ht="17.25">
      <c r="A6" s="652" t="s">
        <v>125</v>
      </c>
      <c r="B6" s="472">
        <v>1287738.3680209999</v>
      </c>
      <c r="C6" s="630">
        <v>8.6411518297529105E-2</v>
      </c>
      <c r="D6" s="418">
        <v>1116273.718563</v>
      </c>
      <c r="E6" s="653">
        <v>8.6428418196885806E-2</v>
      </c>
      <c r="F6" s="471">
        <v>666181.52952400001</v>
      </c>
      <c r="G6" s="653">
        <v>9.7529959872933406E-2</v>
      </c>
    </row>
    <row r="7" spans="1:7" ht="17.25">
      <c r="A7" s="652" t="s">
        <v>124</v>
      </c>
      <c r="B7" s="472">
        <v>1081436.3823239999</v>
      </c>
      <c r="C7" s="630">
        <v>7.2567970373062701E-2</v>
      </c>
      <c r="D7" s="418">
        <v>942738.83062000002</v>
      </c>
      <c r="E7" s="653">
        <v>7.2992335614743706E-2</v>
      </c>
      <c r="F7" s="471">
        <v>685732.43723699998</v>
      </c>
      <c r="G7" s="653">
        <v>0.100392241638822</v>
      </c>
    </row>
    <row r="8" spans="1:7" ht="17.25">
      <c r="A8" s="652" t="s">
        <v>126</v>
      </c>
      <c r="B8" s="472">
        <v>1005882.330805</v>
      </c>
      <c r="C8" s="630">
        <v>6.7498042763994098E-2</v>
      </c>
      <c r="D8" s="418">
        <v>903009.595783</v>
      </c>
      <c r="E8" s="653">
        <v>6.9916266666748703E-2</v>
      </c>
      <c r="F8" s="471">
        <v>482209.69325200003</v>
      </c>
      <c r="G8" s="653">
        <v>7.0596211316172205E-2</v>
      </c>
    </row>
    <row r="9" spans="1:7" ht="17.25">
      <c r="A9" s="652" t="s">
        <v>127</v>
      </c>
      <c r="B9" s="472">
        <v>783212.75</v>
      </c>
      <c r="C9" s="630">
        <v>5.2556174886278902E-2</v>
      </c>
      <c r="D9" s="418">
        <v>661774.5</v>
      </c>
      <c r="E9" s="653">
        <v>5.1238439360253497E-2</v>
      </c>
      <c r="F9" s="471">
        <v>381834.75</v>
      </c>
      <c r="G9" s="653">
        <v>5.59011713702127E-2</v>
      </c>
    </row>
    <row r="10" spans="1:7" ht="17.25">
      <c r="A10" s="652" t="s">
        <v>128</v>
      </c>
      <c r="B10" s="472">
        <v>656877.6</v>
      </c>
      <c r="C10" s="630">
        <v>4.40786670345691E-2</v>
      </c>
      <c r="D10" s="418">
        <v>539025.6</v>
      </c>
      <c r="E10" s="653">
        <v>4.1734504002835203E-2</v>
      </c>
      <c r="F10" s="471">
        <v>311200.8</v>
      </c>
      <c r="G10" s="653">
        <v>4.5560256763815497E-2</v>
      </c>
    </row>
    <row r="11" spans="1:7" ht="17.25">
      <c r="A11" s="652" t="s">
        <v>130</v>
      </c>
      <c r="B11" s="472">
        <v>635746.38706600002</v>
      </c>
      <c r="C11" s="641">
        <v>4.2660692515489103E-2</v>
      </c>
      <c r="D11" s="418">
        <v>608981.71380999999</v>
      </c>
      <c r="E11" s="653">
        <v>4.7150914117357098E-2</v>
      </c>
      <c r="F11" s="471">
        <v>185577.11208799999</v>
      </c>
      <c r="G11" s="653">
        <v>2.7168763307217202E-2</v>
      </c>
    </row>
    <row r="12" spans="1:7" ht="17.25">
      <c r="A12" s="652" t="s">
        <v>135</v>
      </c>
      <c r="B12" s="472">
        <v>554467.58656184503</v>
      </c>
      <c r="C12" s="630">
        <v>3.7206615249965401E-2</v>
      </c>
      <c r="D12" s="418">
        <v>468921.55816175602</v>
      </c>
      <c r="E12" s="653">
        <v>3.63066404380748E-2</v>
      </c>
      <c r="F12" s="471">
        <v>171352.137169302</v>
      </c>
      <c r="G12" s="653">
        <v>2.5086205968821201E-2</v>
      </c>
    </row>
    <row r="13" spans="1:7" ht="18" thickBot="1">
      <c r="A13" s="652" t="s">
        <v>129</v>
      </c>
      <c r="B13" s="638">
        <v>342081.97503999999</v>
      </c>
      <c r="C13" s="637">
        <v>2.2954835842044101E-2</v>
      </c>
      <c r="D13" s="638">
        <v>310466.094224</v>
      </c>
      <c r="E13" s="650">
        <v>2.4038094762356601E-2</v>
      </c>
      <c r="F13" s="651">
        <v>202593.27798399999</v>
      </c>
      <c r="G13" s="650">
        <v>2.96599551272815E-2</v>
      </c>
    </row>
    <row r="14" spans="1:7" ht="18" thickTop="1">
      <c r="A14" s="631" t="s">
        <v>48</v>
      </c>
      <c r="B14" s="649">
        <v>11956078.288513755</v>
      </c>
      <c r="C14" s="634">
        <v>0.80229253352319752</v>
      </c>
      <c r="D14" s="633">
        <v>10342120.286227606</v>
      </c>
      <c r="E14" s="647">
        <v>0.80074723813371529</v>
      </c>
      <c r="F14" s="648">
        <v>5827391.4110514326</v>
      </c>
      <c r="G14" s="647">
        <v>0.85313870963942262</v>
      </c>
    </row>
    <row r="15" spans="1:7" ht="18" thickBot="1">
      <c r="A15" s="631" t="s">
        <v>132</v>
      </c>
      <c r="B15" s="472">
        <v>2946314.2789574694</v>
      </c>
      <c r="C15" s="630">
        <v>0.19770746647680315</v>
      </c>
      <c r="D15" s="463">
        <v>2573466.2980380561</v>
      </c>
      <c r="E15" s="420">
        <v>0.19925276186628382</v>
      </c>
      <c r="F15" s="462">
        <v>1003140.7699515447</v>
      </c>
      <c r="G15" s="420">
        <v>0.14686129036057727</v>
      </c>
    </row>
    <row r="16" spans="1:7" ht="18" thickBot="1">
      <c r="A16" s="628" t="s">
        <v>133</v>
      </c>
      <c r="B16" s="627">
        <v>14902392.567471225</v>
      </c>
      <c r="C16" s="626">
        <v>1.0000000000000007</v>
      </c>
      <c r="D16" s="624">
        <v>12915586.584265662</v>
      </c>
      <c r="E16" s="645">
        <v>0.99999999999999911</v>
      </c>
      <c r="F16" s="646">
        <v>6830532.1810029773</v>
      </c>
      <c r="G16" s="645">
        <v>0.99999999999999989</v>
      </c>
    </row>
    <row r="20" spans="1:7">
      <c r="A20" s="1174"/>
      <c r="B20" s="1175"/>
      <c r="C20" s="1175"/>
      <c r="D20" s="1175"/>
      <c r="E20" s="229"/>
      <c r="F20" s="229"/>
      <c r="G20" s="229"/>
    </row>
    <row r="21" spans="1:7" ht="25.5" customHeight="1">
      <c r="A21" s="236"/>
      <c r="B21" s="1176" t="s">
        <v>2172</v>
      </c>
      <c r="C21" s="1176"/>
      <c r="D21" s="1176" t="s">
        <v>2031</v>
      </c>
      <c r="E21" s="1176"/>
      <c r="F21" s="1176" t="s">
        <v>1641</v>
      </c>
      <c r="G21" s="1177"/>
    </row>
    <row r="22" spans="1:7" ht="25.5" customHeight="1">
      <c r="A22" s="237" t="s">
        <v>134</v>
      </c>
      <c r="B22" s="238" t="s">
        <v>120</v>
      </c>
      <c r="C22" s="238" t="s">
        <v>121</v>
      </c>
      <c r="D22" s="238" t="s">
        <v>120</v>
      </c>
      <c r="E22" s="238" t="s">
        <v>121</v>
      </c>
      <c r="F22" s="238" t="s">
        <v>120</v>
      </c>
      <c r="G22" s="239" t="s">
        <v>121</v>
      </c>
    </row>
    <row r="23" spans="1:7">
      <c r="A23" s="320" t="s">
        <v>16</v>
      </c>
      <c r="B23" s="321">
        <v>14902392.567471201</v>
      </c>
      <c r="C23" s="622">
        <v>1</v>
      </c>
      <c r="D23" s="321">
        <v>12915586.5842657</v>
      </c>
      <c r="E23" s="621">
        <v>1</v>
      </c>
      <c r="F23" s="321">
        <v>6830532.1810029699</v>
      </c>
      <c r="G23" s="621">
        <v>1</v>
      </c>
    </row>
    <row r="24" spans="1:7">
      <c r="A24" s="320" t="s">
        <v>122</v>
      </c>
      <c r="B24" s="321">
        <v>3401503.3529139999</v>
      </c>
      <c r="C24" s="622">
        <v>0.22825216404101201</v>
      </c>
      <c r="D24" s="321">
        <v>2912002.4665184999</v>
      </c>
      <c r="E24" s="621">
        <v>0.225464205401714</v>
      </c>
      <c r="F24" s="321">
        <v>1604363.811557</v>
      </c>
      <c r="G24" s="621">
        <v>0.2348812316585</v>
      </c>
    </row>
    <row r="25" spans="1:7">
      <c r="A25" s="320" t="s">
        <v>123</v>
      </c>
      <c r="B25" s="321">
        <v>2207131.5557819102</v>
      </c>
      <c r="C25" s="622">
        <v>0.14810585251925301</v>
      </c>
      <c r="D25" s="321">
        <v>1878926.20854735</v>
      </c>
      <c r="E25" s="621">
        <v>0.14547741957274599</v>
      </c>
      <c r="F25" s="321">
        <v>1136345.8622401301</v>
      </c>
      <c r="G25" s="621">
        <v>0.166362712615647</v>
      </c>
    </row>
    <row r="26" spans="1:7">
      <c r="A26" s="320" t="s">
        <v>125</v>
      </c>
      <c r="B26" s="321">
        <v>1287738.3680209999</v>
      </c>
      <c r="C26" s="622">
        <v>8.6411518297529105E-2</v>
      </c>
      <c r="D26" s="321">
        <v>1116273.718563</v>
      </c>
      <c r="E26" s="621">
        <v>8.6428418196885806E-2</v>
      </c>
      <c r="F26" s="321">
        <v>666181.52952400001</v>
      </c>
      <c r="G26" s="621">
        <v>9.7529959872933406E-2</v>
      </c>
    </row>
    <row r="27" spans="1:7">
      <c r="A27" s="320" t="s">
        <v>124</v>
      </c>
      <c r="B27" s="321">
        <v>1081436.3823239999</v>
      </c>
      <c r="C27" s="622">
        <v>7.2567970373062701E-2</v>
      </c>
      <c r="D27" s="321">
        <v>942738.83062000002</v>
      </c>
      <c r="E27" s="621">
        <v>7.2992335614743706E-2</v>
      </c>
      <c r="F27" s="321">
        <v>685732.43723699998</v>
      </c>
      <c r="G27" s="621">
        <v>0.100392241638822</v>
      </c>
    </row>
    <row r="28" spans="1:7">
      <c r="A28" s="320" t="s">
        <v>126</v>
      </c>
      <c r="B28" s="321">
        <v>1005882.330805</v>
      </c>
      <c r="C28" s="622">
        <v>6.7498042763994098E-2</v>
      </c>
      <c r="D28" s="321">
        <v>903009.595783</v>
      </c>
      <c r="E28" s="621">
        <v>6.9916266666748703E-2</v>
      </c>
      <c r="F28" s="321">
        <v>482209.69325200003</v>
      </c>
      <c r="G28" s="621">
        <v>7.0596211316172205E-2</v>
      </c>
    </row>
    <row r="29" spans="1:7">
      <c r="A29" s="320" t="s">
        <v>127</v>
      </c>
      <c r="B29" s="321">
        <v>783212.75</v>
      </c>
      <c r="C29" s="622">
        <v>5.2556174886278902E-2</v>
      </c>
      <c r="D29" s="321">
        <v>661774.5</v>
      </c>
      <c r="E29" s="621">
        <v>5.1238439360253497E-2</v>
      </c>
      <c r="F29" s="321">
        <v>381834.75</v>
      </c>
      <c r="G29" s="621">
        <v>5.59011713702127E-2</v>
      </c>
    </row>
    <row r="30" spans="1:7">
      <c r="A30" s="320" t="s">
        <v>128</v>
      </c>
      <c r="B30" s="321">
        <v>656877.6</v>
      </c>
      <c r="C30" s="622">
        <v>4.40786670345691E-2</v>
      </c>
      <c r="D30" s="321">
        <v>539025.6</v>
      </c>
      <c r="E30" s="621">
        <v>4.1734504002835203E-2</v>
      </c>
      <c r="F30" s="321">
        <v>311200.8</v>
      </c>
      <c r="G30" s="621">
        <v>4.5560256763815497E-2</v>
      </c>
    </row>
    <row r="31" spans="1:7">
      <c r="A31" s="320" t="s">
        <v>130</v>
      </c>
      <c r="B31" s="321">
        <v>635746.38706600002</v>
      </c>
      <c r="C31" s="622">
        <v>4.2660692515489103E-2</v>
      </c>
      <c r="D31" s="321">
        <v>608981.71380999999</v>
      </c>
      <c r="E31" s="621">
        <v>4.7150914117357098E-2</v>
      </c>
      <c r="F31" s="321">
        <v>185577.11208799999</v>
      </c>
      <c r="G31" s="621">
        <v>2.7168763307217202E-2</v>
      </c>
    </row>
    <row r="32" spans="1:7">
      <c r="A32" s="320" t="s">
        <v>135</v>
      </c>
      <c r="B32" s="321">
        <v>554467.58656184503</v>
      </c>
      <c r="C32" s="622">
        <v>3.7206615249965401E-2</v>
      </c>
      <c r="D32" s="321">
        <v>468921.55816175602</v>
      </c>
      <c r="E32" s="621">
        <v>3.63066404380748E-2</v>
      </c>
      <c r="F32" s="321">
        <v>171352.137169302</v>
      </c>
      <c r="G32" s="621">
        <v>2.5086205968821201E-2</v>
      </c>
    </row>
    <row r="33" spans="1:7">
      <c r="A33" s="320" t="s">
        <v>129</v>
      </c>
      <c r="B33" s="321">
        <v>342081.97503999999</v>
      </c>
      <c r="C33" s="622">
        <v>2.2954835842044101E-2</v>
      </c>
      <c r="D33" s="321">
        <v>310466.094224</v>
      </c>
      <c r="E33" s="621">
        <v>2.4038094762356601E-2</v>
      </c>
      <c r="F33" s="321">
        <v>202593.27798399999</v>
      </c>
      <c r="G33" s="621">
        <v>2.96599551272815E-2</v>
      </c>
    </row>
    <row r="34" spans="1:7">
      <c r="A34" s="320" t="s">
        <v>139</v>
      </c>
      <c r="B34" s="321">
        <v>336599.26198093098</v>
      </c>
      <c r="C34" s="622">
        <v>2.25869275995088E-2</v>
      </c>
      <c r="D34" s="321">
        <v>272921.36406557699</v>
      </c>
      <c r="E34" s="621">
        <v>2.1131162900341002E-2</v>
      </c>
      <c r="F34" s="321">
        <v>82232.931778650993</v>
      </c>
      <c r="G34" s="621">
        <v>1.20390226704965E-2</v>
      </c>
    </row>
    <row r="35" spans="1:7">
      <c r="A35" s="320" t="s">
        <v>136</v>
      </c>
      <c r="B35" s="321">
        <v>332119</v>
      </c>
      <c r="C35" s="622">
        <v>2.2286287151295801E-2</v>
      </c>
      <c r="D35" s="321">
        <v>290087</v>
      </c>
      <c r="E35" s="621">
        <v>2.2460226495124701E-2</v>
      </c>
      <c r="F35" s="321">
        <v>107407.4</v>
      </c>
      <c r="G35" s="621">
        <v>1.5724602000810502E-2</v>
      </c>
    </row>
    <row r="36" spans="1:7">
      <c r="A36" s="320" t="s">
        <v>137</v>
      </c>
      <c r="B36" s="321">
        <v>297169.41700000002</v>
      </c>
      <c r="C36" s="622">
        <v>1.9941054139766701E-2</v>
      </c>
      <c r="D36" s="321">
        <v>248891.272</v>
      </c>
      <c r="E36" s="621">
        <v>1.9270613098069499E-2</v>
      </c>
      <c r="F36" s="321">
        <v>101964.689</v>
      </c>
      <c r="G36" s="621">
        <v>1.49277810715223E-2</v>
      </c>
    </row>
    <row r="37" spans="1:7">
      <c r="A37" s="320" t="s">
        <v>131</v>
      </c>
      <c r="B37" s="321">
        <v>270031.02799999999</v>
      </c>
      <c r="C37" s="622">
        <v>1.81199781697753E-2</v>
      </c>
      <c r="D37" s="321">
        <v>251403.264</v>
      </c>
      <c r="E37" s="621">
        <v>1.9465106161439899E-2</v>
      </c>
      <c r="F37" s="321">
        <v>180599.70800000001</v>
      </c>
      <c r="G37" s="621">
        <v>2.6440063997104499E-2</v>
      </c>
    </row>
    <row r="38" spans="1:7">
      <c r="A38" s="320" t="s">
        <v>141</v>
      </c>
      <c r="B38" s="321">
        <v>236593.29069696</v>
      </c>
      <c r="C38" s="622">
        <v>1.58761950220929E-2</v>
      </c>
      <c r="D38" s="321">
        <v>195682.57111544401</v>
      </c>
      <c r="E38" s="621">
        <v>1.51508853150993E-2</v>
      </c>
      <c r="F38" s="321">
        <v>61201.91229498</v>
      </c>
      <c r="G38" s="621">
        <v>8.9600503552555305E-3</v>
      </c>
    </row>
    <row r="39" spans="1:7">
      <c r="A39" s="320" t="s">
        <v>140</v>
      </c>
      <c r="B39" s="321">
        <v>183232.96</v>
      </c>
      <c r="C39" s="622">
        <v>1.2295539737690099E-2</v>
      </c>
      <c r="D39" s="321">
        <v>156201.64000000001</v>
      </c>
      <c r="E39" s="621">
        <v>1.2094041488622099E-2</v>
      </c>
      <c r="F39" s="321">
        <v>55913.279999999999</v>
      </c>
      <c r="G39" s="621">
        <v>8.1857867759565807E-3</v>
      </c>
    </row>
    <row r="40" spans="1:7">
      <c r="A40" s="320" t="s">
        <v>138</v>
      </c>
      <c r="B40" s="321">
        <v>174583.08770400001</v>
      </c>
      <c r="C40" s="622">
        <v>1.1715104599047999E-2</v>
      </c>
      <c r="D40" s="321">
        <v>153448.16596000001</v>
      </c>
      <c r="E40" s="621">
        <v>1.18808514780844E-2</v>
      </c>
      <c r="F40" s="321">
        <v>84707.089215999993</v>
      </c>
      <c r="G40" s="621">
        <v>1.2401242973656801E-2</v>
      </c>
    </row>
    <row r="41" spans="1:7">
      <c r="A41" s="320" t="s">
        <v>142</v>
      </c>
      <c r="B41" s="321">
        <v>143313.45212</v>
      </c>
      <c r="C41" s="622">
        <v>9.6168082723054205E-3</v>
      </c>
      <c r="D41" s="321">
        <v>111144.06232</v>
      </c>
      <c r="E41" s="621">
        <v>8.60542117811363E-3</v>
      </c>
      <c r="F41" s="321">
        <v>36745.45016</v>
      </c>
      <c r="G41" s="621">
        <v>5.3795881764814998E-3</v>
      </c>
    </row>
    <row r="42" spans="1:7">
      <c r="A42" s="320" t="s">
        <v>144</v>
      </c>
      <c r="B42" s="321">
        <v>121533.874677238</v>
      </c>
      <c r="C42" s="622">
        <v>8.1553263428666405E-3</v>
      </c>
      <c r="D42" s="321">
        <v>100377.17103184899</v>
      </c>
      <c r="E42" s="621">
        <v>7.7717856929651902E-3</v>
      </c>
      <c r="F42" s="321">
        <v>28966.348202772999</v>
      </c>
      <c r="G42" s="621">
        <v>4.24071616020403E-3</v>
      </c>
    </row>
    <row r="43" spans="1:7">
      <c r="A43" s="320" t="s">
        <v>145</v>
      </c>
      <c r="B43" s="321">
        <v>103602.25</v>
      </c>
      <c r="C43" s="622">
        <v>6.9520548147511503E-3</v>
      </c>
      <c r="D43" s="321">
        <v>94031.85</v>
      </c>
      <c r="E43" s="621">
        <v>7.2804939509719096E-3</v>
      </c>
      <c r="F43" s="321">
        <v>26743.45</v>
      </c>
      <c r="G43" s="621">
        <v>3.9152805800957502E-3</v>
      </c>
    </row>
    <row r="44" spans="1:7">
      <c r="A44" s="320" t="s">
        <v>143</v>
      </c>
      <c r="B44" s="321">
        <v>97684.772575919997</v>
      </c>
      <c r="C44" s="622">
        <v>6.5549724404083496E-3</v>
      </c>
      <c r="D44" s="321">
        <v>87452.269376159995</v>
      </c>
      <c r="E44" s="621">
        <v>6.7710644658368199E-3</v>
      </c>
      <c r="F44" s="321">
        <v>29558.870197200002</v>
      </c>
      <c r="G44" s="621">
        <v>4.3274622553435803E-3</v>
      </c>
    </row>
    <row r="45" spans="1:7">
      <c r="A45" s="320" t="s">
        <v>146</v>
      </c>
      <c r="B45" s="321">
        <v>97100.343248338002</v>
      </c>
      <c r="C45" s="622">
        <v>6.5157552928975697E-3</v>
      </c>
      <c r="D45" s="321">
        <v>92412.075404963995</v>
      </c>
      <c r="E45" s="621">
        <v>7.1550815599459097E-3</v>
      </c>
      <c r="F45" s="321">
        <v>26152.205585042</v>
      </c>
      <c r="G45" s="621">
        <v>3.82872152447745E-3</v>
      </c>
    </row>
    <row r="46" spans="1:7">
      <c r="A46" s="320" t="s">
        <v>148</v>
      </c>
      <c r="B46" s="321">
        <v>76183.480566451995</v>
      </c>
      <c r="C46" s="622">
        <v>5.1121643871296597E-3</v>
      </c>
      <c r="D46" s="321">
        <v>76470.584293331995</v>
      </c>
      <c r="E46" s="621">
        <v>5.9207983930433198E-3</v>
      </c>
      <c r="F46" s="321">
        <v>24703.730465304001</v>
      </c>
      <c r="G46" s="621">
        <v>3.6166626275489699E-3</v>
      </c>
    </row>
    <row r="47" spans="1:7">
      <c r="A47" s="320" t="s">
        <v>151</v>
      </c>
      <c r="B47" s="321">
        <v>72482.983843089998</v>
      </c>
      <c r="C47" s="622">
        <v>4.8638487756190998E-3</v>
      </c>
      <c r="D47" s="321">
        <v>59444.955943576002</v>
      </c>
      <c r="E47" s="621">
        <v>4.6025750015871898E-3</v>
      </c>
      <c r="F47" s="321">
        <v>19127.025823421998</v>
      </c>
      <c r="G47" s="621">
        <v>2.8002248311804999E-3</v>
      </c>
    </row>
    <row r="48" spans="1:7">
      <c r="A48" s="320" t="s">
        <v>147</v>
      </c>
      <c r="B48" s="321">
        <v>67841</v>
      </c>
      <c r="C48" s="622">
        <v>4.5523562537255003E-3</v>
      </c>
      <c r="D48" s="321">
        <v>69626</v>
      </c>
      <c r="E48" s="621">
        <v>5.3908507790750701E-3</v>
      </c>
      <c r="F48" s="321">
        <v>25140</v>
      </c>
      <c r="G48" s="621">
        <v>3.6805331317989001E-3</v>
      </c>
    </row>
    <row r="49" spans="1:7">
      <c r="A49" s="320" t="s">
        <v>150</v>
      </c>
      <c r="B49" s="321">
        <v>57663.796842958996</v>
      </c>
      <c r="C49" s="622">
        <v>3.8694321453339601E-3</v>
      </c>
      <c r="D49" s="321">
        <v>51714.207641312998</v>
      </c>
      <c r="E49" s="621">
        <v>4.0040154044814003E-3</v>
      </c>
      <c r="F49" s="321">
        <v>20423.557970761001</v>
      </c>
      <c r="G49" s="621">
        <v>2.9900390525298801E-3</v>
      </c>
    </row>
    <row r="50" spans="1:7">
      <c r="A50" s="320" t="s">
        <v>152</v>
      </c>
      <c r="B50" s="321">
        <v>46518.080000000002</v>
      </c>
      <c r="C50" s="622">
        <v>3.1215175542710599E-3</v>
      </c>
      <c r="D50" s="321">
        <v>44386.99</v>
      </c>
      <c r="E50" s="621">
        <v>3.4366995033794398E-3</v>
      </c>
      <c r="F50" s="321">
        <v>16564.88</v>
      </c>
      <c r="G50" s="621">
        <v>2.42512289834021E-3</v>
      </c>
    </row>
    <row r="51" spans="1:7">
      <c r="A51" s="320" t="s">
        <v>156</v>
      </c>
      <c r="B51" s="321">
        <v>39799.406519999997</v>
      </c>
      <c r="C51" s="622">
        <v>2.6706722655309599E-3</v>
      </c>
      <c r="D51" s="321">
        <v>36300.197719999996</v>
      </c>
      <c r="E51" s="621">
        <v>2.81057290609027E-3</v>
      </c>
      <c r="F51" s="321">
        <v>4175.2313000000004</v>
      </c>
      <c r="G51" s="621">
        <v>6.1126002913976804E-4</v>
      </c>
    </row>
    <row r="52" spans="1:7">
      <c r="A52" s="320" t="s">
        <v>149</v>
      </c>
      <c r="B52" s="321">
        <v>39348</v>
      </c>
      <c r="C52" s="622">
        <v>2.6403813898909401E-3</v>
      </c>
      <c r="D52" s="321">
        <v>36304</v>
      </c>
      <c r="E52" s="621">
        <v>2.81086730077186E-3</v>
      </c>
      <c r="F52" s="321">
        <v>21404</v>
      </c>
      <c r="G52" s="621">
        <v>3.1335772137240899E-3</v>
      </c>
    </row>
    <row r="53" spans="1:7">
      <c r="A53" s="320" t="s">
        <v>155</v>
      </c>
      <c r="B53" s="321">
        <v>32179.532033</v>
      </c>
      <c r="C53" s="622">
        <v>2.1593533982751999E-3</v>
      </c>
      <c r="D53" s="321">
        <v>26505.731071999999</v>
      </c>
      <c r="E53" s="621">
        <v>2.0522282049729298E-3</v>
      </c>
      <c r="F53" s="321">
        <v>7318.9420239999999</v>
      </c>
      <c r="G53" s="621">
        <v>1.0715039223964701E-3</v>
      </c>
    </row>
    <row r="54" spans="1:7">
      <c r="A54" s="320" t="s">
        <v>153</v>
      </c>
      <c r="B54" s="321">
        <v>30488.44931</v>
      </c>
      <c r="C54" s="622">
        <v>2.04587613512141E-3</v>
      </c>
      <c r="D54" s="321">
        <v>32364.340909999999</v>
      </c>
      <c r="E54" s="621">
        <v>2.5058359292351199E-3</v>
      </c>
      <c r="F54" s="321">
        <v>14043.132949999999</v>
      </c>
      <c r="G54" s="621">
        <v>2.0559354055979199E-3</v>
      </c>
    </row>
    <row r="55" spans="1:7">
      <c r="A55" s="320" t="s">
        <v>157</v>
      </c>
      <c r="B55" s="321">
        <v>21256.893630899998</v>
      </c>
      <c r="C55" s="622">
        <v>1.42640811095658E-3</v>
      </c>
      <c r="D55" s="321">
        <v>22578.786219059999</v>
      </c>
      <c r="E55" s="621">
        <v>1.7481812437823399E-3</v>
      </c>
      <c r="F55" s="321">
        <v>3710.4020999999998</v>
      </c>
      <c r="G55" s="621">
        <v>5.4320834770669004E-4</v>
      </c>
    </row>
    <row r="56" spans="1:7">
      <c r="A56" s="320" t="s">
        <v>159</v>
      </c>
      <c r="B56" s="321">
        <v>16797.251499999998</v>
      </c>
      <c r="C56" s="622">
        <v>1.12715132311471E-3</v>
      </c>
      <c r="D56" s="321">
        <v>14145.834999999999</v>
      </c>
      <c r="E56" s="621">
        <v>1.0952530036253301E-3</v>
      </c>
      <c r="F56" s="321">
        <v>3322.6837500000001</v>
      </c>
      <c r="G56" s="621">
        <v>4.8644580860639599E-4</v>
      </c>
    </row>
    <row r="57" spans="1:7">
      <c r="A57" s="320" t="s">
        <v>158</v>
      </c>
      <c r="B57" s="321">
        <v>13664.97</v>
      </c>
      <c r="C57" s="622">
        <v>9.1696483890967701E-4</v>
      </c>
      <c r="D57" s="321">
        <v>13320.45</v>
      </c>
      <c r="E57" s="621">
        <v>1.03134688564804E-3</v>
      </c>
      <c r="F57" s="321">
        <v>3642.8</v>
      </c>
      <c r="G57" s="621">
        <v>5.3331130041833796E-4</v>
      </c>
    </row>
    <row r="58" spans="1:7">
      <c r="A58" s="320" t="s">
        <v>154</v>
      </c>
      <c r="B58" s="321">
        <v>9313.4</v>
      </c>
      <c r="C58" s="622">
        <v>6.24960049725787E-4</v>
      </c>
      <c r="D58" s="321">
        <v>9313.4</v>
      </c>
      <c r="E58" s="621">
        <v>7.2109771702866395E-4</v>
      </c>
      <c r="F58" s="321">
        <v>9313.4</v>
      </c>
      <c r="G58" s="621">
        <v>1.3634955158988E-3</v>
      </c>
    </row>
    <row r="59" spans="1:7">
      <c r="A59" s="320" t="s">
        <v>161</v>
      </c>
      <c r="B59" s="321">
        <v>7938.6</v>
      </c>
      <c r="C59" s="622">
        <v>5.3270640697845395E-4</v>
      </c>
      <c r="D59" s="321">
        <v>8251.5</v>
      </c>
      <c r="E59" s="621">
        <v>6.3887922907445403E-4</v>
      </c>
      <c r="F59" s="321">
        <v>1830</v>
      </c>
      <c r="G59" s="621">
        <v>2.67914702911375E-4</v>
      </c>
    </row>
    <row r="60" spans="1:7">
      <c r="A60" s="320" t="s">
        <v>160</v>
      </c>
      <c r="B60" s="321">
        <v>7450.2</v>
      </c>
      <c r="C60" s="622">
        <v>4.9993314605483005E-4</v>
      </c>
      <c r="D60" s="321">
        <v>6341.4</v>
      </c>
      <c r="E60" s="621">
        <v>4.9098815285132896E-4</v>
      </c>
      <c r="F60" s="321">
        <v>2089.081151157</v>
      </c>
      <c r="G60" s="621">
        <v>3.0584456610381502E-4</v>
      </c>
    </row>
    <row r="61" spans="1:7">
      <c r="A61" s="320" t="s">
        <v>162</v>
      </c>
      <c r="B61" s="321">
        <v>5382.0047076849996</v>
      </c>
      <c r="C61" s="622">
        <v>3.6115037792205202E-4</v>
      </c>
      <c r="D61" s="321">
        <v>4514.6419647800003</v>
      </c>
      <c r="E61" s="621">
        <v>3.4954989735270202E-4</v>
      </c>
      <c r="F61" s="321">
        <v>1553.062982255</v>
      </c>
      <c r="G61" s="621">
        <v>2.27370714477324E-4</v>
      </c>
    </row>
    <row r="62" spans="1:7">
      <c r="A62" s="320" t="s">
        <v>163</v>
      </c>
      <c r="B62" s="321">
        <v>5004.3419999999996</v>
      </c>
      <c r="C62" s="622">
        <v>3.3580795683261101E-4</v>
      </c>
      <c r="D62" s="321">
        <v>4355.5320000000002</v>
      </c>
      <c r="E62" s="621">
        <v>3.3723067640660699E-4</v>
      </c>
      <c r="F62" s="321">
        <v>1307.3399999999999</v>
      </c>
      <c r="G62" s="621">
        <v>1.9139650694216301E-4</v>
      </c>
    </row>
    <row r="63" spans="1:7">
      <c r="A63" s="620" t="s">
        <v>164</v>
      </c>
      <c r="B63" s="618">
        <v>3439.15</v>
      </c>
      <c r="C63" s="619">
        <v>2.30778379003848E-4</v>
      </c>
      <c r="D63" s="618">
        <v>3475.04</v>
      </c>
      <c r="E63" s="617">
        <v>2.69057853263393E-4</v>
      </c>
      <c r="F63" s="618">
        <v>1278.165</v>
      </c>
      <c r="G63" s="617">
        <v>1.8712524385066601E-4</v>
      </c>
    </row>
  </sheetData>
  <autoFilter ref="A22:G22">
    <sortState ref="A24:G64">
      <sortCondition descending="1" ref="B23"/>
    </sortState>
  </autoFilter>
  <mergeCells count="8">
    <mergeCell ref="B21:C21"/>
    <mergeCell ref="D21:E21"/>
    <mergeCell ref="F21:G21"/>
    <mergeCell ref="A2:A3"/>
    <mergeCell ref="B2:C2"/>
    <mergeCell ref="D2:E2"/>
    <mergeCell ref="F2:G2"/>
    <mergeCell ref="A20:D20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65"/>
  <sheetViews>
    <sheetView rightToLeft="1" workbookViewId="0">
      <selection activeCell="D2" sqref="D2:E2"/>
    </sheetView>
  </sheetViews>
  <sheetFormatPr defaultColWidth="9.140625" defaultRowHeight="15"/>
  <cols>
    <col min="1" max="1" width="32.28515625" style="47" customWidth="1"/>
    <col min="2" max="2" width="11.5703125" style="47" customWidth="1"/>
    <col min="3" max="3" width="12.28515625" style="47" customWidth="1"/>
    <col min="4" max="4" width="13.28515625" style="47" customWidth="1"/>
    <col min="5" max="5" width="11.7109375" style="47" customWidth="1"/>
    <col min="6" max="6" width="11.85546875" style="47" customWidth="1"/>
    <col min="7" max="7" width="13.5703125" style="47" customWidth="1"/>
    <col min="8" max="8" width="18.5703125" style="47" customWidth="1"/>
    <col min="9" max="10" width="9.140625" style="47"/>
    <col min="11" max="11" width="7.28515625" style="47" customWidth="1"/>
    <col min="12" max="12" width="7" style="47" customWidth="1"/>
    <col min="13" max="16384" width="9.140625" style="47"/>
  </cols>
  <sheetData>
    <row r="1" spans="1:8" ht="18.75" thickBot="1">
      <c r="A1"/>
      <c r="B1" s="644"/>
      <c r="C1" s="644"/>
      <c r="D1" s="644"/>
      <c r="E1" s="1180"/>
      <c r="F1" s="1180"/>
      <c r="G1" s="643" t="s">
        <v>119</v>
      </c>
    </row>
    <row r="2" spans="1:8" ht="16.5" customHeight="1" thickBot="1">
      <c r="A2" s="1178" t="s">
        <v>134</v>
      </c>
      <c r="B2" s="1173" t="s">
        <v>2172</v>
      </c>
      <c r="C2" s="1173"/>
      <c r="D2" s="1173" t="s">
        <v>2031</v>
      </c>
      <c r="E2" s="1173"/>
      <c r="F2" s="1173" t="s">
        <v>1641</v>
      </c>
      <c r="G2" s="1173"/>
    </row>
    <row r="3" spans="1:8" ht="18" thickBot="1">
      <c r="A3" s="1181"/>
      <c r="B3" s="665" t="s">
        <v>120</v>
      </c>
      <c r="C3" s="664" t="s">
        <v>121</v>
      </c>
      <c r="D3" s="411" t="s">
        <v>120</v>
      </c>
      <c r="E3" s="663" t="s">
        <v>121</v>
      </c>
      <c r="F3" s="466" t="s">
        <v>120</v>
      </c>
      <c r="G3" s="642" t="s">
        <v>121</v>
      </c>
    </row>
    <row r="4" spans="1:8" ht="17.25">
      <c r="A4" s="652" t="s">
        <v>122</v>
      </c>
      <c r="B4" s="418">
        <v>1039302.425509</v>
      </c>
      <c r="C4" s="416">
        <v>0.229666237721244</v>
      </c>
      <c r="D4" s="458">
        <v>820654.56658500002</v>
      </c>
      <c r="E4" s="662">
        <v>0.21685447460642901</v>
      </c>
      <c r="F4" s="458">
        <v>586302.87293099996</v>
      </c>
      <c r="G4" s="661">
        <v>0.322127799744374</v>
      </c>
    </row>
    <row r="5" spans="1:8" ht="16.5" customHeight="1">
      <c r="A5" s="652" t="s">
        <v>123</v>
      </c>
      <c r="B5" s="418">
        <v>618256.65679691499</v>
      </c>
      <c r="C5" s="416">
        <v>0.136623062573072</v>
      </c>
      <c r="D5" s="471">
        <v>528547.82630726905</v>
      </c>
      <c r="E5" s="659">
        <v>0.139666512373402</v>
      </c>
      <c r="F5" s="471">
        <v>352423.58667923999</v>
      </c>
      <c r="G5" s="653">
        <v>0.19362933356863299</v>
      </c>
    </row>
    <row r="6" spans="1:8" ht="17.25">
      <c r="A6" s="652" t="s">
        <v>124</v>
      </c>
      <c r="B6" s="418">
        <v>312414.96000000002</v>
      </c>
      <c r="C6" s="416">
        <v>6.9037814893862903E-2</v>
      </c>
      <c r="D6" s="471">
        <v>222416.64000000001</v>
      </c>
      <c r="E6" s="659">
        <v>5.8772649997715698E-2</v>
      </c>
      <c r="F6" s="471">
        <v>109979.04</v>
      </c>
      <c r="G6" s="653">
        <v>6.0424923378070997E-2</v>
      </c>
    </row>
    <row r="7" spans="1:8" ht="17.25">
      <c r="A7" s="652" t="s">
        <v>131</v>
      </c>
      <c r="B7" s="418">
        <v>311511.32369821001</v>
      </c>
      <c r="C7" s="416">
        <v>6.8838128311202604E-2</v>
      </c>
      <c r="D7" s="471">
        <v>302656.36609035602</v>
      </c>
      <c r="E7" s="659">
        <v>7.9975655930280207E-2</v>
      </c>
      <c r="F7" s="471">
        <v>108297.993</v>
      </c>
      <c r="G7" s="653">
        <v>5.9501318878796103E-2</v>
      </c>
    </row>
    <row r="8" spans="1:8" ht="17.25">
      <c r="A8" s="652" t="s">
        <v>145</v>
      </c>
      <c r="B8" s="418">
        <v>232262.339083</v>
      </c>
      <c r="C8" s="416">
        <v>5.1325597123862997E-2</v>
      </c>
      <c r="D8" s="471">
        <v>199516.095</v>
      </c>
      <c r="E8" s="659">
        <v>5.2721278499423402E-2</v>
      </c>
      <c r="F8" s="471">
        <v>66086.296000000002</v>
      </c>
      <c r="G8" s="653">
        <v>3.6309276496144301E-2</v>
      </c>
    </row>
    <row r="9" spans="1:8" ht="17.25">
      <c r="A9" s="652" t="s">
        <v>126</v>
      </c>
      <c r="B9" s="418">
        <v>212495.142134286</v>
      </c>
      <c r="C9" s="416">
        <v>4.69574193518515E-2</v>
      </c>
      <c r="D9" s="471">
        <v>179487.97278160599</v>
      </c>
      <c r="E9" s="659">
        <v>4.7428932489461402E-2</v>
      </c>
      <c r="F9" s="471">
        <v>90795.104132459994</v>
      </c>
      <c r="G9" s="653">
        <v>4.9884843605725898E-2</v>
      </c>
    </row>
    <row r="10" spans="1:8" ht="17.25">
      <c r="A10" s="652" t="s">
        <v>141</v>
      </c>
      <c r="B10" s="418">
        <v>197359.462146793</v>
      </c>
      <c r="C10" s="416">
        <v>4.3612719490905998E-2</v>
      </c>
      <c r="D10" s="471">
        <v>162802.70745919601</v>
      </c>
      <c r="E10" s="659">
        <v>4.3019922179292999E-2</v>
      </c>
      <c r="F10" s="471">
        <v>47270.098948502004</v>
      </c>
      <c r="G10" s="653">
        <v>2.5971240583997302E-2</v>
      </c>
    </row>
    <row r="11" spans="1:8" ht="17.25">
      <c r="A11" s="652" t="s">
        <v>125</v>
      </c>
      <c r="B11" s="418">
        <v>175538.5576196</v>
      </c>
      <c r="C11" s="660">
        <v>3.8790711071190802E-2</v>
      </c>
      <c r="D11" s="471">
        <v>158611.50463700001</v>
      </c>
      <c r="E11" s="659">
        <v>4.1912414681030401E-2</v>
      </c>
      <c r="F11" s="471">
        <v>75594.573097200002</v>
      </c>
      <c r="G11" s="653">
        <v>4.1533334780848197E-2</v>
      </c>
    </row>
    <row r="12" spans="1:8" ht="18" customHeight="1">
      <c r="A12" s="652" t="s">
        <v>130</v>
      </c>
      <c r="B12" s="418">
        <v>165835.81150000001</v>
      </c>
      <c r="C12" s="416">
        <v>3.66465871452204E-2</v>
      </c>
      <c r="D12" s="471">
        <v>153706.0785</v>
      </c>
      <c r="E12" s="659">
        <v>4.0616176713225698E-2</v>
      </c>
      <c r="F12" s="471">
        <v>25433.371500000001</v>
      </c>
      <c r="G12" s="653">
        <v>1.39736582910118E-2</v>
      </c>
    </row>
    <row r="13" spans="1:8" ht="18" thickBot="1">
      <c r="A13" s="652" t="s">
        <v>137</v>
      </c>
      <c r="B13" s="463">
        <v>152386.84912</v>
      </c>
      <c r="C13" s="416">
        <v>3.3674620068787901E-2</v>
      </c>
      <c r="D13" s="462">
        <v>129467.308655</v>
      </c>
      <c r="E13" s="656">
        <v>3.4211184998238199E-2</v>
      </c>
      <c r="F13" s="462">
        <v>56965.222705</v>
      </c>
      <c r="G13" s="653">
        <v>3.1297956566672801E-2</v>
      </c>
    </row>
    <row r="14" spans="1:8" ht="16.5">
      <c r="A14" s="652" t="s">
        <v>48</v>
      </c>
      <c r="B14" s="633">
        <v>3417363.5276078037</v>
      </c>
      <c r="C14" s="657">
        <v>0.755172897751201</v>
      </c>
      <c r="D14" s="648">
        <v>2857867.0660154265</v>
      </c>
      <c r="E14" s="658">
        <v>0.75517920246849901</v>
      </c>
      <c r="F14" s="648">
        <v>1519148.1589934018</v>
      </c>
      <c r="G14" s="657">
        <v>0.83465368589427436</v>
      </c>
      <c r="H14" s="244"/>
    </row>
    <row r="15" spans="1:8" ht="18" thickBot="1">
      <c r="A15" s="652" t="s">
        <v>132</v>
      </c>
      <c r="B15" s="463">
        <v>1107909.4764740779</v>
      </c>
      <c r="C15" s="420">
        <v>0.24482710224879767</v>
      </c>
      <c r="D15" s="462">
        <v>926489.09299126966</v>
      </c>
      <c r="E15" s="656">
        <v>0.24482079753150143</v>
      </c>
      <c r="F15" s="462">
        <v>300945.83288268768</v>
      </c>
      <c r="G15" s="420">
        <v>0.16534631410572587</v>
      </c>
      <c r="H15" s="244"/>
    </row>
    <row r="16" spans="1:8" ht="18" thickBot="1">
      <c r="A16" s="628" t="s">
        <v>167</v>
      </c>
      <c r="B16" s="624">
        <v>4525273.0040818816</v>
      </c>
      <c r="C16" s="645">
        <v>0.99999999999999867</v>
      </c>
      <c r="D16" s="655">
        <v>3784356.1590066962</v>
      </c>
      <c r="E16" s="654">
        <v>1.0000000000000004</v>
      </c>
      <c r="F16" s="646">
        <v>1820093.9918760895</v>
      </c>
      <c r="G16" s="645">
        <v>1.0000000000000002</v>
      </c>
    </row>
    <row r="21" spans="1:7" ht="16.5" customHeight="1">
      <c r="A21" s="236"/>
      <c r="B21" s="1176" t="s">
        <v>2172</v>
      </c>
      <c r="C21" s="1176"/>
      <c r="D21" s="1176" t="s">
        <v>2031</v>
      </c>
      <c r="E21" s="1176"/>
      <c r="F21" s="1176" t="s">
        <v>1641</v>
      </c>
      <c r="G21" s="1177"/>
    </row>
    <row r="22" spans="1:7" ht="16.5" customHeight="1">
      <c r="A22" s="237" t="s">
        <v>134</v>
      </c>
      <c r="B22" s="238" t="s">
        <v>120</v>
      </c>
      <c r="C22" s="238" t="s">
        <v>121</v>
      </c>
      <c r="D22" s="238" t="s">
        <v>120</v>
      </c>
      <c r="E22" s="238" t="s">
        <v>121</v>
      </c>
      <c r="F22" s="238" t="s">
        <v>120</v>
      </c>
      <c r="G22" s="239" t="s">
        <v>121</v>
      </c>
    </row>
    <row r="23" spans="1:7" ht="15.75">
      <c r="A23" s="393" t="s">
        <v>16</v>
      </c>
      <c r="B23" s="228">
        <v>4525273.00408189</v>
      </c>
      <c r="C23" s="230">
        <v>1</v>
      </c>
      <c r="D23" s="227">
        <v>3784356.1590066901</v>
      </c>
      <c r="E23" s="231">
        <v>1</v>
      </c>
      <c r="F23" s="228">
        <v>1820093.9918760899</v>
      </c>
      <c r="G23" s="230">
        <v>1</v>
      </c>
    </row>
    <row r="24" spans="1:7" ht="17.25">
      <c r="A24" s="226" t="s">
        <v>122</v>
      </c>
      <c r="B24" s="228">
        <v>1039302.425509</v>
      </c>
      <c r="C24" s="230">
        <v>0.229666237721244</v>
      </c>
      <c r="D24" s="227">
        <v>820654.56658500002</v>
      </c>
      <c r="E24" s="231">
        <v>0.21685447460642901</v>
      </c>
      <c r="F24" s="228">
        <v>586302.87293099996</v>
      </c>
      <c r="G24" s="230">
        <v>0.322127799744374</v>
      </c>
    </row>
    <row r="25" spans="1:7" ht="17.25">
      <c r="A25" s="226" t="s">
        <v>123</v>
      </c>
      <c r="B25" s="228">
        <v>618256.65679691499</v>
      </c>
      <c r="C25" s="230">
        <v>0.136623062573072</v>
      </c>
      <c r="D25" s="227">
        <v>528547.82630726905</v>
      </c>
      <c r="E25" s="231">
        <v>0.139666512373402</v>
      </c>
      <c r="F25" s="228">
        <v>352423.58667923999</v>
      </c>
      <c r="G25" s="230">
        <v>0.19362933356863299</v>
      </c>
    </row>
    <row r="26" spans="1:7" ht="17.25">
      <c r="A26" s="226" t="s">
        <v>124</v>
      </c>
      <c r="B26" s="228">
        <v>312414.96000000002</v>
      </c>
      <c r="C26" s="230">
        <v>6.9037814893862903E-2</v>
      </c>
      <c r="D26" s="227">
        <v>222416.64000000001</v>
      </c>
      <c r="E26" s="231">
        <v>5.8772649997715698E-2</v>
      </c>
      <c r="F26" s="228">
        <v>109979.04</v>
      </c>
      <c r="G26" s="230">
        <v>6.0424923378070997E-2</v>
      </c>
    </row>
    <row r="27" spans="1:7" ht="18" customHeight="1">
      <c r="A27" s="226" t="s">
        <v>131</v>
      </c>
      <c r="B27" s="228">
        <v>311511.32369821001</v>
      </c>
      <c r="C27" s="230">
        <v>6.8838128311202604E-2</v>
      </c>
      <c r="D27" s="235">
        <v>302656.36609035602</v>
      </c>
      <c r="E27" s="231">
        <v>7.9975655930280207E-2</v>
      </c>
      <c r="F27" s="228">
        <v>108297.993</v>
      </c>
      <c r="G27" s="230">
        <v>5.9501318878796103E-2</v>
      </c>
    </row>
    <row r="28" spans="1:7" ht="17.25">
      <c r="A28" s="226" t="s">
        <v>145</v>
      </c>
      <c r="B28" s="228">
        <v>232262.339083</v>
      </c>
      <c r="C28" s="230">
        <v>5.1325597123862997E-2</v>
      </c>
      <c r="D28" s="227">
        <v>199516.095</v>
      </c>
      <c r="E28" s="231">
        <v>5.2721278499423402E-2</v>
      </c>
      <c r="F28" s="228">
        <v>66086.296000000002</v>
      </c>
      <c r="G28" s="230">
        <v>3.6309276496144301E-2</v>
      </c>
    </row>
    <row r="29" spans="1:7" ht="20.25" customHeight="1">
      <c r="A29" s="226" t="s">
        <v>126</v>
      </c>
      <c r="B29" s="228">
        <v>212495.142134286</v>
      </c>
      <c r="C29" s="230">
        <v>4.69574193518515E-2</v>
      </c>
      <c r="D29" s="227">
        <v>179487.97278160599</v>
      </c>
      <c r="E29" s="231">
        <v>4.7428932489461402E-2</v>
      </c>
      <c r="F29" s="228">
        <v>90795.104132459994</v>
      </c>
      <c r="G29" s="230">
        <v>4.9884843605725898E-2</v>
      </c>
    </row>
    <row r="30" spans="1:7" ht="17.25" customHeight="1">
      <c r="A30" s="226" t="s">
        <v>141</v>
      </c>
      <c r="B30" s="228">
        <v>197359.462146793</v>
      </c>
      <c r="C30" s="230">
        <v>4.3612719490905998E-2</v>
      </c>
      <c r="D30" s="227">
        <v>162802.70745919601</v>
      </c>
      <c r="E30" s="231">
        <v>4.3019922179292999E-2</v>
      </c>
      <c r="F30" s="228">
        <v>47270.098948502004</v>
      </c>
      <c r="G30" s="230">
        <v>2.5971240583997302E-2</v>
      </c>
    </row>
    <row r="31" spans="1:7" ht="21" customHeight="1">
      <c r="A31" s="226" t="s">
        <v>125</v>
      </c>
      <c r="B31" s="228">
        <v>175538.5576196</v>
      </c>
      <c r="C31" s="230">
        <v>3.8790711071190802E-2</v>
      </c>
      <c r="D31" s="227">
        <v>158611.50463700001</v>
      </c>
      <c r="E31" s="231">
        <v>4.1912414681030401E-2</v>
      </c>
      <c r="F31" s="228">
        <v>75594.573097200002</v>
      </c>
      <c r="G31" s="230">
        <v>4.1533334780848197E-2</v>
      </c>
    </row>
    <row r="32" spans="1:7" ht="17.25">
      <c r="A32" s="226" t="s">
        <v>130</v>
      </c>
      <c r="B32" s="228">
        <v>165835.81150000001</v>
      </c>
      <c r="C32" s="230">
        <v>3.66465871452204E-2</v>
      </c>
      <c r="D32" s="227">
        <v>153706.0785</v>
      </c>
      <c r="E32" s="231">
        <v>4.0616176713225698E-2</v>
      </c>
      <c r="F32" s="228">
        <v>25433.371500000001</v>
      </c>
      <c r="G32" s="230">
        <v>1.39736582910118E-2</v>
      </c>
    </row>
    <row r="33" spans="1:8" ht="17.25">
      <c r="A33" s="226" t="s">
        <v>137</v>
      </c>
      <c r="B33" s="228">
        <v>152386.84912</v>
      </c>
      <c r="C33" s="230">
        <v>3.3674620068787901E-2</v>
      </c>
      <c r="D33" s="227">
        <v>129467.308655</v>
      </c>
      <c r="E33" s="231">
        <v>3.4211184998238199E-2</v>
      </c>
      <c r="F33" s="228">
        <v>56965.222705</v>
      </c>
      <c r="G33" s="230">
        <v>3.1297956566672801E-2</v>
      </c>
    </row>
    <row r="34" spans="1:8" ht="17.25">
      <c r="A34" s="226" t="s">
        <v>143</v>
      </c>
      <c r="B34" s="228">
        <v>120259.62955116</v>
      </c>
      <c r="C34" s="230">
        <v>2.6575110372939598E-2</v>
      </c>
      <c r="D34" s="227">
        <v>95174.50577032</v>
      </c>
      <c r="E34" s="231">
        <v>2.5149457865853E-2</v>
      </c>
      <c r="F34" s="228">
        <v>29415.170815680001</v>
      </c>
      <c r="G34" s="230">
        <v>1.6161347132056601E-2</v>
      </c>
    </row>
    <row r="35" spans="1:8" ht="17.25">
      <c r="A35" s="226" t="s">
        <v>166</v>
      </c>
      <c r="B35" s="228">
        <v>104277.44259999999</v>
      </c>
      <c r="C35" s="230">
        <v>2.3043348435760599E-2</v>
      </c>
      <c r="D35" s="227">
        <v>85375.720499999996</v>
      </c>
      <c r="E35" s="231">
        <v>2.2560170584580801E-2</v>
      </c>
      <c r="F35" s="228">
        <v>38611.499300000003</v>
      </c>
      <c r="G35" s="230">
        <v>2.12140139313358E-2</v>
      </c>
    </row>
    <row r="36" spans="1:8" ht="17.25">
      <c r="A36" s="226" t="s">
        <v>156</v>
      </c>
      <c r="B36" s="228">
        <v>83808.628992919999</v>
      </c>
      <c r="C36" s="230">
        <v>1.8520126612764101E-2</v>
      </c>
      <c r="D36" s="227">
        <v>80095.131874351995</v>
      </c>
      <c r="E36" s="231">
        <v>2.1164797526714602E-2</v>
      </c>
      <c r="F36" s="228">
        <v>19534.153030278001</v>
      </c>
      <c r="G36" s="230">
        <v>1.07324968476726E-2</v>
      </c>
    </row>
    <row r="37" spans="1:8" ht="17.25">
      <c r="A37" s="226" t="s">
        <v>138</v>
      </c>
      <c r="B37" s="228">
        <v>72117.319177308003</v>
      </c>
      <c r="C37" s="230">
        <v>1.5936567608685E-2</v>
      </c>
      <c r="D37" s="227">
        <v>61657.714175612004</v>
      </c>
      <c r="E37" s="231">
        <v>1.6292788412334801E-2</v>
      </c>
      <c r="F37" s="228">
        <v>18301.836377822001</v>
      </c>
      <c r="G37" s="230">
        <v>1.0055434752002599E-2</v>
      </c>
    </row>
    <row r="38" spans="1:8" ht="17.25">
      <c r="A38" s="226" t="s">
        <v>170</v>
      </c>
      <c r="B38" s="228">
        <v>65043.199999999997</v>
      </c>
      <c r="C38" s="230">
        <v>1.43733206684613E-2</v>
      </c>
      <c r="D38" s="227">
        <v>40032</v>
      </c>
      <c r="E38" s="231">
        <v>1.05782855307434E-2</v>
      </c>
      <c r="F38" s="228">
        <v>8677.2000000000007</v>
      </c>
      <c r="G38" s="230">
        <v>4.7674460982401502E-3</v>
      </c>
    </row>
    <row r="39" spans="1:8" ht="17.25">
      <c r="A39" s="226" t="s">
        <v>144</v>
      </c>
      <c r="B39" s="228">
        <v>59684.865403999996</v>
      </c>
      <c r="C39" s="230">
        <v>1.31892297658424E-2</v>
      </c>
      <c r="D39" s="227">
        <v>42860.752392000002</v>
      </c>
      <c r="E39" s="231">
        <v>1.1325771304583E-2</v>
      </c>
      <c r="F39" s="228">
        <v>12761.645968000001</v>
      </c>
      <c r="G39" s="230">
        <v>7.0115312862748099E-3</v>
      </c>
    </row>
    <row r="40" spans="1:8" ht="17.25">
      <c r="A40" s="226" t="s">
        <v>139</v>
      </c>
      <c r="B40" s="243">
        <v>54303.992739424</v>
      </c>
      <c r="C40" s="232">
        <v>1.20001583750728E-2</v>
      </c>
      <c r="D40" s="233">
        <v>45077.875798080997</v>
      </c>
      <c r="E40" s="234">
        <v>1.1911636723408401E-2</v>
      </c>
      <c r="F40" s="228">
        <v>10877.704393034001</v>
      </c>
      <c r="G40" s="232">
        <v>5.97645200829527E-3</v>
      </c>
    </row>
    <row r="41" spans="1:8" ht="17.25">
      <c r="A41" s="226" t="s">
        <v>135</v>
      </c>
      <c r="B41" s="228">
        <v>53551.587133911002</v>
      </c>
      <c r="C41" s="230">
        <v>1.1833890924504801E-2</v>
      </c>
      <c r="D41" s="227">
        <v>46601.894855072998</v>
      </c>
      <c r="E41" s="231">
        <v>1.2314352269450501E-2</v>
      </c>
      <c r="F41" s="228">
        <v>21853.869184153002</v>
      </c>
      <c r="G41" s="230">
        <v>1.2007000342672901E-2</v>
      </c>
    </row>
    <row r="42" spans="1:8" ht="17.25">
      <c r="A42" s="226" t="s">
        <v>168</v>
      </c>
      <c r="B42" s="228">
        <v>53435.5</v>
      </c>
      <c r="C42" s="230">
        <v>1.18082378569868E-2</v>
      </c>
      <c r="D42" s="227">
        <v>48335.55</v>
      </c>
      <c r="E42" s="231">
        <v>1.27724632590308E-2</v>
      </c>
      <c r="F42" s="228">
        <v>21258.799999999999</v>
      </c>
      <c r="G42" s="230">
        <v>1.16800561371488E-2</v>
      </c>
    </row>
    <row r="43" spans="1:8" ht="17.25">
      <c r="A43" s="226" t="s">
        <v>140</v>
      </c>
      <c r="B43" s="228">
        <v>49844.294016480002</v>
      </c>
      <c r="C43" s="230">
        <v>1.1014649054658E-2</v>
      </c>
      <c r="D43" s="227">
        <v>41941.526522480002</v>
      </c>
      <c r="E43" s="231">
        <v>1.1082869782924601E-2</v>
      </c>
      <c r="F43" s="228">
        <v>14698.87415464</v>
      </c>
      <c r="G43" s="230">
        <v>8.0758874103468194E-3</v>
      </c>
    </row>
    <row r="44" spans="1:8" ht="17.25">
      <c r="A44" s="226" t="s">
        <v>150</v>
      </c>
      <c r="B44" s="228">
        <v>47772.010501279998</v>
      </c>
      <c r="C44" s="230">
        <v>1.0556713475228701E-2</v>
      </c>
      <c r="D44" s="227">
        <v>34513.278701280004</v>
      </c>
      <c r="E44" s="231">
        <v>9.1199869280641204E-3</v>
      </c>
      <c r="F44" s="228">
        <v>10440.60123088</v>
      </c>
      <c r="G44" s="230">
        <v>5.7362978381782304E-3</v>
      </c>
    </row>
    <row r="45" spans="1:8" ht="17.25">
      <c r="A45" s="226" t="s">
        <v>147</v>
      </c>
      <c r="B45" s="228">
        <v>38288.976987900001</v>
      </c>
      <c r="C45" s="230">
        <v>8.4611418920720605E-3</v>
      </c>
      <c r="D45" s="227">
        <v>34406.376987900003</v>
      </c>
      <c r="E45" s="231">
        <v>9.0917386055256698E-3</v>
      </c>
      <c r="F45" s="228">
        <v>10064.9769879</v>
      </c>
      <c r="G45" s="230">
        <v>5.52992154955985E-3</v>
      </c>
      <c r="H45" s="244"/>
    </row>
    <row r="46" spans="1:8" ht="17.25">
      <c r="A46" s="226" t="s">
        <v>169</v>
      </c>
      <c r="B46" s="228">
        <v>33281.627473168999</v>
      </c>
      <c r="C46" s="230">
        <v>7.3546120738236798E-3</v>
      </c>
      <c r="D46" s="227">
        <v>27300.793374392</v>
      </c>
      <c r="E46" s="231">
        <v>7.2141183935387904E-3</v>
      </c>
      <c r="F46" s="228">
        <v>14069.319603903999</v>
      </c>
      <c r="G46" s="230">
        <v>7.7299961797037998E-3</v>
      </c>
    </row>
    <row r="47" spans="1:8" ht="17.25">
      <c r="A47" s="226" t="s">
        <v>148</v>
      </c>
      <c r="B47" s="228">
        <v>33275.125359750004</v>
      </c>
      <c r="C47" s="230">
        <v>7.35317522936963E-3</v>
      </c>
      <c r="D47" s="227">
        <v>32481.0800246</v>
      </c>
      <c r="E47" s="231">
        <v>8.5829870815133692E-3</v>
      </c>
      <c r="F47" s="228">
        <v>6513.4753295999999</v>
      </c>
      <c r="G47" s="230">
        <v>3.57864778339614E-3</v>
      </c>
    </row>
    <row r="48" spans="1:8" ht="17.25">
      <c r="A48" s="226" t="s">
        <v>136</v>
      </c>
      <c r="B48" s="228">
        <v>30944.434560000002</v>
      </c>
      <c r="C48" s="230">
        <v>6.8381365128882803E-3</v>
      </c>
      <c r="D48" s="227">
        <v>22975.74452</v>
      </c>
      <c r="E48" s="231">
        <v>6.0712426512283197E-3</v>
      </c>
      <c r="F48" s="228">
        <v>964.98396000000002</v>
      </c>
      <c r="G48" s="230">
        <v>5.3018358629123804E-4</v>
      </c>
    </row>
    <row r="49" spans="1:7" ht="17.25">
      <c r="A49" s="226" t="s">
        <v>146</v>
      </c>
      <c r="B49" s="228">
        <v>30849.1606541</v>
      </c>
      <c r="C49" s="230">
        <v>6.8170827762818803E-3</v>
      </c>
      <c r="D49" s="227">
        <v>26511.8131741</v>
      </c>
      <c r="E49" s="231">
        <v>7.0056337353455499E-3</v>
      </c>
      <c r="F49" s="228">
        <v>8547.3949604000009</v>
      </c>
      <c r="G49" s="230">
        <v>4.69612833103726E-3</v>
      </c>
    </row>
    <row r="50" spans="1:7" ht="17.25">
      <c r="A50" s="226" t="s">
        <v>159</v>
      </c>
      <c r="B50" s="228">
        <v>30656.606849799999</v>
      </c>
      <c r="C50" s="230">
        <v>6.7745320165539498E-3</v>
      </c>
      <c r="D50" s="227">
        <v>26784.007025800001</v>
      </c>
      <c r="E50" s="231">
        <v>7.0775598015674597E-3</v>
      </c>
      <c r="F50" s="228">
        <v>9807.2266538000003</v>
      </c>
      <c r="G50" s="230">
        <v>5.3883078003521398E-3</v>
      </c>
    </row>
    <row r="51" spans="1:7" ht="17.25">
      <c r="A51" s="226" t="s">
        <v>129</v>
      </c>
      <c r="B51" s="228">
        <v>29480.855</v>
      </c>
      <c r="C51" s="230">
        <v>6.5147130291161801E-3</v>
      </c>
      <c r="D51" s="227">
        <v>25261.759999999998</v>
      </c>
      <c r="E51" s="231">
        <v>6.6753125072219997E-3</v>
      </c>
      <c r="F51" s="228">
        <v>7048.71</v>
      </c>
      <c r="G51" s="230">
        <v>3.8727175802247601E-3</v>
      </c>
    </row>
    <row r="52" spans="1:7" ht="17.25">
      <c r="A52" s="226" t="s">
        <v>161</v>
      </c>
      <c r="B52" s="228">
        <v>21291.089508000001</v>
      </c>
      <c r="C52" s="230">
        <v>4.7049292912924798E-3</v>
      </c>
      <c r="D52" s="227">
        <v>18652.143282000001</v>
      </c>
      <c r="E52" s="231">
        <v>4.9287494353850003E-3</v>
      </c>
      <c r="F52" s="228">
        <v>4613.7123419999998</v>
      </c>
      <c r="G52" s="230">
        <v>2.5348758704732302E-3</v>
      </c>
    </row>
    <row r="53" spans="1:7" ht="17.25">
      <c r="A53" s="226" t="s">
        <v>149</v>
      </c>
      <c r="B53" s="228">
        <v>20368.2</v>
      </c>
      <c r="C53" s="230">
        <v>4.5009881131210204E-3</v>
      </c>
      <c r="D53" s="227">
        <v>19955.599999999999</v>
      </c>
      <c r="E53" s="231">
        <v>5.2731823225744901E-3</v>
      </c>
      <c r="F53" s="228">
        <v>8536.7999999999993</v>
      </c>
      <c r="G53" s="230">
        <v>4.6903072248486296E-3</v>
      </c>
    </row>
    <row r="54" spans="1:7" ht="17.25">
      <c r="A54" s="226" t="s">
        <v>171</v>
      </c>
      <c r="B54" s="228">
        <v>19396.259999999998</v>
      </c>
      <c r="C54" s="230">
        <v>4.28620770117166E-3</v>
      </c>
      <c r="D54" s="227">
        <v>21444.48</v>
      </c>
      <c r="E54" s="231">
        <v>5.6666125224399304E-3</v>
      </c>
      <c r="F54" s="228">
        <v>5859.27</v>
      </c>
      <c r="G54" s="230">
        <v>3.2192128682104301E-3</v>
      </c>
    </row>
    <row r="55" spans="1:7" ht="17.25">
      <c r="A55" s="226" t="s">
        <v>164</v>
      </c>
      <c r="B55" s="228">
        <v>13729.86</v>
      </c>
      <c r="C55" s="230">
        <v>3.03404015351458E-3</v>
      </c>
      <c r="D55" s="235">
        <v>12728.436</v>
      </c>
      <c r="E55" s="231">
        <v>3.3634350111858701E-3</v>
      </c>
      <c r="F55" s="228">
        <v>6379.8119999999999</v>
      </c>
      <c r="G55" s="230">
        <v>3.5052101861090799E-3</v>
      </c>
    </row>
    <row r="56" spans="1:7" ht="18.75" customHeight="1">
      <c r="A56" s="226" t="s">
        <v>151</v>
      </c>
      <c r="B56" s="228">
        <v>9847.3850577400008</v>
      </c>
      <c r="C56" s="230">
        <v>2.1760864038163998E-3</v>
      </c>
      <c r="D56" s="227">
        <v>9719.4120047399992</v>
      </c>
      <c r="E56" s="231">
        <v>2.56831323383979E-3</v>
      </c>
      <c r="F56" s="228">
        <v>4049.1319811499998</v>
      </c>
      <c r="G56" s="230">
        <v>2.2246829005661902E-3</v>
      </c>
    </row>
    <row r="57" spans="1:7" ht="17.25">
      <c r="A57" s="226" t="s">
        <v>142</v>
      </c>
      <c r="B57" s="228">
        <v>8627.9015501360009</v>
      </c>
      <c r="C57" s="230">
        <v>1.90660354465984E-3</v>
      </c>
      <c r="D57" s="227">
        <v>6513.5276285379996</v>
      </c>
      <c r="E57" s="231">
        <v>1.72117193912521E-3</v>
      </c>
      <c r="F57" s="228">
        <v>1627.3983804469999</v>
      </c>
      <c r="G57" s="230">
        <v>8.94128758026136E-4</v>
      </c>
    </row>
    <row r="58" spans="1:7" ht="17.25">
      <c r="A58" s="226" t="s">
        <v>1796</v>
      </c>
      <c r="B58" s="228">
        <v>6459.3620000000001</v>
      </c>
      <c r="C58" s="230">
        <v>1.4273971966273699E-3</v>
      </c>
      <c r="D58" s="227">
        <v>4290.0101160000004</v>
      </c>
      <c r="E58" s="231">
        <v>1.1336169048967201E-3</v>
      </c>
      <c r="F58" s="228"/>
      <c r="G58" s="230"/>
    </row>
    <row r="59" spans="1:7" ht="17.25">
      <c r="A59" s="226" t="s">
        <v>162</v>
      </c>
      <c r="B59" s="228">
        <v>5672.331357</v>
      </c>
      <c r="C59" s="230">
        <v>1.2534782657053899E-3</v>
      </c>
      <c r="D59" s="227">
        <v>4994.9532639999998</v>
      </c>
      <c r="E59" s="231">
        <v>1.31989512987886E-3</v>
      </c>
      <c r="F59" s="228">
        <v>1731.7462290000001</v>
      </c>
      <c r="G59" s="230">
        <v>9.5145977995069202E-4</v>
      </c>
    </row>
    <row r="60" spans="1:7" ht="17.25">
      <c r="A60" s="226" t="s">
        <v>152</v>
      </c>
      <c r="B60" s="228">
        <v>4049.6</v>
      </c>
      <c r="C60" s="230">
        <v>8.9488523595088697E-4</v>
      </c>
      <c r="D60" s="227">
        <v>4039.2</v>
      </c>
      <c r="E60" s="231">
        <v>1.0673413997746399E-3</v>
      </c>
      <c r="F60" s="228">
        <v>1270.4000000000001</v>
      </c>
      <c r="G60" s="230">
        <v>6.9798593131474302E-4</v>
      </c>
    </row>
    <row r="61" spans="1:7" ht="17.25">
      <c r="A61" s="226" t="s">
        <v>155</v>
      </c>
      <c r="B61" s="228">
        <v>3093.27</v>
      </c>
      <c r="C61" s="230">
        <v>6.8355433964090303E-4</v>
      </c>
      <c r="D61" s="227">
        <v>2555.8649999999998</v>
      </c>
      <c r="E61" s="231">
        <v>6.7537644254679705E-4</v>
      </c>
      <c r="F61" s="228">
        <v>207.48</v>
      </c>
      <c r="G61" s="230">
        <v>1.13994112900805E-4</v>
      </c>
    </row>
    <row r="62" spans="1:7" ht="17.25">
      <c r="A62" s="226" t="s">
        <v>173</v>
      </c>
      <c r="B62" s="228">
        <v>2773.12</v>
      </c>
      <c r="C62" s="230">
        <v>6.1280722676810705E-4</v>
      </c>
      <c r="D62" s="227">
        <v>2571.1999999999998</v>
      </c>
      <c r="E62" s="231">
        <v>6.7942865099538698E-4</v>
      </c>
      <c r="F62" s="228">
        <v>1028.8</v>
      </c>
      <c r="G62" s="230">
        <v>5.6524553379770702E-4</v>
      </c>
    </row>
    <row r="63" spans="1:7" ht="17.25">
      <c r="A63" s="226" t="s">
        <v>1862</v>
      </c>
      <c r="B63" s="228">
        <v>1692.6</v>
      </c>
      <c r="C63" s="230">
        <v>3.7403268233170503E-4</v>
      </c>
      <c r="D63" s="227">
        <v>1603.5</v>
      </c>
      <c r="E63" s="231">
        <v>4.2371804677625302E-4</v>
      </c>
      <c r="F63" s="228"/>
      <c r="G63" s="230"/>
    </row>
    <row r="64" spans="1:7" ht="17.25">
      <c r="A64" s="394" t="s">
        <v>172</v>
      </c>
      <c r="B64" s="227">
        <v>31.86</v>
      </c>
      <c r="C64" s="231">
        <v>7.04045921014304E-6</v>
      </c>
      <c r="D64" s="227">
        <v>31.86</v>
      </c>
      <c r="E64" s="231">
        <v>8.4188693297732606E-6</v>
      </c>
      <c r="F64" s="227">
        <v>2192.46</v>
      </c>
      <c r="G64" s="231">
        <v>1.2045861421365899E-3</v>
      </c>
    </row>
    <row r="65" spans="1:7" ht="17.25">
      <c r="A65" s="394" t="s">
        <v>160</v>
      </c>
      <c r="B65" s="227">
        <v>1.38</v>
      </c>
      <c r="C65" s="231">
        <v>3.04953977087175E-7</v>
      </c>
      <c r="D65" s="227">
        <v>1.38</v>
      </c>
      <c r="E65" s="231">
        <v>3.64659123511836E-7</v>
      </c>
      <c r="F65" s="227">
        <v>1.38</v>
      </c>
      <c r="G65" s="231">
        <v>7.58202601711544E-7</v>
      </c>
    </row>
  </sheetData>
  <autoFilter ref="A22:H22">
    <sortState ref="A26:H68">
      <sortCondition descending="1" ref="B25"/>
    </sortState>
  </autoFilter>
  <mergeCells count="8">
    <mergeCell ref="B21:C21"/>
    <mergeCell ref="D21:E21"/>
    <mergeCell ref="F21:G21"/>
    <mergeCell ref="E1:F1"/>
    <mergeCell ref="A2:A3"/>
    <mergeCell ref="B2:C2"/>
    <mergeCell ref="D2:E2"/>
    <mergeCell ref="F2:G2"/>
  </mergeCells>
  <pageMargins left="0.7" right="0.7" top="0.75" bottom="0.75" header="0.3" footer="0.3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A83"/>
  <sheetViews>
    <sheetView rightToLeft="1" zoomScaleNormal="100" workbookViewId="0">
      <selection activeCell="F1" sqref="F1"/>
    </sheetView>
  </sheetViews>
  <sheetFormatPr defaultRowHeight="18"/>
  <cols>
    <col min="1" max="1" width="6.5703125" style="18" customWidth="1"/>
    <col min="2" max="2" width="11.42578125" style="17" customWidth="1"/>
    <col min="3" max="3" width="18" style="42" customWidth="1"/>
    <col min="4" max="4" width="15.85546875" style="41" customWidth="1"/>
    <col min="5" max="7" width="9.7109375" style="41" customWidth="1"/>
    <col min="8" max="8" width="11.140625" style="41" customWidth="1"/>
    <col min="9" max="9" width="9.7109375" style="41" customWidth="1"/>
    <col min="10" max="10" width="10.28515625" style="41" customWidth="1"/>
    <col min="11" max="16" width="9.7109375" style="41" customWidth="1"/>
    <col min="17" max="17" width="10.140625" style="41" bestFit="1" customWidth="1"/>
    <col min="18" max="27" width="10.140625" style="41" customWidth="1"/>
    <col min="28" max="16384" width="9.140625" style="41"/>
  </cols>
  <sheetData>
    <row r="1" spans="1:27">
      <c r="A1" s="245"/>
      <c r="B1" s="444"/>
      <c r="C1" s="248"/>
      <c r="D1" s="450" t="s">
        <v>34</v>
      </c>
      <c r="E1" s="450" t="s">
        <v>35</v>
      </c>
      <c r="F1" s="450" t="s">
        <v>36</v>
      </c>
      <c r="G1" s="450" t="s">
        <v>37</v>
      </c>
      <c r="H1" s="450" t="s">
        <v>38</v>
      </c>
      <c r="I1" s="450" t="s">
        <v>39</v>
      </c>
      <c r="J1" s="450" t="s">
        <v>40</v>
      </c>
      <c r="K1" s="450" t="s">
        <v>41</v>
      </c>
      <c r="L1" s="450" t="s">
        <v>42</v>
      </c>
      <c r="M1" s="450" t="s">
        <v>43</v>
      </c>
      <c r="N1" s="450" t="s">
        <v>44</v>
      </c>
      <c r="O1" s="450" t="s">
        <v>195</v>
      </c>
      <c r="P1" s="450" t="s">
        <v>202</v>
      </c>
      <c r="Q1" s="450" t="s">
        <v>1606</v>
      </c>
      <c r="R1" s="450" t="s">
        <v>1645</v>
      </c>
      <c r="S1" s="450" t="s">
        <v>1699</v>
      </c>
      <c r="T1" s="450" t="s">
        <v>1761</v>
      </c>
      <c r="U1" s="450" t="s">
        <v>1795</v>
      </c>
      <c r="V1" s="450" t="s">
        <v>1861</v>
      </c>
      <c r="W1" s="450" t="s">
        <v>1898</v>
      </c>
      <c r="X1" s="1053" t="s">
        <v>2032</v>
      </c>
      <c r="Y1" s="1053" t="s">
        <v>2173</v>
      </c>
      <c r="Z1" s="1053"/>
      <c r="AA1" s="1053"/>
    </row>
    <row r="2" spans="1:27" ht="15" customHeight="1">
      <c r="A2" s="1194" t="s">
        <v>201</v>
      </c>
      <c r="B2" s="1187" t="s">
        <v>17</v>
      </c>
      <c r="C2" s="247" t="s">
        <v>33</v>
      </c>
      <c r="D2" s="44">
        <v>1</v>
      </c>
      <c r="E2" s="44">
        <v>13</v>
      </c>
      <c r="F2" s="44">
        <v>3</v>
      </c>
      <c r="G2" s="215"/>
      <c r="H2" s="44">
        <v>31</v>
      </c>
      <c r="I2" s="215"/>
      <c r="J2" s="44">
        <v>11</v>
      </c>
      <c r="K2" s="44">
        <v>3</v>
      </c>
      <c r="L2" s="215"/>
      <c r="M2" s="44">
        <v>5</v>
      </c>
      <c r="N2" s="44">
        <v>11</v>
      </c>
      <c r="O2" s="44">
        <v>13</v>
      </c>
      <c r="P2" s="44">
        <v>10</v>
      </c>
      <c r="Q2" s="44">
        <v>2</v>
      </c>
      <c r="R2" s="44">
        <v>2</v>
      </c>
      <c r="S2" s="44">
        <v>5</v>
      </c>
      <c r="T2" s="44">
        <v>12</v>
      </c>
      <c r="U2" s="44">
        <v>12</v>
      </c>
      <c r="V2" s="44">
        <v>8</v>
      </c>
      <c r="W2" s="44">
        <v>15</v>
      </c>
      <c r="X2" s="44">
        <v>3</v>
      </c>
      <c r="Y2" s="44">
        <v>6</v>
      </c>
      <c r="Z2" s="44"/>
      <c r="AA2" s="44"/>
    </row>
    <row r="3" spans="1:27" ht="15" customHeight="1">
      <c r="A3" s="1194"/>
      <c r="B3" s="1187"/>
      <c r="C3" s="247" t="s">
        <v>32</v>
      </c>
      <c r="D3" s="44">
        <v>24999.998</v>
      </c>
      <c r="E3" s="44">
        <v>4497018.0949999997</v>
      </c>
      <c r="F3" s="44">
        <v>841846.86600000004</v>
      </c>
      <c r="G3" s="215"/>
      <c r="H3" s="44">
        <v>9505666.7719999999</v>
      </c>
      <c r="I3" s="215"/>
      <c r="J3" s="44">
        <v>2854095.07</v>
      </c>
      <c r="K3" s="44">
        <v>305805</v>
      </c>
      <c r="L3" s="215"/>
      <c r="M3" s="44">
        <v>2326467.997</v>
      </c>
      <c r="N3" s="44">
        <v>1232315.0589999999</v>
      </c>
      <c r="O3" s="44">
        <v>8469852.8690000009</v>
      </c>
      <c r="P3" s="44">
        <v>3476803.165</v>
      </c>
      <c r="Q3" s="44">
        <v>29240.309000000001</v>
      </c>
      <c r="R3" s="44">
        <v>431500</v>
      </c>
      <c r="S3" s="44">
        <v>1245250</v>
      </c>
      <c r="T3" s="44">
        <v>9994500</v>
      </c>
      <c r="U3" s="44">
        <v>522660.18400000001</v>
      </c>
      <c r="V3" s="44">
        <v>60507.726999999999</v>
      </c>
      <c r="W3" s="44">
        <v>4498323.8600000003</v>
      </c>
      <c r="X3" s="44">
        <v>10000.001</v>
      </c>
      <c r="Y3" s="44">
        <v>1519041.936</v>
      </c>
      <c r="Z3" s="44"/>
      <c r="AA3" s="44"/>
    </row>
    <row r="4" spans="1:27" ht="15" customHeight="1">
      <c r="A4" s="1194"/>
      <c r="B4" s="1187"/>
      <c r="C4" s="247" t="s">
        <v>31</v>
      </c>
      <c r="D4" s="44">
        <v>93.749992500000005</v>
      </c>
      <c r="E4" s="44">
        <v>11571.572236739001</v>
      </c>
      <c r="F4" s="44">
        <v>8673.541883074</v>
      </c>
      <c r="G4" s="215"/>
      <c r="H4" s="44">
        <v>13436.452049887999</v>
      </c>
      <c r="I4" s="215"/>
      <c r="J4" s="44">
        <v>5022.9831815500002</v>
      </c>
      <c r="K4" s="44">
        <v>1083.1546800000001</v>
      </c>
      <c r="L4" s="215"/>
      <c r="M4" s="44">
        <v>6761.8853030959999</v>
      </c>
      <c r="N4" s="44">
        <v>1779.4706697900001</v>
      </c>
      <c r="O4" s="44">
        <v>35105.675843669</v>
      </c>
      <c r="P4" s="44">
        <v>9532.7054633549997</v>
      </c>
      <c r="Q4" s="44">
        <v>55.145068135000002</v>
      </c>
      <c r="R4" s="44">
        <v>474.08499999999998</v>
      </c>
      <c r="S4" s="44">
        <v>6473.8762500000003</v>
      </c>
      <c r="T4" s="44">
        <v>17096.031500000001</v>
      </c>
      <c r="U4" s="44">
        <v>1353.2326820159999</v>
      </c>
      <c r="V4" s="44">
        <v>398.681353237</v>
      </c>
      <c r="W4" s="44">
        <v>26662.066274000001</v>
      </c>
      <c r="X4" s="44">
        <v>167.13000208599999</v>
      </c>
      <c r="Y4" s="44">
        <v>5622.8597497119999</v>
      </c>
      <c r="Z4" s="44"/>
      <c r="AA4" s="44"/>
    </row>
    <row r="5" spans="1:27" ht="15">
      <c r="A5" s="1194"/>
      <c r="B5" s="1201" t="s">
        <v>18</v>
      </c>
      <c r="C5" s="247" t="s">
        <v>33</v>
      </c>
      <c r="D5" s="44">
        <v>0</v>
      </c>
      <c r="E5" s="44">
        <v>0</v>
      </c>
      <c r="F5" s="44">
        <v>5</v>
      </c>
      <c r="G5" s="44">
        <v>5</v>
      </c>
      <c r="H5" s="44">
        <v>3</v>
      </c>
      <c r="I5" s="44">
        <v>4</v>
      </c>
      <c r="J5" s="44">
        <v>1</v>
      </c>
      <c r="K5" s="44">
        <v>9</v>
      </c>
      <c r="L5" s="44">
        <v>27</v>
      </c>
      <c r="M5" s="44">
        <v>19</v>
      </c>
      <c r="N5" s="44">
        <v>1</v>
      </c>
      <c r="O5" s="44">
        <v>6</v>
      </c>
      <c r="P5" s="44">
        <v>7</v>
      </c>
      <c r="Q5" s="44">
        <v>24</v>
      </c>
      <c r="R5" s="44">
        <v>254</v>
      </c>
      <c r="S5" s="44">
        <v>4</v>
      </c>
      <c r="T5" s="44">
        <v>3</v>
      </c>
      <c r="U5" s="44">
        <v>30</v>
      </c>
      <c r="V5" s="44">
        <v>6148</v>
      </c>
      <c r="W5" s="44">
        <v>32</v>
      </c>
      <c r="X5" s="44">
        <v>8</v>
      </c>
      <c r="Y5" s="44">
        <v>1</v>
      </c>
      <c r="Z5" s="44"/>
      <c r="AA5" s="44"/>
    </row>
    <row r="6" spans="1:27" ht="15">
      <c r="A6" s="1194"/>
      <c r="B6" s="1201"/>
      <c r="C6" s="247" t="s">
        <v>32</v>
      </c>
      <c r="D6" s="44">
        <v>0</v>
      </c>
      <c r="E6" s="44">
        <v>0</v>
      </c>
      <c r="F6" s="44">
        <v>107223.326</v>
      </c>
      <c r="G6" s="44">
        <v>57369.071000000004</v>
      </c>
      <c r="H6" s="44">
        <v>365894.54700000002</v>
      </c>
      <c r="I6" s="44">
        <v>15000</v>
      </c>
      <c r="J6" s="44">
        <v>2500</v>
      </c>
      <c r="K6" s="44">
        <v>625805.98600000003</v>
      </c>
      <c r="L6" s="44">
        <v>2069056.6510000001</v>
      </c>
      <c r="M6" s="44">
        <v>2447283</v>
      </c>
      <c r="N6" s="44">
        <v>7532</v>
      </c>
      <c r="O6" s="44">
        <v>1690830.5060000001</v>
      </c>
      <c r="P6" s="44">
        <v>617620.26399999997</v>
      </c>
      <c r="Q6" s="44">
        <v>2797544.1170000001</v>
      </c>
      <c r="R6" s="44">
        <v>17889429.502</v>
      </c>
      <c r="S6" s="44">
        <v>1631947.3289999999</v>
      </c>
      <c r="T6" s="44">
        <v>3684.45</v>
      </c>
      <c r="U6" s="44">
        <v>2618794.61</v>
      </c>
      <c r="V6" s="44">
        <v>313142.02500000002</v>
      </c>
      <c r="W6" s="44">
        <v>13078501.192</v>
      </c>
      <c r="X6" s="44">
        <v>660012.93000000005</v>
      </c>
      <c r="Y6" s="44">
        <v>12000</v>
      </c>
      <c r="Z6" s="44"/>
      <c r="AA6" s="44"/>
    </row>
    <row r="7" spans="1:27" ht="17.25" customHeight="1">
      <c r="A7" s="1194"/>
      <c r="B7" s="1201"/>
      <c r="C7" s="247" t="s">
        <v>31</v>
      </c>
      <c r="D7" s="44">
        <v>0</v>
      </c>
      <c r="E7" s="44">
        <v>0</v>
      </c>
      <c r="F7" s="44">
        <v>312.010036856</v>
      </c>
      <c r="G7" s="44">
        <v>71.512670008000001</v>
      </c>
      <c r="H7" s="44">
        <v>767.55476688700003</v>
      </c>
      <c r="I7" s="44">
        <v>46.07</v>
      </c>
      <c r="J7" s="44">
        <v>39.25</v>
      </c>
      <c r="K7" s="44">
        <v>1194.7282172600001</v>
      </c>
      <c r="L7" s="44">
        <v>2964.97708715</v>
      </c>
      <c r="M7" s="44">
        <v>4159.0936499999998</v>
      </c>
      <c r="N7" s="44">
        <v>62.515599999999999</v>
      </c>
      <c r="O7" s="44">
        <v>5238.9692223700004</v>
      </c>
      <c r="P7" s="44">
        <v>963.53592000000003</v>
      </c>
      <c r="Q7" s="44">
        <v>1025.586086604</v>
      </c>
      <c r="R7" s="44">
        <v>14551.857972317001</v>
      </c>
      <c r="S7" s="44">
        <v>2996.6257800499998</v>
      </c>
      <c r="T7" s="44">
        <v>87.977324999999993</v>
      </c>
      <c r="U7" s="44">
        <v>8677.2370689790005</v>
      </c>
      <c r="V7" s="44">
        <v>393.19309392000002</v>
      </c>
      <c r="W7" s="44">
        <v>3614.5437715600001</v>
      </c>
      <c r="X7" s="44">
        <v>703.76314184</v>
      </c>
      <c r="Y7" s="44">
        <v>116.928</v>
      </c>
      <c r="Z7" s="44"/>
      <c r="AA7" s="44"/>
    </row>
    <row r="8" spans="1:27" ht="17.25" customHeight="1">
      <c r="A8" s="1194"/>
      <c r="B8" s="1187" t="s">
        <v>48</v>
      </c>
      <c r="C8" s="247" t="s">
        <v>33</v>
      </c>
      <c r="D8" s="154">
        <v>1</v>
      </c>
      <c r="E8" s="154">
        <v>13</v>
      </c>
      <c r="F8" s="154">
        <v>8</v>
      </c>
      <c r="G8" s="154">
        <v>5</v>
      </c>
      <c r="H8" s="154">
        <v>34</v>
      </c>
      <c r="I8" s="154">
        <v>4</v>
      </c>
      <c r="J8" s="154">
        <v>12</v>
      </c>
      <c r="K8" s="154">
        <v>12</v>
      </c>
      <c r="L8" s="154">
        <v>27</v>
      </c>
      <c r="M8" s="154">
        <v>24</v>
      </c>
      <c r="N8" s="154">
        <v>12</v>
      </c>
      <c r="O8" s="154">
        <v>19</v>
      </c>
      <c r="P8" s="154">
        <v>17</v>
      </c>
      <c r="Q8" s="154">
        <v>26</v>
      </c>
      <c r="R8" s="154">
        <v>256</v>
      </c>
      <c r="S8" s="154">
        <v>9</v>
      </c>
      <c r="T8" s="154">
        <v>15</v>
      </c>
      <c r="U8" s="154">
        <v>42</v>
      </c>
      <c r="V8" s="154">
        <v>6156</v>
      </c>
      <c r="W8" s="154">
        <v>47</v>
      </c>
      <c r="X8" s="154">
        <v>11</v>
      </c>
      <c r="Y8" s="154">
        <v>7</v>
      </c>
      <c r="Z8" s="154"/>
      <c r="AA8" s="154"/>
    </row>
    <row r="9" spans="1:27" ht="15">
      <c r="A9" s="1194"/>
      <c r="B9" s="1187"/>
      <c r="C9" s="247" t="s">
        <v>32</v>
      </c>
      <c r="D9" s="154">
        <v>24999.998</v>
      </c>
      <c r="E9" s="154">
        <v>4497018.0949999997</v>
      </c>
      <c r="F9" s="154">
        <v>949070.19200000004</v>
      </c>
      <c r="G9" s="154">
        <v>57369.071000000004</v>
      </c>
      <c r="H9" s="154">
        <v>9871561.3190000001</v>
      </c>
      <c r="I9" s="154">
        <v>15000</v>
      </c>
      <c r="J9" s="154">
        <v>2856595.07</v>
      </c>
      <c r="K9" s="154">
        <v>931610.98600000003</v>
      </c>
      <c r="L9" s="154">
        <v>2069056.6510000001</v>
      </c>
      <c r="M9" s="154">
        <v>4773750.9969999995</v>
      </c>
      <c r="N9" s="154">
        <v>1239847.0589999999</v>
      </c>
      <c r="O9" s="154">
        <v>10160683.375</v>
      </c>
      <c r="P9" s="154">
        <v>4094423.429</v>
      </c>
      <c r="Q9" s="154">
        <v>2826784.426</v>
      </c>
      <c r="R9" s="154">
        <v>18320929.502</v>
      </c>
      <c r="S9" s="154">
        <v>2877197.3289999999</v>
      </c>
      <c r="T9" s="154">
        <v>9998184.4499999993</v>
      </c>
      <c r="U9" s="154">
        <v>3141454.7939999998</v>
      </c>
      <c r="V9" s="154">
        <v>373649.75200000004</v>
      </c>
      <c r="W9" s="154">
        <v>17576825.052000001</v>
      </c>
      <c r="X9" s="154">
        <v>670012.9310000001</v>
      </c>
      <c r="Y9" s="154">
        <v>1531041.936</v>
      </c>
      <c r="Z9" s="154"/>
      <c r="AA9" s="154"/>
    </row>
    <row r="10" spans="1:27" ht="24.75" customHeight="1">
      <c r="A10" s="1194"/>
      <c r="B10" s="1187"/>
      <c r="C10" s="247" t="s">
        <v>31</v>
      </c>
      <c r="D10" s="154">
        <v>93.749992500000005</v>
      </c>
      <c r="E10" s="154">
        <v>11571.572236739001</v>
      </c>
      <c r="F10" s="154">
        <v>8985.5519199299997</v>
      </c>
      <c r="G10" s="154">
        <v>71.512670008000001</v>
      </c>
      <c r="H10" s="154">
        <v>14204.006816775</v>
      </c>
      <c r="I10" s="154">
        <v>46.07</v>
      </c>
      <c r="J10" s="154">
        <v>5062.2331815500002</v>
      </c>
      <c r="K10" s="154">
        <v>2277.8828972600004</v>
      </c>
      <c r="L10" s="154">
        <v>2964.97708715</v>
      </c>
      <c r="M10" s="154">
        <v>10920.978953096001</v>
      </c>
      <c r="N10" s="154">
        <v>1841.9862697900001</v>
      </c>
      <c r="O10" s="154">
        <v>40344.645066038996</v>
      </c>
      <c r="P10" s="154">
        <v>10496.241383355</v>
      </c>
      <c r="Q10" s="154">
        <v>1080.731154739</v>
      </c>
      <c r="R10" s="154">
        <v>15025.942972317</v>
      </c>
      <c r="S10" s="154">
        <v>9470.50203005</v>
      </c>
      <c r="T10" s="154">
        <v>17184.008825000001</v>
      </c>
      <c r="U10" s="154">
        <v>10030.469750995</v>
      </c>
      <c r="V10" s="154">
        <v>791.87444715700008</v>
      </c>
      <c r="W10" s="154">
        <v>30276.610045560003</v>
      </c>
      <c r="X10" s="154">
        <v>870.89314392599999</v>
      </c>
      <c r="Y10" s="154">
        <v>5739.7877497119998</v>
      </c>
      <c r="Z10" s="154"/>
      <c r="AA10" s="154"/>
    </row>
    <row r="11" spans="1:27" ht="17.25" customHeight="1">
      <c r="A11" s="1194" t="s">
        <v>200</v>
      </c>
      <c r="B11" s="1187" t="s">
        <v>17</v>
      </c>
      <c r="C11" s="247" t="s">
        <v>33</v>
      </c>
      <c r="D11" s="44">
        <v>607</v>
      </c>
      <c r="E11" s="44">
        <v>844</v>
      </c>
      <c r="F11" s="44">
        <v>161</v>
      </c>
      <c r="G11" s="44">
        <v>812</v>
      </c>
      <c r="H11" s="44">
        <v>133</v>
      </c>
      <c r="I11" s="44">
        <v>132</v>
      </c>
      <c r="J11" s="44">
        <v>79</v>
      </c>
      <c r="K11" s="44">
        <v>134</v>
      </c>
      <c r="L11" s="44">
        <v>102</v>
      </c>
      <c r="M11" s="44">
        <v>239</v>
      </c>
      <c r="N11" s="44">
        <v>737</v>
      </c>
      <c r="O11" s="44">
        <v>838</v>
      </c>
      <c r="P11" s="44">
        <v>2580</v>
      </c>
      <c r="Q11" s="44">
        <v>14914</v>
      </c>
      <c r="R11" s="44">
        <v>6302</v>
      </c>
      <c r="S11" s="44">
        <v>130</v>
      </c>
      <c r="T11" s="44">
        <v>86</v>
      </c>
      <c r="U11" s="44">
        <v>136</v>
      </c>
      <c r="V11" s="44">
        <v>92</v>
      </c>
      <c r="W11" s="44">
        <v>86</v>
      </c>
      <c r="X11" s="44">
        <v>129</v>
      </c>
      <c r="Y11" s="44">
        <v>117</v>
      </c>
      <c r="Z11" s="44"/>
      <c r="AA11" s="44"/>
    </row>
    <row r="12" spans="1:27" ht="15">
      <c r="A12" s="1194"/>
      <c r="B12" s="1187"/>
      <c r="C12" s="247" t="s">
        <v>32</v>
      </c>
      <c r="D12" s="44">
        <v>1217113.0109999999</v>
      </c>
      <c r="E12" s="44">
        <v>5934087.4040000001</v>
      </c>
      <c r="F12" s="44">
        <v>2560910.8760000002</v>
      </c>
      <c r="G12" s="44">
        <v>5642266.3289999999</v>
      </c>
      <c r="H12" s="44">
        <v>2440709.4939999999</v>
      </c>
      <c r="I12" s="44">
        <v>7093296.9369999999</v>
      </c>
      <c r="J12" s="44">
        <v>4206635.2529999996</v>
      </c>
      <c r="K12" s="44">
        <v>4492587.8389999997</v>
      </c>
      <c r="L12" s="44">
        <v>2049551.4280000001</v>
      </c>
      <c r="M12" s="44">
        <v>6321653.29</v>
      </c>
      <c r="N12" s="44">
        <v>3810496.236</v>
      </c>
      <c r="O12" s="44">
        <v>13948039.897</v>
      </c>
      <c r="P12" s="44">
        <v>6089854.415</v>
      </c>
      <c r="Q12" s="44">
        <v>6926398.0690000001</v>
      </c>
      <c r="R12" s="44">
        <v>8459670.3579999991</v>
      </c>
      <c r="S12" s="44">
        <v>4971629.341</v>
      </c>
      <c r="T12" s="44">
        <v>4093517.3709999998</v>
      </c>
      <c r="U12" s="44">
        <v>4260565.4680000003</v>
      </c>
      <c r="V12" s="44">
        <v>4061437.8289999999</v>
      </c>
      <c r="W12" s="44">
        <v>1931627.456</v>
      </c>
      <c r="X12" s="44">
        <v>5405144.1699999999</v>
      </c>
      <c r="Y12" s="44">
        <v>5206758.7929999996</v>
      </c>
      <c r="Z12" s="44"/>
      <c r="AA12" s="44"/>
    </row>
    <row r="13" spans="1:27" ht="17.25" customHeight="1">
      <c r="A13" s="1194"/>
      <c r="B13" s="1187"/>
      <c r="C13" s="247" t="s">
        <v>31</v>
      </c>
      <c r="D13" s="44">
        <v>3136.445095263</v>
      </c>
      <c r="E13" s="44">
        <v>13557.965672494</v>
      </c>
      <c r="F13" s="44">
        <v>6186.2411725669999</v>
      </c>
      <c r="G13" s="44">
        <v>11853.19119741</v>
      </c>
      <c r="H13" s="44">
        <v>8460.3839620140006</v>
      </c>
      <c r="I13" s="44">
        <v>22098.211482818999</v>
      </c>
      <c r="J13" s="44">
        <v>18547.585054915999</v>
      </c>
      <c r="K13" s="44">
        <v>26130.881769015999</v>
      </c>
      <c r="L13" s="44">
        <v>8255.6335380319997</v>
      </c>
      <c r="M13" s="44">
        <v>23079.108989588</v>
      </c>
      <c r="N13" s="44">
        <v>12658.445146173999</v>
      </c>
      <c r="O13" s="44">
        <v>36885.886402351003</v>
      </c>
      <c r="P13" s="44">
        <v>11597.973426525999</v>
      </c>
      <c r="Q13" s="44">
        <v>22569.160904676999</v>
      </c>
      <c r="R13" s="44">
        <v>30214.517806748001</v>
      </c>
      <c r="S13" s="44">
        <v>14728.313125950001</v>
      </c>
      <c r="T13" s="44">
        <v>11043.902769660999</v>
      </c>
      <c r="U13" s="44">
        <v>16211.551235262001</v>
      </c>
      <c r="V13" s="44">
        <v>14436.686886852</v>
      </c>
      <c r="W13" s="44">
        <v>14114.432432215999</v>
      </c>
      <c r="X13" s="44">
        <v>23462.579005797001</v>
      </c>
      <c r="Y13" s="44">
        <v>25131.919411270999</v>
      </c>
      <c r="Z13" s="44"/>
      <c r="AA13" s="44"/>
    </row>
    <row r="14" spans="1:27" ht="17.25" customHeight="1">
      <c r="A14" s="1194"/>
      <c r="B14" s="1187" t="s">
        <v>18</v>
      </c>
      <c r="C14" s="247" t="s">
        <v>33</v>
      </c>
      <c r="D14" s="44">
        <v>10</v>
      </c>
      <c r="E14" s="44">
        <v>39</v>
      </c>
      <c r="F14" s="44">
        <v>21</v>
      </c>
      <c r="G14" s="44">
        <v>22</v>
      </c>
      <c r="H14" s="44">
        <v>42</v>
      </c>
      <c r="I14" s="44">
        <v>36</v>
      </c>
      <c r="J14" s="44">
        <v>28</v>
      </c>
      <c r="K14" s="44">
        <v>23</v>
      </c>
      <c r="L14" s="44">
        <v>17</v>
      </c>
      <c r="M14" s="44">
        <v>22</v>
      </c>
      <c r="N14" s="44">
        <v>21</v>
      </c>
      <c r="O14" s="44">
        <v>60</v>
      </c>
      <c r="P14" s="44">
        <v>19</v>
      </c>
      <c r="Q14" s="44">
        <v>2354</v>
      </c>
      <c r="R14" s="44">
        <v>44</v>
      </c>
      <c r="S14" s="44">
        <v>38</v>
      </c>
      <c r="T14" s="44">
        <v>36</v>
      </c>
      <c r="U14" s="44">
        <v>44</v>
      </c>
      <c r="V14" s="44">
        <v>44</v>
      </c>
      <c r="W14" s="44">
        <v>23</v>
      </c>
      <c r="X14" s="44">
        <v>34</v>
      </c>
      <c r="Y14" s="44">
        <v>21</v>
      </c>
      <c r="Z14" s="44"/>
      <c r="AA14" s="44"/>
    </row>
    <row r="15" spans="1:27" ht="15">
      <c r="A15" s="1194"/>
      <c r="B15" s="1187"/>
      <c r="C15" s="247" t="s">
        <v>32</v>
      </c>
      <c r="D15" s="44">
        <v>54097</v>
      </c>
      <c r="E15" s="44">
        <v>340993.435</v>
      </c>
      <c r="F15" s="44">
        <v>329478.86</v>
      </c>
      <c r="G15" s="44">
        <v>215323.05499999999</v>
      </c>
      <c r="H15" s="44">
        <v>951868.02599999995</v>
      </c>
      <c r="I15" s="44">
        <v>306343.32299999997</v>
      </c>
      <c r="J15" s="44">
        <v>336108.50599999999</v>
      </c>
      <c r="K15" s="44">
        <v>561245.86600000004</v>
      </c>
      <c r="L15" s="44">
        <v>272870.20799999998</v>
      </c>
      <c r="M15" s="44">
        <v>452700.70600000001</v>
      </c>
      <c r="N15" s="44">
        <v>468313.24300000002</v>
      </c>
      <c r="O15" s="44">
        <v>1821364.6710000001</v>
      </c>
      <c r="P15" s="44">
        <v>462051.647</v>
      </c>
      <c r="Q15" s="44">
        <v>1559297.8970000001</v>
      </c>
      <c r="R15" s="44">
        <v>1105682.2250000001</v>
      </c>
      <c r="S15" s="44">
        <v>1158044.9979999999</v>
      </c>
      <c r="T15" s="44">
        <v>626062.64399999997</v>
      </c>
      <c r="U15" s="44">
        <v>914018.77</v>
      </c>
      <c r="V15" s="44">
        <v>1421019.0930000001</v>
      </c>
      <c r="W15" s="44">
        <v>429794.33299999998</v>
      </c>
      <c r="X15" s="44">
        <v>1073755.111</v>
      </c>
      <c r="Y15" s="44">
        <v>404800.90600000002</v>
      </c>
      <c r="Z15" s="44"/>
      <c r="AA15" s="44"/>
    </row>
    <row r="16" spans="1:27" ht="15">
      <c r="A16" s="1194"/>
      <c r="B16" s="1187"/>
      <c r="C16" s="247" t="s">
        <v>31</v>
      </c>
      <c r="D16" s="44">
        <v>118.7381</v>
      </c>
      <c r="E16" s="44">
        <v>718.56165798899997</v>
      </c>
      <c r="F16" s="44">
        <v>510.14395205199997</v>
      </c>
      <c r="G16" s="44">
        <v>540.25173389999998</v>
      </c>
      <c r="H16" s="44">
        <v>3132.0936448269999</v>
      </c>
      <c r="I16" s="44">
        <v>1724.439021338</v>
      </c>
      <c r="J16" s="44">
        <v>1220.056844278</v>
      </c>
      <c r="K16" s="44">
        <v>2067.7149690000001</v>
      </c>
      <c r="L16" s="44">
        <v>1012.327611672</v>
      </c>
      <c r="M16" s="44">
        <v>1302.9819985680001</v>
      </c>
      <c r="N16" s="44">
        <v>3302.8288845699999</v>
      </c>
      <c r="O16" s="44">
        <v>6140.0427267759997</v>
      </c>
      <c r="P16" s="44">
        <v>1020.237068447</v>
      </c>
      <c r="Q16" s="44">
        <v>2767.103759178</v>
      </c>
      <c r="R16" s="44">
        <v>2958.9995628860001</v>
      </c>
      <c r="S16" s="44">
        <v>4177.1131251999996</v>
      </c>
      <c r="T16" s="44">
        <v>2338.8807724100002</v>
      </c>
      <c r="U16" s="44">
        <v>5931.5805997879997</v>
      </c>
      <c r="V16" s="44">
        <v>7261.1976599919999</v>
      </c>
      <c r="W16" s="44">
        <v>2464.0219332860001</v>
      </c>
      <c r="X16" s="44">
        <v>5395.9448204070004</v>
      </c>
      <c r="Y16" s="44">
        <v>2788.6115192420002</v>
      </c>
      <c r="Z16" s="44"/>
      <c r="AA16" s="44"/>
    </row>
    <row r="17" spans="1:27" ht="15">
      <c r="A17" s="1194"/>
      <c r="B17" s="1187" t="s">
        <v>48</v>
      </c>
      <c r="C17" s="247" t="s">
        <v>33</v>
      </c>
      <c r="D17" s="154">
        <v>617</v>
      </c>
      <c r="E17" s="154">
        <v>883</v>
      </c>
      <c r="F17" s="154">
        <v>182</v>
      </c>
      <c r="G17" s="154">
        <v>834</v>
      </c>
      <c r="H17" s="154">
        <v>175</v>
      </c>
      <c r="I17" s="154">
        <v>168</v>
      </c>
      <c r="J17" s="154">
        <v>107</v>
      </c>
      <c r="K17" s="154">
        <v>157</v>
      </c>
      <c r="L17" s="154">
        <v>119</v>
      </c>
      <c r="M17" s="154">
        <v>261</v>
      </c>
      <c r="N17" s="154">
        <v>758</v>
      </c>
      <c r="O17" s="154">
        <v>898</v>
      </c>
      <c r="P17" s="154">
        <v>2599</v>
      </c>
      <c r="Q17" s="154">
        <v>17268</v>
      </c>
      <c r="R17" s="154">
        <v>6346</v>
      </c>
      <c r="S17" s="154">
        <v>168</v>
      </c>
      <c r="T17" s="154">
        <v>122</v>
      </c>
      <c r="U17" s="154">
        <v>180</v>
      </c>
      <c r="V17" s="154">
        <v>136</v>
      </c>
      <c r="W17" s="154">
        <v>109</v>
      </c>
      <c r="X17" s="154">
        <v>163</v>
      </c>
      <c r="Y17" s="154">
        <v>138</v>
      </c>
      <c r="Z17" s="154"/>
      <c r="AA17" s="154"/>
    </row>
    <row r="18" spans="1:27" ht="15">
      <c r="A18" s="1194"/>
      <c r="B18" s="1187"/>
      <c r="C18" s="247" t="s">
        <v>32</v>
      </c>
      <c r="D18" s="154">
        <v>1271210.0109999999</v>
      </c>
      <c r="E18" s="154">
        <v>6275080.8389999997</v>
      </c>
      <c r="F18" s="154">
        <v>2890389.736</v>
      </c>
      <c r="G18" s="154">
        <v>5857589.3839999996</v>
      </c>
      <c r="H18" s="154">
        <v>3392577.52</v>
      </c>
      <c r="I18" s="154">
        <v>7399640.2599999998</v>
      </c>
      <c r="J18" s="154">
        <v>4542743.7589999996</v>
      </c>
      <c r="K18" s="154">
        <v>5053833.7050000001</v>
      </c>
      <c r="L18" s="154">
        <v>2322421.6359999999</v>
      </c>
      <c r="M18" s="154">
        <v>6774353.9960000003</v>
      </c>
      <c r="N18" s="154">
        <v>4278809.4790000003</v>
      </c>
      <c r="O18" s="154">
        <v>15769404.568</v>
      </c>
      <c r="P18" s="154">
        <v>6551906.0619999999</v>
      </c>
      <c r="Q18" s="154">
        <v>8485695.966</v>
      </c>
      <c r="R18" s="154">
        <v>9565352.5829999987</v>
      </c>
      <c r="S18" s="154">
        <v>6129674.3389999997</v>
      </c>
      <c r="T18" s="154">
        <v>4719580.0149999997</v>
      </c>
      <c r="U18" s="154">
        <v>5174584.2379999999</v>
      </c>
      <c r="V18" s="154">
        <v>5482456.9220000003</v>
      </c>
      <c r="W18" s="154">
        <v>2361421.7889999999</v>
      </c>
      <c r="X18" s="154">
        <v>6478899.2809999995</v>
      </c>
      <c r="Y18" s="154">
        <v>5611559.699</v>
      </c>
      <c r="Z18" s="154"/>
      <c r="AA18" s="154"/>
    </row>
    <row r="19" spans="1:27" ht="15">
      <c r="A19" s="1194"/>
      <c r="B19" s="1187"/>
      <c r="C19" s="247" t="s">
        <v>31</v>
      </c>
      <c r="D19" s="154">
        <v>3255.183195263</v>
      </c>
      <c r="E19" s="154">
        <v>14276.527330482999</v>
      </c>
      <c r="F19" s="154">
        <v>6696.3851246189997</v>
      </c>
      <c r="G19" s="154">
        <v>12393.442931310001</v>
      </c>
      <c r="H19" s="154">
        <v>11592.477606841001</v>
      </c>
      <c r="I19" s="154">
        <v>23822.650504156998</v>
      </c>
      <c r="J19" s="154">
        <v>19767.641899193997</v>
      </c>
      <c r="K19" s="154">
        <v>28198.596738016</v>
      </c>
      <c r="L19" s="154">
        <v>9267.9611497040005</v>
      </c>
      <c r="M19" s="154">
        <v>24382.090988156</v>
      </c>
      <c r="N19" s="154">
        <v>15961.274030744</v>
      </c>
      <c r="O19" s="154">
        <v>43025.929129127006</v>
      </c>
      <c r="P19" s="154">
        <v>12618.210494973</v>
      </c>
      <c r="Q19" s="154">
        <v>25336.264663855</v>
      </c>
      <c r="R19" s="154">
        <v>33173.517369633999</v>
      </c>
      <c r="S19" s="154">
        <v>18905.426251149998</v>
      </c>
      <c r="T19" s="154">
        <v>13382.783542071</v>
      </c>
      <c r="U19" s="154">
        <v>22143.131835050001</v>
      </c>
      <c r="V19" s="154">
        <v>21697.884546843998</v>
      </c>
      <c r="W19" s="154">
        <v>16578.454365501999</v>
      </c>
      <c r="X19" s="154">
        <v>28858.523826204</v>
      </c>
      <c r="Y19" s="154">
        <v>27920.530930512999</v>
      </c>
      <c r="Z19" s="154"/>
      <c r="AA19" s="154"/>
    </row>
    <row r="20" spans="1:27" ht="15">
      <c r="A20" s="1194" t="s">
        <v>1590</v>
      </c>
      <c r="B20" s="1187" t="s">
        <v>17</v>
      </c>
      <c r="C20" s="247" t="s">
        <v>33</v>
      </c>
      <c r="D20" s="44">
        <v>709672</v>
      </c>
      <c r="E20" s="44">
        <v>1015655</v>
      </c>
      <c r="F20" s="44">
        <v>1476960</v>
      </c>
      <c r="G20" s="44">
        <v>2102792</v>
      </c>
      <c r="H20" s="44">
        <v>2556844</v>
      </c>
      <c r="I20" s="44">
        <v>3656526</v>
      </c>
      <c r="J20" s="44">
        <v>5209099</v>
      </c>
      <c r="K20" s="44">
        <v>3203488</v>
      </c>
      <c r="L20" s="44">
        <v>2313948</v>
      </c>
      <c r="M20" s="44">
        <v>3433084</v>
      </c>
      <c r="N20" s="44">
        <v>3682448</v>
      </c>
      <c r="O20" s="44">
        <v>3887012</v>
      </c>
      <c r="P20" s="44">
        <v>4031868</v>
      </c>
      <c r="Q20" s="44">
        <v>7335581</v>
      </c>
      <c r="R20" s="44">
        <v>6048004</v>
      </c>
      <c r="S20" s="44">
        <v>7571041</v>
      </c>
      <c r="T20" s="44">
        <v>6403422</v>
      </c>
      <c r="U20" s="44">
        <v>9123627</v>
      </c>
      <c r="V20" s="44">
        <v>10143060</v>
      </c>
      <c r="W20" s="44">
        <v>5838661</v>
      </c>
      <c r="X20" s="44">
        <v>10031726</v>
      </c>
      <c r="Y20" s="44">
        <v>11151819</v>
      </c>
      <c r="Z20" s="44"/>
      <c r="AA20" s="44"/>
    </row>
    <row r="21" spans="1:27" ht="15">
      <c r="A21" s="1194"/>
      <c r="B21" s="1187"/>
      <c r="C21" s="247" t="s">
        <v>32</v>
      </c>
      <c r="D21" s="44">
        <v>8359891.5039999997</v>
      </c>
      <c r="E21" s="44">
        <v>12980379.880000001</v>
      </c>
      <c r="F21" s="44">
        <v>21165619.964000002</v>
      </c>
      <c r="G21" s="44">
        <v>27503114.500999998</v>
      </c>
      <c r="H21" s="44">
        <v>37840617.910999998</v>
      </c>
      <c r="I21" s="44">
        <v>55931599.362000003</v>
      </c>
      <c r="J21" s="44">
        <v>83441320.879999995</v>
      </c>
      <c r="K21" s="44">
        <v>40699160.792000003</v>
      </c>
      <c r="L21" s="44">
        <v>25867579.074999999</v>
      </c>
      <c r="M21" s="44">
        <v>45340673.269000001</v>
      </c>
      <c r="N21" s="44">
        <v>30095769.811000001</v>
      </c>
      <c r="O21" s="44">
        <v>31758472.855</v>
      </c>
      <c r="P21" s="44">
        <v>54108458.614</v>
      </c>
      <c r="Q21" s="44">
        <v>102187737.94499999</v>
      </c>
      <c r="R21" s="44">
        <v>73132739.121000007</v>
      </c>
      <c r="S21" s="44">
        <v>62064763.884999998</v>
      </c>
      <c r="T21" s="44">
        <v>49338589.571000002</v>
      </c>
      <c r="U21" s="44">
        <v>95240148.802000001</v>
      </c>
      <c r="V21" s="44">
        <v>95349008.672000006</v>
      </c>
      <c r="W21" s="44">
        <v>42317697.533</v>
      </c>
      <c r="X21" s="44">
        <v>73075750.133000001</v>
      </c>
      <c r="Y21" s="44">
        <v>108697410.8</v>
      </c>
      <c r="Z21" s="44"/>
      <c r="AA21" s="44"/>
    </row>
    <row r="22" spans="1:27" ht="15">
      <c r="A22" s="1194"/>
      <c r="B22" s="1187"/>
      <c r="C22" s="247" t="s">
        <v>31</v>
      </c>
      <c r="D22" s="44">
        <v>13488.260948869</v>
      </c>
      <c r="E22" s="44">
        <v>22611.300370546</v>
      </c>
      <c r="F22" s="44">
        <v>42859.831264073997</v>
      </c>
      <c r="G22" s="44">
        <v>72027.129790820996</v>
      </c>
      <c r="H22" s="44">
        <v>111304.01239002</v>
      </c>
      <c r="I22" s="44">
        <v>145435.13570146399</v>
      </c>
      <c r="J22" s="44">
        <v>271198.31251090998</v>
      </c>
      <c r="K22" s="44">
        <v>113699.48542972399</v>
      </c>
      <c r="L22" s="44">
        <v>67491.126019582007</v>
      </c>
      <c r="M22" s="44">
        <v>103103.372672899</v>
      </c>
      <c r="N22" s="44">
        <v>76335.262286761004</v>
      </c>
      <c r="O22" s="44">
        <v>93443.927205597996</v>
      </c>
      <c r="P22" s="44">
        <v>129107.81247434999</v>
      </c>
      <c r="Q22" s="44">
        <v>256794.51523078201</v>
      </c>
      <c r="R22" s="44">
        <v>214913.989301525</v>
      </c>
      <c r="S22" s="44">
        <v>212951.46283543599</v>
      </c>
      <c r="T22" s="44">
        <v>173081.960115414</v>
      </c>
      <c r="U22" s="44">
        <v>317447.697992831</v>
      </c>
      <c r="V22" s="44">
        <v>378882.01131887501</v>
      </c>
      <c r="W22" s="44">
        <v>179152.63817552401</v>
      </c>
      <c r="X22" s="44">
        <v>366685.818966811</v>
      </c>
      <c r="Y22" s="44">
        <v>552114.66519892204</v>
      </c>
      <c r="Z22" s="44"/>
      <c r="AA22" s="44"/>
    </row>
    <row r="23" spans="1:27" ht="15">
      <c r="A23" s="1194"/>
      <c r="B23" s="1201" t="s">
        <v>18</v>
      </c>
      <c r="C23" s="247" t="s">
        <v>33</v>
      </c>
      <c r="D23" s="44">
        <v>385900</v>
      </c>
      <c r="E23" s="44">
        <v>530172</v>
      </c>
      <c r="F23" s="44">
        <v>644492</v>
      </c>
      <c r="G23" s="44">
        <v>1402635</v>
      </c>
      <c r="H23" s="44">
        <v>1250863</v>
      </c>
      <c r="I23" s="44">
        <v>2086712</v>
      </c>
      <c r="J23" s="44">
        <v>2662677</v>
      </c>
      <c r="K23" s="44">
        <v>2432532</v>
      </c>
      <c r="L23" s="44">
        <v>2922991</v>
      </c>
      <c r="M23" s="44">
        <v>2510803</v>
      </c>
      <c r="N23" s="44">
        <v>2627636</v>
      </c>
      <c r="O23" s="44">
        <v>3236098</v>
      </c>
      <c r="P23" s="44">
        <v>2623091</v>
      </c>
      <c r="Q23" s="44">
        <v>4142301</v>
      </c>
      <c r="R23" s="44">
        <v>3510038</v>
      </c>
      <c r="S23" s="44">
        <v>4799886</v>
      </c>
      <c r="T23" s="44">
        <v>5148578</v>
      </c>
      <c r="U23" s="44">
        <v>5010567</v>
      </c>
      <c r="V23" s="44">
        <v>6891768</v>
      </c>
      <c r="W23" s="44">
        <v>4419149</v>
      </c>
      <c r="X23" s="44">
        <v>6188563</v>
      </c>
      <c r="Y23" s="44">
        <v>5705584</v>
      </c>
      <c r="Z23" s="44"/>
      <c r="AA23" s="44"/>
    </row>
    <row r="24" spans="1:27" ht="15">
      <c r="A24" s="1194"/>
      <c r="B24" s="1201"/>
      <c r="C24" s="247" t="s">
        <v>32</v>
      </c>
      <c r="D24" s="44">
        <v>2463452.8969999999</v>
      </c>
      <c r="E24" s="44">
        <v>5413523.5159999998</v>
      </c>
      <c r="F24" s="44">
        <v>7003389.6950000003</v>
      </c>
      <c r="G24" s="44">
        <v>9795903.4000000004</v>
      </c>
      <c r="H24" s="44">
        <v>12107067.827</v>
      </c>
      <c r="I24" s="44">
        <v>18243855.862</v>
      </c>
      <c r="J24" s="44">
        <v>24941298.245000001</v>
      </c>
      <c r="K24" s="44">
        <v>14536859.036</v>
      </c>
      <c r="L24" s="44">
        <v>13422896.071</v>
      </c>
      <c r="M24" s="44">
        <v>15043386.969000001</v>
      </c>
      <c r="N24" s="44">
        <v>14488495.27</v>
      </c>
      <c r="O24" s="44">
        <v>14694999.103</v>
      </c>
      <c r="P24" s="44">
        <v>16856950.004000001</v>
      </c>
      <c r="Q24" s="44">
        <v>33705541.43</v>
      </c>
      <c r="R24" s="44">
        <v>24014451.749000002</v>
      </c>
      <c r="S24" s="44">
        <v>33129479.822999999</v>
      </c>
      <c r="T24" s="44">
        <v>29110769.249000002</v>
      </c>
      <c r="U24" s="44">
        <v>28561940.350000001</v>
      </c>
      <c r="V24" s="44">
        <v>32213868.153000001</v>
      </c>
      <c r="W24" s="44">
        <v>14337187.502</v>
      </c>
      <c r="X24" s="44">
        <v>34910205.089000002</v>
      </c>
      <c r="Y24" s="44">
        <v>38845872.568999998</v>
      </c>
      <c r="Z24" s="44"/>
      <c r="AA24" s="44"/>
    </row>
    <row r="25" spans="1:27" ht="15">
      <c r="A25" s="1194"/>
      <c r="B25" s="1201"/>
      <c r="C25" s="247" t="s">
        <v>31</v>
      </c>
      <c r="D25" s="44">
        <v>4758.3129099580001</v>
      </c>
      <c r="E25" s="44">
        <v>8304.8663159209991</v>
      </c>
      <c r="F25" s="44">
        <v>12936.945604824999</v>
      </c>
      <c r="G25" s="44">
        <v>19319.438373337001</v>
      </c>
      <c r="H25" s="44">
        <v>30275.537043431999</v>
      </c>
      <c r="I25" s="44">
        <v>48419.213037037996</v>
      </c>
      <c r="J25" s="44">
        <v>82765.462612528005</v>
      </c>
      <c r="K25" s="44">
        <v>46241.209404410001</v>
      </c>
      <c r="L25" s="44">
        <v>40758.428527044001</v>
      </c>
      <c r="M25" s="44">
        <v>42105.686108369999</v>
      </c>
      <c r="N25" s="44">
        <v>38685.164402003</v>
      </c>
      <c r="O25" s="44">
        <v>47359.638210208999</v>
      </c>
      <c r="P25" s="44">
        <v>48275.267439866999</v>
      </c>
      <c r="Q25" s="44">
        <v>103023.61114573</v>
      </c>
      <c r="R25" s="44">
        <v>90288.946473921998</v>
      </c>
      <c r="S25" s="44">
        <v>121551.495080051</v>
      </c>
      <c r="T25" s="44">
        <v>130074.370798105</v>
      </c>
      <c r="U25" s="44">
        <v>137029.28506165199</v>
      </c>
      <c r="V25" s="44">
        <v>150008.28374057601</v>
      </c>
      <c r="W25" s="44">
        <v>77322.708399812007</v>
      </c>
      <c r="X25" s="44">
        <v>196282.70181674199</v>
      </c>
      <c r="Y25" s="44">
        <v>237336.47435136</v>
      </c>
      <c r="Z25" s="44"/>
      <c r="AA25" s="44"/>
    </row>
    <row r="26" spans="1:27" ht="15" customHeight="1">
      <c r="A26" s="1194"/>
      <c r="B26" s="1187" t="s">
        <v>48</v>
      </c>
      <c r="C26" s="247" t="s">
        <v>33</v>
      </c>
      <c r="D26" s="154">
        <v>1095572</v>
      </c>
      <c r="E26" s="154">
        <v>1545827</v>
      </c>
      <c r="F26" s="154">
        <v>2121452</v>
      </c>
      <c r="G26" s="154">
        <v>3505427</v>
      </c>
      <c r="H26" s="154">
        <v>3807707</v>
      </c>
      <c r="I26" s="154">
        <v>5743238</v>
      </c>
      <c r="J26" s="154">
        <v>7871776</v>
      </c>
      <c r="K26" s="154">
        <v>5636020</v>
      </c>
      <c r="L26" s="154">
        <v>5236939</v>
      </c>
      <c r="M26" s="154">
        <v>5943887</v>
      </c>
      <c r="N26" s="154">
        <v>6310084</v>
      </c>
      <c r="O26" s="154">
        <v>7123110</v>
      </c>
      <c r="P26" s="154">
        <v>6654959</v>
      </c>
      <c r="Q26" s="154">
        <v>11477882</v>
      </c>
      <c r="R26" s="154">
        <v>9558042</v>
      </c>
      <c r="S26" s="154">
        <v>12370927</v>
      </c>
      <c r="T26" s="154">
        <v>11552000</v>
      </c>
      <c r="U26" s="154">
        <v>14134194</v>
      </c>
      <c r="V26" s="154">
        <v>17034828</v>
      </c>
      <c r="W26" s="154">
        <v>10257810</v>
      </c>
      <c r="X26" s="154">
        <v>16220289</v>
      </c>
      <c r="Y26" s="154">
        <v>16857403</v>
      </c>
      <c r="Z26" s="154"/>
      <c r="AA26" s="154"/>
    </row>
    <row r="27" spans="1:27" ht="15">
      <c r="A27" s="1194"/>
      <c r="B27" s="1187"/>
      <c r="C27" s="247" t="s">
        <v>32</v>
      </c>
      <c r="D27" s="154">
        <v>10823344.401000001</v>
      </c>
      <c r="E27" s="154">
        <v>18393903.396000002</v>
      </c>
      <c r="F27" s="154">
        <v>28169009.659000002</v>
      </c>
      <c r="G27" s="154">
        <v>37299017.901000001</v>
      </c>
      <c r="H27" s="154">
        <v>49947685.737999998</v>
      </c>
      <c r="I27" s="154">
        <v>74175455.224000007</v>
      </c>
      <c r="J27" s="154">
        <v>108382619.125</v>
      </c>
      <c r="K27" s="154">
        <v>55236019.828000002</v>
      </c>
      <c r="L27" s="154">
        <v>39290475.145999998</v>
      </c>
      <c r="M27" s="154">
        <v>60384060.238000005</v>
      </c>
      <c r="N27" s="154">
        <v>44584265.081</v>
      </c>
      <c r="O27" s="154">
        <v>46453471.958000004</v>
      </c>
      <c r="P27" s="154">
        <v>70965408.618000001</v>
      </c>
      <c r="Q27" s="154">
        <v>135893279.375</v>
      </c>
      <c r="R27" s="154">
        <v>97147190.870000005</v>
      </c>
      <c r="S27" s="154">
        <v>95194243.708000004</v>
      </c>
      <c r="T27" s="154">
        <v>78449358.820000008</v>
      </c>
      <c r="U27" s="154">
        <v>123802089.15200001</v>
      </c>
      <c r="V27" s="154">
        <v>127562876.825</v>
      </c>
      <c r="W27" s="154">
        <v>56654885.034999996</v>
      </c>
      <c r="X27" s="154">
        <v>107985955.222</v>
      </c>
      <c r="Y27" s="154">
        <v>147543283.36899999</v>
      </c>
      <c r="Z27" s="154"/>
      <c r="AA27" s="154"/>
    </row>
    <row r="28" spans="1:27" ht="15">
      <c r="A28" s="1194"/>
      <c r="B28" s="1187"/>
      <c r="C28" s="247" t="s">
        <v>31</v>
      </c>
      <c r="D28" s="154">
        <v>18246.573858827</v>
      </c>
      <c r="E28" s="154">
        <v>30916.166686466997</v>
      </c>
      <c r="F28" s="154">
        <v>55796.776868898996</v>
      </c>
      <c r="G28" s="154">
        <v>91346.568164158001</v>
      </c>
      <c r="H28" s="154">
        <v>141579.54943345199</v>
      </c>
      <c r="I28" s="154">
        <v>193854.34873850198</v>
      </c>
      <c r="J28" s="154">
        <v>353963.77512343798</v>
      </c>
      <c r="K28" s="154">
        <v>159940.69483413399</v>
      </c>
      <c r="L28" s="154">
        <v>108249.55454662601</v>
      </c>
      <c r="M28" s="154">
        <v>145209.05878126901</v>
      </c>
      <c r="N28" s="154">
        <v>115020.42668876401</v>
      </c>
      <c r="O28" s="154">
        <v>140803.56541580701</v>
      </c>
      <c r="P28" s="154">
        <v>177383.079914217</v>
      </c>
      <c r="Q28" s="154">
        <v>359818.12637651199</v>
      </c>
      <c r="R28" s="154">
        <v>305202.935775447</v>
      </c>
      <c r="S28" s="154">
        <v>334502.957915487</v>
      </c>
      <c r="T28" s="154">
        <v>303156.33091351902</v>
      </c>
      <c r="U28" s="154">
        <v>454476.98305448296</v>
      </c>
      <c r="V28" s="154">
        <v>528890.29505945102</v>
      </c>
      <c r="W28" s="154">
        <v>256475.34657533601</v>
      </c>
      <c r="X28" s="154">
        <v>562968.52078355302</v>
      </c>
      <c r="Y28" s="154">
        <v>789451.13955028204</v>
      </c>
      <c r="Z28" s="154"/>
      <c r="AA28" s="154"/>
    </row>
    <row r="29" spans="1:27" ht="15">
      <c r="A29" s="1194" t="s">
        <v>203</v>
      </c>
      <c r="B29" s="1187" t="s">
        <v>48</v>
      </c>
      <c r="C29" s="247" t="s">
        <v>33</v>
      </c>
      <c r="D29" s="246">
        <v>1096190</v>
      </c>
      <c r="E29" s="246">
        <v>1546723</v>
      </c>
      <c r="F29" s="246">
        <v>2121642</v>
      </c>
      <c r="G29" s="246">
        <v>3506266</v>
      </c>
      <c r="H29" s="246">
        <v>3807916</v>
      </c>
      <c r="I29" s="246">
        <v>5743410</v>
      </c>
      <c r="J29" s="246">
        <v>7871895</v>
      </c>
      <c r="K29" s="246">
        <v>5636189</v>
      </c>
      <c r="L29" s="246">
        <v>5237085</v>
      </c>
      <c r="M29" s="246">
        <v>5944172</v>
      </c>
      <c r="N29" s="246">
        <v>6310854</v>
      </c>
      <c r="O29" s="246">
        <v>7124027</v>
      </c>
      <c r="P29" s="246">
        <v>6657575</v>
      </c>
      <c r="Q29" s="246">
        <v>11495176</v>
      </c>
      <c r="R29" s="246">
        <v>9564644</v>
      </c>
      <c r="S29" s="246">
        <v>12371104</v>
      </c>
      <c r="T29" s="246">
        <v>11552137</v>
      </c>
      <c r="U29" s="246">
        <v>14134416</v>
      </c>
      <c r="V29" s="246">
        <v>17041120</v>
      </c>
      <c r="W29" s="246">
        <v>10257966</v>
      </c>
      <c r="X29" s="246">
        <v>16220463</v>
      </c>
      <c r="Y29" s="246">
        <v>16857548</v>
      </c>
      <c r="Z29" s="246"/>
      <c r="AA29" s="246"/>
    </row>
    <row r="30" spans="1:27" ht="15">
      <c r="A30" s="1194"/>
      <c r="B30" s="1187"/>
      <c r="C30" s="247" t="s">
        <v>32</v>
      </c>
      <c r="D30" s="246">
        <v>12119554.41</v>
      </c>
      <c r="E30" s="246">
        <v>29166002.330000002</v>
      </c>
      <c r="F30" s="246">
        <v>32008469.587000001</v>
      </c>
      <c r="G30" s="246">
        <v>43213976.355999999</v>
      </c>
      <c r="H30" s="246">
        <v>63211824.577</v>
      </c>
      <c r="I30" s="246">
        <v>81590095.484000012</v>
      </c>
      <c r="J30" s="246">
        <v>115781957.954</v>
      </c>
      <c r="K30" s="246">
        <v>61221464.519000001</v>
      </c>
      <c r="L30" s="246">
        <v>43681953.432999998</v>
      </c>
      <c r="M30" s="246">
        <v>71932165.231000006</v>
      </c>
      <c r="N30" s="246">
        <v>50102921.619000003</v>
      </c>
      <c r="O30" s="246">
        <v>72383559.901000008</v>
      </c>
      <c r="P30" s="246">
        <v>81611738.108999997</v>
      </c>
      <c r="Q30" s="246">
        <v>147205759.76699999</v>
      </c>
      <c r="R30" s="246">
        <v>125033472.95500001</v>
      </c>
      <c r="S30" s="246">
        <v>104201115.376</v>
      </c>
      <c r="T30" s="246">
        <v>93167123.285000011</v>
      </c>
      <c r="U30" s="246">
        <v>132118128.18400002</v>
      </c>
      <c r="V30" s="246">
        <v>133418983.499</v>
      </c>
      <c r="W30" s="246">
        <v>76593131.876000002</v>
      </c>
      <c r="X30" s="246">
        <v>115134867.434</v>
      </c>
      <c r="Y30" s="246">
        <v>154685885.00399998</v>
      </c>
      <c r="Z30" s="246"/>
      <c r="AA30" s="246"/>
    </row>
    <row r="31" spans="1:27" ht="15">
      <c r="A31" s="1194"/>
      <c r="B31" s="1187"/>
      <c r="C31" s="247" t="s">
        <v>31</v>
      </c>
      <c r="D31" s="246">
        <v>21595.507046589999</v>
      </c>
      <c r="E31" s="246">
        <v>56764.266253688998</v>
      </c>
      <c r="F31" s="246">
        <v>71478.713913447995</v>
      </c>
      <c r="G31" s="246">
        <v>103811.523765476</v>
      </c>
      <c r="H31" s="246">
        <v>167376.03385706799</v>
      </c>
      <c r="I31" s="246">
        <v>217723.06924265897</v>
      </c>
      <c r="J31" s="246">
        <v>378793.65020418196</v>
      </c>
      <c r="K31" s="246">
        <v>190417.17446940998</v>
      </c>
      <c r="L31" s="246">
        <v>120482.49278348</v>
      </c>
      <c r="M31" s="246">
        <v>180512.12872252101</v>
      </c>
      <c r="N31" s="246">
        <v>132823.686989298</v>
      </c>
      <c r="O31" s="246">
        <v>224174.13961097301</v>
      </c>
      <c r="P31" s="246">
        <v>200497.53179254499</v>
      </c>
      <c r="Q31" s="246">
        <v>386235.122195106</v>
      </c>
      <c r="R31" s="246">
        <v>353402.39611739799</v>
      </c>
      <c r="S31" s="246">
        <v>362878.886196687</v>
      </c>
      <c r="T31" s="246">
        <v>333723.12328059005</v>
      </c>
      <c r="U31" s="246">
        <v>486650.58464052796</v>
      </c>
      <c r="V31" s="246">
        <v>551380.05405345198</v>
      </c>
      <c r="W31" s="246">
        <v>303330.410986398</v>
      </c>
      <c r="X31" s="246">
        <v>592697.93775368307</v>
      </c>
      <c r="Y31" s="246">
        <v>823111.45823050709</v>
      </c>
      <c r="Z31" s="246"/>
      <c r="AA31" s="246"/>
    </row>
    <row r="32" spans="1:27" ht="15" customHeight="1">
      <c r="A32" s="1194"/>
      <c r="B32" s="1187" t="s">
        <v>198</v>
      </c>
      <c r="C32" s="247" t="s">
        <v>33</v>
      </c>
      <c r="D32" s="154">
        <v>73079.333333333328</v>
      </c>
      <c r="E32" s="154">
        <v>70305.590909090912</v>
      </c>
      <c r="F32" s="154">
        <v>117869</v>
      </c>
      <c r="G32" s="154">
        <v>166965.04761904763</v>
      </c>
      <c r="H32" s="154">
        <v>173087.09090909091</v>
      </c>
      <c r="I32" s="154">
        <v>287170.5</v>
      </c>
      <c r="J32" s="154">
        <v>357813.40909090912</v>
      </c>
      <c r="K32" s="154">
        <v>281809.45</v>
      </c>
      <c r="L32" s="154">
        <v>275636.05263157893</v>
      </c>
      <c r="M32" s="154">
        <v>270189.63636363635</v>
      </c>
      <c r="N32" s="154">
        <v>315542.7</v>
      </c>
      <c r="O32" s="154">
        <v>356201.35</v>
      </c>
      <c r="P32" s="154">
        <v>416098.4375</v>
      </c>
      <c r="Q32" s="154">
        <v>522508</v>
      </c>
      <c r="R32" s="154">
        <v>531369.11111111112</v>
      </c>
      <c r="S32" s="154">
        <v>562322.90909090906</v>
      </c>
      <c r="T32" s="154">
        <v>577606.85</v>
      </c>
      <c r="U32" s="154">
        <v>706720.8</v>
      </c>
      <c r="V32" s="154">
        <v>811481.90476190473</v>
      </c>
      <c r="W32" s="154">
        <v>569887</v>
      </c>
      <c r="X32" s="154">
        <v>772403</v>
      </c>
      <c r="Y32" s="154">
        <v>802740.38095238095</v>
      </c>
      <c r="Z32" s="154"/>
      <c r="AA32" s="154"/>
    </row>
    <row r="33" spans="1:27" ht="15">
      <c r="A33" s="1194"/>
      <c r="B33" s="1187"/>
      <c r="C33" s="247" t="s">
        <v>32</v>
      </c>
      <c r="D33" s="154">
        <v>807970.29399999999</v>
      </c>
      <c r="E33" s="154">
        <v>1325727.3786363637</v>
      </c>
      <c r="F33" s="154">
        <v>1778248.3103888889</v>
      </c>
      <c r="G33" s="154">
        <v>2057808.3979047618</v>
      </c>
      <c r="H33" s="154">
        <v>2873264.7535000001</v>
      </c>
      <c r="I33" s="154">
        <v>4079504.7742000008</v>
      </c>
      <c r="J33" s="154">
        <v>5262816.2706363639</v>
      </c>
      <c r="K33" s="154">
        <v>3061073.2259499999</v>
      </c>
      <c r="L33" s="154">
        <v>2299050.1806842103</v>
      </c>
      <c r="M33" s="154">
        <v>3269643.8741363641</v>
      </c>
      <c r="N33" s="154">
        <v>2505146.0809500003</v>
      </c>
      <c r="O33" s="154">
        <v>3619177.9950500005</v>
      </c>
      <c r="P33" s="154">
        <v>5100733.6318124998</v>
      </c>
      <c r="Q33" s="154">
        <v>6691170.8984999992</v>
      </c>
      <c r="R33" s="154">
        <v>6946304.0530555565</v>
      </c>
      <c r="S33" s="154">
        <v>4736414.3352727275</v>
      </c>
      <c r="T33" s="154">
        <v>4658356.1642500004</v>
      </c>
      <c r="U33" s="154">
        <v>6605906.4092000006</v>
      </c>
      <c r="V33" s="154">
        <v>6353284.9285238096</v>
      </c>
      <c r="W33" s="154">
        <v>4255173.9931111112</v>
      </c>
      <c r="X33" s="154">
        <v>5482612.7349523809</v>
      </c>
      <c r="Y33" s="154">
        <v>7365994.5239999993</v>
      </c>
      <c r="Z33" s="154"/>
      <c r="AA33" s="154"/>
    </row>
    <row r="34" spans="1:27" ht="15">
      <c r="A34" s="1194"/>
      <c r="B34" s="1187"/>
      <c r="C34" s="247" t="s">
        <v>31</v>
      </c>
      <c r="D34" s="154">
        <v>1439.7004697726666</v>
      </c>
      <c r="E34" s="154">
        <v>2580.1939206222273</v>
      </c>
      <c r="F34" s="154">
        <v>3971.0396618582217</v>
      </c>
      <c r="G34" s="154">
        <v>4943.4058935940948</v>
      </c>
      <c r="H34" s="154">
        <v>7608.0015389576356</v>
      </c>
      <c r="I34" s="154">
        <v>10886.153462132948</v>
      </c>
      <c r="J34" s="154">
        <v>17217.893191099181</v>
      </c>
      <c r="K34" s="154">
        <v>9520.8587234704992</v>
      </c>
      <c r="L34" s="154">
        <v>6341.183830709474</v>
      </c>
      <c r="M34" s="154">
        <v>8205.0967601145912</v>
      </c>
      <c r="N34" s="154">
        <v>6641.1843494649002</v>
      </c>
      <c r="O34" s="154">
        <v>11208.70698054865</v>
      </c>
      <c r="P34" s="154">
        <v>12531.095737034062</v>
      </c>
      <c r="Q34" s="154">
        <v>17556.141917959365</v>
      </c>
      <c r="R34" s="154">
        <v>19633.466450966556</v>
      </c>
      <c r="S34" s="154">
        <v>16494.494827122136</v>
      </c>
      <c r="T34" s="154">
        <v>16686.156164029504</v>
      </c>
      <c r="U34" s="154">
        <v>24332.529232026398</v>
      </c>
      <c r="V34" s="154">
        <v>26256.19305016438</v>
      </c>
      <c r="W34" s="154">
        <v>16851.689499244334</v>
      </c>
      <c r="X34" s="154">
        <v>28223.711321603954</v>
      </c>
      <c r="Y34" s="154">
        <v>39195.783725262241</v>
      </c>
      <c r="Z34" s="154"/>
      <c r="AA34" s="154"/>
    </row>
    <row r="35" spans="1:27">
      <c r="A35" s="441"/>
      <c r="B35" s="442"/>
      <c r="C35" s="247" t="s">
        <v>365</v>
      </c>
      <c r="D35" s="44">
        <v>15</v>
      </c>
      <c r="E35" s="44">
        <v>22</v>
      </c>
      <c r="F35" s="44">
        <v>18</v>
      </c>
      <c r="G35" s="44">
        <v>21</v>
      </c>
      <c r="H35" s="44">
        <v>22</v>
      </c>
      <c r="I35" s="44">
        <v>20</v>
      </c>
      <c r="J35" s="44">
        <v>22</v>
      </c>
      <c r="K35" s="44">
        <v>20</v>
      </c>
      <c r="L35" s="44">
        <v>19</v>
      </c>
      <c r="M35" s="44">
        <v>22</v>
      </c>
      <c r="N35" s="44">
        <v>20</v>
      </c>
      <c r="O35" s="44">
        <v>20</v>
      </c>
      <c r="P35" s="44">
        <v>16</v>
      </c>
      <c r="Q35" s="44">
        <v>22</v>
      </c>
      <c r="R35" s="44">
        <v>18</v>
      </c>
      <c r="S35" s="44">
        <v>22</v>
      </c>
      <c r="T35" s="44">
        <v>20</v>
      </c>
      <c r="U35" s="44">
        <v>20</v>
      </c>
      <c r="V35" s="44">
        <v>21</v>
      </c>
      <c r="W35" s="44">
        <v>18</v>
      </c>
      <c r="X35" s="44">
        <v>21</v>
      </c>
      <c r="Y35" s="44">
        <v>21</v>
      </c>
      <c r="Z35" s="44"/>
      <c r="AA35" s="44"/>
    </row>
    <row r="37" spans="1:27">
      <c r="A37" s="245"/>
      <c r="B37" s="444"/>
      <c r="C37" s="248"/>
      <c r="D37" s="450" t="s">
        <v>43</v>
      </c>
      <c r="E37" s="450" t="s">
        <v>44</v>
      </c>
      <c r="F37" s="450" t="s">
        <v>195</v>
      </c>
      <c r="G37" s="450" t="s">
        <v>202</v>
      </c>
      <c r="H37" s="450" t="s">
        <v>1606</v>
      </c>
      <c r="I37" s="450" t="s">
        <v>1645</v>
      </c>
      <c r="J37" s="450" t="s">
        <v>1699</v>
      </c>
      <c r="K37" s="450" t="s">
        <v>1761</v>
      </c>
      <c r="L37" s="450" t="s">
        <v>1795</v>
      </c>
      <c r="M37" s="450" t="s">
        <v>1861</v>
      </c>
      <c r="N37" s="450" t="s">
        <v>1898</v>
      </c>
      <c r="O37" s="450" t="s">
        <v>2032</v>
      </c>
      <c r="P37" s="450" t="s">
        <v>2173</v>
      </c>
    </row>
    <row r="38" spans="1:27" ht="16.5" customHeight="1">
      <c r="A38" s="689" t="s">
        <v>201</v>
      </c>
      <c r="B38" s="688" t="s">
        <v>48</v>
      </c>
      <c r="C38" s="247" t="s">
        <v>31</v>
      </c>
      <c r="D38" s="154">
        <v>10920.978953096001</v>
      </c>
      <c r="E38" s="154">
        <v>1841.9862697900001</v>
      </c>
      <c r="F38" s="154">
        <v>40344.645066038996</v>
      </c>
      <c r="G38" s="154">
        <v>10496.241383355</v>
      </c>
      <c r="H38" s="154">
        <v>1080.731154739</v>
      </c>
      <c r="I38" s="154">
        <v>15025.942972317</v>
      </c>
      <c r="J38" s="154">
        <v>9470.50203005</v>
      </c>
      <c r="K38" s="154">
        <v>17184.008825000001</v>
      </c>
      <c r="L38" s="154">
        <v>10030.469750995</v>
      </c>
      <c r="M38" s="154">
        <v>791.87444715700008</v>
      </c>
      <c r="N38" s="154">
        <v>30276.610045560003</v>
      </c>
      <c r="O38" s="154">
        <v>870.89314392599999</v>
      </c>
      <c r="P38" s="154">
        <v>5739.7877497119998</v>
      </c>
    </row>
    <row r="39" spans="1:27" ht="16.5" customHeight="1">
      <c r="A39" s="689" t="s">
        <v>200</v>
      </c>
      <c r="B39" s="688" t="s">
        <v>48</v>
      </c>
      <c r="C39" s="247" t="s">
        <v>31</v>
      </c>
      <c r="D39" s="154">
        <v>24382.090988156</v>
      </c>
      <c r="E39" s="154">
        <v>15961.274030744</v>
      </c>
      <c r="F39" s="154">
        <v>43025.929129127006</v>
      </c>
      <c r="G39" s="154">
        <v>12618.210494973</v>
      </c>
      <c r="H39" s="154">
        <v>25336.264663855</v>
      </c>
      <c r="I39" s="154">
        <v>33173.517369633999</v>
      </c>
      <c r="J39" s="154">
        <v>18905.426251149998</v>
      </c>
      <c r="K39" s="154">
        <v>13382.783542071</v>
      </c>
      <c r="L39" s="154">
        <v>22143.131835050001</v>
      </c>
      <c r="M39" s="154">
        <v>21697.884546843998</v>
      </c>
      <c r="N39" s="154">
        <v>16578.454365501999</v>
      </c>
      <c r="O39" s="154">
        <v>28858.523826204</v>
      </c>
      <c r="P39" s="154">
        <v>27920.530930512999</v>
      </c>
    </row>
    <row r="40" spans="1:27" ht="15" customHeight="1">
      <c r="A40" s="689" t="s">
        <v>1590</v>
      </c>
      <c r="B40" s="688" t="s">
        <v>48</v>
      </c>
      <c r="C40" s="247" t="s">
        <v>31</v>
      </c>
      <c r="D40" s="154">
        <v>145209.05878126901</v>
      </c>
      <c r="E40" s="154">
        <v>115020.42668876401</v>
      </c>
      <c r="F40" s="154">
        <v>140803.56541580701</v>
      </c>
      <c r="G40" s="154">
        <v>177383.079914217</v>
      </c>
      <c r="H40" s="154">
        <v>359818.12637651199</v>
      </c>
      <c r="I40" s="154">
        <v>305202.935775447</v>
      </c>
      <c r="J40" s="154">
        <v>334502.957915487</v>
      </c>
      <c r="K40" s="154">
        <v>303156.33091351902</v>
      </c>
      <c r="L40" s="154">
        <v>454476.98305448296</v>
      </c>
      <c r="M40" s="154">
        <v>528890.29505945102</v>
      </c>
      <c r="N40" s="154">
        <v>256475.34657533601</v>
      </c>
      <c r="O40" s="154">
        <v>562968.52078355302</v>
      </c>
      <c r="P40" s="154">
        <v>789451.13955028204</v>
      </c>
    </row>
    <row r="41" spans="1:27" ht="15" customHeight="1">
      <c r="A41" s="688" t="s">
        <v>203</v>
      </c>
      <c r="B41" s="688" t="s">
        <v>48</v>
      </c>
      <c r="C41" s="247" t="s">
        <v>31</v>
      </c>
      <c r="D41" s="246">
        <v>180512.12872252101</v>
      </c>
      <c r="E41" s="246">
        <v>132823.686989298</v>
      </c>
      <c r="F41" s="246">
        <v>224174.13961097301</v>
      </c>
      <c r="G41" s="246">
        <v>200497.53179254499</v>
      </c>
      <c r="H41" s="246">
        <v>386235.122195106</v>
      </c>
      <c r="I41" s="246">
        <v>353402.39611739799</v>
      </c>
      <c r="J41" s="246">
        <v>362878.886196687</v>
      </c>
      <c r="K41" s="246">
        <v>333723.12328059005</v>
      </c>
      <c r="L41" s="246">
        <v>486650.58464052796</v>
      </c>
      <c r="M41" s="246">
        <v>551380.05405345198</v>
      </c>
      <c r="N41" s="246">
        <v>303330.410986398</v>
      </c>
      <c r="O41" s="246">
        <v>592697.93775368307</v>
      </c>
      <c r="P41" s="246">
        <v>823111.45823050709</v>
      </c>
    </row>
    <row r="57" spans="1:10" ht="18.75" thickBot="1"/>
    <row r="58" spans="1:10" ht="38.25" thickBot="1">
      <c r="A58" s="1202" t="s">
        <v>1888</v>
      </c>
      <c r="B58" s="1202" t="s">
        <v>19</v>
      </c>
      <c r="C58" s="1202"/>
      <c r="D58" s="1199"/>
      <c r="E58" s="1159" t="s">
        <v>257</v>
      </c>
      <c r="F58" s="1159"/>
      <c r="G58" s="1159"/>
      <c r="H58" s="687" t="s">
        <v>1903</v>
      </c>
      <c r="I58" s="1159" t="s">
        <v>258</v>
      </c>
      <c r="J58" s="1159"/>
    </row>
    <row r="59" spans="1:10" ht="34.5">
      <c r="A59" s="1203"/>
      <c r="B59" s="1203"/>
      <c r="C59" s="1203"/>
      <c r="D59" s="1200"/>
      <c r="E59" s="411" t="s">
        <v>2178</v>
      </c>
      <c r="F59" s="468" t="s">
        <v>2035</v>
      </c>
      <c r="G59" s="468" t="s">
        <v>2182</v>
      </c>
      <c r="H59" s="686" t="s">
        <v>2176</v>
      </c>
      <c r="I59" s="468" t="s">
        <v>259</v>
      </c>
      <c r="J59" s="642" t="s">
        <v>361</v>
      </c>
    </row>
    <row r="60" spans="1:10" ht="16.5">
      <c r="A60" s="1189" t="s">
        <v>201</v>
      </c>
      <c r="B60" s="1196" t="s">
        <v>17</v>
      </c>
      <c r="C60" s="1197"/>
      <c r="D60" s="413" t="s">
        <v>206</v>
      </c>
      <c r="E60" s="683">
        <v>6</v>
      </c>
      <c r="F60" s="683">
        <v>3</v>
      </c>
      <c r="G60" s="683">
        <v>5</v>
      </c>
      <c r="H60" s="685">
        <v>75</v>
      </c>
      <c r="I60" s="680">
        <v>1</v>
      </c>
      <c r="J60" s="680">
        <v>0.19999999999999996</v>
      </c>
    </row>
    <row r="61" spans="1:10" ht="16.5">
      <c r="A61" s="1189"/>
      <c r="B61" s="1196"/>
      <c r="C61" s="1197"/>
      <c r="D61" s="413" t="s">
        <v>32</v>
      </c>
      <c r="E61" s="682">
        <v>1519041.936</v>
      </c>
      <c r="F61" s="682">
        <v>10000.001</v>
      </c>
      <c r="G61" s="682">
        <v>2326467.997</v>
      </c>
      <c r="H61" s="681">
        <v>21787827.182</v>
      </c>
      <c r="I61" s="680">
        <v>150.90417840958216</v>
      </c>
      <c r="J61" s="680">
        <v>-0.34706089318279154</v>
      </c>
    </row>
    <row r="62" spans="1:10" ht="16.5">
      <c r="A62" s="1189"/>
      <c r="B62" s="1196"/>
      <c r="C62" s="1197"/>
      <c r="D62" s="413" t="s">
        <v>31</v>
      </c>
      <c r="E62" s="682">
        <v>5622.8597497119999</v>
      </c>
      <c r="F62" s="682">
        <v>167.13000208599999</v>
      </c>
      <c r="G62" s="682">
        <v>6761.8853030959999</v>
      </c>
      <c r="H62" s="681">
        <v>67835.813342541005</v>
      </c>
      <c r="I62" s="680">
        <v>32.643628789154491</v>
      </c>
      <c r="J62" s="680">
        <v>-0.16844792573788336</v>
      </c>
    </row>
    <row r="63" spans="1:10" ht="16.5">
      <c r="A63" s="1189"/>
      <c r="B63" s="1196" t="s">
        <v>18</v>
      </c>
      <c r="C63" s="1197"/>
      <c r="D63" s="413" t="s">
        <v>206</v>
      </c>
      <c r="E63" s="682">
        <v>1</v>
      </c>
      <c r="F63" s="682">
        <v>8</v>
      </c>
      <c r="G63" s="682">
        <v>19</v>
      </c>
      <c r="H63" s="685">
        <v>6511</v>
      </c>
      <c r="I63" s="680">
        <v>-0.875</v>
      </c>
      <c r="J63" s="680">
        <v>-0.94736842105263164</v>
      </c>
    </row>
    <row r="64" spans="1:10" ht="16.5">
      <c r="A64" s="1189"/>
      <c r="B64" s="1196"/>
      <c r="C64" s="1197"/>
      <c r="D64" s="413" t="s">
        <v>32</v>
      </c>
      <c r="E64" s="682">
        <v>12000</v>
      </c>
      <c r="F64" s="682">
        <v>660012.93000000005</v>
      </c>
      <c r="G64" s="682">
        <v>2447283</v>
      </c>
      <c r="H64" s="681">
        <v>39622676.419</v>
      </c>
      <c r="I64" s="680">
        <v>-0.98181853800955077</v>
      </c>
      <c r="J64" s="680">
        <v>-0.99509660304917735</v>
      </c>
    </row>
    <row r="65" spans="1:10" ht="17.25" thickBot="1">
      <c r="A65" s="1189"/>
      <c r="B65" s="1198"/>
      <c r="C65" s="1198"/>
      <c r="D65" s="679" t="s">
        <v>31</v>
      </c>
      <c r="E65" s="678">
        <v>116.928</v>
      </c>
      <c r="F65" s="678">
        <v>703.76314184</v>
      </c>
      <c r="G65" s="678">
        <v>4159.0936499999998</v>
      </c>
      <c r="H65" s="677">
        <v>33131.248160269999</v>
      </c>
      <c r="I65" s="676">
        <v>-0.83385319143840086</v>
      </c>
      <c r="J65" s="676">
        <v>-0.97188618246189284</v>
      </c>
    </row>
    <row r="66" spans="1:10" ht="16.5">
      <c r="A66" s="1189" t="s">
        <v>200</v>
      </c>
      <c r="B66" s="1195" t="s">
        <v>17</v>
      </c>
      <c r="C66" s="1195"/>
      <c r="D66" s="413" t="s">
        <v>206</v>
      </c>
      <c r="E66" s="683">
        <v>117</v>
      </c>
      <c r="F66" s="683">
        <v>129</v>
      </c>
      <c r="G66" s="683">
        <v>239</v>
      </c>
      <c r="H66" s="681">
        <v>24572</v>
      </c>
      <c r="I66" s="680">
        <v>-9.3023255813953543E-2</v>
      </c>
      <c r="J66" s="680">
        <v>-0.5104602510460251</v>
      </c>
    </row>
    <row r="67" spans="1:10" ht="16.5">
      <c r="A67" s="1189"/>
      <c r="B67" s="1196"/>
      <c r="C67" s="1197"/>
      <c r="D67" s="413" t="s">
        <v>32</v>
      </c>
      <c r="E67" s="682">
        <v>5206758.7929999996</v>
      </c>
      <c r="F67" s="682">
        <v>5405144.1699999999</v>
      </c>
      <c r="G67" s="682">
        <v>6321653.29</v>
      </c>
      <c r="H67" s="681">
        <v>51406603.269999996</v>
      </c>
      <c r="I67" s="680">
        <v>-3.670306855108374E-2</v>
      </c>
      <c r="J67" s="680">
        <v>-0.17636122163858825</v>
      </c>
    </row>
    <row r="68" spans="1:10" ht="16.5">
      <c r="A68" s="1189"/>
      <c r="B68" s="1196"/>
      <c r="C68" s="1197"/>
      <c r="D68" s="413" t="s">
        <v>31</v>
      </c>
      <c r="E68" s="682">
        <v>25131.919411270999</v>
      </c>
      <c r="F68" s="682">
        <v>23462.579005797001</v>
      </c>
      <c r="G68" s="682">
        <v>23079.108989588</v>
      </c>
      <c r="H68" s="681">
        <v>183511.03700496</v>
      </c>
      <c r="I68" s="680">
        <v>7.1149058467167903E-2</v>
      </c>
      <c r="J68" s="680">
        <v>8.8946692985812925E-2</v>
      </c>
    </row>
    <row r="69" spans="1:10" ht="16.5">
      <c r="A69" s="1189"/>
      <c r="B69" s="1196" t="s">
        <v>18</v>
      </c>
      <c r="C69" s="1197"/>
      <c r="D69" s="413" t="s">
        <v>206</v>
      </c>
      <c r="E69" s="683">
        <v>21</v>
      </c>
      <c r="F69" s="683">
        <v>34</v>
      </c>
      <c r="G69" s="683">
        <v>22</v>
      </c>
      <c r="H69" s="681">
        <v>2657</v>
      </c>
      <c r="I69" s="680">
        <v>-0.38235294117647056</v>
      </c>
      <c r="J69" s="680">
        <v>-4.5454545454545414E-2</v>
      </c>
    </row>
    <row r="70" spans="1:10" ht="16.5">
      <c r="A70" s="1189"/>
      <c r="B70" s="1196"/>
      <c r="C70" s="1197"/>
      <c r="D70" s="413" t="s">
        <v>32</v>
      </c>
      <c r="E70" s="682">
        <v>404800.90600000002</v>
      </c>
      <c r="F70" s="682">
        <v>1073755.111</v>
      </c>
      <c r="G70" s="682">
        <v>452700.70600000001</v>
      </c>
      <c r="H70" s="681">
        <v>9154527.6239999998</v>
      </c>
      <c r="I70" s="680">
        <v>-0.62300444314252956</v>
      </c>
      <c r="J70" s="680">
        <v>-0.10580898011676609</v>
      </c>
    </row>
    <row r="71" spans="1:10" ht="17.25" thickBot="1">
      <c r="A71" s="1189"/>
      <c r="B71" s="1198"/>
      <c r="C71" s="1198"/>
      <c r="D71" s="679" t="s">
        <v>31</v>
      </c>
      <c r="E71" s="678">
        <v>2788.6115192420002</v>
      </c>
      <c r="F71" s="678">
        <v>5395.9448204070004</v>
      </c>
      <c r="G71" s="678">
        <v>1302.9819985680001</v>
      </c>
      <c r="H71" s="677">
        <v>37103.690820835996</v>
      </c>
      <c r="I71" s="676">
        <v>-0.48320236546976714</v>
      </c>
      <c r="J71" s="676">
        <v>1.1401765506405557</v>
      </c>
    </row>
    <row r="72" spans="1:10" ht="16.5">
      <c r="A72" s="1189" t="s">
        <v>1590</v>
      </c>
      <c r="B72" s="1195" t="s">
        <v>17</v>
      </c>
      <c r="C72" s="1195"/>
      <c r="D72" s="413" t="s">
        <v>206</v>
      </c>
      <c r="E72" s="682">
        <v>11151819</v>
      </c>
      <c r="F72" s="682">
        <v>10031726</v>
      </c>
      <c r="G72" s="682">
        <v>3433084</v>
      </c>
      <c r="H72" s="681">
        <v>77678809</v>
      </c>
      <c r="I72" s="680">
        <v>0.11165506314666085</v>
      </c>
      <c r="J72" s="680">
        <v>2.2483385201177715</v>
      </c>
    </row>
    <row r="73" spans="1:10" ht="16.5">
      <c r="A73" s="1189"/>
      <c r="B73" s="1196"/>
      <c r="C73" s="1197"/>
      <c r="D73" s="413" t="s">
        <v>32</v>
      </c>
      <c r="E73" s="682">
        <v>108697410.8</v>
      </c>
      <c r="F73" s="682">
        <v>73075750.133000001</v>
      </c>
      <c r="G73" s="682">
        <v>45340673.269000001</v>
      </c>
      <c r="H73" s="681">
        <v>755512305.07599998</v>
      </c>
      <c r="I73" s="680">
        <v>0.4874621280269793</v>
      </c>
      <c r="J73" s="680">
        <v>1.3973488473608047</v>
      </c>
    </row>
    <row r="74" spans="1:10" ht="16.5">
      <c r="A74" s="1189"/>
      <c r="B74" s="1196"/>
      <c r="C74" s="1197"/>
      <c r="D74" s="413" t="s">
        <v>31</v>
      </c>
      <c r="E74" s="682">
        <v>552114.66519892204</v>
      </c>
      <c r="F74" s="682">
        <v>366685.818966811</v>
      </c>
      <c r="G74" s="682">
        <v>103103.372672899</v>
      </c>
      <c r="H74" s="681">
        <v>2781132.5716104703</v>
      </c>
      <c r="I74" s="680">
        <v>0.50568862126870062</v>
      </c>
      <c r="J74" s="680">
        <v>4.3549622178756024</v>
      </c>
    </row>
    <row r="75" spans="1:10" ht="16.5">
      <c r="A75" s="1189"/>
      <c r="B75" s="1196" t="s">
        <v>18</v>
      </c>
      <c r="C75" s="1197"/>
      <c r="D75" s="413" t="s">
        <v>206</v>
      </c>
      <c r="E75" s="682">
        <v>5705584</v>
      </c>
      <c r="F75" s="682">
        <v>6188563</v>
      </c>
      <c r="G75" s="682">
        <v>2510803</v>
      </c>
      <c r="H75" s="681">
        <v>48439525</v>
      </c>
      <c r="I75" s="680">
        <v>-7.8043804353288504E-2</v>
      </c>
      <c r="J75" s="680">
        <v>1.272414044431204</v>
      </c>
    </row>
    <row r="76" spans="1:10" ht="16.5">
      <c r="A76" s="1189"/>
      <c r="B76" s="1196"/>
      <c r="C76" s="1197"/>
      <c r="D76" s="413" t="s">
        <v>32</v>
      </c>
      <c r="E76" s="682">
        <v>38845872.568999998</v>
      </c>
      <c r="F76" s="682">
        <v>34910205.089000002</v>
      </c>
      <c r="G76" s="682">
        <v>15043386.969000001</v>
      </c>
      <c r="H76" s="681">
        <v>285686265.91799998</v>
      </c>
      <c r="I76" s="680">
        <v>0.11273687650835673</v>
      </c>
      <c r="J76" s="680">
        <v>1.5822557545750784</v>
      </c>
    </row>
    <row r="77" spans="1:10" ht="17.25" thickBot="1">
      <c r="A77" s="1189"/>
      <c r="B77" s="1198"/>
      <c r="C77" s="1198"/>
      <c r="D77" s="679" t="s">
        <v>31</v>
      </c>
      <c r="E77" s="678">
        <v>237336.47435136</v>
      </c>
      <c r="F77" s="678">
        <v>196282.70181674199</v>
      </c>
      <c r="G77" s="678">
        <v>42105.686108369999</v>
      </c>
      <c r="H77" s="677">
        <v>1291193.1443078169</v>
      </c>
      <c r="I77" s="676">
        <v>0.20915634518291681</v>
      </c>
      <c r="J77" s="676">
        <v>4.6366846449316252</v>
      </c>
    </row>
    <row r="78" spans="1:10" ht="16.5">
      <c r="A78" s="1189" t="s">
        <v>48</v>
      </c>
      <c r="B78" s="1189"/>
      <c r="C78" s="1190" t="s">
        <v>206</v>
      </c>
      <c r="D78" s="1190"/>
      <c r="E78" s="633">
        <v>16857548</v>
      </c>
      <c r="F78" s="633">
        <v>16220463</v>
      </c>
      <c r="G78" s="633">
        <v>5944172</v>
      </c>
      <c r="H78" s="675">
        <v>126152149</v>
      </c>
      <c r="I78" s="674">
        <v>3.927662237508267E-2</v>
      </c>
      <c r="J78" s="674">
        <v>1.8359791742230875</v>
      </c>
    </row>
    <row r="79" spans="1:10" ht="16.5">
      <c r="A79" s="1189"/>
      <c r="B79" s="1189"/>
      <c r="C79" s="1191" t="s">
        <v>32</v>
      </c>
      <c r="D79" s="1192"/>
      <c r="E79" s="633">
        <v>154685885.00399998</v>
      </c>
      <c r="F79" s="633">
        <v>115134867.434</v>
      </c>
      <c r="G79" s="633">
        <v>71932165.231000006</v>
      </c>
      <c r="H79" s="675">
        <v>1163170205.4890001</v>
      </c>
      <c r="I79" s="674">
        <v>0.34351902643803567</v>
      </c>
      <c r="J79" s="674">
        <v>1.1504411066627576</v>
      </c>
    </row>
    <row r="80" spans="1:10" ht="17.25" thickBot="1">
      <c r="A80" s="1189"/>
      <c r="B80" s="1189"/>
      <c r="C80" s="1193" t="s">
        <v>31</v>
      </c>
      <c r="D80" s="1193"/>
      <c r="E80" s="673">
        <v>823111.45823050709</v>
      </c>
      <c r="F80" s="673">
        <v>592697.93775368307</v>
      </c>
      <c r="G80" s="673">
        <v>180512.12872252101</v>
      </c>
      <c r="H80" s="672">
        <v>4393907.5052468944</v>
      </c>
      <c r="I80" s="671">
        <v>0.38875370707394064</v>
      </c>
      <c r="J80" s="671">
        <v>3.5598678828710435</v>
      </c>
    </row>
    <row r="81" spans="1:10" ht="16.5">
      <c r="A81" s="1182" t="s">
        <v>198</v>
      </c>
      <c r="B81" s="1182"/>
      <c r="C81" s="1184" t="s">
        <v>206</v>
      </c>
      <c r="D81" s="1184"/>
      <c r="E81" s="670">
        <v>802740.38095238095</v>
      </c>
      <c r="F81" s="670">
        <v>772403</v>
      </c>
      <c r="G81" s="670">
        <v>270189.63636363635</v>
      </c>
      <c r="H81" s="669">
        <v>6273138.393416306</v>
      </c>
      <c r="I81" s="668">
        <v>3.927662237508267E-2</v>
      </c>
      <c r="J81" s="668">
        <v>1.9710258015670443</v>
      </c>
    </row>
    <row r="82" spans="1:10" ht="16.5">
      <c r="A82" s="1182"/>
      <c r="B82" s="1182"/>
      <c r="C82" s="1185" t="s">
        <v>32</v>
      </c>
      <c r="D82" s="1186"/>
      <c r="E82" s="670">
        <v>7365994.5239999993</v>
      </c>
      <c r="F82" s="670">
        <v>5482612.7349523809</v>
      </c>
      <c r="G82" s="670">
        <v>3269643.8741363641</v>
      </c>
      <c r="H82" s="669">
        <v>58195951.672678083</v>
      </c>
      <c r="I82" s="668">
        <v>0.34351902643803567</v>
      </c>
      <c r="J82" s="668">
        <v>1.2528430641228887</v>
      </c>
    </row>
    <row r="83" spans="1:10" ht="17.25" thickBot="1">
      <c r="A83" s="1183"/>
      <c r="B83" s="1183"/>
      <c r="C83" s="1188" t="s">
        <v>31</v>
      </c>
      <c r="D83" s="1188"/>
      <c r="E83" s="624">
        <v>39195.783725262241</v>
      </c>
      <c r="F83" s="624">
        <v>28223.711321603954</v>
      </c>
      <c r="G83" s="624">
        <v>8205.0967601145912</v>
      </c>
      <c r="H83" s="667">
        <v>217761.26192541292</v>
      </c>
      <c r="I83" s="666">
        <v>0.38875370707394064</v>
      </c>
      <c r="J83" s="666">
        <v>3.7770044487220451</v>
      </c>
    </row>
  </sheetData>
  <mergeCells count="37">
    <mergeCell ref="A58:A59"/>
    <mergeCell ref="B58:C59"/>
    <mergeCell ref="B23:B25"/>
    <mergeCell ref="B29:B31"/>
    <mergeCell ref="B32:B34"/>
    <mergeCell ref="B75:C77"/>
    <mergeCell ref="I58:J58"/>
    <mergeCell ref="A2:A10"/>
    <mergeCell ref="B2:B4"/>
    <mergeCell ref="A60:A65"/>
    <mergeCell ref="B60:C62"/>
    <mergeCell ref="B5:B7"/>
    <mergeCell ref="B63:C65"/>
    <mergeCell ref="B8:B10"/>
    <mergeCell ref="A11:A19"/>
    <mergeCell ref="B11:B13"/>
    <mergeCell ref="E58:G58"/>
    <mergeCell ref="A20:A28"/>
    <mergeCell ref="B20:B22"/>
    <mergeCell ref="B14:B16"/>
    <mergeCell ref="B17:B19"/>
    <mergeCell ref="A81:B83"/>
    <mergeCell ref="C81:D81"/>
    <mergeCell ref="C82:D82"/>
    <mergeCell ref="B26:B28"/>
    <mergeCell ref="C83:D83"/>
    <mergeCell ref="A78:B80"/>
    <mergeCell ref="C78:D78"/>
    <mergeCell ref="C79:D79"/>
    <mergeCell ref="C80:D80"/>
    <mergeCell ref="A29:A34"/>
    <mergeCell ref="A66:A71"/>
    <mergeCell ref="B66:C68"/>
    <mergeCell ref="B69:C71"/>
    <mergeCell ref="A72:A77"/>
    <mergeCell ref="B72:C74"/>
    <mergeCell ref="D58:D59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E86"/>
  <sheetViews>
    <sheetView rightToLeft="1" zoomScaleNormal="100" workbookViewId="0">
      <selection activeCell="G5" sqref="G5"/>
    </sheetView>
  </sheetViews>
  <sheetFormatPr defaultRowHeight="15"/>
  <cols>
    <col min="1" max="1" width="9.140625" style="1"/>
    <col min="2" max="2" width="9.140625" style="2"/>
    <col min="3" max="3" width="14.42578125" style="111" customWidth="1"/>
    <col min="4" max="5" width="10.140625" style="2" customWidth="1"/>
    <col min="6" max="6" width="11.5703125" style="2" customWidth="1"/>
    <col min="7" max="7" width="12" style="2" customWidth="1"/>
    <col min="8" max="8" width="9.5703125" style="2" customWidth="1"/>
    <col min="9" max="9" width="14.42578125" style="2" customWidth="1"/>
    <col min="10" max="14" width="12" style="2" customWidth="1"/>
    <col min="15" max="15" width="9.7109375" style="2" customWidth="1"/>
    <col min="16" max="16" width="9.140625" style="2" customWidth="1"/>
    <col min="17" max="17" width="9.5703125" style="2" bestFit="1" customWidth="1"/>
    <col min="18" max="31" width="9.5703125" style="2" customWidth="1"/>
    <col min="32" max="16384" width="9.140625" style="2"/>
  </cols>
  <sheetData>
    <row r="1" spans="1:31" ht="24" customHeight="1">
      <c r="A1" s="20"/>
      <c r="B1" s="19" t="s">
        <v>19</v>
      </c>
      <c r="C1" s="108" t="s">
        <v>1911</v>
      </c>
      <c r="D1" s="20" t="s">
        <v>34</v>
      </c>
      <c r="E1" s="20" t="s">
        <v>35</v>
      </c>
      <c r="F1" s="20" t="s">
        <v>36</v>
      </c>
      <c r="G1" s="20" t="s">
        <v>37</v>
      </c>
      <c r="H1" s="20" t="s">
        <v>38</v>
      </c>
      <c r="I1" s="20" t="s">
        <v>39</v>
      </c>
      <c r="J1" s="20" t="s">
        <v>40</v>
      </c>
      <c r="K1" s="20" t="s">
        <v>41</v>
      </c>
      <c r="L1" s="20" t="s">
        <v>42</v>
      </c>
      <c r="M1" s="20" t="s">
        <v>43</v>
      </c>
      <c r="N1" s="20" t="s">
        <v>44</v>
      </c>
      <c r="O1" s="20" t="s">
        <v>195</v>
      </c>
      <c r="P1" s="20" t="s">
        <v>202</v>
      </c>
      <c r="Q1" s="20" t="s">
        <v>1606</v>
      </c>
      <c r="R1" s="20" t="s">
        <v>1645</v>
      </c>
      <c r="S1" s="20" t="s">
        <v>1699</v>
      </c>
      <c r="T1" s="20" t="s">
        <v>1761</v>
      </c>
      <c r="U1" s="20" t="s">
        <v>1795</v>
      </c>
      <c r="V1" s="20" t="s">
        <v>1861</v>
      </c>
      <c r="W1" s="20" t="s">
        <v>1898</v>
      </c>
      <c r="X1" s="20" t="s">
        <v>2032</v>
      </c>
      <c r="Y1" s="20" t="s">
        <v>2173</v>
      </c>
      <c r="Z1" s="20"/>
      <c r="AA1" s="20"/>
      <c r="AB1" s="20"/>
      <c r="AC1" s="20"/>
      <c r="AD1" s="20"/>
      <c r="AE1" s="20"/>
    </row>
    <row r="2" spans="1:31" s="146" customFormat="1" ht="30" customHeight="1">
      <c r="A2" s="1228" t="s">
        <v>204</v>
      </c>
      <c r="B2" s="1229" t="s">
        <v>17</v>
      </c>
      <c r="C2" s="249" t="s">
        <v>114</v>
      </c>
      <c r="D2" s="214">
        <v>6806703.4100000001</v>
      </c>
      <c r="E2" s="214">
        <v>14920066.057</v>
      </c>
      <c r="F2" s="214">
        <v>14247323.088</v>
      </c>
      <c r="G2" s="214">
        <v>23452660.603</v>
      </c>
      <c r="H2" s="214">
        <v>28601028.469999999</v>
      </c>
      <c r="I2" s="214">
        <v>43709847.669</v>
      </c>
      <c r="J2" s="214">
        <v>67925299.957000002</v>
      </c>
      <c r="K2" s="214">
        <v>34828416.615000002</v>
      </c>
      <c r="L2" s="214">
        <v>19758842.399999999</v>
      </c>
      <c r="M2" s="214">
        <v>42225862.660999998</v>
      </c>
      <c r="N2" s="214">
        <v>24027187.287999999</v>
      </c>
      <c r="O2" s="214">
        <v>29921494.649999999</v>
      </c>
      <c r="P2" s="214">
        <v>45521142.493000001</v>
      </c>
      <c r="Q2" s="214">
        <v>78276140.740999997</v>
      </c>
      <c r="R2" s="214">
        <v>58045488.053000003</v>
      </c>
      <c r="S2" s="214">
        <v>49023602.115000002</v>
      </c>
      <c r="T2" s="214">
        <v>34205219.408</v>
      </c>
      <c r="U2" s="214">
        <v>73492298.784999996</v>
      </c>
      <c r="V2" s="214">
        <v>72605362.810000002</v>
      </c>
      <c r="W2" s="214">
        <v>31311099.795000002</v>
      </c>
      <c r="X2" s="214">
        <v>46949577.184</v>
      </c>
      <c r="Y2" s="214">
        <v>73263892.261000007</v>
      </c>
      <c r="Z2" s="214"/>
      <c r="AA2" s="214"/>
      <c r="AB2" s="214"/>
      <c r="AC2" s="214"/>
      <c r="AD2" s="214"/>
      <c r="AE2" s="214"/>
    </row>
    <row r="3" spans="1:31" s="146" customFormat="1" ht="16.5" customHeight="1">
      <c r="A3" s="1228"/>
      <c r="B3" s="1229"/>
      <c r="C3" s="249" t="s">
        <v>115</v>
      </c>
      <c r="D3" s="214">
        <v>2795301.1030000001</v>
      </c>
      <c r="E3" s="214">
        <v>8491419.3220000006</v>
      </c>
      <c r="F3" s="214">
        <v>10321054.618000001</v>
      </c>
      <c r="G3" s="214">
        <v>9692720.227</v>
      </c>
      <c r="H3" s="214">
        <v>21185965.706999999</v>
      </c>
      <c r="I3" s="214">
        <v>19315048.629999999</v>
      </c>
      <c r="J3" s="214">
        <v>22576751.245999999</v>
      </c>
      <c r="K3" s="214">
        <v>10669137.016000001</v>
      </c>
      <c r="L3" s="214">
        <v>8158288.1030000001</v>
      </c>
      <c r="M3" s="214">
        <v>11762931.895</v>
      </c>
      <c r="N3" s="214">
        <v>11111393.818</v>
      </c>
      <c r="O3" s="214">
        <v>24254870.971000001</v>
      </c>
      <c r="P3" s="214">
        <v>18153973.701000001</v>
      </c>
      <c r="Q3" s="214">
        <v>30867235.581999999</v>
      </c>
      <c r="R3" s="214">
        <v>23978421.425999999</v>
      </c>
      <c r="S3" s="214">
        <v>19258041.111000001</v>
      </c>
      <c r="T3" s="214">
        <v>29221387.534000002</v>
      </c>
      <c r="U3" s="214">
        <v>26531075.669</v>
      </c>
      <c r="V3" s="214">
        <v>26865591.418000001</v>
      </c>
      <c r="W3" s="214">
        <v>17436549.054000001</v>
      </c>
      <c r="X3" s="214">
        <v>31541317.120000001</v>
      </c>
      <c r="Y3" s="214">
        <v>42159319.267999999</v>
      </c>
      <c r="Z3" s="214"/>
      <c r="AA3" s="214"/>
      <c r="AB3" s="214"/>
      <c r="AC3" s="214"/>
      <c r="AD3" s="214"/>
      <c r="AE3" s="214"/>
    </row>
    <row r="4" spans="1:31" s="146" customFormat="1" ht="17.25" customHeight="1">
      <c r="A4" s="1228"/>
      <c r="B4" s="1230" t="s">
        <v>18</v>
      </c>
      <c r="C4" s="249" t="s">
        <v>114</v>
      </c>
      <c r="D4" s="214">
        <v>235652</v>
      </c>
      <c r="E4" s="214">
        <v>369001.39799999999</v>
      </c>
      <c r="F4" s="214">
        <v>915754.80700000003</v>
      </c>
      <c r="G4" s="214">
        <v>1575790.3289999999</v>
      </c>
      <c r="H4" s="214">
        <v>2800970.7910000002</v>
      </c>
      <c r="I4" s="214">
        <v>1816936.4750000001</v>
      </c>
      <c r="J4" s="214">
        <v>2933012.6140000001</v>
      </c>
      <c r="K4" s="214">
        <v>2121463.611</v>
      </c>
      <c r="L4" s="214">
        <v>1517837.4820000001</v>
      </c>
      <c r="M4" s="214">
        <v>1543291.0530000001</v>
      </c>
      <c r="N4" s="214">
        <v>1477991.577</v>
      </c>
      <c r="O4" s="214">
        <v>2010308.1869999999</v>
      </c>
      <c r="P4" s="214">
        <v>1477119.814</v>
      </c>
      <c r="Q4" s="214">
        <v>3173507.0950000002</v>
      </c>
      <c r="R4" s="214">
        <v>2632632.8679999998</v>
      </c>
      <c r="S4" s="214">
        <v>2977462.0649999999</v>
      </c>
      <c r="T4" s="214">
        <v>2356620.5589999999</v>
      </c>
      <c r="U4" s="214">
        <v>3636815.2880000002</v>
      </c>
      <c r="V4" s="214">
        <v>3702240.7710000002</v>
      </c>
      <c r="W4" s="214">
        <v>1763730.564</v>
      </c>
      <c r="X4" s="214">
        <v>4597239.95</v>
      </c>
      <c r="Y4" s="214">
        <v>4321479.75</v>
      </c>
      <c r="Z4" s="214"/>
      <c r="AA4" s="214"/>
      <c r="AB4" s="214"/>
      <c r="AC4" s="214"/>
      <c r="AD4" s="214"/>
      <c r="AE4" s="214"/>
    </row>
    <row r="5" spans="1:31" s="146" customFormat="1" ht="17.25" customHeight="1">
      <c r="A5" s="1228"/>
      <c r="B5" s="1230"/>
      <c r="C5" s="249" t="s">
        <v>115</v>
      </c>
      <c r="D5" s="214">
        <v>1122149.7649999999</v>
      </c>
      <c r="E5" s="214">
        <v>2276629.946</v>
      </c>
      <c r="F5" s="214">
        <v>3933453.8089999999</v>
      </c>
      <c r="G5" s="214">
        <v>5481515.5559999999</v>
      </c>
      <c r="H5" s="214">
        <v>6630303.2170000002</v>
      </c>
      <c r="I5" s="214">
        <v>6867900.9160000002</v>
      </c>
      <c r="J5" s="214">
        <v>9555770.4250000007</v>
      </c>
      <c r="K5" s="214">
        <v>5523983.7290000003</v>
      </c>
      <c r="L5" s="214">
        <v>6838268.0319999997</v>
      </c>
      <c r="M5" s="214">
        <v>7280820.8870000001</v>
      </c>
      <c r="N5" s="214">
        <v>6281770.3260000004</v>
      </c>
      <c r="O5" s="214">
        <v>6508461.4529999997</v>
      </c>
      <c r="P5" s="214">
        <v>7540613.1160000004</v>
      </c>
      <c r="Q5" s="214">
        <v>15092685.312999999</v>
      </c>
      <c r="R5" s="214">
        <v>19014333.265000001</v>
      </c>
      <c r="S5" s="214">
        <v>11293798.604</v>
      </c>
      <c r="T5" s="214">
        <v>10978430.153000001</v>
      </c>
      <c r="U5" s="214">
        <v>15804495.618000001</v>
      </c>
      <c r="V5" s="214">
        <v>16380082.960999999</v>
      </c>
      <c r="W5" s="214">
        <v>7727689.3949999996</v>
      </c>
      <c r="X5" s="214">
        <v>16450104.232000001</v>
      </c>
      <c r="Y5" s="214">
        <v>16840854.960999999</v>
      </c>
      <c r="Z5" s="214"/>
      <c r="AA5" s="214"/>
      <c r="AB5" s="214"/>
      <c r="AC5" s="214"/>
      <c r="AD5" s="214"/>
      <c r="AE5" s="214"/>
    </row>
    <row r="6" spans="1:31" s="146" customFormat="1" ht="17.25" customHeight="1">
      <c r="A6" s="1228"/>
      <c r="B6" s="1230"/>
      <c r="C6" s="249" t="s">
        <v>205</v>
      </c>
      <c r="D6" s="147"/>
      <c r="E6" s="147"/>
      <c r="F6" s="147"/>
      <c r="G6" s="147"/>
      <c r="H6" s="147"/>
      <c r="I6" s="214">
        <v>2000</v>
      </c>
      <c r="J6" s="214">
        <v>2500</v>
      </c>
      <c r="K6" s="214">
        <v>10</v>
      </c>
      <c r="L6" s="214">
        <v>1</v>
      </c>
      <c r="M6" s="214">
        <v>1</v>
      </c>
      <c r="N6" s="147"/>
      <c r="O6" s="147"/>
      <c r="P6" s="147"/>
      <c r="Q6" s="214">
        <v>127334.6</v>
      </c>
      <c r="R6" s="214">
        <v>98969.82</v>
      </c>
      <c r="S6" s="214">
        <v>493695.58</v>
      </c>
      <c r="T6" s="214">
        <v>10</v>
      </c>
      <c r="U6" s="214"/>
      <c r="V6" s="214"/>
      <c r="W6" s="214">
        <v>600</v>
      </c>
      <c r="X6" s="214"/>
      <c r="Y6" s="214"/>
      <c r="Z6" s="214"/>
      <c r="AA6" s="214"/>
      <c r="AB6" s="214"/>
      <c r="AC6" s="214"/>
      <c r="AD6" s="214"/>
      <c r="AE6" s="214"/>
    </row>
    <row r="7" spans="1:31" s="146" customFormat="1" ht="17.25" customHeight="1">
      <c r="A7" s="1228"/>
      <c r="B7" s="1230"/>
      <c r="C7" s="249" t="s">
        <v>116</v>
      </c>
      <c r="D7" s="214">
        <v>1159281.132</v>
      </c>
      <c r="E7" s="214">
        <v>3105382.6069999998</v>
      </c>
      <c r="F7" s="214">
        <v>2590373.2650000001</v>
      </c>
      <c r="G7" s="214">
        <v>3011285.1409999998</v>
      </c>
      <c r="H7" s="214">
        <v>3992707.6919999998</v>
      </c>
      <c r="I7" s="214">
        <v>9859622.8880000003</v>
      </c>
      <c r="J7" s="214">
        <v>12776577.612</v>
      </c>
      <c r="K7" s="214">
        <v>8077791.0480000004</v>
      </c>
      <c r="L7" s="214">
        <v>7407564.9160000002</v>
      </c>
      <c r="M7" s="214">
        <v>9116757.7349999994</v>
      </c>
      <c r="N7" s="214">
        <v>7204578.6100000003</v>
      </c>
      <c r="O7" s="214">
        <v>9664919.932</v>
      </c>
      <c r="P7" s="214">
        <v>8918887.9849999994</v>
      </c>
      <c r="Q7" s="214">
        <v>19666867.136</v>
      </c>
      <c r="R7" s="214">
        <v>21263031.022999998</v>
      </c>
      <c r="S7" s="214">
        <v>21154300.901000001</v>
      </c>
      <c r="T7" s="214">
        <v>16384778.831</v>
      </c>
      <c r="U7" s="214">
        <v>12623202.947000001</v>
      </c>
      <c r="V7" s="214">
        <v>13856946.589</v>
      </c>
      <c r="W7" s="214">
        <v>18343981.936000001</v>
      </c>
      <c r="X7" s="214">
        <v>15579549.597999999</v>
      </c>
      <c r="Y7" s="214">
        <v>18081497.704</v>
      </c>
      <c r="Z7" s="214"/>
      <c r="AA7" s="214"/>
      <c r="AB7" s="214"/>
      <c r="AC7" s="214"/>
      <c r="AD7" s="214"/>
      <c r="AE7" s="214"/>
    </row>
    <row r="8" spans="1:31" s="146" customFormat="1" ht="34.5">
      <c r="A8" s="1228"/>
      <c r="B8" s="1230"/>
      <c r="C8" s="249" t="s">
        <v>118</v>
      </c>
      <c r="D8" s="214">
        <v>467</v>
      </c>
      <c r="E8" s="214">
        <v>3503</v>
      </c>
      <c r="F8" s="214">
        <v>510</v>
      </c>
      <c r="G8" s="214">
        <v>4.5</v>
      </c>
      <c r="H8" s="214">
        <v>848.7</v>
      </c>
      <c r="I8" s="214">
        <v>18738.905999999999</v>
      </c>
      <c r="J8" s="214">
        <v>12046.1</v>
      </c>
      <c r="K8" s="214">
        <v>662.5</v>
      </c>
      <c r="L8" s="214">
        <v>1151.5</v>
      </c>
      <c r="M8" s="214">
        <v>2500</v>
      </c>
      <c r="N8" s="147"/>
      <c r="O8" s="214">
        <v>23504.707999999999</v>
      </c>
      <c r="P8" s="214">
        <v>1</v>
      </c>
      <c r="Q8" s="214">
        <v>1989.3</v>
      </c>
      <c r="R8" s="214">
        <v>596.5</v>
      </c>
      <c r="S8" s="214">
        <v>215</v>
      </c>
      <c r="T8" s="214">
        <v>20676.8</v>
      </c>
      <c r="U8" s="214">
        <v>30239.877</v>
      </c>
      <c r="V8" s="214">
        <v>8758.9500000000007</v>
      </c>
      <c r="W8" s="214">
        <v>9481.1319999999996</v>
      </c>
      <c r="X8" s="214">
        <v>17079.349999999999</v>
      </c>
      <c r="Y8" s="214">
        <v>18841.060000000001</v>
      </c>
      <c r="Z8" s="214"/>
      <c r="AA8" s="214"/>
      <c r="AB8" s="214"/>
      <c r="AC8" s="214"/>
      <c r="AD8" s="214"/>
      <c r="AE8" s="214"/>
    </row>
    <row r="9" spans="1:31" ht="30" customHeight="1">
      <c r="A9" s="1228" t="s">
        <v>31</v>
      </c>
      <c r="B9" s="1229" t="s">
        <v>17</v>
      </c>
      <c r="C9" s="249" t="s">
        <v>114</v>
      </c>
      <c r="D9" s="44">
        <v>11226.472100617</v>
      </c>
      <c r="E9" s="44">
        <v>31420.162350939001</v>
      </c>
      <c r="F9" s="44">
        <v>30077.213540968001</v>
      </c>
      <c r="G9" s="44">
        <v>48604.113643812998</v>
      </c>
      <c r="H9" s="44">
        <v>76094.926512945996</v>
      </c>
      <c r="I9" s="44">
        <v>103825.461032772</v>
      </c>
      <c r="J9" s="44">
        <v>204890.74781230299</v>
      </c>
      <c r="K9" s="44">
        <v>100771.34027705</v>
      </c>
      <c r="L9" s="44">
        <v>49678.249490524999</v>
      </c>
      <c r="M9" s="44">
        <v>93727.254249938997</v>
      </c>
      <c r="N9" s="44">
        <v>55968.156809979002</v>
      </c>
      <c r="O9" s="44">
        <v>80566.150122196996</v>
      </c>
      <c r="P9" s="44">
        <v>94692.394972516006</v>
      </c>
      <c r="Q9" s="214">
        <v>174629.156059637</v>
      </c>
      <c r="R9" s="214">
        <v>140344.412282345</v>
      </c>
      <c r="S9" s="214">
        <v>116981.668648003</v>
      </c>
      <c r="T9" s="214">
        <v>95545.221291855007</v>
      </c>
      <c r="U9" s="214">
        <v>193262.623245011</v>
      </c>
      <c r="V9" s="214">
        <v>221807.088108097</v>
      </c>
      <c r="W9" s="214">
        <v>120835.377339062</v>
      </c>
      <c r="X9" s="214">
        <v>185350.99935953401</v>
      </c>
      <c r="Y9" s="214">
        <v>302894.04017824202</v>
      </c>
      <c r="Z9" s="214"/>
      <c r="AA9" s="214"/>
      <c r="AB9" s="214"/>
      <c r="AC9" s="214"/>
      <c r="AD9" s="214"/>
      <c r="AE9" s="214"/>
    </row>
    <row r="10" spans="1:31" ht="16.5" customHeight="1">
      <c r="A10" s="1228"/>
      <c r="B10" s="1229"/>
      <c r="C10" s="249" t="s">
        <v>115</v>
      </c>
      <c r="D10" s="44">
        <v>5491.9839360149999</v>
      </c>
      <c r="E10" s="44">
        <v>16320.675928840001</v>
      </c>
      <c r="F10" s="44">
        <v>27642.400778747</v>
      </c>
      <c r="G10" s="44">
        <v>35276.207344417999</v>
      </c>
      <c r="H10" s="44">
        <v>57105.921888976001</v>
      </c>
      <c r="I10" s="44">
        <v>63707.886151510997</v>
      </c>
      <c r="J10" s="44">
        <v>89878.132935072994</v>
      </c>
      <c r="K10" s="44">
        <v>40142.181601689997</v>
      </c>
      <c r="L10" s="44">
        <v>26068.510067088999</v>
      </c>
      <c r="M10" s="44">
        <v>39217.112715643998</v>
      </c>
      <c r="N10" s="44">
        <v>34805.021292746002</v>
      </c>
      <c r="O10" s="44">
        <v>84869.339329420996</v>
      </c>
      <c r="P10" s="44">
        <v>55546.096391715</v>
      </c>
      <c r="Q10" s="214">
        <v>104789.665143957</v>
      </c>
      <c r="R10" s="214">
        <v>105258.179825928</v>
      </c>
      <c r="S10" s="214">
        <v>117171.98356338299</v>
      </c>
      <c r="T10" s="214">
        <v>105676.67309322</v>
      </c>
      <c r="U10" s="214">
        <v>141749.858665098</v>
      </c>
      <c r="V10" s="214">
        <v>171910.29145086699</v>
      </c>
      <c r="W10" s="214">
        <v>99093.759542678003</v>
      </c>
      <c r="X10" s="214">
        <v>204964.52861516</v>
      </c>
      <c r="Y10" s="214">
        <v>279975.40418166301</v>
      </c>
      <c r="Z10" s="214"/>
      <c r="AA10" s="214"/>
      <c r="AB10" s="214"/>
      <c r="AC10" s="214"/>
      <c r="AD10" s="214"/>
      <c r="AE10" s="214"/>
    </row>
    <row r="11" spans="1:31" ht="17.25" customHeight="1">
      <c r="A11" s="1228"/>
      <c r="B11" s="1230" t="s">
        <v>18</v>
      </c>
      <c r="C11" s="249" t="s">
        <v>114</v>
      </c>
      <c r="D11" s="44">
        <v>460.76884203399999</v>
      </c>
      <c r="E11" s="44">
        <v>592.89516034400003</v>
      </c>
      <c r="F11" s="44">
        <v>1655.8467990009999</v>
      </c>
      <c r="G11" s="44">
        <v>3400.2735964399999</v>
      </c>
      <c r="H11" s="44">
        <v>6654.1073932500003</v>
      </c>
      <c r="I11" s="44">
        <v>4650.4278958160003</v>
      </c>
      <c r="J11" s="44">
        <v>11070.733840360001</v>
      </c>
      <c r="K11" s="44">
        <v>8034.3531178080002</v>
      </c>
      <c r="L11" s="44">
        <v>5972.752967204</v>
      </c>
      <c r="M11" s="44">
        <v>5455.1086524000002</v>
      </c>
      <c r="N11" s="44">
        <v>4696.4320950769998</v>
      </c>
      <c r="O11" s="44">
        <v>6657.1275921200004</v>
      </c>
      <c r="P11" s="44">
        <v>4717.2876755569996</v>
      </c>
      <c r="Q11" s="214">
        <v>11133.396551448999</v>
      </c>
      <c r="R11" s="214">
        <v>11636.993588888001</v>
      </c>
      <c r="S11" s="214">
        <v>13482.418830601</v>
      </c>
      <c r="T11" s="214">
        <v>11380.263296265</v>
      </c>
      <c r="U11" s="214">
        <v>20221.894309038002</v>
      </c>
      <c r="V11" s="214">
        <v>20230.318896782999</v>
      </c>
      <c r="W11" s="214">
        <v>9539.2768793079995</v>
      </c>
      <c r="X11" s="214">
        <v>27755.707936898001</v>
      </c>
      <c r="Y11" s="214">
        <v>33159.084395790996</v>
      </c>
      <c r="Z11" s="214"/>
      <c r="AA11" s="214"/>
      <c r="AB11" s="214"/>
      <c r="AC11" s="214"/>
      <c r="AD11" s="214"/>
      <c r="AE11" s="214"/>
    </row>
    <row r="12" spans="1:31" ht="17.25" customHeight="1">
      <c r="A12" s="1228"/>
      <c r="B12" s="1230"/>
      <c r="C12" s="249" t="s">
        <v>115</v>
      </c>
      <c r="D12" s="44">
        <v>2708.344048725</v>
      </c>
      <c r="E12" s="44">
        <v>5115.1103535519997</v>
      </c>
      <c r="F12" s="44">
        <v>7867.1466109270004</v>
      </c>
      <c r="G12" s="44">
        <v>12392.727744369</v>
      </c>
      <c r="H12" s="44">
        <v>21174.578367621001</v>
      </c>
      <c r="I12" s="44">
        <v>25691.893249311001</v>
      </c>
      <c r="J12" s="44">
        <v>39068.822109189998</v>
      </c>
      <c r="K12" s="44">
        <v>25069.097920806998</v>
      </c>
      <c r="L12" s="44">
        <v>24310.186579448</v>
      </c>
      <c r="M12" s="44">
        <v>22650.968899095998</v>
      </c>
      <c r="N12" s="44">
        <v>19793.067584097</v>
      </c>
      <c r="O12" s="44">
        <v>22479.274899735999</v>
      </c>
      <c r="P12" s="44">
        <v>24497.193550343</v>
      </c>
      <c r="Q12" s="214">
        <v>50678.86949967</v>
      </c>
      <c r="R12" s="214">
        <v>52868.229432897002</v>
      </c>
      <c r="S12" s="214">
        <v>52911.550576791</v>
      </c>
      <c r="T12" s="214">
        <v>56734.839798237001</v>
      </c>
      <c r="U12" s="214">
        <v>88739.231750142004</v>
      </c>
      <c r="V12" s="214">
        <v>98276.124244731007</v>
      </c>
      <c r="W12" s="214">
        <v>50778.112183249003</v>
      </c>
      <c r="X12" s="214">
        <v>116811.549116176</v>
      </c>
      <c r="Y12" s="214">
        <v>130088.89356901</v>
      </c>
      <c r="Z12" s="214"/>
      <c r="AA12" s="214"/>
      <c r="AB12" s="214"/>
      <c r="AC12" s="214"/>
      <c r="AD12" s="214"/>
      <c r="AE12" s="214"/>
    </row>
    <row r="13" spans="1:31" ht="17.25" customHeight="1">
      <c r="A13" s="1228"/>
      <c r="B13" s="1230"/>
      <c r="C13" s="249" t="s">
        <v>205</v>
      </c>
      <c r="D13" s="215"/>
      <c r="E13" s="215"/>
      <c r="F13" s="215"/>
      <c r="G13" s="215"/>
      <c r="H13" s="215"/>
      <c r="I13" s="44">
        <v>7.9</v>
      </c>
      <c r="J13" s="44">
        <v>39.25</v>
      </c>
      <c r="K13" s="44">
        <v>15</v>
      </c>
      <c r="L13" s="44">
        <v>9.1</v>
      </c>
      <c r="M13" s="44">
        <v>9</v>
      </c>
      <c r="N13" s="215"/>
      <c r="O13" s="215"/>
      <c r="P13" s="215"/>
      <c r="Q13" s="214">
        <v>63.667299999999997</v>
      </c>
      <c r="R13" s="214">
        <v>49.484909999999999</v>
      </c>
      <c r="S13" s="214">
        <v>246.84779</v>
      </c>
      <c r="T13" s="214">
        <v>20</v>
      </c>
      <c r="U13" s="214"/>
      <c r="V13" s="214"/>
      <c r="W13" s="214">
        <v>0.3</v>
      </c>
      <c r="X13" s="214"/>
      <c r="Y13" s="214"/>
      <c r="Z13" s="214"/>
      <c r="AA13" s="214"/>
      <c r="AB13" s="214"/>
      <c r="AC13" s="214"/>
      <c r="AD13" s="214"/>
      <c r="AE13" s="214"/>
    </row>
    <row r="14" spans="1:31" ht="17.25" customHeight="1">
      <c r="A14" s="1228"/>
      <c r="B14" s="1230"/>
      <c r="C14" s="249" t="s">
        <v>116</v>
      </c>
      <c r="D14" s="44">
        <v>1706.927069199</v>
      </c>
      <c r="E14" s="44">
        <v>3300.4339000139998</v>
      </c>
      <c r="F14" s="44">
        <v>4233.6006838049998</v>
      </c>
      <c r="G14" s="44">
        <v>4137.9021234359998</v>
      </c>
      <c r="H14" s="44">
        <v>6290.7097801749997</v>
      </c>
      <c r="I14" s="44">
        <v>19735.230023848999</v>
      </c>
      <c r="J14" s="44">
        <v>33773.134862256004</v>
      </c>
      <c r="K14" s="44">
        <v>16378.814072055</v>
      </c>
      <c r="L14" s="44">
        <v>14435.580755714</v>
      </c>
      <c r="M14" s="44">
        <v>19434.859705441999</v>
      </c>
      <c r="N14" s="44">
        <v>17561.009207399002</v>
      </c>
      <c r="O14" s="44">
        <v>29429.602515159</v>
      </c>
      <c r="P14" s="44">
        <v>21044.556992414</v>
      </c>
      <c r="Q14" s="214">
        <v>44928.069980392997</v>
      </c>
      <c r="R14" s="214">
        <v>43241.028377340001</v>
      </c>
      <c r="S14" s="214">
        <v>62083.969587909</v>
      </c>
      <c r="T14" s="214">
        <v>64321.987245270997</v>
      </c>
      <c r="U14" s="214">
        <v>42495.370831269</v>
      </c>
      <c r="V14" s="214">
        <v>39071.128121474001</v>
      </c>
      <c r="W14" s="214">
        <v>23024.995397101</v>
      </c>
      <c r="X14" s="214">
        <v>57701.067890915001</v>
      </c>
      <c r="Y14" s="214">
        <v>76854.428441935001</v>
      </c>
      <c r="Z14" s="214"/>
      <c r="AA14" s="214"/>
      <c r="AB14" s="214"/>
      <c r="AC14" s="214"/>
      <c r="AD14" s="214"/>
      <c r="AE14" s="214"/>
    </row>
    <row r="15" spans="1:31" ht="34.5">
      <c r="A15" s="1228"/>
      <c r="B15" s="1230"/>
      <c r="C15" s="249" t="s">
        <v>118</v>
      </c>
      <c r="D15" s="44">
        <v>1.01105</v>
      </c>
      <c r="E15" s="44">
        <v>14.98856</v>
      </c>
      <c r="F15" s="44">
        <v>2.5055000000000001</v>
      </c>
      <c r="G15" s="44">
        <v>0.299313</v>
      </c>
      <c r="H15" s="44">
        <v>55.789914099999997</v>
      </c>
      <c r="I15" s="44">
        <v>104.2708894</v>
      </c>
      <c r="J15" s="44">
        <v>72.828644999999995</v>
      </c>
      <c r="K15" s="44">
        <v>6.38748</v>
      </c>
      <c r="L15" s="44">
        <v>8.1129235000000008</v>
      </c>
      <c r="M15" s="44">
        <v>17.8245</v>
      </c>
      <c r="N15" s="215"/>
      <c r="O15" s="44">
        <v>172.64515234000001</v>
      </c>
      <c r="P15" s="44">
        <v>2.2100000000000002E-3</v>
      </c>
      <c r="Q15" s="214">
        <v>12.29766</v>
      </c>
      <c r="R15" s="214">
        <v>4.0677000000000003</v>
      </c>
      <c r="S15" s="214">
        <v>0.44719999999999999</v>
      </c>
      <c r="T15" s="214">
        <v>44.138555742000001</v>
      </c>
      <c r="U15" s="214">
        <v>181.60583997000001</v>
      </c>
      <c r="V15" s="214">
        <v>85.103231500000007</v>
      </c>
      <c r="W15" s="214">
        <v>58.589644999999997</v>
      </c>
      <c r="X15" s="214">
        <v>114.084835</v>
      </c>
      <c r="Y15" s="214">
        <v>139.60746386599999</v>
      </c>
      <c r="Z15" s="214"/>
      <c r="AA15" s="214"/>
      <c r="AB15" s="214"/>
      <c r="AC15" s="214"/>
      <c r="AD15" s="214"/>
      <c r="AE15" s="214"/>
    </row>
    <row r="16" spans="1:31" ht="30" customHeight="1">
      <c r="A16" s="1228" t="s">
        <v>206</v>
      </c>
      <c r="B16" s="1229" t="s">
        <v>17</v>
      </c>
      <c r="C16" s="249" t="s">
        <v>114</v>
      </c>
      <c r="D16" s="44">
        <v>337204</v>
      </c>
      <c r="E16" s="44">
        <v>460968</v>
      </c>
      <c r="F16" s="44">
        <v>642497</v>
      </c>
      <c r="G16" s="44">
        <v>977978</v>
      </c>
      <c r="H16" s="44">
        <v>1353148</v>
      </c>
      <c r="I16" s="44">
        <v>2126654</v>
      </c>
      <c r="J16" s="44">
        <v>3188080</v>
      </c>
      <c r="K16" s="44">
        <v>1910543</v>
      </c>
      <c r="L16" s="44">
        <v>1369572</v>
      </c>
      <c r="M16" s="44">
        <v>2221550</v>
      </c>
      <c r="N16" s="44">
        <v>1516157</v>
      </c>
      <c r="O16" s="44">
        <v>1577854</v>
      </c>
      <c r="P16" s="44">
        <v>2217459</v>
      </c>
      <c r="Q16" s="214">
        <v>3915777</v>
      </c>
      <c r="R16" s="214">
        <v>3081875</v>
      </c>
      <c r="S16" s="214">
        <v>2997474</v>
      </c>
      <c r="T16" s="214">
        <v>2654301</v>
      </c>
      <c r="U16" s="214">
        <v>4811443</v>
      </c>
      <c r="V16" s="214">
        <v>4861335</v>
      </c>
      <c r="W16" s="214">
        <v>2540546</v>
      </c>
      <c r="X16" s="214">
        <v>4648567</v>
      </c>
      <c r="Y16" s="214">
        <v>5560959</v>
      </c>
      <c r="Z16" s="214"/>
      <c r="AA16" s="214"/>
      <c r="AB16" s="214"/>
      <c r="AC16" s="214"/>
      <c r="AD16" s="214"/>
      <c r="AE16" s="214"/>
    </row>
    <row r="17" spans="1:31" ht="16.5" customHeight="1">
      <c r="A17" s="1228"/>
      <c r="B17" s="1229"/>
      <c r="C17" s="249" t="s">
        <v>115</v>
      </c>
      <c r="D17" s="44">
        <v>373076</v>
      </c>
      <c r="E17" s="44">
        <v>555544</v>
      </c>
      <c r="F17" s="44">
        <v>834627</v>
      </c>
      <c r="G17" s="44">
        <v>1125626</v>
      </c>
      <c r="H17" s="44">
        <v>1203860</v>
      </c>
      <c r="I17" s="44">
        <v>1530004</v>
      </c>
      <c r="J17" s="44">
        <v>2021109</v>
      </c>
      <c r="K17" s="44">
        <v>1293082</v>
      </c>
      <c r="L17" s="44">
        <v>944478</v>
      </c>
      <c r="M17" s="44">
        <v>1211778</v>
      </c>
      <c r="N17" s="44">
        <v>2167039</v>
      </c>
      <c r="O17" s="44">
        <v>2310009</v>
      </c>
      <c r="P17" s="44">
        <v>1816999</v>
      </c>
      <c r="Q17" s="214">
        <v>3434720</v>
      </c>
      <c r="R17" s="214">
        <v>2972433</v>
      </c>
      <c r="S17" s="214">
        <v>4573702</v>
      </c>
      <c r="T17" s="214">
        <v>3749219</v>
      </c>
      <c r="U17" s="214">
        <v>4312332</v>
      </c>
      <c r="V17" s="214">
        <v>5281825</v>
      </c>
      <c r="W17" s="214">
        <v>3298216</v>
      </c>
      <c r="X17" s="214">
        <v>5383291</v>
      </c>
      <c r="Y17" s="214">
        <v>5590983</v>
      </c>
      <c r="Z17" s="214"/>
      <c r="AA17" s="214"/>
      <c r="AB17" s="214"/>
      <c r="AC17" s="214"/>
      <c r="AD17" s="214"/>
      <c r="AE17" s="214"/>
    </row>
    <row r="18" spans="1:31" ht="17.25" customHeight="1">
      <c r="A18" s="1228"/>
      <c r="B18" s="1230" t="s">
        <v>18</v>
      </c>
      <c r="C18" s="249" t="s">
        <v>114</v>
      </c>
      <c r="D18" s="44">
        <v>29469</v>
      </c>
      <c r="E18" s="44">
        <v>37285</v>
      </c>
      <c r="F18" s="44">
        <v>70413</v>
      </c>
      <c r="G18" s="44">
        <v>412084</v>
      </c>
      <c r="H18" s="44">
        <v>224563</v>
      </c>
      <c r="I18" s="44">
        <v>216666</v>
      </c>
      <c r="J18" s="44">
        <v>303798</v>
      </c>
      <c r="K18" s="44">
        <v>199827</v>
      </c>
      <c r="L18" s="44">
        <v>184982</v>
      </c>
      <c r="M18" s="44">
        <v>202027</v>
      </c>
      <c r="N18" s="44">
        <v>181945</v>
      </c>
      <c r="O18" s="44">
        <v>147250</v>
      </c>
      <c r="P18" s="44">
        <v>188922</v>
      </c>
      <c r="Q18" s="214">
        <v>331471</v>
      </c>
      <c r="R18" s="214">
        <v>320106</v>
      </c>
      <c r="S18" s="214">
        <v>351925</v>
      </c>
      <c r="T18" s="214">
        <v>355156</v>
      </c>
      <c r="U18" s="214">
        <v>514109</v>
      </c>
      <c r="V18" s="214">
        <v>449310</v>
      </c>
      <c r="W18" s="214">
        <v>289631</v>
      </c>
      <c r="X18" s="214">
        <v>634828</v>
      </c>
      <c r="Y18" s="214">
        <v>649739</v>
      </c>
      <c r="Z18" s="214"/>
      <c r="AA18" s="214"/>
      <c r="AB18" s="214"/>
      <c r="AC18" s="214"/>
      <c r="AD18" s="214"/>
      <c r="AE18" s="214"/>
    </row>
    <row r="19" spans="1:31" ht="17.25" customHeight="1">
      <c r="A19" s="1228"/>
      <c r="B19" s="1230"/>
      <c r="C19" s="249" t="s">
        <v>115</v>
      </c>
      <c r="D19" s="44">
        <v>210026</v>
      </c>
      <c r="E19" s="44">
        <v>222023</v>
      </c>
      <c r="F19" s="44">
        <v>285363</v>
      </c>
      <c r="G19" s="44">
        <v>705301</v>
      </c>
      <c r="H19" s="44">
        <v>651817</v>
      </c>
      <c r="I19" s="44">
        <v>1022110</v>
      </c>
      <c r="J19" s="44">
        <v>1238020</v>
      </c>
      <c r="K19" s="44">
        <v>1493579</v>
      </c>
      <c r="L19" s="44">
        <v>2105469</v>
      </c>
      <c r="M19" s="44">
        <v>1447564</v>
      </c>
      <c r="N19" s="44">
        <v>1559766</v>
      </c>
      <c r="O19" s="44">
        <v>2019027</v>
      </c>
      <c r="P19" s="44">
        <v>1477505</v>
      </c>
      <c r="Q19" s="214">
        <v>2102401</v>
      </c>
      <c r="R19" s="214">
        <v>1873167</v>
      </c>
      <c r="S19" s="214">
        <v>2294687</v>
      </c>
      <c r="T19" s="214">
        <v>2561921</v>
      </c>
      <c r="U19" s="214">
        <v>3355402</v>
      </c>
      <c r="V19" s="214">
        <v>5079015</v>
      </c>
      <c r="W19" s="214">
        <v>3368655</v>
      </c>
      <c r="X19" s="214">
        <v>3691105</v>
      </c>
      <c r="Y19" s="214">
        <v>3069632</v>
      </c>
      <c r="Z19" s="214"/>
      <c r="AA19" s="214"/>
      <c r="AB19" s="214"/>
      <c r="AC19" s="214"/>
      <c r="AD19" s="214"/>
      <c r="AE19" s="214"/>
    </row>
    <row r="20" spans="1:31" ht="17.25" customHeight="1">
      <c r="A20" s="1228"/>
      <c r="B20" s="1230"/>
      <c r="C20" s="249" t="s">
        <v>205</v>
      </c>
      <c r="D20" s="215"/>
      <c r="E20" s="215"/>
      <c r="F20" s="215"/>
      <c r="G20" s="215"/>
      <c r="H20" s="215"/>
      <c r="I20" s="44">
        <v>2</v>
      </c>
      <c r="J20" s="44">
        <v>1</v>
      </c>
      <c r="K20" s="44">
        <v>1</v>
      </c>
      <c r="L20" s="44">
        <v>1</v>
      </c>
      <c r="M20" s="44">
        <v>1</v>
      </c>
      <c r="N20" s="215"/>
      <c r="O20" s="215"/>
      <c r="P20" s="215"/>
      <c r="Q20" s="214">
        <v>3852</v>
      </c>
      <c r="R20" s="214">
        <v>3563</v>
      </c>
      <c r="S20" s="214">
        <v>1177</v>
      </c>
      <c r="T20" s="214">
        <v>1</v>
      </c>
      <c r="U20" s="214"/>
      <c r="V20" s="214"/>
      <c r="W20" s="214">
        <v>6</v>
      </c>
      <c r="X20" s="214"/>
      <c r="Y20" s="214"/>
      <c r="Z20" s="214"/>
      <c r="AA20" s="214"/>
      <c r="AB20" s="214"/>
      <c r="AC20" s="214"/>
      <c r="AD20" s="214"/>
      <c r="AE20" s="214"/>
    </row>
    <row r="21" spans="1:31" ht="17.25" customHeight="1">
      <c r="A21" s="1228"/>
      <c r="B21" s="1230"/>
      <c r="C21" s="249" t="s">
        <v>116</v>
      </c>
      <c r="D21" s="44">
        <v>146402</v>
      </c>
      <c r="E21" s="44">
        <v>270824</v>
      </c>
      <c r="F21" s="44">
        <v>288728</v>
      </c>
      <c r="G21" s="44">
        <v>285276</v>
      </c>
      <c r="H21" s="44">
        <v>374440</v>
      </c>
      <c r="I21" s="44">
        <v>847583</v>
      </c>
      <c r="J21" s="44">
        <v>1120626</v>
      </c>
      <c r="K21" s="44">
        <v>739131</v>
      </c>
      <c r="L21" s="44">
        <v>632559</v>
      </c>
      <c r="M21" s="44">
        <v>861202</v>
      </c>
      <c r="N21" s="44">
        <v>885947</v>
      </c>
      <c r="O21" s="44">
        <v>1069311</v>
      </c>
      <c r="P21" s="44">
        <v>956689</v>
      </c>
      <c r="Q21" s="214">
        <v>1706846</v>
      </c>
      <c r="R21" s="214">
        <v>1313466</v>
      </c>
      <c r="S21" s="214">
        <v>2152134</v>
      </c>
      <c r="T21" s="214">
        <v>2231061</v>
      </c>
      <c r="U21" s="214">
        <v>1140457</v>
      </c>
      <c r="V21" s="214">
        <v>1369451</v>
      </c>
      <c r="W21" s="214">
        <v>760659</v>
      </c>
      <c r="X21" s="214">
        <v>1862179</v>
      </c>
      <c r="Y21" s="214">
        <v>1985679</v>
      </c>
      <c r="Z21" s="214"/>
      <c r="AA21" s="214"/>
      <c r="AB21" s="214"/>
      <c r="AC21" s="214"/>
      <c r="AD21" s="214"/>
      <c r="AE21" s="214"/>
    </row>
    <row r="22" spans="1:31" ht="34.5">
      <c r="A22" s="1228"/>
      <c r="B22" s="1230"/>
      <c r="C22" s="249" t="s">
        <v>118</v>
      </c>
      <c r="D22" s="44">
        <v>13</v>
      </c>
      <c r="E22" s="44">
        <v>79</v>
      </c>
      <c r="F22" s="44">
        <v>14</v>
      </c>
      <c r="G22" s="44">
        <v>1</v>
      </c>
      <c r="H22" s="44">
        <v>88</v>
      </c>
      <c r="I22" s="44">
        <v>391</v>
      </c>
      <c r="J22" s="44">
        <v>261</v>
      </c>
      <c r="K22" s="44">
        <v>26</v>
      </c>
      <c r="L22" s="44">
        <v>24</v>
      </c>
      <c r="M22" s="44">
        <v>50</v>
      </c>
      <c r="N22" s="215"/>
      <c r="O22" s="44">
        <v>576</v>
      </c>
      <c r="P22" s="44">
        <v>1</v>
      </c>
      <c r="Q22" s="214">
        <v>109</v>
      </c>
      <c r="R22" s="214">
        <v>34</v>
      </c>
      <c r="S22" s="214">
        <v>5</v>
      </c>
      <c r="T22" s="214">
        <v>478</v>
      </c>
      <c r="U22" s="214">
        <v>673</v>
      </c>
      <c r="V22" s="214">
        <v>184</v>
      </c>
      <c r="W22" s="214">
        <v>253</v>
      </c>
      <c r="X22" s="214">
        <v>493</v>
      </c>
      <c r="Y22" s="214">
        <v>556</v>
      </c>
      <c r="Z22" s="214"/>
      <c r="AA22" s="214"/>
      <c r="AB22" s="214"/>
      <c r="AC22" s="214"/>
      <c r="AD22" s="214"/>
      <c r="AE22" s="214"/>
    </row>
    <row r="23" spans="1:31" ht="34.5">
      <c r="A23" s="1210" t="s">
        <v>48</v>
      </c>
      <c r="B23" s="1210"/>
      <c r="C23" s="109" t="s">
        <v>204</v>
      </c>
      <c r="D23" s="88">
        <v>12119554.41</v>
      </c>
      <c r="E23" s="88">
        <v>29166002.329999998</v>
      </c>
      <c r="F23" s="88">
        <v>32008469.587000001</v>
      </c>
      <c r="G23" s="88">
        <v>43213976.355999999</v>
      </c>
      <c r="H23" s="88">
        <v>63211824.577000007</v>
      </c>
      <c r="I23" s="88">
        <v>81590095.483999997</v>
      </c>
      <c r="J23" s="88">
        <v>115781957.954</v>
      </c>
      <c r="K23" s="88">
        <v>61221464.519000009</v>
      </c>
      <c r="L23" s="88">
        <v>43681953.432999998</v>
      </c>
      <c r="M23" s="88">
        <v>71932165.231000006</v>
      </c>
      <c r="N23" s="88">
        <v>50102921.618999995</v>
      </c>
      <c r="O23" s="88">
        <v>72383559.901000008</v>
      </c>
      <c r="P23" s="88">
        <v>81611738.109000012</v>
      </c>
      <c r="Q23" s="88">
        <v>147205759.76699999</v>
      </c>
      <c r="R23" s="88">
        <v>125033472.955</v>
      </c>
      <c r="S23" s="88">
        <v>104201115.37600002</v>
      </c>
      <c r="T23" s="88">
        <v>93167123.284999996</v>
      </c>
      <c r="U23" s="88">
        <v>132118128.184</v>
      </c>
      <c r="V23" s="88">
        <v>133418983.499</v>
      </c>
      <c r="W23" s="88">
        <v>76593131.876000017</v>
      </c>
      <c r="X23" s="88">
        <v>115134867.434</v>
      </c>
      <c r="Y23" s="88">
        <v>154685885.00400001</v>
      </c>
      <c r="Z23" s="88"/>
      <c r="AA23" s="88"/>
      <c r="AB23" s="88"/>
      <c r="AC23" s="88"/>
      <c r="AD23" s="88"/>
      <c r="AE23" s="88"/>
    </row>
    <row r="24" spans="1:31" ht="28.5" customHeight="1">
      <c r="A24" s="1210"/>
      <c r="B24" s="1210"/>
      <c r="C24" s="109" t="s">
        <v>31</v>
      </c>
      <c r="D24" s="88">
        <v>21595.507046589999</v>
      </c>
      <c r="E24" s="88">
        <v>56764.266253689006</v>
      </c>
      <c r="F24" s="88">
        <v>71478.713913447995</v>
      </c>
      <c r="G24" s="88">
        <v>103811.52376547598</v>
      </c>
      <c r="H24" s="88">
        <v>167376.03385706802</v>
      </c>
      <c r="I24" s="88">
        <v>217723.069242659</v>
      </c>
      <c r="J24" s="88">
        <v>378793.65020418202</v>
      </c>
      <c r="K24" s="88">
        <v>190417.17446941001</v>
      </c>
      <c r="L24" s="88">
        <v>120482.49278347999</v>
      </c>
      <c r="M24" s="88">
        <v>180512.12872252098</v>
      </c>
      <c r="N24" s="88">
        <v>132823.68698929803</v>
      </c>
      <c r="O24" s="88">
        <v>224174.13961097298</v>
      </c>
      <c r="P24" s="88">
        <v>200497.53179254499</v>
      </c>
      <c r="Q24" s="88">
        <v>386235.12219510594</v>
      </c>
      <c r="R24" s="88">
        <v>353402.39611739799</v>
      </c>
      <c r="S24" s="88">
        <v>362878.88619668706</v>
      </c>
      <c r="T24" s="88">
        <v>333723.12328058999</v>
      </c>
      <c r="U24" s="88">
        <v>486650.58464052802</v>
      </c>
      <c r="V24" s="88">
        <v>551380.05405345198</v>
      </c>
      <c r="W24" s="88">
        <v>303330.41098639794</v>
      </c>
      <c r="X24" s="88">
        <v>592697.93775368296</v>
      </c>
      <c r="Y24" s="88">
        <v>823111.45823050698</v>
      </c>
      <c r="Z24" s="88"/>
      <c r="AA24" s="88"/>
      <c r="AB24" s="88"/>
      <c r="AC24" s="88"/>
      <c r="AD24" s="88"/>
      <c r="AE24" s="88"/>
    </row>
    <row r="25" spans="1:31" ht="15.75" customHeight="1">
      <c r="A25" s="1210"/>
      <c r="B25" s="1210"/>
      <c r="C25" s="109" t="s">
        <v>206</v>
      </c>
      <c r="D25" s="88">
        <v>1096190</v>
      </c>
      <c r="E25" s="88">
        <v>1546723</v>
      </c>
      <c r="F25" s="88">
        <v>2121642</v>
      </c>
      <c r="G25" s="88">
        <v>3506266</v>
      </c>
      <c r="H25" s="88">
        <v>3807916</v>
      </c>
      <c r="I25" s="88">
        <v>5743410</v>
      </c>
      <c r="J25" s="88">
        <v>7871895</v>
      </c>
      <c r="K25" s="88">
        <v>5636189</v>
      </c>
      <c r="L25" s="88">
        <v>5237085</v>
      </c>
      <c r="M25" s="88">
        <v>5944172</v>
      </c>
      <c r="N25" s="88">
        <v>6310854</v>
      </c>
      <c r="O25" s="88">
        <v>7124027</v>
      </c>
      <c r="P25" s="88">
        <v>6657575</v>
      </c>
      <c r="Q25" s="88">
        <v>11495176</v>
      </c>
      <c r="R25" s="88">
        <v>9564644</v>
      </c>
      <c r="S25" s="88">
        <v>12371104</v>
      </c>
      <c r="T25" s="88">
        <v>11552137</v>
      </c>
      <c r="U25" s="88">
        <v>14134416</v>
      </c>
      <c r="V25" s="88">
        <v>17041120</v>
      </c>
      <c r="W25" s="88">
        <v>10257966</v>
      </c>
      <c r="X25" s="88">
        <v>16220463</v>
      </c>
      <c r="Y25" s="88">
        <v>16857548</v>
      </c>
      <c r="Z25" s="88"/>
      <c r="AA25" s="88"/>
      <c r="AB25" s="88"/>
      <c r="AC25" s="88"/>
      <c r="AD25" s="88"/>
      <c r="AE25" s="88"/>
    </row>
    <row r="26" spans="1:31" ht="29.25" customHeight="1">
      <c r="A26" s="1210" t="s">
        <v>198</v>
      </c>
      <c r="B26" s="1210"/>
      <c r="C26" s="109" t="s">
        <v>204</v>
      </c>
      <c r="D26" s="88">
        <v>807970.29399999999</v>
      </c>
      <c r="E26" s="88">
        <v>1325727.3786363637</v>
      </c>
      <c r="F26" s="88">
        <v>1778248.3103888889</v>
      </c>
      <c r="G26" s="88">
        <v>2057808.3979047618</v>
      </c>
      <c r="H26" s="88">
        <v>2873264.7535000001</v>
      </c>
      <c r="I26" s="88">
        <v>4079504.7741999999</v>
      </c>
      <c r="J26" s="88">
        <v>5262816.2706363639</v>
      </c>
      <c r="K26" s="88">
        <v>3061073.2259500003</v>
      </c>
      <c r="L26" s="88">
        <v>2299050.1806842103</v>
      </c>
      <c r="M26" s="88">
        <v>3269643.8741363641</v>
      </c>
      <c r="N26" s="88">
        <v>2505146.0809499999</v>
      </c>
      <c r="O26" s="88">
        <v>3619177.9950500005</v>
      </c>
      <c r="P26" s="88">
        <v>5100733.6318125008</v>
      </c>
      <c r="Q26" s="88">
        <v>6691170.8984999992</v>
      </c>
      <c r="R26" s="88">
        <v>6946304.0530555556</v>
      </c>
      <c r="S26" s="88">
        <v>4736414.3352727285</v>
      </c>
      <c r="T26" s="88">
        <v>4658356.1642499994</v>
      </c>
      <c r="U26" s="88">
        <v>6605906.4091999996</v>
      </c>
      <c r="V26" s="88">
        <v>6353284.9285238096</v>
      </c>
      <c r="W26" s="88">
        <v>4255173.9931111122</v>
      </c>
      <c r="X26" s="88">
        <v>5482612.7349523809</v>
      </c>
      <c r="Y26" s="88">
        <v>7365994.5240000002</v>
      </c>
      <c r="Z26" s="88"/>
      <c r="AA26" s="88"/>
      <c r="AB26" s="88"/>
      <c r="AC26" s="88"/>
      <c r="AD26" s="88"/>
      <c r="AE26" s="88"/>
    </row>
    <row r="27" spans="1:31" ht="34.5">
      <c r="A27" s="1210"/>
      <c r="B27" s="1210"/>
      <c r="C27" s="109" t="s">
        <v>31</v>
      </c>
      <c r="D27" s="88">
        <v>1439.7004697726666</v>
      </c>
      <c r="E27" s="88">
        <v>2580.1939206222273</v>
      </c>
      <c r="F27" s="88">
        <v>3971.0396618582217</v>
      </c>
      <c r="G27" s="88">
        <v>4943.4058935940948</v>
      </c>
      <c r="H27" s="88">
        <v>7608.0015389576374</v>
      </c>
      <c r="I27" s="88">
        <v>10886.15346213295</v>
      </c>
      <c r="J27" s="88">
        <v>17217.893191099181</v>
      </c>
      <c r="K27" s="88">
        <v>9520.858723470501</v>
      </c>
      <c r="L27" s="88">
        <v>6341.1838307094731</v>
      </c>
      <c r="M27" s="88">
        <v>8205.0967601145894</v>
      </c>
      <c r="N27" s="88">
        <v>6641.184349464902</v>
      </c>
      <c r="O27" s="88">
        <v>11208.70698054865</v>
      </c>
      <c r="P27" s="88">
        <v>12531.095737034062</v>
      </c>
      <c r="Q27" s="88">
        <v>17556.141917959361</v>
      </c>
      <c r="R27" s="88">
        <v>19633.466450966556</v>
      </c>
      <c r="S27" s="88">
        <v>16494.49482712214</v>
      </c>
      <c r="T27" s="88">
        <v>16686.1561640295</v>
      </c>
      <c r="U27" s="88">
        <v>24332.529232026402</v>
      </c>
      <c r="V27" s="88">
        <v>26256.19305016438</v>
      </c>
      <c r="W27" s="88">
        <v>16851.68949924433</v>
      </c>
      <c r="X27" s="88">
        <v>28223.711321603951</v>
      </c>
      <c r="Y27" s="88">
        <v>39195.783725262234</v>
      </c>
      <c r="Z27" s="88"/>
      <c r="AA27" s="88"/>
      <c r="AB27" s="88"/>
      <c r="AC27" s="88"/>
      <c r="AD27" s="88"/>
      <c r="AE27" s="88"/>
    </row>
    <row r="28" spans="1:31" ht="15" customHeight="1">
      <c r="A28" s="1210"/>
      <c r="B28" s="1210"/>
      <c r="C28" s="109" t="s">
        <v>206</v>
      </c>
      <c r="D28" s="88">
        <v>73079.333333333328</v>
      </c>
      <c r="E28" s="88">
        <v>70305.590909090912</v>
      </c>
      <c r="F28" s="88">
        <v>117869</v>
      </c>
      <c r="G28" s="88">
        <v>166965.04761904763</v>
      </c>
      <c r="H28" s="88">
        <v>173087.09090909091</v>
      </c>
      <c r="I28" s="88">
        <v>287170.5</v>
      </c>
      <c r="J28" s="88">
        <v>357813.40909090912</v>
      </c>
      <c r="K28" s="88">
        <v>281809.45</v>
      </c>
      <c r="L28" s="88">
        <v>275636.05263157893</v>
      </c>
      <c r="M28" s="88">
        <v>270189.63636363635</v>
      </c>
      <c r="N28" s="88">
        <v>315542.7</v>
      </c>
      <c r="O28" s="88">
        <v>356201.35</v>
      </c>
      <c r="P28" s="88">
        <v>416098.4375</v>
      </c>
      <c r="Q28" s="88">
        <v>522508</v>
      </c>
      <c r="R28" s="88">
        <v>531369.11111111112</v>
      </c>
      <c r="S28" s="88">
        <v>562322.90909090906</v>
      </c>
      <c r="T28" s="88">
        <v>577606.85</v>
      </c>
      <c r="U28" s="88">
        <v>706720.8</v>
      </c>
      <c r="V28" s="88">
        <v>811481.90476190473</v>
      </c>
      <c r="W28" s="88">
        <v>569887</v>
      </c>
      <c r="X28" s="88">
        <v>772403</v>
      </c>
      <c r="Y28" s="88">
        <v>802740.38095238095</v>
      </c>
      <c r="Z28" s="88"/>
      <c r="AA28" s="88"/>
      <c r="AB28" s="88"/>
      <c r="AC28" s="88"/>
      <c r="AD28" s="88"/>
      <c r="AE28" s="88"/>
    </row>
    <row r="29" spans="1:31" ht="34.5">
      <c r="C29" s="110" t="s">
        <v>365</v>
      </c>
      <c r="D29" s="44">
        <v>15</v>
      </c>
      <c r="E29" s="44">
        <v>22</v>
      </c>
      <c r="F29" s="44">
        <v>18</v>
      </c>
      <c r="G29" s="44">
        <v>21</v>
      </c>
      <c r="H29" s="44">
        <v>22</v>
      </c>
      <c r="I29" s="44">
        <v>20</v>
      </c>
      <c r="J29" s="44">
        <v>22</v>
      </c>
      <c r="K29" s="44">
        <v>20</v>
      </c>
      <c r="L29" s="44">
        <v>19</v>
      </c>
      <c r="M29" s="44">
        <v>22</v>
      </c>
      <c r="N29" s="44">
        <v>20</v>
      </c>
      <c r="O29" s="44">
        <v>20</v>
      </c>
      <c r="P29" s="44">
        <v>16</v>
      </c>
      <c r="Q29" s="44">
        <v>22</v>
      </c>
      <c r="R29" s="44">
        <v>18</v>
      </c>
      <c r="S29" s="44">
        <v>22</v>
      </c>
      <c r="T29" s="44">
        <v>20</v>
      </c>
      <c r="U29" s="44">
        <v>20</v>
      </c>
      <c r="V29" s="44">
        <v>21</v>
      </c>
      <c r="W29" s="44">
        <v>18</v>
      </c>
      <c r="X29" s="44">
        <v>21</v>
      </c>
      <c r="Y29" s="44">
        <v>21</v>
      </c>
      <c r="Z29" s="44"/>
      <c r="AA29" s="44"/>
      <c r="AB29" s="44"/>
      <c r="AC29" s="44"/>
      <c r="AD29" s="44"/>
      <c r="AE29" s="44"/>
    </row>
    <row r="31" spans="1:31">
      <c r="C31" s="250" t="s">
        <v>17</v>
      </c>
      <c r="D31" s="112">
        <v>16718.456036632</v>
      </c>
      <c r="E31" s="112">
        <v>47740.838279779004</v>
      </c>
      <c r="F31" s="112">
        <v>57719.614319715001</v>
      </c>
      <c r="G31" s="112">
        <v>83880.320988230989</v>
      </c>
      <c r="H31" s="112">
        <v>133200.848401922</v>
      </c>
      <c r="I31" s="112">
        <v>167533.34718428299</v>
      </c>
      <c r="J31" s="112">
        <v>294768.88074737601</v>
      </c>
      <c r="K31" s="112">
        <v>140913.52187873999</v>
      </c>
      <c r="L31" s="112">
        <v>75746.759557614001</v>
      </c>
      <c r="M31" s="112">
        <v>132944.366965583</v>
      </c>
      <c r="N31" s="112">
        <v>90773.178102725011</v>
      </c>
      <c r="O31" s="112">
        <v>165435.48945161799</v>
      </c>
      <c r="P31" s="112">
        <v>150238.49136423101</v>
      </c>
      <c r="Q31" s="112">
        <v>279418.82120359398</v>
      </c>
      <c r="R31" s="112">
        <v>245602.59210827301</v>
      </c>
      <c r="S31" s="112">
        <v>245602.59210827301</v>
      </c>
      <c r="T31" s="112">
        <v>245602.59210827301</v>
      </c>
      <c r="U31" s="112">
        <v>245602.59210827301</v>
      </c>
      <c r="V31" s="112">
        <v>245602.59210827301</v>
      </c>
      <c r="W31" s="112">
        <v>245602.59210827301</v>
      </c>
      <c r="X31" s="112">
        <v>245602.59210827301</v>
      </c>
      <c r="Y31" s="112">
        <v>245602.59210827301</v>
      </c>
      <c r="Z31" s="112"/>
      <c r="AA31" s="112"/>
      <c r="AB31" s="112"/>
      <c r="AC31" s="112"/>
      <c r="AD31" s="112"/>
      <c r="AE31" s="112"/>
    </row>
    <row r="32" spans="1:31">
      <c r="C32" s="250" t="s">
        <v>18</v>
      </c>
      <c r="D32" s="112">
        <v>4877.0510099579997</v>
      </c>
      <c r="E32" s="112">
        <v>9023.4279739100002</v>
      </c>
      <c r="F32" s="112">
        <v>13759.099593732999</v>
      </c>
      <c r="G32" s="112">
        <v>19931.202777244998</v>
      </c>
      <c r="H32" s="112">
        <v>34175.185455146006</v>
      </c>
      <c r="I32" s="112">
        <v>50189.722058375999</v>
      </c>
      <c r="J32" s="112">
        <v>84024.769456806011</v>
      </c>
      <c r="K32" s="112">
        <v>49503.652590669997</v>
      </c>
      <c r="L32" s="112">
        <v>44735.733225865995</v>
      </c>
      <c r="M32" s="112">
        <v>47567.761756937995</v>
      </c>
      <c r="N32" s="112">
        <v>42050.508886572999</v>
      </c>
      <c r="O32" s="112">
        <v>58738.650159355006</v>
      </c>
      <c r="P32" s="112">
        <v>50259.040428314001</v>
      </c>
      <c r="Q32" s="112">
        <v>106816.30099151199</v>
      </c>
      <c r="R32" s="112">
        <v>107799.804009125</v>
      </c>
      <c r="S32" s="112">
        <v>107799.804009125</v>
      </c>
      <c r="T32" s="112">
        <v>107799.804009125</v>
      </c>
      <c r="U32" s="112">
        <v>107799.804009125</v>
      </c>
      <c r="V32" s="112">
        <v>107799.804009125</v>
      </c>
      <c r="W32" s="112">
        <v>107799.804009125</v>
      </c>
      <c r="X32" s="112">
        <v>107799.804009125</v>
      </c>
      <c r="Y32" s="112">
        <v>107799.804009125</v>
      </c>
      <c r="Z32" s="112"/>
      <c r="AA32" s="112"/>
      <c r="AB32" s="112"/>
      <c r="AC32" s="112"/>
      <c r="AD32" s="112"/>
      <c r="AE32" s="112"/>
    </row>
    <row r="33" spans="1:31">
      <c r="C33" s="250" t="s">
        <v>48</v>
      </c>
      <c r="D33" s="112">
        <v>21595.507046589999</v>
      </c>
      <c r="E33" s="112">
        <v>56764.266253689006</v>
      </c>
      <c r="F33" s="112">
        <v>71478.713913447995</v>
      </c>
      <c r="G33" s="112">
        <v>103811.52376547598</v>
      </c>
      <c r="H33" s="112">
        <v>167376.03385706802</v>
      </c>
      <c r="I33" s="112">
        <v>217723.069242659</v>
      </c>
      <c r="J33" s="112">
        <v>378793.65020418202</v>
      </c>
      <c r="K33" s="112">
        <v>190417.17446940998</v>
      </c>
      <c r="L33" s="112">
        <v>120482.49278348</v>
      </c>
      <c r="M33" s="112">
        <v>180512.12872252101</v>
      </c>
      <c r="N33" s="112">
        <v>132823.686989298</v>
      </c>
      <c r="O33" s="112">
        <v>224174.13961097301</v>
      </c>
      <c r="P33" s="112">
        <v>200497.53179254502</v>
      </c>
      <c r="Q33" s="112">
        <v>386235.122195106</v>
      </c>
      <c r="R33" s="112">
        <v>353402.39611739799</v>
      </c>
      <c r="S33" s="112">
        <v>353402.39611739799</v>
      </c>
      <c r="T33" s="112">
        <v>353402.39611739799</v>
      </c>
      <c r="U33" s="112">
        <v>353402.39611739799</v>
      </c>
      <c r="V33" s="112">
        <v>353402.39611739799</v>
      </c>
      <c r="W33" s="112">
        <v>353402.39611739799</v>
      </c>
      <c r="X33" s="112">
        <v>353402.39611739799</v>
      </c>
      <c r="Y33" s="112">
        <v>353402.39611739799</v>
      </c>
      <c r="Z33" s="112"/>
      <c r="AA33" s="112"/>
      <c r="AB33" s="112"/>
      <c r="AC33" s="112"/>
      <c r="AD33" s="112"/>
      <c r="AE33" s="112"/>
    </row>
    <row r="35" spans="1:31" ht="24" customHeight="1">
      <c r="A35" s="20"/>
      <c r="B35" s="19" t="s">
        <v>19</v>
      </c>
      <c r="C35" s="108" t="s">
        <v>1911</v>
      </c>
      <c r="D35" s="20" t="s">
        <v>43</v>
      </c>
      <c r="E35" s="20" t="s">
        <v>44</v>
      </c>
      <c r="F35" s="20" t="s">
        <v>195</v>
      </c>
      <c r="G35" s="20" t="s">
        <v>202</v>
      </c>
      <c r="H35" s="20" t="s">
        <v>1606</v>
      </c>
      <c r="I35" s="20" t="s">
        <v>1645</v>
      </c>
      <c r="J35" s="20" t="s">
        <v>1699</v>
      </c>
      <c r="K35" s="20" t="s">
        <v>1761</v>
      </c>
      <c r="L35" s="20" t="s">
        <v>1795</v>
      </c>
      <c r="M35" s="20" t="s">
        <v>1861</v>
      </c>
      <c r="N35" s="20" t="s">
        <v>1898</v>
      </c>
      <c r="O35" s="20" t="s">
        <v>2032</v>
      </c>
      <c r="P35" s="20" t="s">
        <v>2173</v>
      </c>
    </row>
    <row r="36" spans="1:31">
      <c r="C36" s="250" t="s">
        <v>17</v>
      </c>
      <c r="D36" s="112">
        <v>132944.366965583</v>
      </c>
      <c r="E36" s="112">
        <v>90773.178102725011</v>
      </c>
      <c r="F36" s="112">
        <v>165435.48945161799</v>
      </c>
      <c r="G36" s="112">
        <v>150238.49136423101</v>
      </c>
      <c r="H36" s="112">
        <v>279418.82120359398</v>
      </c>
      <c r="I36" s="112">
        <v>245602.59210827301</v>
      </c>
      <c r="J36" s="112">
        <v>234153.65221138601</v>
      </c>
      <c r="K36" s="112">
        <v>201221.89438507502</v>
      </c>
      <c r="L36" s="112">
        <v>335012.481910109</v>
      </c>
      <c r="M36" s="112">
        <v>393717.37955896399</v>
      </c>
      <c r="N36" s="112">
        <v>219929.13688174001</v>
      </c>
      <c r="O36" s="112">
        <v>390315.52797469404</v>
      </c>
      <c r="P36" s="112">
        <v>582869.44435990509</v>
      </c>
    </row>
    <row r="37" spans="1:31">
      <c r="C37" s="250" t="s">
        <v>18</v>
      </c>
      <c r="D37" s="112">
        <v>47567.761756937995</v>
      </c>
      <c r="E37" s="112">
        <v>42050.508886572999</v>
      </c>
      <c r="F37" s="112">
        <v>58738.650159355006</v>
      </c>
      <c r="G37" s="112">
        <v>50259.040428314001</v>
      </c>
      <c r="H37" s="112">
        <v>106816.30099151199</v>
      </c>
      <c r="I37" s="112">
        <v>107799.804009125</v>
      </c>
      <c r="J37" s="112">
        <v>128725.23398530099</v>
      </c>
      <c r="K37" s="112">
        <v>132501.228895515</v>
      </c>
      <c r="L37" s="112">
        <v>151638.10273041902</v>
      </c>
      <c r="M37" s="112">
        <v>157662.67449448799</v>
      </c>
      <c r="N37" s="112">
        <v>83401.274104658005</v>
      </c>
      <c r="O37" s="112">
        <v>202382.40977898898</v>
      </c>
      <c r="P37" s="112">
        <v>240242.01387060201</v>
      </c>
    </row>
    <row r="38" spans="1:31">
      <c r="C38" s="250" t="s">
        <v>48</v>
      </c>
      <c r="D38" s="112">
        <v>180512.12872252098</v>
      </c>
      <c r="E38" s="112">
        <v>132823.68698929803</v>
      </c>
      <c r="F38" s="112">
        <v>224174.13961097298</v>
      </c>
      <c r="G38" s="112">
        <v>200497.53179254499</v>
      </c>
      <c r="H38" s="112">
        <v>386235.12219510594</v>
      </c>
      <c r="I38" s="112">
        <v>353402.39611739799</v>
      </c>
      <c r="J38" s="112">
        <v>362878.88619668706</v>
      </c>
      <c r="K38" s="112">
        <v>333723.12328058999</v>
      </c>
      <c r="L38" s="112">
        <v>486650.58464052802</v>
      </c>
      <c r="M38" s="112">
        <v>551380.05405345198</v>
      </c>
      <c r="N38" s="112">
        <v>303330.41098639794</v>
      </c>
      <c r="O38" s="112">
        <v>592697.93775368296</v>
      </c>
      <c r="P38" s="112">
        <v>823111.45823050698</v>
      </c>
    </row>
    <row r="57" spans="1:9" ht="15.75" thickBot="1"/>
    <row r="58" spans="1:9" ht="19.5" thickBot="1">
      <c r="A58" s="1217"/>
      <c r="B58" s="1219" t="s">
        <v>19</v>
      </c>
      <c r="C58" s="1167" t="s">
        <v>1911</v>
      </c>
      <c r="D58" s="1159" t="s">
        <v>257</v>
      </c>
      <c r="E58" s="1159"/>
      <c r="F58" s="1227"/>
      <c r="G58" s="721" t="s">
        <v>1903</v>
      </c>
      <c r="H58" s="1159" t="s">
        <v>258</v>
      </c>
      <c r="I58" s="1227"/>
    </row>
    <row r="59" spans="1:9" ht="15.75">
      <c r="A59" s="1218"/>
      <c r="B59" s="1220"/>
      <c r="C59" s="1168"/>
      <c r="D59" s="720" t="s">
        <v>2178</v>
      </c>
      <c r="E59" s="719" t="s">
        <v>2035</v>
      </c>
      <c r="F59" s="719" t="s">
        <v>2182</v>
      </c>
      <c r="G59" s="718" t="s">
        <v>2183</v>
      </c>
      <c r="H59" s="718" t="s">
        <v>259</v>
      </c>
      <c r="I59" s="717" t="s">
        <v>361</v>
      </c>
    </row>
    <row r="60" spans="1:9" ht="16.5">
      <c r="A60" s="1222" t="s">
        <v>204</v>
      </c>
      <c r="B60" s="1226" t="s">
        <v>17</v>
      </c>
      <c r="C60" s="430" t="s">
        <v>114</v>
      </c>
      <c r="D60" s="682">
        <v>73263892.261000007</v>
      </c>
      <c r="E60" s="682">
        <v>46949577.184</v>
      </c>
      <c r="F60" s="682">
        <v>42225862.660999998</v>
      </c>
      <c r="G60" s="711">
        <v>562693823.6450001</v>
      </c>
      <c r="H60" s="710">
        <v>0.56048034200332886</v>
      </c>
      <c r="I60" s="716">
        <v>0.73504785086763613</v>
      </c>
    </row>
    <row r="61" spans="1:9" ht="17.25" thickBot="1">
      <c r="A61" s="1222"/>
      <c r="B61" s="1225"/>
      <c r="C61" s="431" t="s">
        <v>115</v>
      </c>
      <c r="D61" s="678">
        <v>42159319.267999999</v>
      </c>
      <c r="E61" s="678">
        <v>31541317.120000001</v>
      </c>
      <c r="F61" s="678">
        <v>11762931.895</v>
      </c>
      <c r="G61" s="708">
        <v>266012911.88300002</v>
      </c>
      <c r="H61" s="707">
        <v>0.3366378806440915</v>
      </c>
      <c r="I61" s="715">
        <v>2.5840825777390086</v>
      </c>
    </row>
    <row r="62" spans="1:9" ht="16.5">
      <c r="A62" s="1222"/>
      <c r="B62" s="1224" t="s">
        <v>18</v>
      </c>
      <c r="C62" s="430" t="s">
        <v>114</v>
      </c>
      <c r="D62" s="713">
        <v>4321479.75</v>
      </c>
      <c r="E62" s="682">
        <v>4597239.95</v>
      </c>
      <c r="F62" s="713">
        <v>1543291.0530000001</v>
      </c>
      <c r="G62" s="712">
        <v>30638848.723999999</v>
      </c>
      <c r="H62" s="710">
        <v>-5.9983860533535993E-2</v>
      </c>
      <c r="I62" s="716">
        <v>1.800171582411163</v>
      </c>
    </row>
    <row r="63" spans="1:9" ht="16.5">
      <c r="A63" s="1222"/>
      <c r="B63" s="1226"/>
      <c r="C63" s="430" t="s">
        <v>115</v>
      </c>
      <c r="D63" s="682">
        <v>16840854.960999999</v>
      </c>
      <c r="E63" s="682">
        <v>16450104.232000001</v>
      </c>
      <c r="F63" s="682">
        <v>7280820.8870000001</v>
      </c>
      <c r="G63" s="711">
        <v>137123087.618</v>
      </c>
      <c r="H63" s="710">
        <v>2.3753693197875236E-2</v>
      </c>
      <c r="I63" s="716">
        <v>1.3130434359495871</v>
      </c>
    </row>
    <row r="64" spans="1:9" ht="16.5">
      <c r="A64" s="1222"/>
      <c r="B64" s="1226"/>
      <c r="C64" s="430" t="s">
        <v>205</v>
      </c>
      <c r="D64" s="682" t="s">
        <v>362</v>
      </c>
      <c r="E64" s="682" t="s">
        <v>362</v>
      </c>
      <c r="F64" s="682">
        <v>1</v>
      </c>
      <c r="G64" s="711">
        <v>720610</v>
      </c>
      <c r="H64" s="710" t="s">
        <v>362</v>
      </c>
      <c r="I64" s="716" t="s">
        <v>362</v>
      </c>
    </row>
    <row r="65" spans="1:9" ht="16.5">
      <c r="A65" s="1222"/>
      <c r="B65" s="1226"/>
      <c r="C65" s="430" t="s">
        <v>116</v>
      </c>
      <c r="D65" s="682">
        <v>18081497.704</v>
      </c>
      <c r="E65" s="682">
        <v>15579549.597999999</v>
      </c>
      <c r="F65" s="682">
        <v>9116757.7349999994</v>
      </c>
      <c r="G65" s="711">
        <v>165873044.64999998</v>
      </c>
      <c r="H65" s="710">
        <v>0.16059181237955578</v>
      </c>
      <c r="I65" s="716">
        <v>0.98332545731511645</v>
      </c>
    </row>
    <row r="66" spans="1:9" ht="17.25" thickBot="1">
      <c r="A66" s="1223"/>
      <c r="B66" s="1225"/>
      <c r="C66" s="431" t="s">
        <v>118</v>
      </c>
      <c r="D66" s="678">
        <v>18841.060000000001</v>
      </c>
      <c r="E66" s="678">
        <v>17079.349999999999</v>
      </c>
      <c r="F66" s="678">
        <v>2500</v>
      </c>
      <c r="G66" s="708">
        <v>107878.96899999998</v>
      </c>
      <c r="H66" s="707">
        <v>0.10314853902519716</v>
      </c>
      <c r="I66" s="715">
        <v>6.5364240000000002</v>
      </c>
    </row>
    <row r="67" spans="1:9" ht="16.5">
      <c r="A67" s="1221" t="s">
        <v>31</v>
      </c>
      <c r="B67" s="1224" t="s">
        <v>17</v>
      </c>
      <c r="C67" s="430" t="s">
        <v>114</v>
      </c>
      <c r="D67" s="713">
        <v>302894.04017824202</v>
      </c>
      <c r="E67" s="682">
        <v>185350.99935953401</v>
      </c>
      <c r="F67" s="713">
        <v>93727.254249938997</v>
      </c>
      <c r="G67" s="712">
        <v>1646342.9814843019</v>
      </c>
      <c r="H67" s="710">
        <v>0.63416459163893846</v>
      </c>
      <c r="I67" s="716">
        <v>2.2316538300644733</v>
      </c>
    </row>
    <row r="68" spans="1:9" ht="17.25" thickBot="1">
      <c r="A68" s="1222"/>
      <c r="B68" s="1225"/>
      <c r="C68" s="431" t="s">
        <v>115</v>
      </c>
      <c r="D68" s="678">
        <v>279975.40418166301</v>
      </c>
      <c r="E68" s="678">
        <v>204964.52861516</v>
      </c>
      <c r="F68" s="678">
        <v>39217.112715643998</v>
      </c>
      <c r="G68" s="708">
        <v>1386136.440473669</v>
      </c>
      <c r="H68" s="707">
        <v>0.36597003429477737</v>
      </c>
      <c r="I68" s="715">
        <v>6.1391131267544523</v>
      </c>
    </row>
    <row r="69" spans="1:9" ht="16.5">
      <c r="A69" s="1222"/>
      <c r="B69" s="1224" t="s">
        <v>18</v>
      </c>
      <c r="C69" s="430" t="s">
        <v>114</v>
      </c>
      <c r="D69" s="713">
        <v>33159.084395790996</v>
      </c>
      <c r="E69" s="682">
        <v>27755.707936898001</v>
      </c>
      <c r="F69" s="713">
        <v>5455.1086524000002</v>
      </c>
      <c r="G69" s="712">
        <v>163256.642360578</v>
      </c>
      <c r="H69" s="710">
        <v>0.19467622555971031</v>
      </c>
      <c r="I69" s="709">
        <v>5.0785378456582171</v>
      </c>
    </row>
    <row r="70" spans="1:9" ht="16.5">
      <c r="A70" s="1222"/>
      <c r="B70" s="1226"/>
      <c r="C70" s="430" t="s">
        <v>115</v>
      </c>
      <c r="D70" s="682">
        <v>130088.89356901</v>
      </c>
      <c r="E70" s="682">
        <v>116811.549116176</v>
      </c>
      <c r="F70" s="682">
        <v>22650.968899095998</v>
      </c>
      <c r="G70" s="711">
        <v>722384.59372124588</v>
      </c>
      <c r="H70" s="710">
        <v>0.11366465519286018</v>
      </c>
      <c r="I70" s="709">
        <v>4.7431933330764435</v>
      </c>
    </row>
    <row r="71" spans="1:9" ht="16.5">
      <c r="A71" s="1222"/>
      <c r="B71" s="1226"/>
      <c r="C71" s="430" t="s">
        <v>205</v>
      </c>
      <c r="D71" s="682" t="s">
        <v>362</v>
      </c>
      <c r="E71" s="682" t="s">
        <v>362</v>
      </c>
      <c r="F71" s="683">
        <v>9</v>
      </c>
      <c r="G71" s="714">
        <v>380.3</v>
      </c>
      <c r="H71" s="710" t="s">
        <v>362</v>
      </c>
      <c r="I71" s="709" t="s">
        <v>362</v>
      </c>
    </row>
    <row r="72" spans="1:9" ht="16.5">
      <c r="A72" s="1222"/>
      <c r="B72" s="1226"/>
      <c r="C72" s="430" t="s">
        <v>116</v>
      </c>
      <c r="D72" s="682">
        <v>76854.428441935001</v>
      </c>
      <c r="E72" s="682">
        <v>57701.067890915001</v>
      </c>
      <c r="F72" s="682">
        <v>19434.859705441999</v>
      </c>
      <c r="G72" s="711">
        <v>474766.60286602098</v>
      </c>
      <c r="H72" s="710">
        <v>0.33194117979289062</v>
      </c>
      <c r="I72" s="709">
        <v>2.9544627338068623</v>
      </c>
    </row>
    <row r="73" spans="1:9" ht="17.25" thickBot="1">
      <c r="A73" s="1223"/>
      <c r="B73" s="1225"/>
      <c r="C73" s="431" t="s">
        <v>118</v>
      </c>
      <c r="D73" s="1015">
        <v>139.60746386599999</v>
      </c>
      <c r="E73" s="1015">
        <v>114.084835</v>
      </c>
      <c r="F73" s="1015">
        <v>17.8245</v>
      </c>
      <c r="G73" s="1016">
        <v>639.94434107799998</v>
      </c>
      <c r="H73" s="707">
        <v>0.2237162271918085</v>
      </c>
      <c r="I73" s="706">
        <v>6.8323354857639753</v>
      </c>
    </row>
    <row r="74" spans="1:9" ht="16.5">
      <c r="A74" s="1221" t="s">
        <v>206</v>
      </c>
      <c r="B74" s="1224" t="s">
        <v>17</v>
      </c>
      <c r="C74" s="430" t="s">
        <v>114</v>
      </c>
      <c r="D74" s="713">
        <v>5560959</v>
      </c>
      <c r="E74" s="682">
        <v>4648567</v>
      </c>
      <c r="F74" s="713">
        <v>2221550</v>
      </c>
      <c r="G74" s="712">
        <v>37289736</v>
      </c>
      <c r="H74" s="710">
        <v>0.19627381943725886</v>
      </c>
      <c r="I74" s="709">
        <v>1.5031887646012918</v>
      </c>
    </row>
    <row r="75" spans="1:9" ht="17.25" thickBot="1">
      <c r="A75" s="1222"/>
      <c r="B75" s="1225"/>
      <c r="C75" s="431" t="s">
        <v>115</v>
      </c>
      <c r="D75" s="678">
        <v>5590983</v>
      </c>
      <c r="E75" s="678">
        <v>5383291</v>
      </c>
      <c r="F75" s="678">
        <v>1211778</v>
      </c>
      <c r="G75" s="708">
        <v>40413720</v>
      </c>
      <c r="H75" s="707">
        <v>3.8580860666830086E-2</v>
      </c>
      <c r="I75" s="706">
        <v>3.6138673915519179</v>
      </c>
    </row>
    <row r="76" spans="1:9" ht="16.5">
      <c r="A76" s="1222"/>
      <c r="B76" s="1224" t="s">
        <v>18</v>
      </c>
      <c r="C76" s="430" t="s">
        <v>114</v>
      </c>
      <c r="D76" s="713">
        <v>649739</v>
      </c>
      <c r="E76" s="682">
        <v>634828</v>
      </c>
      <c r="F76" s="713">
        <v>202027</v>
      </c>
      <c r="G76" s="712">
        <v>4085197</v>
      </c>
      <c r="H76" s="710">
        <v>2.3488251935957383E-2</v>
      </c>
      <c r="I76" s="709">
        <v>2.2160998282407798</v>
      </c>
    </row>
    <row r="77" spans="1:9" ht="16.5">
      <c r="A77" s="1222"/>
      <c r="B77" s="1226"/>
      <c r="C77" s="430" t="s">
        <v>115</v>
      </c>
      <c r="D77" s="682">
        <v>3069632</v>
      </c>
      <c r="E77" s="682">
        <v>3691105</v>
      </c>
      <c r="F77" s="682">
        <v>1447564</v>
      </c>
      <c r="G77" s="711">
        <v>28873490</v>
      </c>
      <c r="H77" s="710">
        <v>-0.16837044733216744</v>
      </c>
      <c r="I77" s="709">
        <v>1.1205501103923559</v>
      </c>
    </row>
    <row r="78" spans="1:9" ht="16.5">
      <c r="A78" s="1222"/>
      <c r="B78" s="1226"/>
      <c r="C78" s="430" t="s">
        <v>205</v>
      </c>
      <c r="D78" s="682" t="s">
        <v>362</v>
      </c>
      <c r="E78" s="682" t="s">
        <v>362</v>
      </c>
      <c r="F78" s="683">
        <v>1</v>
      </c>
      <c r="G78" s="711">
        <v>8599</v>
      </c>
      <c r="H78" s="710" t="s">
        <v>362</v>
      </c>
      <c r="I78" s="709" t="s">
        <v>362</v>
      </c>
    </row>
    <row r="79" spans="1:9" ht="16.5">
      <c r="A79" s="1222"/>
      <c r="B79" s="1226"/>
      <c r="C79" s="430" t="s">
        <v>116</v>
      </c>
      <c r="D79" s="682">
        <v>1985679</v>
      </c>
      <c r="E79" s="682">
        <v>1862179</v>
      </c>
      <c r="F79" s="682">
        <v>861202</v>
      </c>
      <c r="G79" s="711">
        <v>15478621</v>
      </c>
      <c r="H79" s="710">
        <v>6.6320155044171436E-2</v>
      </c>
      <c r="I79" s="709">
        <v>1.3057064428554508</v>
      </c>
    </row>
    <row r="80" spans="1:9" ht="17.25" thickBot="1">
      <c r="A80" s="1223"/>
      <c r="B80" s="1225"/>
      <c r="C80" s="431" t="s">
        <v>118</v>
      </c>
      <c r="D80" s="684">
        <v>556</v>
      </c>
      <c r="E80" s="684">
        <v>493</v>
      </c>
      <c r="F80" s="684">
        <v>50</v>
      </c>
      <c r="G80" s="708">
        <v>2786</v>
      </c>
      <c r="H80" s="707">
        <v>0.12778904665314395</v>
      </c>
      <c r="I80" s="706">
        <v>10.119999999999999</v>
      </c>
    </row>
    <row r="81" spans="1:9">
      <c r="A81" s="1204" t="s">
        <v>48</v>
      </c>
      <c r="B81" s="1205"/>
      <c r="C81" s="704" t="s">
        <v>204</v>
      </c>
      <c r="D81" s="705">
        <v>154685885.00400001</v>
      </c>
      <c r="E81" s="703">
        <v>115134867.434</v>
      </c>
      <c r="F81" s="705">
        <v>71932165.231000006</v>
      </c>
      <c r="G81" s="986">
        <v>1163170205.4890001</v>
      </c>
      <c r="H81" s="702">
        <v>0.34351902643803589</v>
      </c>
      <c r="I81" s="701">
        <v>1.150441106662758</v>
      </c>
    </row>
    <row r="82" spans="1:9">
      <c r="A82" s="1206"/>
      <c r="B82" s="1207"/>
      <c r="C82" s="704" t="s">
        <v>31</v>
      </c>
      <c r="D82" s="703">
        <v>823111.45823050698</v>
      </c>
      <c r="E82" s="703">
        <v>592697.93775368296</v>
      </c>
      <c r="F82" s="703">
        <v>180512.12872252098</v>
      </c>
      <c r="G82" s="987">
        <v>4393907.5052468935</v>
      </c>
      <c r="H82" s="702">
        <v>0.38875370707394064</v>
      </c>
      <c r="I82" s="701">
        <v>3.5598678828710435</v>
      </c>
    </row>
    <row r="83" spans="1:9" ht="15.75" thickBot="1">
      <c r="A83" s="1208"/>
      <c r="B83" s="1209"/>
      <c r="C83" s="700" t="s">
        <v>206</v>
      </c>
      <c r="D83" s="699">
        <v>16857548</v>
      </c>
      <c r="E83" s="699">
        <v>16220463</v>
      </c>
      <c r="F83" s="699">
        <v>5944172</v>
      </c>
      <c r="G83" s="988">
        <v>126152149</v>
      </c>
      <c r="H83" s="698">
        <v>3.927662237508267E-2</v>
      </c>
      <c r="I83" s="697">
        <v>1.8359791742230875</v>
      </c>
    </row>
    <row r="84" spans="1:9">
      <c r="A84" s="1211" t="s">
        <v>198</v>
      </c>
      <c r="B84" s="1212"/>
      <c r="C84" s="695" t="s">
        <v>204</v>
      </c>
      <c r="D84" s="696">
        <v>7365994.5240000002</v>
      </c>
      <c r="E84" s="694">
        <v>5482612.7349523809</v>
      </c>
      <c r="F84" s="696">
        <v>3269643.8741363641</v>
      </c>
      <c r="G84" s="989">
        <v>58195951.672678083</v>
      </c>
      <c r="H84" s="693">
        <v>0.34351902643803589</v>
      </c>
      <c r="I84" s="992">
        <v>1.2528430641228891</v>
      </c>
    </row>
    <row r="85" spans="1:9">
      <c r="A85" s="1213"/>
      <c r="B85" s="1214"/>
      <c r="C85" s="695" t="s">
        <v>31</v>
      </c>
      <c r="D85" s="694">
        <v>39195.783725262234</v>
      </c>
      <c r="E85" s="694">
        <v>28223.711321603951</v>
      </c>
      <c r="F85" s="694">
        <v>8205.0967601145894</v>
      </c>
      <c r="G85" s="990">
        <v>217761.26192541292</v>
      </c>
      <c r="H85" s="693">
        <v>0.38875370707394064</v>
      </c>
      <c r="I85" s="992">
        <v>3.7770044487220451</v>
      </c>
    </row>
    <row r="86" spans="1:9" ht="15.75" thickBot="1">
      <c r="A86" s="1215"/>
      <c r="B86" s="1216"/>
      <c r="C86" s="692" t="s">
        <v>206</v>
      </c>
      <c r="D86" s="691">
        <v>802740.38095238095</v>
      </c>
      <c r="E86" s="691">
        <v>772403</v>
      </c>
      <c r="F86" s="691">
        <v>270189.63636363635</v>
      </c>
      <c r="G86" s="991">
        <v>6273138.393416306</v>
      </c>
      <c r="H86" s="690">
        <v>3.927662237508267E-2</v>
      </c>
      <c r="I86" s="993">
        <v>1.9710258015670443</v>
      </c>
    </row>
  </sheetData>
  <mergeCells count="27">
    <mergeCell ref="A23:B25"/>
    <mergeCell ref="C58:C59"/>
    <mergeCell ref="H58:I58"/>
    <mergeCell ref="D58:F58"/>
    <mergeCell ref="A2:A8"/>
    <mergeCell ref="B2:B3"/>
    <mergeCell ref="B4:B8"/>
    <mergeCell ref="A9:A15"/>
    <mergeCell ref="B9:B10"/>
    <mergeCell ref="B11:B15"/>
    <mergeCell ref="A16:A22"/>
    <mergeCell ref="B16:B17"/>
    <mergeCell ref="B18:B22"/>
    <mergeCell ref="A81:B83"/>
    <mergeCell ref="A26:B28"/>
    <mergeCell ref="A84:B86"/>
    <mergeCell ref="A58:A59"/>
    <mergeCell ref="B58:B59"/>
    <mergeCell ref="A67:A73"/>
    <mergeCell ref="B67:B68"/>
    <mergeCell ref="B69:B73"/>
    <mergeCell ref="A74:A80"/>
    <mergeCell ref="B74:B75"/>
    <mergeCell ref="B76:B80"/>
    <mergeCell ref="A60:A66"/>
    <mergeCell ref="B60:B61"/>
    <mergeCell ref="B62:B66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56"/>
  <sheetViews>
    <sheetView rightToLeft="1" zoomScaleNormal="100" workbookViewId="0">
      <selection activeCell="C7" sqref="C7"/>
    </sheetView>
  </sheetViews>
  <sheetFormatPr defaultRowHeight="17.25"/>
  <cols>
    <col min="1" max="1" width="5.140625" customWidth="1"/>
    <col min="2" max="2" width="29.140625" style="46" customWidth="1"/>
    <col min="3" max="3" width="10.28515625" style="45" customWidth="1"/>
    <col min="4" max="4" width="9.42578125" style="45" customWidth="1"/>
    <col min="5" max="5" width="8.5703125" style="45" customWidth="1"/>
    <col min="6" max="6" width="14.28515625" style="45" customWidth="1"/>
    <col min="7" max="7" width="15" customWidth="1"/>
    <col min="8" max="8" width="13.140625" customWidth="1"/>
    <col min="9" max="9" width="9.42578125" customWidth="1"/>
    <col min="10" max="10" width="13.28515625" bestFit="1" customWidth="1"/>
    <col min="11" max="11" width="28.28515625" customWidth="1"/>
    <col min="12" max="12" width="12.42578125" bestFit="1" customWidth="1"/>
    <col min="13" max="13" width="14.140625" customWidth="1"/>
    <col min="15" max="15" width="12.140625" bestFit="1" customWidth="1"/>
    <col min="16" max="16" width="10.140625" bestFit="1" customWidth="1"/>
    <col min="17" max="17" width="9.85546875" bestFit="1" customWidth="1"/>
  </cols>
  <sheetData>
    <row r="1" spans="1:9" ht="18" thickBot="1">
      <c r="A1" s="1231" t="s">
        <v>1887</v>
      </c>
      <c r="B1" s="1231"/>
      <c r="C1" s="1231"/>
      <c r="D1" s="1231"/>
      <c r="E1" s="1231"/>
      <c r="F1" s="1231"/>
      <c r="G1" s="1231"/>
      <c r="H1" s="1231"/>
      <c r="I1" s="1231"/>
    </row>
    <row r="2" spans="1:9" ht="36.75" customHeight="1" thickBot="1">
      <c r="A2" s="760" t="s">
        <v>367</v>
      </c>
      <c r="B2" s="759" t="s">
        <v>369</v>
      </c>
      <c r="C2" s="1232" t="s">
        <v>1703</v>
      </c>
      <c r="D2" s="1233"/>
      <c r="E2" s="1234"/>
      <c r="F2" s="1232" t="s">
        <v>258</v>
      </c>
      <c r="G2" s="1234"/>
      <c r="H2" s="758" t="s">
        <v>1903</v>
      </c>
      <c r="I2" s="757" t="s">
        <v>368</v>
      </c>
    </row>
    <row r="3" spans="1:9" ht="18.75" customHeight="1" thickBot="1">
      <c r="A3" s="756"/>
      <c r="B3" s="755"/>
      <c r="C3" s="752" t="s">
        <v>2178</v>
      </c>
      <c r="D3" s="754" t="s">
        <v>2035</v>
      </c>
      <c r="E3" s="752" t="s">
        <v>2182</v>
      </c>
      <c r="F3" s="753" t="s">
        <v>259</v>
      </c>
      <c r="G3" s="752" t="s">
        <v>361</v>
      </c>
      <c r="H3" s="751" t="s">
        <v>2183</v>
      </c>
      <c r="I3" s="750" t="s">
        <v>2178</v>
      </c>
    </row>
    <row r="4" spans="1:9" ht="19.5" customHeight="1">
      <c r="A4" s="749">
        <v>1</v>
      </c>
      <c r="B4" s="749" t="s">
        <v>123</v>
      </c>
      <c r="C4" s="418">
        <v>95894.088085509997</v>
      </c>
      <c r="D4" s="418">
        <v>57040.107421574001</v>
      </c>
      <c r="E4" s="418">
        <v>24184.671006328001</v>
      </c>
      <c r="F4" s="748">
        <v>0.68116948617878026</v>
      </c>
      <c r="G4" s="747">
        <v>2.9650772202118847</v>
      </c>
      <c r="H4" s="471">
        <v>451420.92327874899</v>
      </c>
      <c r="I4" s="746">
        <v>3.3940145873966279E-2</v>
      </c>
    </row>
    <row r="5" spans="1:9">
      <c r="A5" s="470">
        <v>2</v>
      </c>
      <c r="B5" s="749" t="s">
        <v>122</v>
      </c>
      <c r="C5" s="418">
        <v>81674.257578101999</v>
      </c>
      <c r="D5" s="418">
        <v>49985.061172950998</v>
      </c>
      <c r="E5" s="418">
        <v>19483.341385074</v>
      </c>
      <c r="F5" s="748">
        <v>0.63397334446595299</v>
      </c>
      <c r="G5" s="747">
        <v>3.1920046445766159</v>
      </c>
      <c r="H5" s="471">
        <v>470777.27527896297</v>
      </c>
      <c r="I5" s="746">
        <v>1.8391765290646376E-2</v>
      </c>
    </row>
    <row r="6" spans="1:9" ht="17.25" customHeight="1">
      <c r="A6" s="470">
        <v>3</v>
      </c>
      <c r="B6" s="749" t="s">
        <v>135</v>
      </c>
      <c r="C6" s="418">
        <v>70681.203088883005</v>
      </c>
      <c r="D6" s="418">
        <v>43016.275219927003</v>
      </c>
      <c r="E6" s="418">
        <v>20092.049309755999</v>
      </c>
      <c r="F6" s="748">
        <v>0.64312699617795843</v>
      </c>
      <c r="G6" s="747">
        <v>2.5178692824809401</v>
      </c>
      <c r="H6" s="471">
        <v>375915.72448376799</v>
      </c>
      <c r="I6" s="746">
        <v>0.11624831279457457</v>
      </c>
    </row>
    <row r="7" spans="1:9">
      <c r="A7" s="470">
        <v>4</v>
      </c>
      <c r="B7" s="749" t="s">
        <v>126</v>
      </c>
      <c r="C7" s="418">
        <v>65642.138039137993</v>
      </c>
      <c r="D7" s="418">
        <v>39847.630959736998</v>
      </c>
      <c r="E7" s="418">
        <v>36395.285435578997</v>
      </c>
      <c r="F7" s="748">
        <v>0.64732849753262323</v>
      </c>
      <c r="G7" s="747">
        <v>0.80358904329317626</v>
      </c>
      <c r="H7" s="471">
        <v>387458.02687725</v>
      </c>
      <c r="I7" s="746">
        <v>5.3876683948184623E-2</v>
      </c>
    </row>
    <row r="8" spans="1:9">
      <c r="A8" s="470">
        <v>5</v>
      </c>
      <c r="B8" s="749" t="s">
        <v>137</v>
      </c>
      <c r="C8" s="418">
        <v>40168.136031492002</v>
      </c>
      <c r="D8" s="418">
        <v>25758.464704488</v>
      </c>
      <c r="E8" s="418">
        <v>5276.9573984489998</v>
      </c>
      <c r="F8" s="748">
        <v>0.55941499201593903</v>
      </c>
      <c r="G8" s="747">
        <v>6.6119879313973993</v>
      </c>
      <c r="H8" s="471">
        <v>179357.60012588801</v>
      </c>
      <c r="I8" s="746">
        <v>8.9350630963666577E-2</v>
      </c>
    </row>
    <row r="9" spans="1:9">
      <c r="A9" s="470">
        <v>6</v>
      </c>
      <c r="B9" s="749" t="s">
        <v>130</v>
      </c>
      <c r="C9" s="418">
        <v>39388.039880001001</v>
      </c>
      <c r="D9" s="418">
        <v>46305.081107192003</v>
      </c>
      <c r="E9" s="418">
        <v>4536.8877819669997</v>
      </c>
      <c r="F9" s="748">
        <v>-0.14937974541451915</v>
      </c>
      <c r="G9" s="747">
        <v>7.6817311277917568</v>
      </c>
      <c r="H9" s="471">
        <v>256456.542880491</v>
      </c>
      <c r="I9" s="746">
        <v>4.913786752059203E-2</v>
      </c>
    </row>
    <row r="10" spans="1:9" ht="17.25" customHeight="1">
      <c r="A10" s="470">
        <v>7</v>
      </c>
      <c r="B10" s="749" t="s">
        <v>141</v>
      </c>
      <c r="C10" s="418">
        <v>34983.919456208998</v>
      </c>
      <c r="D10" s="418">
        <v>29984.992531781001</v>
      </c>
      <c r="E10" s="418">
        <v>4708.6779112550003</v>
      </c>
      <c r="F10" s="748">
        <v>0.16671429613096111</v>
      </c>
      <c r="G10" s="747">
        <v>6.4296692437994256</v>
      </c>
      <c r="H10" s="471">
        <v>173802.27457179799</v>
      </c>
      <c r="I10" s="746">
        <v>8.0616885656225212E-2</v>
      </c>
    </row>
    <row r="11" spans="1:9">
      <c r="A11" s="470">
        <v>8</v>
      </c>
      <c r="B11" s="749" t="s">
        <v>139</v>
      </c>
      <c r="C11" s="418">
        <v>31545.901382849999</v>
      </c>
      <c r="D11" s="418">
        <v>20626.962502802999</v>
      </c>
      <c r="E11" s="418">
        <v>2055.8709589189998</v>
      </c>
      <c r="F11" s="748">
        <v>0.52935272842829995</v>
      </c>
      <c r="G11" s="747">
        <v>14.344300305422472</v>
      </c>
      <c r="H11" s="471">
        <v>155573.36131466099</v>
      </c>
      <c r="I11" s="746">
        <v>8.0700022325005602E-2</v>
      </c>
    </row>
    <row r="12" spans="1:9">
      <c r="A12" s="470">
        <v>9</v>
      </c>
      <c r="B12" s="749" t="s">
        <v>143</v>
      </c>
      <c r="C12" s="418">
        <v>29573.015797774999</v>
      </c>
      <c r="D12" s="418">
        <v>22630.998236079002</v>
      </c>
      <c r="E12" s="418">
        <v>2641.898072123</v>
      </c>
      <c r="F12" s="748">
        <v>0.30674818182031527</v>
      </c>
      <c r="G12" s="747">
        <v>10.193851916478538</v>
      </c>
      <c r="H12" s="471">
        <v>163836.83480760103</v>
      </c>
      <c r="I12" s="746">
        <v>0.1356906417836391</v>
      </c>
    </row>
    <row r="13" spans="1:9" ht="18" thickBot="1">
      <c r="A13" s="470">
        <v>10</v>
      </c>
      <c r="B13" s="749" t="s">
        <v>125</v>
      </c>
      <c r="C13" s="418">
        <v>28575.398162451998</v>
      </c>
      <c r="D13" s="418">
        <v>17210.711633289</v>
      </c>
      <c r="E13" s="418">
        <v>9416.3806630149993</v>
      </c>
      <c r="F13" s="748">
        <v>0.66032635787014149</v>
      </c>
      <c r="G13" s="747">
        <v>2.0346477256052791</v>
      </c>
      <c r="H13" s="471">
        <v>180728.22277482902</v>
      </c>
      <c r="I13" s="746">
        <v>1.9528359712186489E-2</v>
      </c>
    </row>
    <row r="14" spans="1:9" ht="18.75" thickBot="1">
      <c r="A14" s="745"/>
      <c r="B14" s="744" t="s">
        <v>48</v>
      </c>
      <c r="C14" s="627">
        <v>518126.09750241204</v>
      </c>
      <c r="D14" s="627">
        <v>352406.28548982099</v>
      </c>
      <c r="E14" s="627">
        <v>128792.019922465</v>
      </c>
      <c r="F14" s="743">
        <v>0.47025214599181075</v>
      </c>
      <c r="G14" s="742">
        <v>3.0229673997995592</v>
      </c>
      <c r="H14" s="655">
        <v>2795326.7863939973</v>
      </c>
      <c r="I14" s="741">
        <v>4.0321704456505451E-2</v>
      </c>
    </row>
    <row r="15" spans="1:9" ht="15">
      <c r="B15"/>
      <c r="C15"/>
      <c r="D15"/>
      <c r="E15"/>
      <c r="F15"/>
    </row>
    <row r="16" spans="1:9" ht="30.75" customHeight="1">
      <c r="A16" s="740" t="s">
        <v>367</v>
      </c>
      <c r="B16" s="739"/>
      <c r="C16" s="1235" t="s">
        <v>257</v>
      </c>
      <c r="D16" s="1235"/>
      <c r="E16" s="1235"/>
      <c r="F16" s="1235" t="s">
        <v>258</v>
      </c>
      <c r="G16" s="1235"/>
      <c r="H16" s="738" t="s">
        <v>1903</v>
      </c>
    </row>
    <row r="17" spans="1:8" ht="30.75" customHeight="1">
      <c r="A17" s="737"/>
      <c r="B17" s="736" t="s">
        <v>134</v>
      </c>
      <c r="C17" s="736" t="s">
        <v>2178</v>
      </c>
      <c r="D17" s="736" t="s">
        <v>2035</v>
      </c>
      <c r="E17" s="736" t="s">
        <v>2182</v>
      </c>
      <c r="F17" s="736" t="s">
        <v>259</v>
      </c>
      <c r="G17" s="736" t="s">
        <v>361</v>
      </c>
      <c r="H17" s="736" t="s">
        <v>2183</v>
      </c>
    </row>
    <row r="18" spans="1:8" ht="19.5" customHeight="1">
      <c r="A18" s="735">
        <v>1</v>
      </c>
      <c r="B18" s="726" t="s">
        <v>123</v>
      </c>
      <c r="C18" s="723">
        <v>95894.088085509997</v>
      </c>
      <c r="D18" s="725">
        <v>57040.107421574001</v>
      </c>
      <c r="E18" s="725">
        <v>24184.671006328001</v>
      </c>
      <c r="F18" s="724">
        <v>0.68116948617878026</v>
      </c>
      <c r="G18" s="734">
        <v>2.9650772202118847</v>
      </c>
      <c r="H18" s="723">
        <v>451420.92327874899</v>
      </c>
    </row>
    <row r="19" spans="1:8">
      <c r="A19" s="727">
        <v>2</v>
      </c>
      <c r="B19" s="726" t="s">
        <v>122</v>
      </c>
      <c r="C19" s="723">
        <v>81674.257578101999</v>
      </c>
      <c r="D19" s="725">
        <v>49985.061172950998</v>
      </c>
      <c r="E19" s="725">
        <v>19483.341385074</v>
      </c>
      <c r="F19" s="724">
        <v>0.63397334446595299</v>
      </c>
      <c r="G19" s="734">
        <v>3.1920046445766159</v>
      </c>
      <c r="H19" s="723">
        <v>470777.27527896297</v>
      </c>
    </row>
    <row r="20" spans="1:8">
      <c r="A20" s="727">
        <v>3</v>
      </c>
      <c r="B20" s="726" t="s">
        <v>135</v>
      </c>
      <c r="C20" s="723">
        <v>70681.203088883005</v>
      </c>
      <c r="D20" s="725">
        <v>43016.275219927003</v>
      </c>
      <c r="E20" s="725">
        <v>20092.049309755999</v>
      </c>
      <c r="F20" s="724">
        <v>0.64312699617795843</v>
      </c>
      <c r="G20" s="734">
        <v>2.5178692824809401</v>
      </c>
      <c r="H20" s="723">
        <v>375915.72448376799</v>
      </c>
    </row>
    <row r="21" spans="1:8">
      <c r="A21" s="727">
        <v>4</v>
      </c>
      <c r="B21" s="726" t="s">
        <v>126</v>
      </c>
      <c r="C21" s="723">
        <v>65642.138039137993</v>
      </c>
      <c r="D21" s="725">
        <v>39847.630959736998</v>
      </c>
      <c r="E21" s="725">
        <v>36395.285435578997</v>
      </c>
      <c r="F21" s="724">
        <v>0.64732849753262323</v>
      </c>
      <c r="G21" s="734">
        <v>0.80358904329317626</v>
      </c>
      <c r="H21" s="723">
        <v>387458.02687725</v>
      </c>
    </row>
    <row r="22" spans="1:8">
      <c r="A22" s="727">
        <v>5</v>
      </c>
      <c r="B22" s="726" t="s">
        <v>137</v>
      </c>
      <c r="C22" s="723">
        <v>40168.136031492002</v>
      </c>
      <c r="D22" s="725">
        <v>25758.464704488</v>
      </c>
      <c r="E22" s="725">
        <v>5276.9573984489998</v>
      </c>
      <c r="F22" s="724">
        <v>0.55941499201593903</v>
      </c>
      <c r="G22" s="734">
        <v>6.6119879313973993</v>
      </c>
      <c r="H22" s="723">
        <v>179357.60012588801</v>
      </c>
    </row>
    <row r="23" spans="1:8">
      <c r="A23" s="727">
        <v>6</v>
      </c>
      <c r="B23" s="726" t="s">
        <v>130</v>
      </c>
      <c r="C23" s="723">
        <v>39388.039880001001</v>
      </c>
      <c r="D23" s="725">
        <v>46305.081107192003</v>
      </c>
      <c r="E23" s="725">
        <v>4536.8877819669997</v>
      </c>
      <c r="F23" s="724">
        <v>-0.14937974541451915</v>
      </c>
      <c r="G23" s="734">
        <v>7.6817311277917568</v>
      </c>
      <c r="H23" s="723">
        <v>256456.542880491</v>
      </c>
    </row>
    <row r="24" spans="1:8">
      <c r="A24" s="727">
        <v>7</v>
      </c>
      <c r="B24" s="726" t="s">
        <v>141</v>
      </c>
      <c r="C24" s="723">
        <v>34983.919456208998</v>
      </c>
      <c r="D24" s="725">
        <v>29984.992531781001</v>
      </c>
      <c r="E24" s="725">
        <v>4708.6779112550003</v>
      </c>
      <c r="F24" s="724">
        <v>0.16671429613096111</v>
      </c>
      <c r="G24" s="734">
        <v>6.4296692437994256</v>
      </c>
      <c r="H24" s="723">
        <v>173802.27457179799</v>
      </c>
    </row>
    <row r="25" spans="1:8" ht="17.25" customHeight="1">
      <c r="A25" s="727">
        <v>8</v>
      </c>
      <c r="B25" s="726" t="s">
        <v>139</v>
      </c>
      <c r="C25" s="729">
        <v>31545.901382849999</v>
      </c>
      <c r="D25" s="728">
        <v>20626.962502802999</v>
      </c>
      <c r="E25" s="728">
        <v>2055.8709589189998</v>
      </c>
      <c r="F25" s="724">
        <v>0.52935272842829995</v>
      </c>
      <c r="G25" s="734">
        <v>14.344300305422472</v>
      </c>
      <c r="H25" s="723">
        <v>155573.36131466099</v>
      </c>
    </row>
    <row r="26" spans="1:8">
      <c r="A26" s="727">
        <v>9</v>
      </c>
      <c r="B26" s="726" t="s">
        <v>143</v>
      </c>
      <c r="C26" s="723">
        <v>29573.015797774999</v>
      </c>
      <c r="D26" s="725">
        <v>22630.998236079002</v>
      </c>
      <c r="E26" s="725">
        <v>2641.898072123</v>
      </c>
      <c r="F26" s="724">
        <v>0.30674818182031527</v>
      </c>
      <c r="G26" s="734">
        <v>10.193851916478538</v>
      </c>
      <c r="H26" s="723">
        <v>163836.83480760103</v>
      </c>
    </row>
    <row r="27" spans="1:8">
      <c r="A27" s="727">
        <v>10</v>
      </c>
      <c r="B27" s="726" t="s">
        <v>125</v>
      </c>
      <c r="C27" s="723">
        <v>28575.398162451998</v>
      </c>
      <c r="D27" s="725">
        <v>17210.711633289</v>
      </c>
      <c r="E27" s="725">
        <v>9416.3806630149993</v>
      </c>
      <c r="F27" s="724">
        <v>0.66032635787014149</v>
      </c>
      <c r="G27" s="734">
        <v>2.0346477256052791</v>
      </c>
      <c r="H27" s="723">
        <v>180728.22277482902</v>
      </c>
    </row>
    <row r="28" spans="1:8">
      <c r="A28" s="727">
        <v>11</v>
      </c>
      <c r="B28" s="726" t="s">
        <v>124</v>
      </c>
      <c r="C28" s="723">
        <v>26951.236213269</v>
      </c>
      <c r="D28" s="725">
        <v>14094.862963557</v>
      </c>
      <c r="E28" s="725">
        <v>4122.0966623029999</v>
      </c>
      <c r="F28" s="724">
        <v>0.91213183717733348</v>
      </c>
      <c r="G28" s="734">
        <v>5.5382348889924975</v>
      </c>
      <c r="H28" s="723">
        <v>147998.09889010299</v>
      </c>
    </row>
    <row r="29" spans="1:8">
      <c r="A29" s="727">
        <v>12</v>
      </c>
      <c r="B29" s="726" t="s">
        <v>145</v>
      </c>
      <c r="C29" s="723">
        <v>20438.874836915998</v>
      </c>
      <c r="D29" s="725">
        <v>18606.96784139</v>
      </c>
      <c r="E29" s="725">
        <v>1766.6546950239999</v>
      </c>
      <c r="F29" s="724">
        <v>9.8452741528957777E-2</v>
      </c>
      <c r="G29" s="734">
        <v>10.569252833892556</v>
      </c>
      <c r="H29" s="723">
        <v>108965.259964354</v>
      </c>
    </row>
    <row r="30" spans="1:8">
      <c r="A30" s="727">
        <v>13</v>
      </c>
      <c r="B30" s="726" t="s">
        <v>131</v>
      </c>
      <c r="C30" s="723">
        <v>17072.121594201999</v>
      </c>
      <c r="D30" s="725">
        <v>11031.903246542</v>
      </c>
      <c r="E30" s="725">
        <v>3219.7357137210001</v>
      </c>
      <c r="F30" s="724">
        <v>0.54752278121668008</v>
      </c>
      <c r="G30" s="734">
        <v>4.3023363133342407</v>
      </c>
      <c r="H30" s="723">
        <v>90171.604208570003</v>
      </c>
    </row>
    <row r="31" spans="1:8">
      <c r="A31" s="727">
        <v>14</v>
      </c>
      <c r="B31" s="726" t="s">
        <v>138</v>
      </c>
      <c r="C31" s="723">
        <v>16816.781895125001</v>
      </c>
      <c r="D31" s="725">
        <v>13397.255286193</v>
      </c>
      <c r="E31" s="725">
        <v>2323.6126668470001</v>
      </c>
      <c r="F31" s="724">
        <v>0.25524083372928708</v>
      </c>
      <c r="G31" s="734">
        <v>6.2373430111931443</v>
      </c>
      <c r="H31" s="723">
        <v>101083.97698551</v>
      </c>
    </row>
    <row r="32" spans="1:8">
      <c r="A32" s="727">
        <v>15</v>
      </c>
      <c r="B32" s="726" t="s">
        <v>146</v>
      </c>
      <c r="C32" s="723">
        <v>15600.64508036</v>
      </c>
      <c r="D32" s="725">
        <v>13729.183179144</v>
      </c>
      <c r="E32" s="725">
        <v>3421.1727279729998</v>
      </c>
      <c r="F32" s="724">
        <v>0.13631269076946517</v>
      </c>
      <c r="G32" s="734">
        <v>3.5600284816964445</v>
      </c>
      <c r="H32" s="723">
        <v>88304.645284833008</v>
      </c>
    </row>
    <row r="33" spans="1:8">
      <c r="A33" s="727">
        <v>16</v>
      </c>
      <c r="B33" s="733" t="s">
        <v>140</v>
      </c>
      <c r="C33" s="732">
        <v>14727.830982336</v>
      </c>
      <c r="D33" s="731">
        <v>11773.311198236999</v>
      </c>
      <c r="E33" s="731">
        <v>161.953006878</v>
      </c>
      <c r="F33" s="730">
        <v>0.2509506233506702</v>
      </c>
      <c r="G33" s="734">
        <v>89.938916579860404</v>
      </c>
      <c r="H33" s="723">
        <v>65817.928238321998</v>
      </c>
    </row>
    <row r="34" spans="1:8" ht="15" customHeight="1">
      <c r="A34" s="727">
        <v>17</v>
      </c>
      <c r="B34" s="726" t="s">
        <v>148</v>
      </c>
      <c r="C34" s="723">
        <v>14430.808172034</v>
      </c>
      <c r="D34" s="725">
        <v>12225.687575329001</v>
      </c>
      <c r="E34" s="725">
        <v>1344.7178040450001</v>
      </c>
      <c r="F34" s="724">
        <v>0.18036781842477745</v>
      </c>
      <c r="G34" s="734">
        <v>9.7314769899120641</v>
      </c>
      <c r="H34" s="723">
        <v>68917.283435438003</v>
      </c>
    </row>
    <row r="35" spans="1:8">
      <c r="A35" s="727">
        <v>18</v>
      </c>
      <c r="B35" s="726" t="s">
        <v>151</v>
      </c>
      <c r="C35" s="723">
        <v>13654.039223992</v>
      </c>
      <c r="D35" s="725">
        <v>10715.709200322</v>
      </c>
      <c r="E35" s="725">
        <v>1391.361627686</v>
      </c>
      <c r="F35" s="724">
        <v>0.27420770466426103</v>
      </c>
      <c r="G35" s="734">
        <v>8.8134366740444694</v>
      </c>
      <c r="H35" s="723">
        <v>63732.265624349006</v>
      </c>
    </row>
    <row r="36" spans="1:8">
      <c r="A36" s="727">
        <v>19</v>
      </c>
      <c r="B36" s="726" t="s">
        <v>144</v>
      </c>
      <c r="C36" s="723">
        <v>13150.399276796999</v>
      </c>
      <c r="D36" s="725">
        <v>10705.988854941999</v>
      </c>
      <c r="E36" s="725">
        <v>2360.9367114769998</v>
      </c>
      <c r="F36" s="724">
        <v>0.22832177905048301</v>
      </c>
      <c r="G36" s="734">
        <v>4.569992288598927</v>
      </c>
      <c r="H36" s="723">
        <v>65613.56179901601</v>
      </c>
    </row>
    <row r="37" spans="1:8">
      <c r="A37" s="727">
        <v>20</v>
      </c>
      <c r="B37" s="726" t="s">
        <v>149</v>
      </c>
      <c r="C37" s="723">
        <v>12630.327250373</v>
      </c>
      <c r="D37" s="725">
        <v>7904.5326565060004</v>
      </c>
      <c r="E37" s="725">
        <v>2217.9121600590001</v>
      </c>
      <c r="F37" s="724">
        <v>0.5978588234406661</v>
      </c>
      <c r="G37" s="734">
        <v>4.6946922776405229</v>
      </c>
      <c r="H37" s="723">
        <v>48598.109275986004</v>
      </c>
    </row>
    <row r="38" spans="1:8" ht="15.75" customHeight="1">
      <c r="A38" s="727">
        <v>21</v>
      </c>
      <c r="B38" s="726" t="s">
        <v>152</v>
      </c>
      <c r="C38" s="723">
        <v>12598.229828677</v>
      </c>
      <c r="D38" s="725">
        <v>8734.9746753620002</v>
      </c>
      <c r="E38" s="725">
        <v>876.23158104300001</v>
      </c>
      <c r="F38" s="724">
        <v>0.4422743392962265</v>
      </c>
      <c r="G38" s="734">
        <v>13.377739973353867</v>
      </c>
      <c r="H38" s="723">
        <v>49828.957131926007</v>
      </c>
    </row>
    <row r="39" spans="1:8">
      <c r="A39" s="727">
        <v>22</v>
      </c>
      <c r="B39" s="726" t="s">
        <v>129</v>
      </c>
      <c r="C39" s="723">
        <v>12553.720699586</v>
      </c>
      <c r="D39" s="725">
        <v>11025.61745688</v>
      </c>
      <c r="E39" s="725">
        <v>3085.7280221860001</v>
      </c>
      <c r="F39" s="724">
        <v>0.13859570665155463</v>
      </c>
      <c r="G39" s="734">
        <v>3.0683173012418177</v>
      </c>
      <c r="H39" s="723">
        <v>69522.528070632994</v>
      </c>
    </row>
    <row r="40" spans="1:8">
      <c r="A40" s="727">
        <v>23</v>
      </c>
      <c r="B40" s="726" t="s">
        <v>136</v>
      </c>
      <c r="C40" s="723">
        <v>12470.478089971</v>
      </c>
      <c r="D40" s="725">
        <v>7879.0941893339996</v>
      </c>
      <c r="E40" s="725">
        <v>1900.230367292</v>
      </c>
      <c r="F40" s="724">
        <v>0.58272991670189689</v>
      </c>
      <c r="G40" s="734">
        <v>5.5626138307338806</v>
      </c>
      <c r="H40" s="723">
        <v>56448.211896722998</v>
      </c>
    </row>
    <row r="41" spans="1:8">
      <c r="A41" s="727">
        <v>24</v>
      </c>
      <c r="B41" s="726" t="s">
        <v>156</v>
      </c>
      <c r="C41" s="723">
        <v>12374.491988838001</v>
      </c>
      <c r="D41" s="725">
        <v>15999.525138636</v>
      </c>
      <c r="E41" s="725">
        <v>1678.4793491600001</v>
      </c>
      <c r="F41" s="724">
        <v>-0.2265712962345483</v>
      </c>
      <c r="G41" s="734">
        <v>6.3724422019435938</v>
      </c>
      <c r="H41" s="723">
        <v>81241.000009393989</v>
      </c>
    </row>
    <row r="42" spans="1:8">
      <c r="A42" s="727">
        <v>25</v>
      </c>
      <c r="B42" s="726" t="s">
        <v>159</v>
      </c>
      <c r="C42" s="723">
        <v>12089.296969335999</v>
      </c>
      <c r="D42" s="725">
        <v>14478.740383261</v>
      </c>
      <c r="E42" s="725">
        <v>2524.8276493019998</v>
      </c>
      <c r="F42" s="724">
        <v>-0.1650311664326447</v>
      </c>
      <c r="G42" s="734">
        <v>3.7881672131870632</v>
      </c>
      <c r="H42" s="723">
        <v>63127.929477820995</v>
      </c>
    </row>
    <row r="43" spans="1:8">
      <c r="A43" s="727">
        <v>26</v>
      </c>
      <c r="B43" s="726" t="s">
        <v>142</v>
      </c>
      <c r="C43" s="723">
        <v>9013.9001917599999</v>
      </c>
      <c r="D43" s="725">
        <v>7634.4174241860001</v>
      </c>
      <c r="E43" s="725">
        <v>992.08569801800002</v>
      </c>
      <c r="F43" s="724">
        <v>0.18069260441586121</v>
      </c>
      <c r="G43" s="734">
        <v>8.0858080201821991</v>
      </c>
      <c r="H43" s="723">
        <v>47557.494798697997</v>
      </c>
    </row>
    <row r="44" spans="1:8">
      <c r="A44" s="727">
        <v>27</v>
      </c>
      <c r="B44" s="726" t="s">
        <v>127</v>
      </c>
      <c r="C44" s="723">
        <v>8839.1736523540003</v>
      </c>
      <c r="D44" s="725">
        <v>5227.7053200749997</v>
      </c>
      <c r="E44" s="725">
        <v>2029.1993058800001</v>
      </c>
      <c r="F44" s="724">
        <v>0.69083242286257796</v>
      </c>
      <c r="G44" s="734">
        <v>3.3559908712469859</v>
      </c>
      <c r="H44" s="723">
        <v>56151.530867529007</v>
      </c>
    </row>
    <row r="45" spans="1:8">
      <c r="A45" s="727">
        <v>28</v>
      </c>
      <c r="B45" s="726" t="s">
        <v>128</v>
      </c>
      <c r="C45" s="723">
        <v>8208.2777174050007</v>
      </c>
      <c r="D45" s="725">
        <v>2007.2488463330001</v>
      </c>
      <c r="E45" s="725">
        <v>5669.9038608640003</v>
      </c>
      <c r="F45" s="724">
        <v>3.0893174418311551</v>
      </c>
      <c r="G45" s="734">
        <v>0.44769257448294608</v>
      </c>
      <c r="H45" s="723">
        <v>34513.959157523001</v>
      </c>
    </row>
    <row r="46" spans="1:8">
      <c r="A46" s="727">
        <v>29</v>
      </c>
      <c r="B46" s="726" t="s">
        <v>169</v>
      </c>
      <c r="C46" s="723">
        <v>7456.7115356820004</v>
      </c>
      <c r="D46" s="725">
        <v>4867.6159105420002</v>
      </c>
      <c r="E46" s="725">
        <v>2902.741210834</v>
      </c>
      <c r="F46" s="724">
        <v>0.53190220278734146</v>
      </c>
      <c r="G46" s="734">
        <v>1.5688516454209083</v>
      </c>
      <c r="H46" s="723">
        <v>46893.561309274999</v>
      </c>
    </row>
    <row r="47" spans="1:8">
      <c r="A47" s="727">
        <v>30</v>
      </c>
      <c r="B47" s="726" t="s">
        <v>166</v>
      </c>
      <c r="C47" s="723">
        <v>6967.3997333830002</v>
      </c>
      <c r="D47" s="725">
        <v>5753.3277053419997</v>
      </c>
      <c r="E47" s="725">
        <v>1060.1832842809999</v>
      </c>
      <c r="F47" s="724">
        <v>0.21102083702162955</v>
      </c>
      <c r="G47" s="734">
        <v>5.571882274212788</v>
      </c>
      <c r="H47" s="723">
        <v>37453.897277254997</v>
      </c>
    </row>
    <row r="48" spans="1:8">
      <c r="A48" s="727">
        <v>31</v>
      </c>
      <c r="B48" s="726" t="s">
        <v>147</v>
      </c>
      <c r="C48" s="723">
        <v>5206.479365962</v>
      </c>
      <c r="D48" s="725">
        <v>2764.3534996469998</v>
      </c>
      <c r="E48" s="725">
        <v>224.58717629200001</v>
      </c>
      <c r="F48" s="724">
        <v>0.88343472230554188</v>
      </c>
      <c r="G48" s="734">
        <v>22.182442790913075</v>
      </c>
      <c r="H48" s="723">
        <v>22707.994745882002</v>
      </c>
    </row>
    <row r="49" spans="1:8">
      <c r="A49" s="727">
        <v>32</v>
      </c>
      <c r="B49" s="726" t="s">
        <v>150</v>
      </c>
      <c r="C49" s="723">
        <v>5035.4915062070004</v>
      </c>
      <c r="D49" s="725">
        <v>6439.6410454400002</v>
      </c>
      <c r="E49" s="725">
        <v>1074.9674727470001</v>
      </c>
      <c r="F49" s="724">
        <v>-0.21804779634841565</v>
      </c>
      <c r="G49" s="734">
        <v>3.6843198830371797</v>
      </c>
      <c r="H49" s="723">
        <v>33918.632699690002</v>
      </c>
    </row>
    <row r="50" spans="1:8">
      <c r="A50" s="727">
        <v>33</v>
      </c>
      <c r="B50" s="726" t="s">
        <v>155</v>
      </c>
      <c r="C50" s="723">
        <v>5009.0729080390001</v>
      </c>
      <c r="D50" s="725">
        <v>4007.0680665680002</v>
      </c>
      <c r="E50" s="725">
        <v>387.15759618300001</v>
      </c>
      <c r="F50" s="724">
        <v>0.25005935133245782</v>
      </c>
      <c r="G50" s="734">
        <v>11.938072137609133</v>
      </c>
      <c r="H50" s="723">
        <v>22158.818551282002</v>
      </c>
    </row>
    <row r="51" spans="1:8">
      <c r="A51" s="727">
        <v>34</v>
      </c>
      <c r="B51" s="726" t="s">
        <v>170</v>
      </c>
      <c r="C51" s="723">
        <v>4168.833555448</v>
      </c>
      <c r="D51" s="725">
        <v>2960.9288832789998</v>
      </c>
      <c r="E51" s="725">
        <v>1382.1367421760001</v>
      </c>
      <c r="F51" s="724">
        <v>0.40794788385168479</v>
      </c>
      <c r="G51" s="734">
        <v>2.0162236689292383</v>
      </c>
      <c r="H51" s="723">
        <v>18179.870440728999</v>
      </c>
    </row>
    <row r="52" spans="1:8" ht="18.75" customHeight="1">
      <c r="A52" s="727">
        <v>35</v>
      </c>
      <c r="B52" s="726" t="s">
        <v>153</v>
      </c>
      <c r="C52" s="723">
        <v>3358.6336082339999</v>
      </c>
      <c r="D52" s="725">
        <v>3137.2829350920001</v>
      </c>
      <c r="E52" s="725">
        <v>232.32066699699999</v>
      </c>
      <c r="F52" s="724">
        <v>7.055489661645975E-2</v>
      </c>
      <c r="G52" s="734">
        <v>13.456886903985046</v>
      </c>
      <c r="H52" s="723">
        <v>18056.411544581999</v>
      </c>
    </row>
    <row r="53" spans="1:8">
      <c r="A53" s="727">
        <v>36</v>
      </c>
      <c r="B53" s="726" t="s">
        <v>168</v>
      </c>
      <c r="C53" s="723">
        <v>2729.5147710840001</v>
      </c>
      <c r="D53" s="725">
        <v>2264.6515355880001</v>
      </c>
      <c r="E53" s="725">
        <v>1198.906783226</v>
      </c>
      <c r="F53" s="724">
        <v>0.20526921170470569</v>
      </c>
      <c r="G53" s="734">
        <v>1.2766697205094326</v>
      </c>
      <c r="H53" s="723">
        <v>16520.930089078</v>
      </c>
    </row>
    <row r="54" spans="1:8">
      <c r="A54" s="727">
        <v>37</v>
      </c>
      <c r="B54" s="726" t="s">
        <v>162</v>
      </c>
      <c r="C54" s="723">
        <v>2158.763107798</v>
      </c>
      <c r="D54" s="725">
        <v>1489.8204826870001</v>
      </c>
      <c r="E54" s="725">
        <v>227.10931600999999</v>
      </c>
      <c r="F54" s="724">
        <v>0.4490088791802036</v>
      </c>
      <c r="G54" s="734">
        <v>8.5053921420948946</v>
      </c>
      <c r="H54" s="723">
        <v>10091.263659656001</v>
      </c>
    </row>
    <row r="55" spans="1:8">
      <c r="A55" s="727">
        <v>38</v>
      </c>
      <c r="B55" s="726" t="s">
        <v>164</v>
      </c>
      <c r="C55" s="723">
        <v>1959.144061726</v>
      </c>
      <c r="D55" s="725">
        <v>2518.5434138770001</v>
      </c>
      <c r="E55" s="725">
        <v>164.467160605</v>
      </c>
      <c r="F55" s="724">
        <v>-0.22211225308594973</v>
      </c>
      <c r="G55" s="734">
        <v>10.912068369875168</v>
      </c>
      <c r="H55" s="723">
        <v>11991.742643347001</v>
      </c>
    </row>
    <row r="56" spans="1:8">
      <c r="A56" s="727">
        <v>39</v>
      </c>
      <c r="B56" s="726" t="s">
        <v>163</v>
      </c>
      <c r="C56" s="723">
        <v>1843.9609139629999</v>
      </c>
      <c r="D56" s="725">
        <v>1720.439148575</v>
      </c>
      <c r="E56" s="725">
        <v>106.05290478000001</v>
      </c>
      <c r="F56" s="724">
        <v>7.1796648832543886E-2</v>
      </c>
      <c r="G56" s="734">
        <v>16.387179707978575</v>
      </c>
      <c r="H56" s="723">
        <v>10150.326469816999</v>
      </c>
    </row>
    <row r="57" spans="1:8">
      <c r="A57" s="727">
        <v>40</v>
      </c>
      <c r="B57" s="726" t="s">
        <v>161</v>
      </c>
      <c r="C57" s="723">
        <v>1426.6717728799999</v>
      </c>
      <c r="D57" s="725">
        <v>2687.2703227980001</v>
      </c>
      <c r="E57" s="725">
        <v>494.75966884799999</v>
      </c>
      <c r="F57" s="724">
        <v>-0.46910001544074598</v>
      </c>
      <c r="G57" s="724">
        <v>1.8835652190524486</v>
      </c>
      <c r="H57" s="723">
        <v>21713.966778246002</v>
      </c>
    </row>
    <row r="58" spans="1:8">
      <c r="A58" s="727">
        <v>41</v>
      </c>
      <c r="B58" s="726" t="s">
        <v>160</v>
      </c>
      <c r="C58" s="723">
        <v>1319.5219487689999</v>
      </c>
      <c r="D58" s="725">
        <v>274.751458077</v>
      </c>
      <c r="E58" s="725">
        <v>228.68747375699999</v>
      </c>
      <c r="F58" s="724">
        <v>3.8026021699917587</v>
      </c>
      <c r="G58" s="724">
        <v>4.7699791208114215</v>
      </c>
      <c r="H58" s="723">
        <v>4012.7434574359995</v>
      </c>
    </row>
    <row r="59" spans="1:8">
      <c r="A59" s="727">
        <v>42</v>
      </c>
      <c r="B59" s="726" t="s">
        <v>158</v>
      </c>
      <c r="C59" s="723">
        <v>1023.336812173</v>
      </c>
      <c r="D59" s="725">
        <v>548.91228886600004</v>
      </c>
      <c r="E59" s="725">
        <v>88.147755883000002</v>
      </c>
      <c r="F59" s="724">
        <v>0.86429932965631973</v>
      </c>
      <c r="G59" s="724">
        <v>10.609334825622698</v>
      </c>
      <c r="H59" s="723">
        <v>3997.5398340309998</v>
      </c>
    </row>
    <row r="60" spans="1:8">
      <c r="A60" s="727">
        <v>43</v>
      </c>
      <c r="B60" s="726" t="s">
        <v>171</v>
      </c>
      <c r="C60" s="723">
        <v>590.39447748400005</v>
      </c>
      <c r="D60" s="725">
        <v>449.61159662599999</v>
      </c>
      <c r="E60" s="725">
        <v>239.926202907</v>
      </c>
      <c r="F60" s="724">
        <v>0.31312110700540341</v>
      </c>
      <c r="G60" s="724">
        <v>1.4607336353038867</v>
      </c>
      <c r="H60" s="723">
        <v>5413.1724519280006</v>
      </c>
    </row>
    <row r="61" spans="1:8">
      <c r="A61" s="727">
        <v>44</v>
      </c>
      <c r="B61" s="726" t="s">
        <v>173</v>
      </c>
      <c r="C61" s="723">
        <v>454.889102944</v>
      </c>
      <c r="D61" s="725">
        <v>591.62077647700005</v>
      </c>
      <c r="E61" s="728">
        <v>157.32649785300001</v>
      </c>
      <c r="F61" s="724">
        <v>-0.2311137116367239</v>
      </c>
      <c r="G61" s="724">
        <v>1.8913699163953384</v>
      </c>
      <c r="H61" s="723">
        <v>3802.5875682850005</v>
      </c>
    </row>
    <row r="62" spans="1:8">
      <c r="A62" s="727">
        <v>45</v>
      </c>
      <c r="B62" s="726" t="s">
        <v>1796</v>
      </c>
      <c r="C62" s="723">
        <v>438.85985266900002</v>
      </c>
      <c r="D62" s="725">
        <v>319.27309639499998</v>
      </c>
      <c r="E62" s="725"/>
      <c r="F62" s="724">
        <v>0.37455945278285863</v>
      </c>
      <c r="G62" s="724"/>
      <c r="H62" s="723">
        <v>1184.4055048709999</v>
      </c>
    </row>
    <row r="63" spans="1:8">
      <c r="A63" s="727">
        <v>46</v>
      </c>
      <c r="B63" s="733" t="s">
        <v>157</v>
      </c>
      <c r="C63" s="732">
        <v>216.68905182200001</v>
      </c>
      <c r="D63" s="731">
        <v>323.81466175700001</v>
      </c>
      <c r="E63" s="731">
        <v>113.961629023</v>
      </c>
      <c r="F63" s="730">
        <v>-0.33082384026017386</v>
      </c>
      <c r="G63" s="724">
        <v>0.90142115095833986</v>
      </c>
      <c r="H63" s="723">
        <v>1287.7615105340001</v>
      </c>
    </row>
    <row r="64" spans="1:8">
      <c r="A64" s="727">
        <v>47</v>
      </c>
      <c r="B64" s="726" t="s">
        <v>1862</v>
      </c>
      <c r="C64" s="729">
        <v>0.35897849700000001</v>
      </c>
      <c r="D64" s="728"/>
      <c r="E64" s="725"/>
      <c r="F64" s="724"/>
      <c r="G64" s="724"/>
      <c r="H64" s="723">
        <v>46.944770689000002</v>
      </c>
    </row>
    <row r="65" spans="1:8">
      <c r="A65" s="727">
        <v>48</v>
      </c>
      <c r="B65" s="726" t="s">
        <v>154</v>
      </c>
      <c r="C65" s="723"/>
      <c r="D65" s="725"/>
      <c r="E65" s="725"/>
      <c r="F65" s="724"/>
      <c r="G65" s="724"/>
      <c r="H65" s="723">
        <v>8.8808350750000002</v>
      </c>
    </row>
    <row r="66" spans="1:8">
      <c r="A66" s="727">
        <v>49</v>
      </c>
      <c r="B66" s="726" t="s">
        <v>366</v>
      </c>
      <c r="C66" s="723"/>
      <c r="D66" s="725"/>
      <c r="E66" s="725">
        <v>9</v>
      </c>
      <c r="F66" s="724"/>
      <c r="G66" s="724"/>
      <c r="H66" s="723">
        <v>20</v>
      </c>
    </row>
    <row r="67" spans="1:8">
      <c r="A67" s="727">
        <v>50</v>
      </c>
      <c r="B67" s="726" t="s">
        <v>172</v>
      </c>
      <c r="C67" s="723"/>
      <c r="D67" s="725"/>
      <c r="E67" s="725">
        <v>340.82964789599998</v>
      </c>
      <c r="F67" s="724"/>
      <c r="G67" s="724"/>
      <c r="H67" s="723">
        <v>1374.9215944799998</v>
      </c>
    </row>
    <row r="68" spans="1:8">
      <c r="A68" s="722"/>
      <c r="B68" s="722"/>
      <c r="C68" s="722"/>
      <c r="D68" s="722"/>
      <c r="E68" s="722"/>
      <c r="F68" s="722"/>
      <c r="G68" s="722"/>
      <c r="H68" s="722"/>
    </row>
    <row r="69" spans="1:8">
      <c r="A69" s="722"/>
      <c r="B69" s="722"/>
      <c r="C69" s="722"/>
      <c r="D69" s="722"/>
      <c r="E69" s="722"/>
      <c r="F69" s="722"/>
      <c r="G69" s="722"/>
      <c r="H69" s="722"/>
    </row>
    <row r="70" spans="1:8">
      <c r="A70" s="722"/>
      <c r="B70" s="722"/>
      <c r="C70" s="722"/>
      <c r="D70" s="722"/>
      <c r="E70" s="722"/>
      <c r="F70" s="722"/>
      <c r="G70" s="722"/>
      <c r="H70" s="722"/>
    </row>
    <row r="71" spans="1:8">
      <c r="A71" s="722"/>
      <c r="B71" s="722"/>
      <c r="C71" s="722"/>
      <c r="D71" s="722"/>
      <c r="E71" s="722"/>
      <c r="F71" s="722"/>
      <c r="G71" s="722"/>
      <c r="H71" s="722"/>
    </row>
    <row r="72" spans="1:8">
      <c r="A72" s="722"/>
      <c r="B72" s="722"/>
      <c r="C72" s="722"/>
      <c r="D72" s="722"/>
      <c r="E72" s="722"/>
      <c r="F72" s="722"/>
      <c r="G72" s="722"/>
      <c r="H72" s="722"/>
    </row>
    <row r="73" spans="1:8">
      <c r="A73" s="722"/>
      <c r="B73" s="722"/>
      <c r="C73" s="722"/>
      <c r="D73" s="722"/>
      <c r="E73" s="722"/>
      <c r="F73" s="722"/>
      <c r="G73" s="722"/>
      <c r="H73" s="722"/>
    </row>
    <row r="74" spans="1:8">
      <c r="A74" s="722"/>
      <c r="B74" s="722"/>
      <c r="C74" s="722"/>
      <c r="D74" s="722"/>
      <c r="E74" s="722"/>
      <c r="F74" s="722"/>
      <c r="G74" s="722"/>
      <c r="H74" s="722"/>
    </row>
    <row r="75" spans="1:8">
      <c r="A75" s="722"/>
      <c r="B75" s="722"/>
      <c r="C75" s="722"/>
      <c r="D75" s="722"/>
      <c r="E75" s="722"/>
      <c r="F75" s="722"/>
      <c r="G75" s="722"/>
      <c r="H75" s="722"/>
    </row>
    <row r="76" spans="1:8">
      <c r="A76" s="722"/>
      <c r="B76" s="722"/>
      <c r="C76" s="722"/>
      <c r="D76" s="722"/>
      <c r="E76" s="722"/>
      <c r="F76" s="722"/>
      <c r="G76" s="722"/>
      <c r="H76" s="722"/>
    </row>
    <row r="77" spans="1:8">
      <c r="A77" s="722"/>
      <c r="B77" s="722"/>
      <c r="C77" s="722"/>
      <c r="D77" s="722"/>
      <c r="E77" s="722"/>
      <c r="F77" s="722"/>
      <c r="G77" s="722"/>
      <c r="H77" s="722"/>
    </row>
    <row r="78" spans="1:8">
      <c r="A78" s="722"/>
      <c r="B78" s="722"/>
      <c r="C78" s="722"/>
      <c r="D78" s="722"/>
      <c r="E78" s="722"/>
      <c r="F78" s="722"/>
      <c r="G78" s="722"/>
      <c r="H78" s="722"/>
    </row>
    <row r="79" spans="1:8">
      <c r="A79" s="722"/>
      <c r="B79" s="722"/>
      <c r="C79" s="722"/>
      <c r="D79" s="722"/>
      <c r="E79" s="722"/>
      <c r="F79" s="722"/>
      <c r="G79" s="722"/>
      <c r="H79" s="722"/>
    </row>
    <row r="80" spans="1:8">
      <c r="A80" s="722"/>
      <c r="B80" s="722"/>
      <c r="C80" s="722"/>
      <c r="D80" s="722"/>
      <c r="E80" s="722"/>
      <c r="F80" s="722"/>
      <c r="G80" s="722"/>
      <c r="H80" s="722"/>
    </row>
    <row r="81" spans="1:8">
      <c r="A81" s="722"/>
      <c r="B81" s="722"/>
      <c r="C81" s="722"/>
      <c r="D81" s="722"/>
      <c r="E81" s="722"/>
      <c r="F81" s="722"/>
      <c r="G81" s="722"/>
      <c r="H81" s="722"/>
    </row>
    <row r="82" spans="1:8">
      <c r="A82" s="722"/>
      <c r="B82" s="722"/>
      <c r="C82" s="722"/>
      <c r="D82" s="722"/>
      <c r="E82" s="722"/>
      <c r="F82" s="722"/>
      <c r="G82" s="722"/>
      <c r="H82" s="722"/>
    </row>
    <row r="83" spans="1:8">
      <c r="A83" s="722"/>
      <c r="B83" s="722"/>
      <c r="C83" s="722"/>
      <c r="D83" s="722"/>
      <c r="E83" s="722"/>
      <c r="F83" s="722"/>
      <c r="G83" s="722"/>
      <c r="H83" s="722"/>
    </row>
    <row r="84" spans="1:8">
      <c r="A84" s="722"/>
      <c r="B84" s="722"/>
      <c r="C84" s="722"/>
      <c r="D84" s="722"/>
      <c r="E84" s="722"/>
      <c r="F84" s="722"/>
      <c r="G84" s="722"/>
      <c r="H84" s="722"/>
    </row>
    <row r="85" spans="1:8">
      <c r="A85" s="722"/>
      <c r="B85" s="722"/>
      <c r="C85" s="722"/>
      <c r="D85" s="722"/>
      <c r="E85" s="722"/>
      <c r="F85" s="722"/>
      <c r="G85" s="722"/>
      <c r="H85" s="722"/>
    </row>
    <row r="86" spans="1:8">
      <c r="A86" s="722"/>
      <c r="B86" s="722"/>
      <c r="C86" s="722"/>
      <c r="D86" s="722"/>
      <c r="E86" s="722"/>
      <c r="F86" s="722"/>
      <c r="G86" s="722"/>
      <c r="H86" s="722"/>
    </row>
    <row r="87" spans="1:8">
      <c r="A87" s="722"/>
      <c r="B87" s="722"/>
      <c r="C87" s="722"/>
      <c r="D87" s="722"/>
      <c r="E87" s="722"/>
      <c r="F87" s="722"/>
      <c r="G87" s="722"/>
      <c r="H87" s="722"/>
    </row>
    <row r="88" spans="1:8">
      <c r="A88" s="722"/>
      <c r="B88" s="722"/>
      <c r="C88" s="722"/>
      <c r="D88" s="722"/>
      <c r="E88" s="722"/>
      <c r="F88" s="722"/>
      <c r="G88" s="722"/>
      <c r="H88" s="722"/>
    </row>
    <row r="89" spans="1:8">
      <c r="A89" s="722"/>
      <c r="B89" s="722"/>
      <c r="C89" s="722"/>
      <c r="D89" s="722"/>
      <c r="E89" s="722"/>
      <c r="F89" s="722"/>
      <c r="G89" s="722"/>
      <c r="H89" s="722"/>
    </row>
    <row r="90" spans="1:8">
      <c r="A90" s="722"/>
      <c r="B90" s="722"/>
      <c r="C90" s="722"/>
      <c r="D90" s="722"/>
      <c r="E90" s="722"/>
      <c r="F90" s="722"/>
      <c r="G90" s="722"/>
      <c r="H90" s="722"/>
    </row>
    <row r="91" spans="1:8">
      <c r="A91" s="722"/>
      <c r="B91" s="722"/>
      <c r="C91" s="722"/>
      <c r="D91" s="722"/>
      <c r="E91" s="722"/>
      <c r="F91" s="722"/>
      <c r="G91" s="722"/>
      <c r="H91" s="722"/>
    </row>
    <row r="92" spans="1:8">
      <c r="A92" s="722"/>
      <c r="B92" s="722"/>
      <c r="C92" s="722"/>
      <c r="D92" s="722"/>
      <c r="E92" s="722"/>
      <c r="F92" s="722"/>
      <c r="G92" s="722"/>
      <c r="H92" s="722"/>
    </row>
    <row r="93" spans="1:8">
      <c r="A93" s="722"/>
      <c r="B93" s="722"/>
      <c r="C93" s="722"/>
      <c r="D93" s="722"/>
      <c r="E93" s="722"/>
      <c r="F93" s="722"/>
      <c r="G93" s="722"/>
      <c r="H93" s="722"/>
    </row>
    <row r="94" spans="1:8">
      <c r="A94" s="722"/>
      <c r="B94" s="722"/>
      <c r="C94" s="722"/>
      <c r="D94" s="722"/>
      <c r="E94" s="722"/>
      <c r="F94" s="722"/>
      <c r="G94" s="722"/>
      <c r="H94" s="722"/>
    </row>
    <row r="95" spans="1:8">
      <c r="A95" s="722"/>
      <c r="B95" s="722"/>
      <c r="C95" s="722"/>
      <c r="D95" s="722"/>
      <c r="E95" s="722"/>
      <c r="F95" s="722"/>
      <c r="G95" s="722"/>
      <c r="H95" s="722"/>
    </row>
    <row r="96" spans="1:8">
      <c r="A96" s="722"/>
      <c r="B96" s="722"/>
      <c r="C96" s="722"/>
      <c r="D96" s="722"/>
      <c r="E96" s="722"/>
      <c r="F96" s="722"/>
      <c r="G96" s="722"/>
      <c r="H96" s="722"/>
    </row>
    <row r="97" spans="1:8">
      <c r="A97" s="722"/>
      <c r="B97" s="722"/>
      <c r="C97" s="722"/>
      <c r="D97" s="722"/>
      <c r="E97" s="722"/>
      <c r="F97" s="722"/>
      <c r="G97" s="722"/>
      <c r="H97" s="722"/>
    </row>
    <row r="98" spans="1:8">
      <c r="A98" s="722"/>
      <c r="B98" s="722"/>
      <c r="C98" s="722"/>
      <c r="D98" s="722"/>
      <c r="E98" s="722"/>
      <c r="F98" s="722"/>
      <c r="G98" s="722"/>
      <c r="H98" s="722"/>
    </row>
    <row r="99" spans="1:8">
      <c r="A99" s="722"/>
      <c r="B99" s="722"/>
      <c r="C99" s="722"/>
      <c r="D99" s="722"/>
      <c r="E99" s="722"/>
      <c r="F99" s="722"/>
      <c r="G99" s="722"/>
      <c r="H99" s="722"/>
    </row>
    <row r="100" spans="1:8">
      <c r="A100" s="722"/>
      <c r="B100" s="722"/>
      <c r="C100" s="722"/>
      <c r="D100" s="722"/>
      <c r="E100" s="722"/>
      <c r="F100" s="722"/>
      <c r="G100" s="722"/>
      <c r="H100" s="722"/>
    </row>
    <row r="101" spans="1:8">
      <c r="A101" s="722"/>
      <c r="B101" s="722"/>
      <c r="C101" s="722"/>
      <c r="D101" s="722"/>
      <c r="E101" s="722"/>
      <c r="F101" s="722"/>
      <c r="G101" s="722"/>
      <c r="H101" s="722"/>
    </row>
    <row r="102" spans="1:8">
      <c r="A102" s="722"/>
      <c r="B102" s="722"/>
      <c r="C102" s="722"/>
      <c r="D102" s="722"/>
      <c r="E102" s="722"/>
      <c r="F102" s="722"/>
      <c r="G102" s="722"/>
      <c r="H102" s="722"/>
    </row>
    <row r="103" spans="1:8">
      <c r="A103" s="722"/>
      <c r="B103" s="722"/>
      <c r="C103" s="722"/>
      <c r="D103" s="722"/>
      <c r="E103" s="722"/>
      <c r="F103" s="722"/>
      <c r="G103" s="722"/>
      <c r="H103" s="722"/>
    </row>
    <row r="104" spans="1:8">
      <c r="A104" s="722"/>
      <c r="B104" s="722"/>
      <c r="C104" s="722"/>
      <c r="D104" s="722"/>
      <c r="E104" s="722"/>
      <c r="F104" s="722"/>
      <c r="G104" s="722"/>
      <c r="H104" s="722"/>
    </row>
    <row r="105" spans="1:8">
      <c r="A105" s="722"/>
      <c r="B105" s="722"/>
      <c r="C105" s="722"/>
      <c r="D105" s="722"/>
      <c r="E105" s="722"/>
      <c r="F105" s="722"/>
      <c r="G105" s="722"/>
      <c r="H105" s="722"/>
    </row>
    <row r="106" spans="1:8">
      <c r="A106" s="722"/>
      <c r="B106" s="722"/>
      <c r="C106" s="722"/>
      <c r="D106" s="722"/>
      <c r="E106" s="722"/>
      <c r="F106" s="722"/>
      <c r="G106" s="722"/>
      <c r="H106" s="722"/>
    </row>
    <row r="107" spans="1:8">
      <c r="A107" s="722"/>
      <c r="B107" s="722"/>
      <c r="C107" s="722"/>
      <c r="D107" s="722"/>
      <c r="E107" s="722"/>
      <c r="F107" s="722"/>
      <c r="G107" s="722"/>
      <c r="H107" s="722"/>
    </row>
    <row r="108" spans="1:8">
      <c r="A108" s="722"/>
      <c r="B108" s="722"/>
      <c r="C108" s="722"/>
      <c r="D108" s="722"/>
      <c r="E108" s="722"/>
      <c r="F108" s="722"/>
      <c r="G108" s="722"/>
      <c r="H108" s="722"/>
    </row>
    <row r="109" spans="1:8">
      <c r="A109" s="722"/>
      <c r="B109" s="722"/>
      <c r="C109" s="722"/>
      <c r="D109" s="722"/>
      <c r="E109" s="722"/>
      <c r="F109" s="722"/>
      <c r="G109" s="722"/>
      <c r="H109" s="722"/>
    </row>
    <row r="110" spans="1:8">
      <c r="A110" s="722"/>
      <c r="B110" s="722"/>
      <c r="C110" s="722"/>
      <c r="D110" s="722"/>
      <c r="E110" s="722"/>
      <c r="F110" s="722"/>
      <c r="G110" s="722"/>
      <c r="H110" s="722"/>
    </row>
    <row r="111" spans="1:8">
      <c r="A111" s="722"/>
      <c r="B111" s="722"/>
      <c r="C111" s="722"/>
      <c r="D111" s="722"/>
      <c r="E111" s="722"/>
      <c r="F111" s="722"/>
      <c r="G111" s="722"/>
      <c r="H111" s="722"/>
    </row>
    <row r="112" spans="1:8">
      <c r="A112" s="722"/>
      <c r="B112" s="722"/>
      <c r="C112" s="722"/>
      <c r="D112" s="722"/>
      <c r="E112" s="722"/>
      <c r="F112" s="722"/>
      <c r="G112" s="722"/>
      <c r="H112" s="722"/>
    </row>
    <row r="113" spans="1:8">
      <c r="A113" s="722"/>
      <c r="B113" s="722"/>
      <c r="C113" s="722"/>
      <c r="D113" s="722"/>
      <c r="E113" s="722"/>
      <c r="F113" s="722"/>
      <c r="G113" s="722"/>
      <c r="H113" s="722"/>
    </row>
    <row r="114" spans="1:8">
      <c r="A114" s="722"/>
      <c r="B114" s="722"/>
      <c r="C114" s="722"/>
      <c r="D114" s="722"/>
      <c r="E114" s="722"/>
      <c r="F114" s="722"/>
      <c r="G114" s="722"/>
      <c r="H114" s="722"/>
    </row>
    <row r="115" spans="1:8">
      <c r="A115" s="722"/>
      <c r="B115" s="722"/>
      <c r="C115" s="722"/>
      <c r="D115" s="722"/>
      <c r="E115" s="722"/>
      <c r="F115" s="722"/>
      <c r="G115" s="722"/>
      <c r="H115" s="722"/>
    </row>
    <row r="116" spans="1:8">
      <c r="A116" s="722"/>
      <c r="B116" s="722"/>
      <c r="C116" s="722"/>
      <c r="D116" s="722"/>
      <c r="E116" s="722"/>
      <c r="F116" s="722"/>
      <c r="G116" s="722"/>
      <c r="H116" s="722"/>
    </row>
    <row r="117" spans="1:8">
      <c r="A117" s="722"/>
      <c r="B117" s="722"/>
      <c r="C117" s="722"/>
      <c r="D117" s="722"/>
      <c r="E117" s="722"/>
      <c r="F117" s="722"/>
      <c r="G117" s="722"/>
      <c r="H117" s="722"/>
    </row>
    <row r="118" spans="1:8">
      <c r="A118" s="722"/>
      <c r="B118" s="722"/>
      <c r="C118" s="722"/>
      <c r="D118" s="722"/>
      <c r="E118" s="722"/>
      <c r="F118" s="722"/>
      <c r="G118" s="722"/>
      <c r="H118" s="722"/>
    </row>
    <row r="119" spans="1:8">
      <c r="A119" s="722"/>
      <c r="B119" s="722"/>
      <c r="C119" s="722"/>
      <c r="D119" s="722"/>
      <c r="E119" s="722"/>
      <c r="F119" s="722"/>
      <c r="G119" s="722"/>
      <c r="H119" s="722"/>
    </row>
    <row r="120" spans="1:8">
      <c r="A120" s="722"/>
      <c r="B120" s="722"/>
      <c r="C120" s="722"/>
      <c r="D120" s="722"/>
      <c r="E120" s="722"/>
      <c r="F120" s="722"/>
      <c r="G120" s="722"/>
      <c r="H120" s="722"/>
    </row>
    <row r="121" spans="1:8">
      <c r="A121" s="722"/>
      <c r="B121" s="722"/>
      <c r="C121" s="722"/>
      <c r="D121" s="722"/>
      <c r="E121" s="722"/>
      <c r="F121" s="722"/>
      <c r="G121" s="722"/>
      <c r="H121" s="722"/>
    </row>
    <row r="122" spans="1:8">
      <c r="A122" s="722"/>
      <c r="B122" s="722"/>
      <c r="C122" s="722"/>
      <c r="D122" s="722"/>
      <c r="E122" s="722"/>
      <c r="F122" s="722"/>
      <c r="G122" s="722"/>
      <c r="H122" s="722"/>
    </row>
    <row r="123" spans="1:8">
      <c r="A123" s="722"/>
      <c r="B123" s="722"/>
      <c r="C123" s="722"/>
      <c r="D123" s="722"/>
      <c r="E123" s="722"/>
      <c r="F123" s="722"/>
      <c r="G123" s="722"/>
      <c r="H123" s="722"/>
    </row>
    <row r="124" spans="1:8">
      <c r="A124" s="722"/>
      <c r="B124" s="722"/>
      <c r="C124" s="722"/>
      <c r="D124" s="722"/>
      <c r="E124" s="722"/>
      <c r="F124" s="722"/>
      <c r="G124" s="722"/>
      <c r="H124" s="722"/>
    </row>
    <row r="125" spans="1:8">
      <c r="A125" s="722"/>
      <c r="B125" s="722"/>
      <c r="C125" s="722"/>
      <c r="D125" s="722"/>
      <c r="E125" s="722"/>
      <c r="F125" s="722"/>
      <c r="G125" s="722"/>
      <c r="H125" s="722"/>
    </row>
    <row r="126" spans="1:8">
      <c r="A126" s="722"/>
      <c r="B126" s="722"/>
      <c r="C126" s="722"/>
      <c r="D126" s="722"/>
      <c r="E126" s="722"/>
      <c r="F126" s="722"/>
      <c r="G126" s="722"/>
      <c r="H126" s="722"/>
    </row>
    <row r="127" spans="1:8">
      <c r="A127" s="722"/>
      <c r="B127" s="722"/>
      <c r="C127" s="722"/>
      <c r="D127" s="722"/>
      <c r="E127" s="722"/>
      <c r="F127" s="722"/>
      <c r="G127" s="722"/>
      <c r="H127" s="722"/>
    </row>
    <row r="128" spans="1:8">
      <c r="A128" s="722"/>
      <c r="B128" s="722"/>
      <c r="C128" s="722"/>
      <c r="D128" s="722"/>
      <c r="E128" s="722"/>
      <c r="F128" s="722"/>
      <c r="G128" s="722"/>
      <c r="H128" s="722"/>
    </row>
    <row r="129" spans="1:8">
      <c r="A129" s="722"/>
      <c r="B129" s="722"/>
      <c r="C129" s="722"/>
      <c r="D129" s="722"/>
      <c r="E129" s="722"/>
      <c r="F129" s="722"/>
      <c r="G129" s="722"/>
      <c r="H129" s="722"/>
    </row>
    <row r="130" spans="1:8">
      <c r="A130" s="722"/>
      <c r="B130" s="722"/>
      <c r="C130" s="722"/>
      <c r="D130" s="722"/>
      <c r="E130" s="722"/>
      <c r="F130" s="722"/>
      <c r="G130" s="722"/>
      <c r="H130" s="722"/>
    </row>
    <row r="131" spans="1:8">
      <c r="A131" s="722"/>
      <c r="B131" s="722"/>
      <c r="C131" s="722"/>
      <c r="D131" s="722"/>
      <c r="E131" s="722"/>
      <c r="F131" s="722"/>
      <c r="G131" s="722"/>
      <c r="H131" s="722"/>
    </row>
    <row r="132" spans="1:8">
      <c r="A132" s="722"/>
      <c r="B132" s="722"/>
      <c r="C132" s="722"/>
      <c r="D132" s="722"/>
      <c r="E132" s="722"/>
      <c r="F132" s="722"/>
      <c r="G132" s="722"/>
      <c r="H132" s="722"/>
    </row>
    <row r="133" spans="1:8">
      <c r="A133" s="722"/>
      <c r="B133" s="722"/>
      <c r="C133" s="722"/>
      <c r="D133" s="722"/>
      <c r="E133" s="722"/>
      <c r="F133" s="722"/>
      <c r="G133" s="722"/>
      <c r="H133" s="722"/>
    </row>
    <row r="134" spans="1:8">
      <c r="A134" s="722"/>
      <c r="B134" s="722"/>
      <c r="C134" s="722"/>
      <c r="D134" s="722"/>
      <c r="E134" s="722"/>
      <c r="F134" s="722"/>
      <c r="G134" s="722"/>
      <c r="H134" s="722"/>
    </row>
    <row r="135" spans="1:8">
      <c r="A135" s="722"/>
      <c r="B135" s="722"/>
      <c r="C135" s="722"/>
      <c r="D135" s="722"/>
      <c r="E135" s="722"/>
      <c r="F135" s="722"/>
      <c r="G135" s="722"/>
      <c r="H135" s="722"/>
    </row>
    <row r="136" spans="1:8">
      <c r="A136" s="722"/>
      <c r="B136" s="722"/>
      <c r="C136" s="722"/>
      <c r="D136" s="722"/>
      <c r="E136" s="722"/>
      <c r="F136" s="722"/>
      <c r="G136" s="722"/>
      <c r="H136" s="722"/>
    </row>
    <row r="137" spans="1:8">
      <c r="A137" s="722"/>
      <c r="B137" s="722"/>
      <c r="C137" s="722"/>
      <c r="D137" s="722"/>
      <c r="E137" s="722"/>
      <c r="F137" s="722"/>
      <c r="G137" s="722"/>
      <c r="H137" s="722"/>
    </row>
    <row r="138" spans="1:8">
      <c r="A138" s="722"/>
      <c r="B138" s="722"/>
      <c r="C138" s="722"/>
      <c r="D138" s="722"/>
      <c r="E138" s="722"/>
      <c r="F138" s="722"/>
      <c r="G138" s="722"/>
      <c r="H138" s="722"/>
    </row>
    <row r="139" spans="1:8">
      <c r="A139" s="722"/>
      <c r="B139" s="722"/>
      <c r="C139" s="722"/>
      <c r="D139" s="722"/>
      <c r="E139" s="722"/>
      <c r="F139" s="722"/>
      <c r="G139" s="722"/>
      <c r="H139" s="722"/>
    </row>
    <row r="140" spans="1:8">
      <c r="A140" s="722"/>
      <c r="B140" s="722"/>
      <c r="C140" s="722"/>
      <c r="D140" s="722"/>
      <c r="E140" s="722"/>
      <c r="F140" s="722"/>
      <c r="G140" s="722"/>
      <c r="H140" s="722"/>
    </row>
    <row r="141" spans="1:8">
      <c r="A141" s="722"/>
      <c r="B141" s="722"/>
      <c r="C141" s="722"/>
      <c r="D141" s="722"/>
      <c r="E141" s="722"/>
      <c r="F141" s="722"/>
      <c r="G141" s="722"/>
      <c r="H141" s="722"/>
    </row>
    <row r="142" spans="1:8">
      <c r="A142" s="722"/>
      <c r="B142" s="722"/>
      <c r="C142" s="722"/>
      <c r="D142" s="722"/>
      <c r="E142" s="722"/>
      <c r="F142" s="722"/>
      <c r="G142" s="722"/>
      <c r="H142" s="722"/>
    </row>
    <row r="143" spans="1:8">
      <c r="A143" s="722"/>
      <c r="B143" s="722"/>
      <c r="C143" s="722"/>
      <c r="D143" s="722"/>
      <c r="E143" s="722"/>
      <c r="F143" s="722"/>
      <c r="G143" s="722"/>
      <c r="H143" s="722"/>
    </row>
    <row r="144" spans="1:8">
      <c r="A144" s="722"/>
      <c r="B144" s="722"/>
      <c r="C144" s="722"/>
      <c r="D144" s="722"/>
      <c r="E144" s="722"/>
      <c r="F144" s="722"/>
      <c r="G144" s="722"/>
      <c r="H144" s="722"/>
    </row>
    <row r="145" spans="1:8">
      <c r="A145" s="722"/>
      <c r="B145" s="722"/>
      <c r="C145" s="722"/>
      <c r="D145" s="722"/>
      <c r="E145" s="722"/>
      <c r="F145" s="722"/>
      <c r="G145" s="722"/>
      <c r="H145" s="722"/>
    </row>
    <row r="146" spans="1:8">
      <c r="A146" s="722"/>
      <c r="B146" s="722"/>
      <c r="C146" s="722"/>
      <c r="D146" s="722"/>
      <c r="E146" s="722"/>
      <c r="F146" s="722"/>
      <c r="G146" s="722"/>
      <c r="H146" s="722"/>
    </row>
    <row r="147" spans="1:8">
      <c r="A147" s="722"/>
      <c r="B147" s="722"/>
      <c r="C147" s="722"/>
      <c r="D147" s="722"/>
      <c r="E147" s="722"/>
      <c r="F147" s="722"/>
      <c r="G147" s="722"/>
      <c r="H147" s="722"/>
    </row>
    <row r="148" spans="1:8">
      <c r="A148" s="722"/>
      <c r="B148" s="722"/>
      <c r="C148" s="722"/>
      <c r="D148" s="722"/>
      <c r="E148" s="722"/>
      <c r="F148" s="722"/>
      <c r="G148" s="722"/>
      <c r="H148" s="722"/>
    </row>
    <row r="149" spans="1:8">
      <c r="A149" s="722"/>
      <c r="B149" s="722"/>
      <c r="C149" s="722"/>
      <c r="D149" s="722"/>
      <c r="E149" s="722"/>
      <c r="F149" s="722"/>
      <c r="G149" s="722"/>
      <c r="H149" s="722"/>
    </row>
    <row r="150" spans="1:8">
      <c r="A150" s="722"/>
      <c r="B150" s="722"/>
      <c r="C150" s="722"/>
      <c r="D150" s="722"/>
      <c r="E150" s="722"/>
      <c r="F150" s="722"/>
      <c r="G150" s="722"/>
      <c r="H150" s="722"/>
    </row>
    <row r="151" spans="1:8">
      <c r="A151" s="722"/>
      <c r="B151" s="722"/>
      <c r="C151" s="722"/>
      <c r="D151" s="722"/>
      <c r="E151" s="722"/>
      <c r="F151" s="722"/>
      <c r="G151" s="722"/>
      <c r="H151" s="722"/>
    </row>
    <row r="152" spans="1:8">
      <c r="A152" s="722"/>
      <c r="B152" s="722"/>
      <c r="C152" s="722"/>
      <c r="D152" s="722"/>
      <c r="E152" s="722"/>
      <c r="F152" s="722"/>
      <c r="G152" s="722"/>
      <c r="H152" s="722"/>
    </row>
    <row r="153" spans="1:8">
      <c r="A153" s="722"/>
      <c r="B153" s="722"/>
      <c r="C153" s="722"/>
      <c r="D153" s="722"/>
      <c r="E153" s="722"/>
      <c r="F153" s="722"/>
      <c r="G153" s="722"/>
      <c r="H153" s="722"/>
    </row>
    <row r="154" spans="1:8">
      <c r="A154" s="722"/>
      <c r="B154" s="722"/>
      <c r="C154" s="722"/>
      <c r="D154" s="722"/>
      <c r="E154" s="722"/>
      <c r="F154" s="722"/>
      <c r="G154" s="722"/>
      <c r="H154" s="722"/>
    </row>
    <row r="155" spans="1:8">
      <c r="A155" s="722"/>
      <c r="B155" s="722"/>
      <c r="C155" s="722"/>
      <c r="D155" s="722"/>
      <c r="E155" s="722"/>
      <c r="F155" s="722"/>
      <c r="G155" s="722"/>
      <c r="H155" s="722"/>
    </row>
    <row r="156" spans="1:8">
      <c r="A156" s="722"/>
      <c r="B156" s="722"/>
      <c r="C156" s="722"/>
      <c r="D156" s="722"/>
      <c r="E156" s="722"/>
      <c r="F156" s="722"/>
      <c r="G156" s="722"/>
      <c r="H156" s="722"/>
    </row>
  </sheetData>
  <mergeCells count="5">
    <mergeCell ref="A1:I1"/>
    <mergeCell ref="C2:E2"/>
    <mergeCell ref="F2:G2"/>
    <mergeCell ref="C16:E16"/>
    <mergeCell ref="F16:G1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5776EEA-6AE9-4140-951F-15B38E2EED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F18:G67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92"/>
  <sheetViews>
    <sheetView rightToLeft="1" zoomScaleNormal="100" workbookViewId="0">
      <selection activeCell="G6" sqref="G6"/>
    </sheetView>
  </sheetViews>
  <sheetFormatPr defaultRowHeight="17.25"/>
  <cols>
    <col min="1" max="1" width="5.140625" customWidth="1"/>
    <col min="2" max="2" width="29.5703125" style="46" customWidth="1"/>
    <col min="3" max="3" width="10.5703125" style="45" customWidth="1"/>
    <col min="4" max="5" width="10.28515625" style="45" customWidth="1"/>
    <col min="6" max="6" width="12.7109375" style="45" customWidth="1"/>
    <col min="7" max="7" width="14.7109375" customWidth="1"/>
    <col min="8" max="8" width="13.140625" customWidth="1"/>
    <col min="9" max="9" width="9.42578125" customWidth="1"/>
    <col min="10" max="10" width="12" bestFit="1" customWidth="1"/>
    <col min="11" max="11" width="28.28515625" customWidth="1"/>
    <col min="12" max="12" width="11.42578125" bestFit="1" customWidth="1"/>
    <col min="13" max="13" width="14.140625" customWidth="1"/>
    <col min="15" max="15" width="12.140625" bestFit="1" customWidth="1"/>
  </cols>
  <sheetData>
    <row r="1" spans="1:9" ht="18" thickBot="1">
      <c r="A1" s="795"/>
      <c r="B1" s="795"/>
      <c r="C1" s="1236"/>
      <c r="D1" s="1236"/>
      <c r="E1" s="1236"/>
      <c r="F1" s="1236"/>
      <c r="G1" s="1236"/>
      <c r="I1" s="794" t="s">
        <v>1913</v>
      </c>
    </row>
    <row r="2" spans="1:9" ht="36.75" customHeight="1" thickBot="1">
      <c r="A2" s="793" t="s">
        <v>367</v>
      </c>
      <c r="B2" s="792" t="s">
        <v>369</v>
      </c>
      <c r="C2" s="1237" t="s">
        <v>257</v>
      </c>
      <c r="D2" s="1233"/>
      <c r="E2" s="1234"/>
      <c r="F2" s="1232" t="s">
        <v>258</v>
      </c>
      <c r="G2" s="1234"/>
      <c r="H2" s="791" t="s">
        <v>1903</v>
      </c>
      <c r="I2" s="790" t="s">
        <v>1912</v>
      </c>
    </row>
    <row r="3" spans="1:9" ht="20.25" customHeight="1" thickBot="1">
      <c r="A3" s="789"/>
      <c r="B3" s="788"/>
      <c r="C3" s="754" t="s">
        <v>2178</v>
      </c>
      <c r="D3" s="754" t="s">
        <v>2035</v>
      </c>
      <c r="E3" s="754" t="s">
        <v>2182</v>
      </c>
      <c r="F3" s="753" t="s">
        <v>259</v>
      </c>
      <c r="G3" s="787" t="s">
        <v>361</v>
      </c>
      <c r="H3" s="753" t="s">
        <v>2183</v>
      </c>
      <c r="I3" s="786" t="s">
        <v>2178</v>
      </c>
    </row>
    <row r="4" spans="1:9" ht="19.5" customHeight="1">
      <c r="A4" s="415">
        <v>1</v>
      </c>
      <c r="B4" s="783" t="s">
        <v>126</v>
      </c>
      <c r="C4" s="418">
        <v>40009291.717</v>
      </c>
      <c r="D4" s="418">
        <v>25388489.120999999</v>
      </c>
      <c r="E4" s="418">
        <v>22329232.285999998</v>
      </c>
      <c r="F4" s="748">
        <v>0.57588313059190499</v>
      </c>
      <c r="G4" s="785">
        <v>0.79178984770045413</v>
      </c>
      <c r="H4" s="418">
        <v>325604620.05700004</v>
      </c>
      <c r="I4" s="746">
        <v>0.25864862664079136</v>
      </c>
    </row>
    <row r="5" spans="1:9">
      <c r="A5" s="415">
        <v>2</v>
      </c>
      <c r="B5" s="783" t="s">
        <v>135</v>
      </c>
      <c r="C5" s="418">
        <v>19877190.734000001</v>
      </c>
      <c r="D5" s="418">
        <v>12553626.312999999</v>
      </c>
      <c r="E5" s="418">
        <v>12996517.707</v>
      </c>
      <c r="F5" s="748">
        <v>0.58338238198280856</v>
      </c>
      <c r="G5" s="784">
        <v>0.52942435674857968</v>
      </c>
      <c r="H5" s="418">
        <v>149545523.30000001</v>
      </c>
      <c r="I5" s="746">
        <v>0.12850035239793206</v>
      </c>
    </row>
    <row r="6" spans="1:9" ht="17.25" customHeight="1">
      <c r="A6" s="415">
        <v>3</v>
      </c>
      <c r="B6" s="783" t="s">
        <v>123</v>
      </c>
      <c r="C6" s="418">
        <v>16356485.521</v>
      </c>
      <c r="D6" s="418">
        <v>10382948.435000001</v>
      </c>
      <c r="E6" s="418">
        <v>6612448.2029999997</v>
      </c>
      <c r="F6" s="748">
        <v>0.57532184845142198</v>
      </c>
      <c r="G6" s="784">
        <v>1.4735899652989692</v>
      </c>
      <c r="H6" s="418">
        <v>100033566.273</v>
      </c>
      <c r="I6" s="746">
        <v>0.10574000026296539</v>
      </c>
    </row>
    <row r="7" spans="1:9">
      <c r="A7" s="415">
        <v>4</v>
      </c>
      <c r="B7" s="783" t="s">
        <v>137</v>
      </c>
      <c r="C7" s="418">
        <v>11214733.375</v>
      </c>
      <c r="D7" s="418">
        <v>6647044.4390000002</v>
      </c>
      <c r="E7" s="418">
        <v>3356535.4539999999</v>
      </c>
      <c r="F7" s="748">
        <v>0.68717592877823086</v>
      </c>
      <c r="G7" s="784">
        <v>2.3411633896598194</v>
      </c>
      <c r="H7" s="418">
        <v>62834137.806000002</v>
      </c>
      <c r="I7" s="746">
        <v>7.2500043392517644E-2</v>
      </c>
    </row>
    <row r="8" spans="1:9">
      <c r="A8" s="415">
        <v>5</v>
      </c>
      <c r="B8" s="783" t="s">
        <v>122</v>
      </c>
      <c r="C8" s="418">
        <v>10326377.986</v>
      </c>
      <c r="D8" s="418">
        <v>7842884.7529999996</v>
      </c>
      <c r="E8" s="418">
        <v>5528292.0489999996</v>
      </c>
      <c r="F8" s="748">
        <v>0.31665558161491969</v>
      </c>
      <c r="G8" s="784">
        <v>0.86791470032194029</v>
      </c>
      <c r="H8" s="418">
        <v>73560090.816999987</v>
      </c>
      <c r="I8" s="746">
        <v>6.6757079908958517E-2</v>
      </c>
    </row>
    <row r="9" spans="1:9">
      <c r="A9" s="415">
        <v>6</v>
      </c>
      <c r="B9" s="783" t="s">
        <v>143</v>
      </c>
      <c r="C9" s="418">
        <v>6037756.8039999995</v>
      </c>
      <c r="D9" s="418">
        <v>5868238.0539999995</v>
      </c>
      <c r="E9" s="418">
        <v>1286617.1680000001</v>
      </c>
      <c r="F9" s="748">
        <v>2.8887503956055438E-2</v>
      </c>
      <c r="G9" s="784">
        <v>3.6927376333594824</v>
      </c>
      <c r="H9" s="418">
        <v>46815159.895999998</v>
      </c>
      <c r="I9" s="746">
        <v>3.9032370690085055E-2</v>
      </c>
    </row>
    <row r="10" spans="1:9" ht="17.25" customHeight="1">
      <c r="A10" s="415">
        <v>7</v>
      </c>
      <c r="B10" s="783" t="s">
        <v>139</v>
      </c>
      <c r="C10" s="418">
        <v>4398651.9950000001</v>
      </c>
      <c r="D10" s="418">
        <v>3260930.4249999998</v>
      </c>
      <c r="E10" s="418">
        <v>1287893.8459999999</v>
      </c>
      <c r="F10" s="748">
        <v>0.34889476981098122</v>
      </c>
      <c r="G10" s="784">
        <v>2.4153839686877427</v>
      </c>
      <c r="H10" s="418">
        <v>32243563.654000003</v>
      </c>
      <c r="I10" s="746">
        <v>2.8436026951562221E-2</v>
      </c>
    </row>
    <row r="11" spans="1:9">
      <c r="A11" s="415">
        <v>8</v>
      </c>
      <c r="B11" s="783" t="s">
        <v>145</v>
      </c>
      <c r="C11" s="418">
        <v>4237676.7230000002</v>
      </c>
      <c r="D11" s="418">
        <v>4180629.8220000002</v>
      </c>
      <c r="E11" s="418">
        <v>1213552.848</v>
      </c>
      <c r="F11" s="748">
        <v>1.3645527929738721E-2</v>
      </c>
      <c r="G11" s="784">
        <v>2.4919589451616533</v>
      </c>
      <c r="H11" s="418">
        <v>31643379.200999998</v>
      </c>
      <c r="I11" s="746">
        <v>2.7395367863657483E-2</v>
      </c>
    </row>
    <row r="12" spans="1:9">
      <c r="A12" s="415">
        <v>9</v>
      </c>
      <c r="B12" s="783" t="s">
        <v>124</v>
      </c>
      <c r="C12" s="418">
        <v>3828871.1529999999</v>
      </c>
      <c r="D12" s="418">
        <v>2461223.1749999998</v>
      </c>
      <c r="E12" s="418">
        <v>685286.147</v>
      </c>
      <c r="F12" s="748">
        <v>0.55567816518711277</v>
      </c>
      <c r="G12" s="784">
        <v>4.587258942504203</v>
      </c>
      <c r="H12" s="418">
        <v>36300893.875</v>
      </c>
      <c r="I12" s="746">
        <v>2.4752556788882114E-2</v>
      </c>
    </row>
    <row r="13" spans="1:9" ht="18" thickBot="1">
      <c r="A13" s="415">
        <v>10</v>
      </c>
      <c r="B13" s="783" t="s">
        <v>131</v>
      </c>
      <c r="C13" s="418">
        <v>3592546.0320000001</v>
      </c>
      <c r="D13" s="418">
        <v>3165313.6860000002</v>
      </c>
      <c r="E13" s="418">
        <v>2012508.736</v>
      </c>
      <c r="F13" s="748">
        <v>0.13497314591271747</v>
      </c>
      <c r="G13" s="782">
        <v>0.78510829182308695</v>
      </c>
      <c r="H13" s="418">
        <v>24894833.667000003</v>
      </c>
      <c r="I13" s="781">
        <v>2.3224782480360761E-2</v>
      </c>
    </row>
    <row r="14" spans="1:9" ht="18.75" thickBot="1">
      <c r="A14" s="745"/>
      <c r="B14" s="780" t="s">
        <v>48</v>
      </c>
      <c r="C14" s="627">
        <v>119879582.04000002</v>
      </c>
      <c r="D14" s="627">
        <v>81751328.223000005</v>
      </c>
      <c r="E14" s="627">
        <v>57308884.444000006</v>
      </c>
      <c r="F14" s="743">
        <v>0.46639308064811313</v>
      </c>
      <c r="G14" s="779">
        <v>1.0918149638236572</v>
      </c>
      <c r="H14" s="655">
        <v>883475768.54600024</v>
      </c>
      <c r="I14" s="741">
        <v>0.77498720737771254</v>
      </c>
    </row>
    <row r="15" spans="1:9" ht="15">
      <c r="B15"/>
      <c r="C15"/>
      <c r="D15"/>
      <c r="E15"/>
      <c r="F15"/>
    </row>
    <row r="16" spans="1:9" ht="30" customHeight="1">
      <c r="A16" s="740" t="s">
        <v>367</v>
      </c>
      <c r="B16" s="739"/>
      <c r="C16" s="1235" t="s">
        <v>257</v>
      </c>
      <c r="D16" s="1235"/>
      <c r="E16" s="1235"/>
      <c r="F16" s="1235" t="s">
        <v>258</v>
      </c>
      <c r="G16" s="1235"/>
      <c r="H16" s="738" t="s">
        <v>1903</v>
      </c>
    </row>
    <row r="17" spans="1:8" ht="30.75" customHeight="1">
      <c r="A17" s="737"/>
      <c r="B17" s="777" t="s">
        <v>134</v>
      </c>
      <c r="C17" s="777" t="s">
        <v>2178</v>
      </c>
      <c r="D17" s="777" t="s">
        <v>2035</v>
      </c>
      <c r="E17" s="778" t="s">
        <v>2182</v>
      </c>
      <c r="F17" s="777" t="s">
        <v>259</v>
      </c>
      <c r="G17" s="777" t="s">
        <v>361</v>
      </c>
      <c r="H17" s="776" t="s">
        <v>2183</v>
      </c>
    </row>
    <row r="18" spans="1:8">
      <c r="A18" s="114">
        <v>1</v>
      </c>
      <c r="B18" s="765" t="s">
        <v>126</v>
      </c>
      <c r="C18" s="764">
        <v>40009291.717</v>
      </c>
      <c r="D18" s="764">
        <v>25388489.120999999</v>
      </c>
      <c r="E18" s="763">
        <v>22329232.285999998</v>
      </c>
      <c r="F18" s="775">
        <v>0.57588313059190499</v>
      </c>
      <c r="G18" s="774">
        <v>0.79178984770045413</v>
      </c>
      <c r="H18" s="46">
        <v>325604620.05700004</v>
      </c>
    </row>
    <row r="19" spans="1:8">
      <c r="A19" s="114">
        <v>2</v>
      </c>
      <c r="B19" s="765" t="s">
        <v>135</v>
      </c>
      <c r="C19" s="764">
        <v>19877190.734000001</v>
      </c>
      <c r="D19" s="764">
        <v>12553626.312999999</v>
      </c>
      <c r="E19" s="763">
        <v>12996517.707</v>
      </c>
      <c r="F19" s="762">
        <v>0.58338238198280856</v>
      </c>
      <c r="G19" s="767">
        <v>0.52942435674857968</v>
      </c>
      <c r="H19" s="46">
        <v>149545523.30000001</v>
      </c>
    </row>
    <row r="20" spans="1:8">
      <c r="A20" s="114">
        <v>3</v>
      </c>
      <c r="B20" s="765" t="s">
        <v>123</v>
      </c>
      <c r="C20" s="764">
        <v>16356485.521</v>
      </c>
      <c r="D20" s="764">
        <v>10382948.435000001</v>
      </c>
      <c r="E20" s="764">
        <v>6612448.2029999997</v>
      </c>
      <c r="F20" s="762">
        <v>0.57532184845142198</v>
      </c>
      <c r="G20" s="767">
        <v>1.4735899652989692</v>
      </c>
      <c r="H20" s="46">
        <v>100033566.273</v>
      </c>
    </row>
    <row r="21" spans="1:8">
      <c r="A21" s="114">
        <v>4</v>
      </c>
      <c r="B21" s="765" t="s">
        <v>137</v>
      </c>
      <c r="C21" s="764">
        <v>11214733.375</v>
      </c>
      <c r="D21" s="764">
        <v>6647044.4390000002</v>
      </c>
      <c r="E21" s="763">
        <v>3356535.4539999999</v>
      </c>
      <c r="F21" s="762">
        <v>0.68717592877823086</v>
      </c>
      <c r="G21" s="767">
        <v>2.3411633896598194</v>
      </c>
      <c r="H21" s="46">
        <v>62834137.806000002</v>
      </c>
    </row>
    <row r="22" spans="1:8">
      <c r="A22" s="114">
        <v>5</v>
      </c>
      <c r="B22" s="765" t="s">
        <v>122</v>
      </c>
      <c r="C22" s="764">
        <v>10326377.986</v>
      </c>
      <c r="D22" s="764">
        <v>7842884.7529999996</v>
      </c>
      <c r="E22" s="763">
        <v>5528292.0489999996</v>
      </c>
      <c r="F22" s="762">
        <v>0.31665558161491969</v>
      </c>
      <c r="G22" s="767">
        <v>0.86791470032194029</v>
      </c>
      <c r="H22" s="46">
        <v>73560090.816999987</v>
      </c>
    </row>
    <row r="23" spans="1:8">
      <c r="A23" s="114">
        <v>6</v>
      </c>
      <c r="B23" s="765" t="s">
        <v>143</v>
      </c>
      <c r="C23" s="764">
        <v>6037756.8039999995</v>
      </c>
      <c r="D23" s="764">
        <v>5868238.0539999995</v>
      </c>
      <c r="E23" s="763">
        <v>1286617.1680000001</v>
      </c>
      <c r="F23" s="762">
        <v>2.8887503956055438E-2</v>
      </c>
      <c r="G23" s="767">
        <v>3.6927376333594824</v>
      </c>
      <c r="H23" s="46">
        <v>46815159.895999998</v>
      </c>
    </row>
    <row r="24" spans="1:8">
      <c r="A24" s="114">
        <v>7</v>
      </c>
      <c r="B24" s="765" t="s">
        <v>139</v>
      </c>
      <c r="C24" s="764">
        <v>4398651.9950000001</v>
      </c>
      <c r="D24" s="764">
        <v>3260930.4249999998</v>
      </c>
      <c r="E24" s="763">
        <v>1287893.8459999999</v>
      </c>
      <c r="F24" s="762">
        <v>0.34889476981098122</v>
      </c>
      <c r="G24" s="767">
        <v>2.4153839686877427</v>
      </c>
      <c r="H24" s="46">
        <v>32243563.654000003</v>
      </c>
    </row>
    <row r="25" spans="1:8" ht="17.25" customHeight="1">
      <c r="A25" s="114">
        <v>8</v>
      </c>
      <c r="B25" s="765" t="s">
        <v>145</v>
      </c>
      <c r="C25" s="764">
        <v>4237676.7230000002</v>
      </c>
      <c r="D25" s="764">
        <v>4180629.8220000002</v>
      </c>
      <c r="E25" s="763">
        <v>1213552.848</v>
      </c>
      <c r="F25" s="762">
        <v>1.3645527929738721E-2</v>
      </c>
      <c r="G25" s="767">
        <v>2.4919589451616533</v>
      </c>
      <c r="H25" s="46">
        <v>31643379.200999998</v>
      </c>
    </row>
    <row r="26" spans="1:8">
      <c r="A26" s="114">
        <v>9</v>
      </c>
      <c r="B26" s="765" t="s">
        <v>124</v>
      </c>
      <c r="C26" s="764">
        <v>3828871.1529999999</v>
      </c>
      <c r="D26" s="764">
        <v>2461223.1749999998</v>
      </c>
      <c r="E26" s="763">
        <v>685286.147</v>
      </c>
      <c r="F26" s="762">
        <v>0.55567816518711277</v>
      </c>
      <c r="G26" s="767">
        <v>4.587258942504203</v>
      </c>
      <c r="H26" s="46">
        <v>36300893.875</v>
      </c>
    </row>
    <row r="27" spans="1:8">
      <c r="A27" s="114">
        <v>10</v>
      </c>
      <c r="B27" s="765" t="s">
        <v>131</v>
      </c>
      <c r="C27" s="764">
        <v>3592546.0320000001</v>
      </c>
      <c r="D27" s="764">
        <v>3165313.6860000002</v>
      </c>
      <c r="E27" s="763">
        <v>2012508.736</v>
      </c>
      <c r="F27" s="762">
        <v>0.13497314591271747</v>
      </c>
      <c r="G27" s="767">
        <v>0.78510829182308695</v>
      </c>
      <c r="H27" s="46">
        <v>24894833.667000003</v>
      </c>
    </row>
    <row r="28" spans="1:8">
      <c r="A28" s="114">
        <v>11</v>
      </c>
      <c r="B28" s="765" t="s">
        <v>144</v>
      </c>
      <c r="C28" s="764">
        <v>3458154.0010000002</v>
      </c>
      <c r="D28" s="764">
        <v>4464239.8720000004</v>
      </c>
      <c r="E28" s="763">
        <v>760984.28200000001</v>
      </c>
      <c r="F28" s="762">
        <v>-0.22536554930890595</v>
      </c>
      <c r="G28" s="767">
        <v>3.5443172517458121</v>
      </c>
      <c r="H28" s="46">
        <v>39297093.539000005</v>
      </c>
    </row>
    <row r="29" spans="1:8">
      <c r="A29" s="114">
        <v>12</v>
      </c>
      <c r="B29" s="765" t="s">
        <v>152</v>
      </c>
      <c r="C29" s="764">
        <v>3285447.7009999999</v>
      </c>
      <c r="D29" s="764">
        <v>2376668.662</v>
      </c>
      <c r="E29" s="763">
        <v>650444.25199999998</v>
      </c>
      <c r="F29" s="762">
        <v>0.3823751512064999</v>
      </c>
      <c r="G29" s="767">
        <v>4.0510826883285302</v>
      </c>
      <c r="H29" s="46">
        <v>19929962.071000002</v>
      </c>
    </row>
    <row r="30" spans="1:8">
      <c r="A30" s="114">
        <v>13</v>
      </c>
      <c r="B30" s="765" t="s">
        <v>125</v>
      </c>
      <c r="C30" s="764">
        <v>2900493.3939999999</v>
      </c>
      <c r="D30" s="764">
        <v>1812618.0009999999</v>
      </c>
      <c r="E30" s="763">
        <v>1092019.6000000001</v>
      </c>
      <c r="F30" s="762">
        <v>0.60016804003923152</v>
      </c>
      <c r="G30" s="767">
        <v>1.6560818084217535</v>
      </c>
      <c r="H30" s="46">
        <v>16527329.872</v>
      </c>
    </row>
    <row r="31" spans="1:8">
      <c r="A31" s="114">
        <v>14</v>
      </c>
      <c r="B31" s="765" t="s">
        <v>141</v>
      </c>
      <c r="C31" s="763">
        <v>2646256.7919999999</v>
      </c>
      <c r="D31" s="763">
        <v>2609973.3509999998</v>
      </c>
      <c r="E31" s="763">
        <v>914350.696</v>
      </c>
      <c r="F31" s="762">
        <v>1.3901843475182751E-2</v>
      </c>
      <c r="G31" s="767">
        <v>1.8941376690328453</v>
      </c>
      <c r="H31" s="46">
        <v>18628450.677999999</v>
      </c>
    </row>
    <row r="32" spans="1:8">
      <c r="A32" s="114">
        <v>15</v>
      </c>
      <c r="B32" s="765" t="s">
        <v>130</v>
      </c>
      <c r="C32" s="764">
        <v>2490709.665</v>
      </c>
      <c r="D32" s="764">
        <v>3371834.3149999999</v>
      </c>
      <c r="E32" s="763">
        <v>982045.67099999997</v>
      </c>
      <c r="F32" s="762">
        <v>-0.26131908263707193</v>
      </c>
      <c r="G32" s="767">
        <v>1.5362462648643964</v>
      </c>
      <c r="H32" s="46">
        <v>26747278.952999998</v>
      </c>
    </row>
    <row r="33" spans="1:8">
      <c r="A33" s="114">
        <v>16</v>
      </c>
      <c r="B33" s="765" t="s">
        <v>151</v>
      </c>
      <c r="C33" s="764">
        <v>2294891.1949999998</v>
      </c>
      <c r="D33" s="764">
        <v>2380348.7850000001</v>
      </c>
      <c r="E33" s="763">
        <v>795059.34699999995</v>
      </c>
      <c r="F33" s="762">
        <v>-3.5901289146582083E-2</v>
      </c>
      <c r="G33" s="767">
        <v>1.886440117532509</v>
      </c>
      <c r="H33" s="46">
        <v>17956064.992999997</v>
      </c>
    </row>
    <row r="34" spans="1:8">
      <c r="A34" s="114">
        <v>17</v>
      </c>
      <c r="B34" s="765" t="s">
        <v>138</v>
      </c>
      <c r="C34" s="764">
        <v>2156576.08</v>
      </c>
      <c r="D34" s="764">
        <v>1932267.2520000001</v>
      </c>
      <c r="E34" s="763">
        <v>619341.45400000003</v>
      </c>
      <c r="F34" s="762">
        <v>0.11608581978907329</v>
      </c>
      <c r="G34" s="767">
        <v>2.4820470454089771</v>
      </c>
      <c r="H34" s="46">
        <v>19190578.555</v>
      </c>
    </row>
    <row r="35" spans="1:8">
      <c r="A35" s="114">
        <v>18</v>
      </c>
      <c r="B35" s="765" t="s">
        <v>127</v>
      </c>
      <c r="C35" s="764">
        <v>1957340.412</v>
      </c>
      <c r="D35" s="764">
        <v>1307539.733</v>
      </c>
      <c r="E35" s="763">
        <v>884808.20900000003</v>
      </c>
      <c r="F35" s="762">
        <v>0.496964384790898</v>
      </c>
      <c r="G35" s="767">
        <v>1.2121634859289601</v>
      </c>
      <c r="H35" s="46">
        <v>15482062.250000004</v>
      </c>
    </row>
    <row r="36" spans="1:8">
      <c r="A36" s="114">
        <v>19</v>
      </c>
      <c r="B36" s="765" t="s">
        <v>129</v>
      </c>
      <c r="C36" s="764">
        <v>1240550.3089999999</v>
      </c>
      <c r="D36" s="764">
        <v>1272580.557</v>
      </c>
      <c r="E36" s="763">
        <v>472455.50199999998</v>
      </c>
      <c r="F36" s="762">
        <v>-2.5169524886902828E-2</v>
      </c>
      <c r="G36" s="767">
        <v>1.6257505812684978</v>
      </c>
      <c r="H36" s="46">
        <v>9903044.3640000001</v>
      </c>
    </row>
    <row r="37" spans="1:8">
      <c r="A37" s="114">
        <v>20</v>
      </c>
      <c r="B37" s="765" t="s">
        <v>128</v>
      </c>
      <c r="C37" s="764">
        <v>1221352.4839999999</v>
      </c>
      <c r="D37" s="764">
        <v>389124.89199999999</v>
      </c>
      <c r="E37" s="763">
        <v>2370735.307</v>
      </c>
      <c r="F37" s="762">
        <v>2.1387158958723207</v>
      </c>
      <c r="G37" s="767">
        <v>-0.48482123651942566</v>
      </c>
      <c r="H37" s="46">
        <v>7625481.8950000005</v>
      </c>
    </row>
    <row r="38" spans="1:8">
      <c r="A38" s="114">
        <v>21</v>
      </c>
      <c r="B38" s="765" t="s">
        <v>149</v>
      </c>
      <c r="C38" s="764">
        <v>1148037.578</v>
      </c>
      <c r="D38" s="764">
        <v>750791.88300000003</v>
      </c>
      <c r="E38" s="763">
        <v>315706.23200000002</v>
      </c>
      <c r="F38" s="762">
        <v>0.52910227720189651</v>
      </c>
      <c r="G38" s="767">
        <v>2.6364108833936477</v>
      </c>
      <c r="H38" s="46">
        <v>5160167.4070000006</v>
      </c>
    </row>
    <row r="39" spans="1:8">
      <c r="A39" s="114">
        <v>22</v>
      </c>
      <c r="B39" s="765" t="s">
        <v>146</v>
      </c>
      <c r="C39" s="764">
        <v>1057846.3629999999</v>
      </c>
      <c r="D39" s="764">
        <v>1079813.1429999999</v>
      </c>
      <c r="E39" s="763">
        <v>860997.38600000006</v>
      </c>
      <c r="F39" s="762">
        <v>-2.0343130792954245E-2</v>
      </c>
      <c r="G39" s="767">
        <v>0.22862900654613583</v>
      </c>
      <c r="H39" s="46">
        <v>9620979.7409999985</v>
      </c>
    </row>
    <row r="40" spans="1:8">
      <c r="A40" s="114">
        <v>23</v>
      </c>
      <c r="B40" s="765" t="s">
        <v>140</v>
      </c>
      <c r="C40" s="764">
        <v>1055894.469</v>
      </c>
      <c r="D40" s="764">
        <v>1565394.662</v>
      </c>
      <c r="E40" s="763">
        <v>72196.479000000007</v>
      </c>
      <c r="F40" s="762">
        <v>-0.32547714986394916</v>
      </c>
      <c r="G40" s="767">
        <v>13.625290369077417</v>
      </c>
      <c r="H40" s="46">
        <v>9529363.3630000018</v>
      </c>
    </row>
    <row r="41" spans="1:8">
      <c r="A41" s="114">
        <v>24</v>
      </c>
      <c r="B41" s="765" t="s">
        <v>169</v>
      </c>
      <c r="C41" s="764">
        <v>854913.81799999997</v>
      </c>
      <c r="D41" s="764">
        <v>605032.56999999995</v>
      </c>
      <c r="E41" s="763">
        <v>570151.15</v>
      </c>
      <c r="F41" s="762">
        <v>0.41300462221397449</v>
      </c>
      <c r="G41" s="767">
        <v>0.49945118588290138</v>
      </c>
      <c r="H41" s="46">
        <v>6200882.5559999999</v>
      </c>
    </row>
    <row r="42" spans="1:8">
      <c r="A42" s="114">
        <v>25</v>
      </c>
      <c r="B42" s="765" t="s">
        <v>136</v>
      </c>
      <c r="C42" s="764">
        <v>843210.47600000002</v>
      </c>
      <c r="D42" s="764">
        <v>636114.55700000003</v>
      </c>
      <c r="E42" s="763">
        <v>301207.21899999998</v>
      </c>
      <c r="F42" s="762">
        <v>0.32556387323800862</v>
      </c>
      <c r="G42" s="767">
        <v>1.7994364769856332</v>
      </c>
      <c r="H42" s="46">
        <v>5757199.2809999995</v>
      </c>
    </row>
    <row r="43" spans="1:8">
      <c r="A43" s="114">
        <v>26</v>
      </c>
      <c r="B43" s="765" t="s">
        <v>159</v>
      </c>
      <c r="C43" s="764">
        <v>793685.44400000002</v>
      </c>
      <c r="D43" s="764">
        <v>1044021.289</v>
      </c>
      <c r="E43" s="763">
        <v>294699.84000000003</v>
      </c>
      <c r="F43" s="762">
        <v>-0.23978040260058331</v>
      </c>
      <c r="G43" s="767">
        <v>1.6931994398096721</v>
      </c>
      <c r="H43" s="46">
        <v>6580077.4800000004</v>
      </c>
    </row>
    <row r="44" spans="1:8">
      <c r="A44" s="114">
        <v>27</v>
      </c>
      <c r="B44" s="765" t="s">
        <v>156</v>
      </c>
      <c r="C44" s="764">
        <v>666898.35400000005</v>
      </c>
      <c r="D44" s="764">
        <v>841701.10199999996</v>
      </c>
      <c r="E44" s="763">
        <v>420925.37300000002</v>
      </c>
      <c r="F44" s="762">
        <v>-0.20767793648439337</v>
      </c>
      <c r="G44" s="767">
        <v>0.58436244706968532</v>
      </c>
      <c r="H44" s="46">
        <v>6322269.5130000003</v>
      </c>
    </row>
    <row r="45" spans="1:8">
      <c r="A45" s="114">
        <v>28</v>
      </c>
      <c r="B45" s="765" t="s">
        <v>148</v>
      </c>
      <c r="C45" s="764">
        <v>653021.6</v>
      </c>
      <c r="D45" s="764">
        <v>590468.35499999998</v>
      </c>
      <c r="E45" s="763">
        <v>282174.29200000002</v>
      </c>
      <c r="F45" s="762">
        <v>0.10593835295373277</v>
      </c>
      <c r="G45" s="767">
        <v>1.3142490953782562</v>
      </c>
      <c r="H45" s="46">
        <v>4858272.1500000004</v>
      </c>
    </row>
    <row r="46" spans="1:8">
      <c r="A46" s="114">
        <v>29</v>
      </c>
      <c r="B46" s="765" t="s">
        <v>142</v>
      </c>
      <c r="C46" s="764">
        <v>589618.75300000003</v>
      </c>
      <c r="D46" s="764">
        <v>630100.00800000003</v>
      </c>
      <c r="E46" s="763">
        <v>188837.59700000001</v>
      </c>
      <c r="F46" s="762">
        <v>-6.4245761761678954E-2</v>
      </c>
      <c r="G46" s="767">
        <v>2.1223589071619036</v>
      </c>
      <c r="H46" s="46">
        <v>4560526.4630000005</v>
      </c>
    </row>
    <row r="47" spans="1:8">
      <c r="A47" s="114">
        <v>30</v>
      </c>
      <c r="B47" s="765" t="s">
        <v>166</v>
      </c>
      <c r="C47" s="764">
        <v>585844.11</v>
      </c>
      <c r="D47" s="764">
        <v>584152.103</v>
      </c>
      <c r="E47" s="763">
        <v>197038.60800000001</v>
      </c>
      <c r="F47" s="762">
        <v>2.8965178612050391E-3</v>
      </c>
      <c r="G47" s="767">
        <v>1.9732452738399369</v>
      </c>
      <c r="H47" s="46">
        <v>4358678.8030000003</v>
      </c>
    </row>
    <row r="48" spans="1:8">
      <c r="A48" s="114">
        <v>31</v>
      </c>
      <c r="B48" s="765" t="s">
        <v>153</v>
      </c>
      <c r="C48" s="764">
        <v>550851.73699999996</v>
      </c>
      <c r="D48" s="764">
        <v>558521.45799999998</v>
      </c>
      <c r="E48" s="763">
        <v>84907.592000000004</v>
      </c>
      <c r="F48" s="762">
        <v>-1.3732186812417946E-2</v>
      </c>
      <c r="G48" s="767">
        <v>5.4876617511423467</v>
      </c>
      <c r="H48" s="46">
        <v>3681277.5130000003</v>
      </c>
    </row>
    <row r="49" spans="1:8">
      <c r="A49" s="114">
        <v>32</v>
      </c>
      <c r="B49" s="765" t="s">
        <v>150</v>
      </c>
      <c r="C49" s="764">
        <v>484157.59399999998</v>
      </c>
      <c r="D49" s="764">
        <v>688627.277</v>
      </c>
      <c r="E49" s="763">
        <v>297017.755</v>
      </c>
      <c r="F49" s="762">
        <v>-0.29692358962423149</v>
      </c>
      <c r="G49" s="767">
        <v>0.63006280213787202</v>
      </c>
      <c r="H49" s="46">
        <v>4663576.2639999995</v>
      </c>
    </row>
    <row r="50" spans="1:8">
      <c r="A50" s="114">
        <v>33</v>
      </c>
      <c r="B50" s="765" t="s">
        <v>155</v>
      </c>
      <c r="C50" s="764">
        <v>336564.049</v>
      </c>
      <c r="D50" s="764">
        <v>322086.58199999999</v>
      </c>
      <c r="E50" s="763">
        <v>144108.05100000001</v>
      </c>
      <c r="F50" s="762">
        <v>4.4948991386421611E-2</v>
      </c>
      <c r="G50" s="767">
        <v>1.3354978897049965</v>
      </c>
      <c r="H50" s="46">
        <v>2327666.6439999999</v>
      </c>
    </row>
    <row r="51" spans="1:8">
      <c r="A51" s="114">
        <v>34</v>
      </c>
      <c r="B51" s="765" t="s">
        <v>160</v>
      </c>
      <c r="C51" s="764">
        <v>334877.01699999999</v>
      </c>
      <c r="D51" s="764">
        <v>78576.774999999994</v>
      </c>
      <c r="E51" s="763">
        <v>111954.039</v>
      </c>
      <c r="F51" s="762">
        <v>3.2617811306203395</v>
      </c>
      <c r="G51" s="767">
        <v>1.9912008534144978</v>
      </c>
      <c r="H51" s="46">
        <v>1272661.3020000001</v>
      </c>
    </row>
    <row r="52" spans="1:8" ht="18.75" customHeight="1">
      <c r="A52" s="114">
        <v>35</v>
      </c>
      <c r="B52" s="765" t="s">
        <v>170</v>
      </c>
      <c r="C52" s="764">
        <v>265536.31900000002</v>
      </c>
      <c r="D52" s="764">
        <v>288629.35600000003</v>
      </c>
      <c r="E52" s="763">
        <v>241492.95499999999</v>
      </c>
      <c r="F52" s="769">
        <v>-8.0009314783628604E-2</v>
      </c>
      <c r="G52" s="767">
        <v>9.9561347452144178E-2</v>
      </c>
      <c r="H52" s="773">
        <v>1326756.7940000002</v>
      </c>
    </row>
    <row r="53" spans="1:8">
      <c r="A53" s="114">
        <v>36</v>
      </c>
      <c r="B53" s="765" t="s">
        <v>168</v>
      </c>
      <c r="C53" s="764">
        <v>190469.875</v>
      </c>
      <c r="D53" s="764">
        <v>201421.81400000001</v>
      </c>
      <c r="E53" s="763">
        <v>97580.937999999995</v>
      </c>
      <c r="F53" s="762">
        <v>-5.4373152453090379E-2</v>
      </c>
      <c r="G53" s="767">
        <v>0.95191682826414326</v>
      </c>
      <c r="H53" s="46">
        <v>1569099.835</v>
      </c>
    </row>
    <row r="54" spans="1:8">
      <c r="A54" s="114">
        <v>37</v>
      </c>
      <c r="B54" s="765" t="s">
        <v>161</v>
      </c>
      <c r="C54" s="764">
        <v>153446.389</v>
      </c>
      <c r="D54" s="764">
        <v>433026.429</v>
      </c>
      <c r="E54" s="763">
        <v>220728.32000000001</v>
      </c>
      <c r="F54" s="762">
        <v>-0.64564197766321563</v>
      </c>
      <c r="G54" s="767">
        <v>-0.30481784575717341</v>
      </c>
      <c r="H54" s="46">
        <v>5931901.6270000003</v>
      </c>
    </row>
    <row r="55" spans="1:8">
      <c r="A55" s="114">
        <v>38</v>
      </c>
      <c r="B55" s="765" t="s">
        <v>147</v>
      </c>
      <c r="C55" s="764">
        <v>95434.494000000006</v>
      </c>
      <c r="D55" s="764">
        <v>52092.904999999999</v>
      </c>
      <c r="E55" s="763">
        <v>49004.165999999997</v>
      </c>
      <c r="F55" s="762">
        <v>0.83200560613772656</v>
      </c>
      <c r="G55" s="767">
        <v>0.94747715939089772</v>
      </c>
      <c r="H55" s="46">
        <v>542037.01399999997</v>
      </c>
    </row>
    <row r="56" spans="1:8">
      <c r="A56" s="114">
        <v>39</v>
      </c>
      <c r="B56" s="772" t="s">
        <v>164</v>
      </c>
      <c r="C56" s="771">
        <v>86937.087</v>
      </c>
      <c r="D56" s="771">
        <v>133712.47500000001</v>
      </c>
      <c r="E56" s="770">
        <v>20389.121999999999</v>
      </c>
      <c r="F56" s="769">
        <v>-0.34982067305238351</v>
      </c>
      <c r="G56" s="767">
        <v>3.2638955713737943</v>
      </c>
      <c r="H56" s="768">
        <v>703908.35800000001</v>
      </c>
    </row>
    <row r="57" spans="1:8">
      <c r="A57" s="114">
        <v>40</v>
      </c>
      <c r="B57" s="765" t="s">
        <v>1796</v>
      </c>
      <c r="C57" s="764">
        <v>86888.81</v>
      </c>
      <c r="D57" s="764">
        <v>88107.034</v>
      </c>
      <c r="E57" s="763"/>
      <c r="F57" s="762">
        <v>-1.382663726939215E-2</v>
      </c>
      <c r="G57" s="767"/>
      <c r="H57" s="46">
        <v>339513.00900000002</v>
      </c>
    </row>
    <row r="58" spans="1:8">
      <c r="A58" s="114">
        <v>41</v>
      </c>
      <c r="B58" s="765" t="s">
        <v>158</v>
      </c>
      <c r="C58" s="764">
        <v>68520.752999999997</v>
      </c>
      <c r="D58" s="764">
        <v>41286.534</v>
      </c>
      <c r="E58" s="763">
        <v>16482.981</v>
      </c>
      <c r="F58" s="762">
        <v>0.65963926640100135</v>
      </c>
      <c r="G58" s="767">
        <v>3.1570607282748187</v>
      </c>
      <c r="H58" s="46">
        <v>361997.61600000004</v>
      </c>
    </row>
    <row r="59" spans="1:8">
      <c r="A59" s="114">
        <v>42</v>
      </c>
      <c r="B59" s="765" t="s">
        <v>171</v>
      </c>
      <c r="C59" s="764">
        <v>68152.27</v>
      </c>
      <c r="D59" s="764">
        <v>52919.552000000003</v>
      </c>
      <c r="E59" s="763">
        <v>87416.320000000007</v>
      </c>
      <c r="F59" s="762">
        <v>0.28784669227736481</v>
      </c>
      <c r="G59" s="767">
        <v>-0.22037132196825493</v>
      </c>
      <c r="H59" s="46">
        <v>700623.80299999996</v>
      </c>
    </row>
    <row r="60" spans="1:8">
      <c r="A60" s="114">
        <v>43</v>
      </c>
      <c r="B60" s="765" t="s">
        <v>163</v>
      </c>
      <c r="C60" s="764">
        <v>68068.146999999997</v>
      </c>
      <c r="D60" s="764">
        <v>69768.258000000002</v>
      </c>
      <c r="E60" s="763">
        <v>22596.414000000001</v>
      </c>
      <c r="F60" s="762">
        <v>-2.4367972610123134E-2</v>
      </c>
      <c r="G60" s="767">
        <v>2.0123428876812044</v>
      </c>
      <c r="H60" s="46">
        <v>641387.44799999997</v>
      </c>
    </row>
    <row r="61" spans="1:8">
      <c r="A61" s="114">
        <v>44</v>
      </c>
      <c r="B61" s="765" t="s">
        <v>173</v>
      </c>
      <c r="C61" s="764">
        <v>56876.373</v>
      </c>
      <c r="D61" s="764">
        <v>81122.960999999996</v>
      </c>
      <c r="E61" s="763">
        <v>50618.923000000003</v>
      </c>
      <c r="F61" s="762">
        <v>-0.29888687125214763</v>
      </c>
      <c r="G61" s="767">
        <v>0.12361878975575991</v>
      </c>
      <c r="H61" s="46">
        <v>657532.76399999985</v>
      </c>
    </row>
    <row r="62" spans="1:8">
      <c r="A62" s="114">
        <v>45</v>
      </c>
      <c r="B62" s="765" t="s">
        <v>162</v>
      </c>
      <c r="C62" s="764">
        <v>56268.798000000003</v>
      </c>
      <c r="D62" s="764">
        <v>45103.125999999997</v>
      </c>
      <c r="E62" s="763">
        <v>22325.733</v>
      </c>
      <c r="F62" s="762">
        <v>0.24755871688361486</v>
      </c>
      <c r="G62" s="767">
        <v>1.5203561289566618</v>
      </c>
      <c r="H62" s="46">
        <v>398153.02599999995</v>
      </c>
    </row>
    <row r="63" spans="1:8">
      <c r="A63" s="114">
        <v>46</v>
      </c>
      <c r="B63" s="765" t="s">
        <v>157</v>
      </c>
      <c r="C63" s="764">
        <v>2477.7489999999998</v>
      </c>
      <c r="D63" s="764">
        <v>3751.5830000000001</v>
      </c>
      <c r="E63" s="763">
        <v>7396.1989999999996</v>
      </c>
      <c r="F63" s="762">
        <v>-0.33954573309453639</v>
      </c>
      <c r="G63" s="767">
        <v>-0.66499698020564346</v>
      </c>
      <c r="H63" s="46">
        <v>19790.544000000002</v>
      </c>
    </row>
    <row r="64" spans="1:8">
      <c r="A64" s="114">
        <v>47</v>
      </c>
      <c r="B64" s="765" t="s">
        <v>1862</v>
      </c>
      <c r="C64" s="764">
        <v>32.505000000000003</v>
      </c>
      <c r="D64" s="764"/>
      <c r="E64" s="763"/>
      <c r="F64" s="766"/>
      <c r="G64" s="766"/>
      <c r="H64" s="46">
        <v>5256.8429999999998</v>
      </c>
    </row>
    <row r="65" spans="1:8">
      <c r="A65" s="114">
        <v>48</v>
      </c>
      <c r="B65" s="765" t="s">
        <v>154</v>
      </c>
      <c r="C65" s="764"/>
      <c r="D65" s="764"/>
      <c r="E65" s="763"/>
      <c r="F65" s="762"/>
      <c r="G65" s="762"/>
      <c r="H65" s="46">
        <v>336.721</v>
      </c>
    </row>
    <row r="66" spans="1:8">
      <c r="A66" s="114">
        <v>49</v>
      </c>
      <c r="B66" s="765" t="s">
        <v>366</v>
      </c>
      <c r="C66" s="764"/>
      <c r="D66" s="764"/>
      <c r="E66" s="763">
        <v>1</v>
      </c>
      <c r="F66" s="762"/>
      <c r="G66" s="762"/>
      <c r="H66" s="46">
        <v>10</v>
      </c>
    </row>
    <row r="67" spans="1:8">
      <c r="A67" s="114">
        <v>50</v>
      </c>
      <c r="B67" s="765" t="s">
        <v>172</v>
      </c>
      <c r="C67" s="764"/>
      <c r="D67" s="764"/>
      <c r="E67" s="763">
        <v>103081.783</v>
      </c>
      <c r="F67" s="762"/>
      <c r="G67" s="762"/>
      <c r="H67" s="761">
        <v>315185.891</v>
      </c>
    </row>
    <row r="68" spans="1:8">
      <c r="A68" s="46"/>
      <c r="C68" s="46"/>
      <c r="D68" s="46"/>
      <c r="E68" s="46"/>
      <c r="F68" s="46"/>
      <c r="G68" s="46"/>
      <c r="H68" s="46"/>
    </row>
    <row r="69" spans="1:8">
      <c r="A69" s="46"/>
      <c r="C69" s="46"/>
      <c r="D69" s="46"/>
      <c r="E69" s="46"/>
      <c r="F69" s="46"/>
      <c r="G69" s="46"/>
      <c r="H69" s="46"/>
    </row>
    <row r="70" spans="1:8">
      <c r="A70" s="46"/>
      <c r="C70" s="46"/>
      <c r="D70" s="46"/>
      <c r="E70" s="46"/>
      <c r="F70" s="46"/>
      <c r="G70" s="46"/>
      <c r="H70" s="46"/>
    </row>
    <row r="71" spans="1:8">
      <c r="A71" s="46"/>
      <c r="C71" s="46"/>
      <c r="D71" s="46"/>
      <c r="E71" s="46"/>
      <c r="F71" s="46"/>
      <c r="G71" s="46"/>
      <c r="H71" s="46"/>
    </row>
    <row r="72" spans="1:8">
      <c r="A72" s="46"/>
      <c r="C72" s="46"/>
      <c r="D72" s="46"/>
      <c r="E72" s="46"/>
      <c r="F72" s="46"/>
      <c r="G72" s="46"/>
      <c r="H72" s="46"/>
    </row>
    <row r="73" spans="1:8">
      <c r="A73" s="46"/>
      <c r="C73" s="46"/>
      <c r="D73" s="46"/>
      <c r="E73" s="46"/>
      <c r="F73" s="46"/>
      <c r="G73" s="46"/>
      <c r="H73" s="46"/>
    </row>
    <row r="74" spans="1:8">
      <c r="A74" s="46"/>
      <c r="C74" s="46"/>
      <c r="D74" s="46"/>
      <c r="E74" s="46"/>
      <c r="F74" s="46"/>
      <c r="G74" s="46"/>
      <c r="H74" s="46"/>
    </row>
    <row r="75" spans="1:8">
      <c r="A75" s="46"/>
      <c r="C75" s="46"/>
      <c r="D75" s="46"/>
      <c r="E75" s="46"/>
      <c r="F75" s="46"/>
      <c r="G75" s="46"/>
      <c r="H75" s="46"/>
    </row>
    <row r="76" spans="1:8">
      <c r="A76" s="46"/>
      <c r="C76" s="46"/>
      <c r="D76" s="46"/>
      <c r="E76" s="46"/>
      <c r="F76" s="46"/>
      <c r="G76" s="46"/>
      <c r="H76" s="46"/>
    </row>
    <row r="77" spans="1:8">
      <c r="A77" s="46"/>
      <c r="C77" s="46"/>
      <c r="D77" s="46"/>
      <c r="E77" s="46"/>
      <c r="F77" s="46"/>
      <c r="G77" s="46"/>
      <c r="H77" s="46"/>
    </row>
    <row r="78" spans="1:8">
      <c r="A78" s="46"/>
      <c r="C78" s="46"/>
      <c r="D78" s="46"/>
      <c r="E78" s="46"/>
      <c r="F78" s="46"/>
      <c r="G78" s="46"/>
      <c r="H78" s="46"/>
    </row>
    <row r="79" spans="1:8">
      <c r="A79" s="46"/>
      <c r="C79" s="46"/>
      <c r="D79" s="46"/>
      <c r="E79" s="46"/>
      <c r="F79" s="46"/>
      <c r="G79" s="46"/>
      <c r="H79" s="46"/>
    </row>
    <row r="80" spans="1:8">
      <c r="A80" s="46"/>
      <c r="C80" s="46"/>
      <c r="D80" s="46"/>
      <c r="E80" s="46"/>
      <c r="F80" s="46"/>
      <c r="G80" s="46"/>
      <c r="H80" s="46"/>
    </row>
    <row r="81" spans="1:8">
      <c r="A81" s="46"/>
      <c r="C81" s="46"/>
      <c r="D81" s="46"/>
      <c r="E81" s="46"/>
      <c r="F81" s="46"/>
      <c r="G81" s="46"/>
      <c r="H81" s="46"/>
    </row>
    <row r="82" spans="1:8">
      <c r="A82" s="46"/>
      <c r="C82" s="46"/>
      <c r="D82" s="46"/>
      <c r="E82" s="46"/>
      <c r="F82" s="46"/>
      <c r="G82" s="46"/>
      <c r="H82" s="46"/>
    </row>
    <row r="83" spans="1:8">
      <c r="A83" s="46"/>
      <c r="C83" s="46"/>
      <c r="D83" s="46"/>
      <c r="E83" s="46"/>
      <c r="F83" s="46"/>
      <c r="G83" s="46"/>
      <c r="H83" s="46"/>
    </row>
    <row r="84" spans="1:8">
      <c r="A84" s="46"/>
      <c r="C84" s="46"/>
      <c r="D84" s="46"/>
      <c r="E84" s="46"/>
      <c r="F84" s="46"/>
      <c r="G84" s="46"/>
      <c r="H84" s="46"/>
    </row>
    <row r="85" spans="1:8">
      <c r="A85" s="46"/>
      <c r="C85" s="46"/>
      <c r="D85" s="46"/>
      <c r="E85" s="46"/>
      <c r="F85" s="46"/>
      <c r="G85" s="46"/>
      <c r="H85" s="46"/>
    </row>
    <row r="86" spans="1:8">
      <c r="A86" s="46"/>
      <c r="C86" s="46"/>
      <c r="D86" s="46"/>
      <c r="E86" s="46"/>
      <c r="F86" s="46"/>
      <c r="G86" s="46"/>
      <c r="H86" s="46"/>
    </row>
    <row r="87" spans="1:8">
      <c r="A87" s="46"/>
      <c r="C87" s="46"/>
      <c r="D87" s="46"/>
      <c r="E87" s="46"/>
      <c r="F87" s="46"/>
      <c r="G87" s="46"/>
      <c r="H87" s="46"/>
    </row>
    <row r="88" spans="1:8">
      <c r="A88" s="46"/>
      <c r="C88" s="46"/>
      <c r="D88" s="46"/>
      <c r="E88" s="46"/>
      <c r="F88" s="46"/>
      <c r="G88" s="46"/>
      <c r="H88" s="46"/>
    </row>
    <row r="89" spans="1:8">
      <c r="A89" s="46"/>
      <c r="C89" s="46"/>
      <c r="D89" s="46"/>
      <c r="E89" s="46"/>
      <c r="F89" s="46"/>
      <c r="G89" s="46"/>
      <c r="H89" s="46"/>
    </row>
    <row r="90" spans="1:8">
      <c r="A90" s="46"/>
      <c r="C90" s="46"/>
      <c r="D90" s="46"/>
      <c r="E90" s="46"/>
      <c r="F90" s="46"/>
      <c r="G90" s="46"/>
      <c r="H90" s="46"/>
    </row>
    <row r="91" spans="1:8">
      <c r="A91" s="46"/>
      <c r="C91" s="46"/>
      <c r="D91" s="46"/>
      <c r="E91" s="46"/>
      <c r="F91" s="46"/>
      <c r="G91" s="46"/>
      <c r="H91" s="46"/>
    </row>
    <row r="92" spans="1:8">
      <c r="A92" s="46"/>
      <c r="C92" s="46"/>
      <c r="D92" s="46"/>
      <c r="E92" s="46"/>
      <c r="F92" s="46"/>
      <c r="G92" s="46"/>
      <c r="H92" s="46"/>
    </row>
  </sheetData>
  <mergeCells count="6">
    <mergeCell ref="C1:E1"/>
    <mergeCell ref="F1:G1"/>
    <mergeCell ref="C2:E2"/>
    <mergeCell ref="F2:G2"/>
    <mergeCell ref="C16:E16"/>
    <mergeCell ref="F16:G1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13970EF-571D-4BF6-8DD2-F86099FC2C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F60:G65</xm:sqref>
        </x14:conditionalFormatting>
        <x14:conditionalFormatting xmlns:xm="http://schemas.microsoft.com/office/excel/2006/main">
          <x14:cfRule type="iconSet" priority="2" id="{0FF747FB-0AE4-4E77-B12B-724807BB3D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F18:G59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43"/>
  <sheetViews>
    <sheetView showGridLines="0" rightToLeft="1" zoomScaleNormal="100" workbookViewId="0">
      <selection sqref="A1:M43"/>
    </sheetView>
  </sheetViews>
  <sheetFormatPr defaultRowHeight="15"/>
  <cols>
    <col min="1" max="1" width="25.85546875" customWidth="1"/>
    <col min="2" max="13" width="9.28515625" customWidth="1"/>
    <col min="14" max="16384" width="9.140625" style="796"/>
  </cols>
  <sheetData>
    <row r="1" spans="1:13" ht="16.5" customHeight="1">
      <c r="A1" s="1238" t="s">
        <v>134</v>
      </c>
      <c r="B1" s="1240" t="s">
        <v>31</v>
      </c>
      <c r="C1" s="1241"/>
      <c r="D1" s="1241"/>
      <c r="E1" s="1242"/>
      <c r="F1" s="1240" t="s">
        <v>1585</v>
      </c>
      <c r="G1" s="1241"/>
      <c r="H1" s="1241"/>
      <c r="I1" s="1242"/>
      <c r="J1" s="1240" t="s">
        <v>1584</v>
      </c>
      <c r="K1" s="1241"/>
      <c r="L1" s="1241"/>
      <c r="M1" s="1241"/>
    </row>
    <row r="2" spans="1:13" ht="16.5" customHeight="1">
      <c r="A2" s="1239"/>
      <c r="B2" s="329" t="s">
        <v>43</v>
      </c>
      <c r="C2" s="329" t="s">
        <v>195</v>
      </c>
      <c r="D2" s="329" t="s">
        <v>2032</v>
      </c>
      <c r="E2" s="330" t="s">
        <v>2173</v>
      </c>
      <c r="F2" s="329" t="s">
        <v>43</v>
      </c>
      <c r="G2" s="329" t="s">
        <v>195</v>
      </c>
      <c r="H2" s="329" t="s">
        <v>2032</v>
      </c>
      <c r="I2" s="330" t="s">
        <v>2173</v>
      </c>
      <c r="J2" s="329" t="s">
        <v>43</v>
      </c>
      <c r="K2" s="329" t="s">
        <v>195</v>
      </c>
      <c r="L2" s="329" t="s">
        <v>2032</v>
      </c>
      <c r="M2" s="330" t="s">
        <v>2173</v>
      </c>
    </row>
    <row r="3" spans="1:13" ht="16.5" customHeight="1">
      <c r="A3" s="320" t="s">
        <v>154</v>
      </c>
      <c r="B3" s="321"/>
      <c r="C3" s="321">
        <v>26.234328600000001</v>
      </c>
      <c r="D3" s="321"/>
      <c r="E3" s="319"/>
      <c r="F3" s="321"/>
      <c r="G3" s="321">
        <v>1244.808</v>
      </c>
      <c r="H3" s="321"/>
      <c r="I3" s="319"/>
      <c r="J3" s="321"/>
      <c r="K3" s="321">
        <v>526</v>
      </c>
      <c r="L3" s="321"/>
      <c r="M3" s="319"/>
    </row>
    <row r="4" spans="1:13" ht="16.5" customHeight="1">
      <c r="A4" s="320" t="s">
        <v>164</v>
      </c>
      <c r="B4" s="321">
        <v>58.885875679000002</v>
      </c>
      <c r="C4" s="321">
        <v>221.870500139</v>
      </c>
      <c r="D4" s="321">
        <v>830.08736771700001</v>
      </c>
      <c r="E4" s="319">
        <v>670.86871207000002</v>
      </c>
      <c r="F4" s="321">
        <v>11560.334000000001</v>
      </c>
      <c r="G4" s="321">
        <v>37171.169000000002</v>
      </c>
      <c r="H4" s="321">
        <v>45032.296000000002</v>
      </c>
      <c r="I4" s="319">
        <v>35445.127999999997</v>
      </c>
      <c r="J4" s="321">
        <v>4282</v>
      </c>
      <c r="K4" s="321">
        <v>5435</v>
      </c>
      <c r="L4" s="321">
        <v>25132</v>
      </c>
      <c r="M4" s="319">
        <v>20573</v>
      </c>
    </row>
    <row r="5" spans="1:13" ht="16.5" customHeight="1">
      <c r="A5" s="320" t="s">
        <v>163</v>
      </c>
      <c r="B5" s="321">
        <v>106.05290478000001</v>
      </c>
      <c r="C5" s="321">
        <v>494.95131814699999</v>
      </c>
      <c r="D5" s="321">
        <v>1720.439148575</v>
      </c>
      <c r="E5" s="319">
        <v>1843.9609139629999</v>
      </c>
      <c r="F5" s="321">
        <v>22596.414000000001</v>
      </c>
      <c r="G5" s="321">
        <v>67470.289000000004</v>
      </c>
      <c r="H5" s="321">
        <v>69768.258000000002</v>
      </c>
      <c r="I5" s="319">
        <v>68068.146999999997</v>
      </c>
      <c r="J5" s="321">
        <v>5039</v>
      </c>
      <c r="K5" s="321">
        <v>10687</v>
      </c>
      <c r="L5" s="321">
        <v>26061</v>
      </c>
      <c r="M5" s="319">
        <v>27185</v>
      </c>
    </row>
    <row r="6" spans="1:13" ht="16.5" customHeight="1">
      <c r="A6" s="320" t="s">
        <v>153</v>
      </c>
      <c r="B6" s="321">
        <v>232.32066699699999</v>
      </c>
      <c r="C6" s="321">
        <v>194.99392886999999</v>
      </c>
      <c r="D6" s="321">
        <v>3137.2829350920001</v>
      </c>
      <c r="E6" s="319">
        <v>3358.6336082339999</v>
      </c>
      <c r="F6" s="321">
        <v>84907.592000000004</v>
      </c>
      <c r="G6" s="321">
        <v>75134.311000000002</v>
      </c>
      <c r="H6" s="321">
        <v>558521.45799999998</v>
      </c>
      <c r="I6" s="319">
        <v>550851.73699999996</v>
      </c>
      <c r="J6" s="321">
        <v>11175</v>
      </c>
      <c r="K6" s="321">
        <v>10972</v>
      </c>
      <c r="L6" s="321">
        <v>77783</v>
      </c>
      <c r="M6" s="319">
        <v>87055</v>
      </c>
    </row>
    <row r="7" spans="1:13" ht="16.5" customHeight="1">
      <c r="A7" s="320" t="s">
        <v>124</v>
      </c>
      <c r="B7" s="321">
        <v>3216.3315040759999</v>
      </c>
      <c r="C7" s="321">
        <v>5592.3706157489996</v>
      </c>
      <c r="D7" s="321">
        <v>13544.722979908</v>
      </c>
      <c r="E7" s="319">
        <v>25323.966302596</v>
      </c>
      <c r="F7" s="321">
        <v>570983.49399999995</v>
      </c>
      <c r="G7" s="321">
        <v>1068513.8959999999</v>
      </c>
      <c r="H7" s="321">
        <v>2428870.699</v>
      </c>
      <c r="I7" s="319">
        <v>3755448.764</v>
      </c>
      <c r="J7" s="321">
        <v>53460</v>
      </c>
      <c r="K7" s="321">
        <v>89534</v>
      </c>
      <c r="L7" s="321">
        <v>291257</v>
      </c>
      <c r="M7" s="319">
        <v>374873</v>
      </c>
    </row>
    <row r="8" spans="1:13" ht="16.5" customHeight="1">
      <c r="A8" s="320" t="s">
        <v>149</v>
      </c>
      <c r="B8" s="321">
        <v>1939.8728516050001</v>
      </c>
      <c r="C8" s="321">
        <v>2358.1169108919999</v>
      </c>
      <c r="D8" s="321">
        <v>5707.0394066879999</v>
      </c>
      <c r="E8" s="319">
        <v>9329.8774931949993</v>
      </c>
      <c r="F8" s="321">
        <v>297172.28000000003</v>
      </c>
      <c r="G8" s="321">
        <v>414695.864</v>
      </c>
      <c r="H8" s="321">
        <v>649234.00399999996</v>
      </c>
      <c r="I8" s="319">
        <v>978045.424</v>
      </c>
      <c r="J8" s="321">
        <v>37524</v>
      </c>
      <c r="K8" s="321">
        <v>42228</v>
      </c>
      <c r="L8" s="321">
        <v>87486</v>
      </c>
      <c r="M8" s="319">
        <v>105733</v>
      </c>
    </row>
    <row r="9" spans="1:13" ht="16.5" customHeight="1">
      <c r="A9" s="320" t="s">
        <v>143</v>
      </c>
      <c r="B9" s="321">
        <v>730.95278883799995</v>
      </c>
      <c r="C9" s="321">
        <v>1114.968332615</v>
      </c>
      <c r="D9" s="321">
        <v>12122.062960564999</v>
      </c>
      <c r="E9" s="319">
        <v>12261.988755892</v>
      </c>
      <c r="F9" s="321">
        <v>408991.41800000001</v>
      </c>
      <c r="G9" s="321">
        <v>567653.80200000003</v>
      </c>
      <c r="H9" s="321">
        <v>3387780.7650000001</v>
      </c>
      <c r="I9" s="319">
        <v>3124582.1779999998</v>
      </c>
      <c r="J9" s="321">
        <v>48309</v>
      </c>
      <c r="K9" s="321">
        <v>46300</v>
      </c>
      <c r="L9" s="321">
        <v>323385</v>
      </c>
      <c r="M9" s="319">
        <v>308056</v>
      </c>
    </row>
    <row r="10" spans="1:13" ht="16.5" customHeight="1">
      <c r="A10" s="320" t="s">
        <v>158</v>
      </c>
      <c r="B10" s="321">
        <v>88.147755883000002</v>
      </c>
      <c r="C10" s="321">
        <v>22.582982374</v>
      </c>
      <c r="D10" s="321">
        <v>548.91228886600004</v>
      </c>
      <c r="E10" s="319">
        <v>1023.336812173</v>
      </c>
      <c r="F10" s="321">
        <v>16482.981</v>
      </c>
      <c r="G10" s="321">
        <v>4544.5640000000003</v>
      </c>
      <c r="H10" s="321">
        <v>41286.534</v>
      </c>
      <c r="I10" s="319">
        <v>68520.752999999997</v>
      </c>
      <c r="J10" s="321">
        <v>3898</v>
      </c>
      <c r="K10" s="321">
        <v>1308</v>
      </c>
      <c r="L10" s="321">
        <v>19407</v>
      </c>
      <c r="M10" s="319">
        <v>26482</v>
      </c>
    </row>
    <row r="11" spans="1:13" ht="16.5" customHeight="1">
      <c r="A11" s="320" t="s">
        <v>126</v>
      </c>
      <c r="B11" s="321">
        <v>33849.037934024003</v>
      </c>
      <c r="C11" s="321">
        <v>16963.037137646999</v>
      </c>
      <c r="D11" s="321">
        <v>30112.457144333999</v>
      </c>
      <c r="E11" s="319">
        <v>53729.882637265997</v>
      </c>
      <c r="F11" s="321">
        <v>20351955.302999999</v>
      </c>
      <c r="G11" s="321">
        <v>10392376.646</v>
      </c>
      <c r="H11" s="321">
        <v>21599196.980999999</v>
      </c>
      <c r="I11" s="319">
        <v>35386374.011</v>
      </c>
      <c r="J11" s="321">
        <v>825621</v>
      </c>
      <c r="K11" s="321">
        <v>330071</v>
      </c>
      <c r="L11" s="321">
        <v>991796</v>
      </c>
      <c r="M11" s="319">
        <v>1204426</v>
      </c>
    </row>
    <row r="12" spans="1:13" ht="16.5" customHeight="1">
      <c r="A12" s="320" t="s">
        <v>145</v>
      </c>
      <c r="B12" s="321">
        <v>596.08764953699995</v>
      </c>
      <c r="C12" s="321">
        <v>620.82168885600004</v>
      </c>
      <c r="D12" s="321">
        <v>9426.725323273</v>
      </c>
      <c r="E12" s="319">
        <v>9702.6784526570009</v>
      </c>
      <c r="F12" s="321">
        <v>376358.36300000001</v>
      </c>
      <c r="G12" s="321">
        <v>327221.92200000002</v>
      </c>
      <c r="H12" s="321">
        <v>1877213.2250000001</v>
      </c>
      <c r="I12" s="319">
        <v>1710878.095</v>
      </c>
      <c r="J12" s="321">
        <v>35148</v>
      </c>
      <c r="K12" s="321">
        <v>33198</v>
      </c>
      <c r="L12" s="321">
        <v>191024</v>
      </c>
      <c r="M12" s="319">
        <v>171738</v>
      </c>
    </row>
    <row r="13" spans="1:13" ht="16.5" customHeight="1">
      <c r="A13" s="320" t="s">
        <v>138</v>
      </c>
      <c r="B13" s="321">
        <v>1480.9542113580001</v>
      </c>
      <c r="C13" s="321">
        <v>7143.6305954509999</v>
      </c>
      <c r="D13" s="321">
        <v>6882.8594564880004</v>
      </c>
      <c r="E13" s="319">
        <v>8277.1620008209993</v>
      </c>
      <c r="F13" s="321">
        <v>222276.95499999999</v>
      </c>
      <c r="G13" s="321">
        <v>1738738.4010000001</v>
      </c>
      <c r="H13" s="321">
        <v>1114571.703</v>
      </c>
      <c r="I13" s="319">
        <v>1184335.99</v>
      </c>
      <c r="J13" s="321">
        <v>35332</v>
      </c>
      <c r="K13" s="321">
        <v>26411</v>
      </c>
      <c r="L13" s="321">
        <v>209559</v>
      </c>
      <c r="M13" s="319">
        <v>201865</v>
      </c>
    </row>
    <row r="14" spans="1:13" ht="16.5" customHeight="1">
      <c r="A14" s="320" t="s">
        <v>136</v>
      </c>
      <c r="B14" s="321">
        <v>1369.3280155110001</v>
      </c>
      <c r="C14" s="321">
        <v>1591.0533089789999</v>
      </c>
      <c r="D14" s="321">
        <v>4669.41487237</v>
      </c>
      <c r="E14" s="319">
        <v>8461.82515117</v>
      </c>
      <c r="F14" s="321">
        <v>232193.29</v>
      </c>
      <c r="G14" s="321">
        <v>161324.61300000001</v>
      </c>
      <c r="H14" s="321">
        <v>441861.55699999997</v>
      </c>
      <c r="I14" s="319">
        <v>647525.554</v>
      </c>
      <c r="J14" s="321">
        <v>34789</v>
      </c>
      <c r="K14" s="321">
        <v>38035</v>
      </c>
      <c r="L14" s="321">
        <v>53282</v>
      </c>
      <c r="M14" s="319">
        <v>91230</v>
      </c>
    </row>
    <row r="15" spans="1:13" ht="16.5" customHeight="1">
      <c r="A15" s="320" t="s">
        <v>147</v>
      </c>
      <c r="B15" s="321"/>
      <c r="C15" s="321">
        <v>3059.5851157229999</v>
      </c>
      <c r="D15" s="321">
        <v>1180.4941946060001</v>
      </c>
      <c r="E15" s="319">
        <v>1230.6974008909999</v>
      </c>
      <c r="F15" s="321"/>
      <c r="G15" s="321">
        <v>135476.109</v>
      </c>
      <c r="H15" s="321">
        <v>17966.153999999999</v>
      </c>
      <c r="I15" s="319">
        <v>18238.493999999999</v>
      </c>
      <c r="J15" s="321"/>
      <c r="K15" s="321">
        <v>393581</v>
      </c>
      <c r="L15" s="321">
        <v>19214</v>
      </c>
      <c r="M15" s="319">
        <v>16138</v>
      </c>
    </row>
    <row r="16" spans="1:13" ht="16.5" customHeight="1">
      <c r="A16" s="320" t="s">
        <v>135</v>
      </c>
      <c r="B16" s="321">
        <v>15079.469085138</v>
      </c>
      <c r="C16" s="321">
        <v>8750.1814063380007</v>
      </c>
      <c r="D16" s="321">
        <v>37608.747311576997</v>
      </c>
      <c r="E16" s="319">
        <v>64200.210721670999</v>
      </c>
      <c r="F16" s="321">
        <v>9630498.466</v>
      </c>
      <c r="G16" s="321">
        <v>5928879.6519999998</v>
      </c>
      <c r="H16" s="321">
        <v>10617820.904999999</v>
      </c>
      <c r="I16" s="319">
        <v>17939631.701000001</v>
      </c>
      <c r="J16" s="321">
        <v>654012</v>
      </c>
      <c r="K16" s="321">
        <v>426619</v>
      </c>
      <c r="L16" s="321">
        <v>1097612</v>
      </c>
      <c r="M16" s="319">
        <v>1341967</v>
      </c>
    </row>
    <row r="17" spans="1:13" ht="16.5" customHeight="1">
      <c r="A17" s="320" t="s">
        <v>157</v>
      </c>
      <c r="B17" s="321">
        <v>113.961629023</v>
      </c>
      <c r="C17" s="321">
        <v>299.25775742799999</v>
      </c>
      <c r="D17" s="321">
        <v>323.81466175700001</v>
      </c>
      <c r="E17" s="319">
        <v>216.68905182200001</v>
      </c>
      <c r="F17" s="321">
        <v>7396.1989999999996</v>
      </c>
      <c r="G17" s="321">
        <v>19953.856</v>
      </c>
      <c r="H17" s="321">
        <v>3751.5830000000001</v>
      </c>
      <c r="I17" s="319">
        <v>2477.7489999999998</v>
      </c>
      <c r="J17" s="321">
        <v>59</v>
      </c>
      <c r="K17" s="321">
        <v>392</v>
      </c>
      <c r="L17" s="321">
        <v>6807</v>
      </c>
      <c r="M17" s="319">
        <v>4733</v>
      </c>
    </row>
    <row r="18" spans="1:13" ht="16.5" customHeight="1">
      <c r="A18" s="320" t="s">
        <v>129</v>
      </c>
      <c r="B18" s="321">
        <v>2569.613498966</v>
      </c>
      <c r="C18" s="321">
        <v>2205.5417734080002</v>
      </c>
      <c r="D18" s="321">
        <v>8760.1415938240007</v>
      </c>
      <c r="E18" s="319">
        <v>10157.794208492</v>
      </c>
      <c r="F18" s="321">
        <v>345489.978</v>
      </c>
      <c r="G18" s="321">
        <v>422257.35200000001</v>
      </c>
      <c r="H18" s="321">
        <v>1089515.8359999999</v>
      </c>
      <c r="I18" s="319">
        <v>1080501.281</v>
      </c>
      <c r="J18" s="321">
        <v>58609</v>
      </c>
      <c r="K18" s="321">
        <v>49932</v>
      </c>
      <c r="L18" s="321">
        <v>229134</v>
      </c>
      <c r="M18" s="319">
        <v>219880</v>
      </c>
    </row>
    <row r="19" spans="1:13" ht="16.5" customHeight="1">
      <c r="A19" s="320" t="s">
        <v>156</v>
      </c>
      <c r="B19" s="321">
        <v>404.69641669999999</v>
      </c>
      <c r="C19" s="321">
        <v>352.52995925200003</v>
      </c>
      <c r="D19" s="321">
        <v>3880.9905767790001</v>
      </c>
      <c r="E19" s="319">
        <v>3101.1449704520001</v>
      </c>
      <c r="F19" s="321">
        <v>77908.495999999999</v>
      </c>
      <c r="G19" s="321">
        <v>60076.646999999997</v>
      </c>
      <c r="H19" s="321">
        <v>201008.22099999999</v>
      </c>
      <c r="I19" s="319">
        <v>161947.85399999999</v>
      </c>
      <c r="J19" s="321">
        <v>27444</v>
      </c>
      <c r="K19" s="321">
        <v>17919</v>
      </c>
      <c r="L19" s="321">
        <v>83808</v>
      </c>
      <c r="M19" s="319">
        <v>66415</v>
      </c>
    </row>
    <row r="20" spans="1:13" ht="16.5" customHeight="1">
      <c r="A20" s="320" t="s">
        <v>161</v>
      </c>
      <c r="B20" s="321">
        <v>44.355494124000003</v>
      </c>
      <c r="C20" s="321">
        <v>34.779373618000001</v>
      </c>
      <c r="D20" s="321">
        <v>524.04814816199996</v>
      </c>
      <c r="E20" s="319">
        <v>511.161257734</v>
      </c>
      <c r="F20" s="321">
        <v>7588.1279999999997</v>
      </c>
      <c r="G20" s="321">
        <v>5659.1719999999996</v>
      </c>
      <c r="H20" s="321">
        <v>21003.519</v>
      </c>
      <c r="I20" s="319">
        <v>19247.445</v>
      </c>
      <c r="J20" s="321">
        <v>3203</v>
      </c>
      <c r="K20" s="321">
        <v>2101</v>
      </c>
      <c r="L20" s="321">
        <v>17675</v>
      </c>
      <c r="M20" s="319">
        <v>16734</v>
      </c>
    </row>
    <row r="21" spans="1:13" ht="16.5" customHeight="1">
      <c r="A21" s="320" t="s">
        <v>151</v>
      </c>
      <c r="B21" s="321">
        <v>1352.0854684789999</v>
      </c>
      <c r="C21" s="321">
        <v>1146.8976357500001</v>
      </c>
      <c r="D21" s="321">
        <v>9457.2994951929995</v>
      </c>
      <c r="E21" s="319">
        <v>12557.707736521999</v>
      </c>
      <c r="F21" s="321">
        <v>788005.78399999999</v>
      </c>
      <c r="G21" s="321">
        <v>617325.68299999996</v>
      </c>
      <c r="H21" s="321">
        <v>2096767.2949999999</v>
      </c>
      <c r="I21" s="319">
        <v>2017157.858</v>
      </c>
      <c r="J21" s="321">
        <v>65995</v>
      </c>
      <c r="K21" s="321">
        <v>55304</v>
      </c>
      <c r="L21" s="321">
        <v>233229</v>
      </c>
      <c r="M21" s="319">
        <v>270904</v>
      </c>
    </row>
    <row r="22" spans="1:13" ht="16.5" customHeight="1">
      <c r="A22" s="320" t="s">
        <v>146</v>
      </c>
      <c r="B22" s="321">
        <v>2347.5936376149998</v>
      </c>
      <c r="C22" s="321">
        <v>1683.819488463</v>
      </c>
      <c r="D22" s="321">
        <v>10495.79513266</v>
      </c>
      <c r="E22" s="319">
        <v>12430.359733403</v>
      </c>
      <c r="F22" s="321">
        <v>540012.11699999997</v>
      </c>
      <c r="G22" s="321">
        <v>342959.06900000002</v>
      </c>
      <c r="H22" s="321">
        <v>655658.97699999996</v>
      </c>
      <c r="I22" s="319">
        <v>711619.14899999998</v>
      </c>
      <c r="J22" s="321">
        <v>96180</v>
      </c>
      <c r="K22" s="321">
        <v>67610</v>
      </c>
      <c r="L22" s="321">
        <v>240135</v>
      </c>
      <c r="M22" s="319">
        <v>249131</v>
      </c>
    </row>
    <row r="23" spans="1:13" ht="16.5" customHeight="1">
      <c r="A23" s="320" t="s">
        <v>152</v>
      </c>
      <c r="B23" s="321">
        <v>836.43623607799998</v>
      </c>
      <c r="C23" s="321">
        <v>631.80012160599995</v>
      </c>
      <c r="D23" s="321">
        <v>6858.9815473640001</v>
      </c>
      <c r="E23" s="319">
        <v>11723.251675945001</v>
      </c>
      <c r="F23" s="321">
        <v>625927.56700000004</v>
      </c>
      <c r="G23" s="321">
        <v>553963.45799999998</v>
      </c>
      <c r="H23" s="321">
        <v>2048554.2590000001</v>
      </c>
      <c r="I23" s="319">
        <v>3111648.4339999999</v>
      </c>
      <c r="J23" s="321">
        <v>51322</v>
      </c>
      <c r="K23" s="321">
        <v>43213</v>
      </c>
      <c r="L23" s="321">
        <v>176819</v>
      </c>
      <c r="M23" s="319">
        <v>274635</v>
      </c>
    </row>
    <row r="24" spans="1:13" ht="16.5" customHeight="1">
      <c r="A24" s="320" t="s">
        <v>137</v>
      </c>
      <c r="B24" s="321">
        <v>3035.5224754549999</v>
      </c>
      <c r="C24" s="321">
        <v>3364.8859216699998</v>
      </c>
      <c r="D24" s="321">
        <v>15495.680653989</v>
      </c>
      <c r="E24" s="319">
        <v>24117.755335501999</v>
      </c>
      <c r="F24" s="321">
        <v>2320266.88</v>
      </c>
      <c r="G24" s="321">
        <v>2214524.0189999999</v>
      </c>
      <c r="H24" s="321">
        <v>4462521.2889999999</v>
      </c>
      <c r="I24" s="319">
        <v>7654587.1789999995</v>
      </c>
      <c r="J24" s="321">
        <v>152101</v>
      </c>
      <c r="K24" s="321">
        <v>143161</v>
      </c>
      <c r="L24" s="321">
        <v>447507</v>
      </c>
      <c r="M24" s="319">
        <v>598842</v>
      </c>
    </row>
    <row r="25" spans="1:13" ht="16.5" customHeight="1">
      <c r="A25" s="320" t="s">
        <v>139</v>
      </c>
      <c r="B25" s="321">
        <v>1664.36748532</v>
      </c>
      <c r="C25" s="321">
        <v>2400.7809573459999</v>
      </c>
      <c r="D25" s="321">
        <v>18211.198846527001</v>
      </c>
      <c r="E25" s="319">
        <v>28652.090651630999</v>
      </c>
      <c r="F25" s="321">
        <v>1084236.6939999999</v>
      </c>
      <c r="G25" s="321">
        <v>1096175.4069999999</v>
      </c>
      <c r="H25" s="321">
        <v>2819608.78</v>
      </c>
      <c r="I25" s="319">
        <v>3933828.9939999999</v>
      </c>
      <c r="J25" s="321">
        <v>103951</v>
      </c>
      <c r="K25" s="321">
        <v>96343</v>
      </c>
      <c r="L25" s="321">
        <v>520597</v>
      </c>
      <c r="M25" s="319">
        <v>625907</v>
      </c>
    </row>
    <row r="26" spans="1:13" ht="16.5" customHeight="1">
      <c r="A26" s="320" t="s">
        <v>127</v>
      </c>
      <c r="B26" s="321">
        <v>2029.1993058800001</v>
      </c>
      <c r="C26" s="321">
        <v>6738.9209064690003</v>
      </c>
      <c r="D26" s="321">
        <v>5227.7053200749997</v>
      </c>
      <c r="E26" s="319">
        <v>8839.1736523540003</v>
      </c>
      <c r="F26" s="321">
        <v>884808.20900000003</v>
      </c>
      <c r="G26" s="321">
        <v>3293847.6540000001</v>
      </c>
      <c r="H26" s="321">
        <v>1307539.733</v>
      </c>
      <c r="I26" s="319">
        <v>1957340.412</v>
      </c>
      <c r="J26" s="321">
        <v>46380</v>
      </c>
      <c r="K26" s="321">
        <v>54869</v>
      </c>
      <c r="L26" s="321">
        <v>84756</v>
      </c>
      <c r="M26" s="319">
        <v>107030</v>
      </c>
    </row>
    <row r="27" spans="1:13" ht="16.5" customHeight="1">
      <c r="A27" s="320" t="s">
        <v>131</v>
      </c>
      <c r="B27" s="321">
        <v>2087.8496513549999</v>
      </c>
      <c r="C27" s="321">
        <v>11759.777043816001</v>
      </c>
      <c r="D27" s="321">
        <v>3037.8785657789999</v>
      </c>
      <c r="E27" s="319">
        <v>7938.5835648040002</v>
      </c>
      <c r="F27" s="321">
        <v>1873092.3430000001</v>
      </c>
      <c r="G27" s="321">
        <v>1888227.7109999999</v>
      </c>
      <c r="H27" s="321">
        <v>683641.43099999998</v>
      </c>
      <c r="I27" s="319">
        <v>1863771.0689999999</v>
      </c>
      <c r="J27" s="321">
        <v>59474</v>
      </c>
      <c r="K27" s="321">
        <v>33390</v>
      </c>
      <c r="L27" s="321">
        <v>70681</v>
      </c>
      <c r="M27" s="319">
        <v>147746</v>
      </c>
    </row>
    <row r="28" spans="1:13" ht="16.5" customHeight="1">
      <c r="A28" s="320" t="s">
        <v>125</v>
      </c>
      <c r="B28" s="321">
        <v>8394.9365501320008</v>
      </c>
      <c r="C28" s="321">
        <v>11041.871233934</v>
      </c>
      <c r="D28" s="321">
        <v>14324.247359595</v>
      </c>
      <c r="E28" s="319">
        <v>24245.206404517001</v>
      </c>
      <c r="F28" s="321">
        <v>1007043.571</v>
      </c>
      <c r="G28" s="321">
        <v>1454355.189</v>
      </c>
      <c r="H28" s="321">
        <v>1665773.81</v>
      </c>
      <c r="I28" s="319">
        <v>2717489.2230000002</v>
      </c>
      <c r="J28" s="321">
        <v>135730</v>
      </c>
      <c r="K28" s="321">
        <v>108542</v>
      </c>
      <c r="L28" s="321">
        <v>373634</v>
      </c>
      <c r="M28" s="319">
        <v>496252</v>
      </c>
    </row>
    <row r="29" spans="1:13" ht="16.5" customHeight="1">
      <c r="A29" s="320" t="s">
        <v>140</v>
      </c>
      <c r="B29" s="321">
        <v>75.598042351000004</v>
      </c>
      <c r="C29" s="321">
        <v>4422.0296762079997</v>
      </c>
      <c r="D29" s="321">
        <v>7234.3961026119996</v>
      </c>
      <c r="E29" s="319">
        <v>7053.4289534159998</v>
      </c>
      <c r="F29" s="321">
        <v>46944.415000000001</v>
      </c>
      <c r="G29" s="321">
        <v>1741907.1440000001</v>
      </c>
      <c r="H29" s="321">
        <v>1397592.6229999999</v>
      </c>
      <c r="I29" s="319">
        <v>772296.23800000001</v>
      </c>
      <c r="J29" s="321">
        <v>3586</v>
      </c>
      <c r="K29" s="321">
        <v>677290</v>
      </c>
      <c r="L29" s="321">
        <v>122842</v>
      </c>
      <c r="M29" s="319">
        <v>130564</v>
      </c>
    </row>
    <row r="30" spans="1:13" ht="16.5" customHeight="1">
      <c r="A30" s="320" t="s">
        <v>123</v>
      </c>
      <c r="B30" s="321">
        <v>17971.571656145999</v>
      </c>
      <c r="C30" s="321">
        <v>22484.264483922001</v>
      </c>
      <c r="D30" s="321">
        <v>38618.985637240999</v>
      </c>
      <c r="E30" s="319">
        <v>70900.660679127002</v>
      </c>
      <c r="F30" s="321">
        <v>3770965.983</v>
      </c>
      <c r="G30" s="321">
        <v>5936902.3949999996</v>
      </c>
      <c r="H30" s="321">
        <v>4724921.5580000002</v>
      </c>
      <c r="I30" s="319">
        <v>8952076.5700000003</v>
      </c>
      <c r="J30" s="321">
        <v>197841</v>
      </c>
      <c r="K30" s="321">
        <v>327586</v>
      </c>
      <c r="L30" s="321">
        <v>1018318</v>
      </c>
      <c r="M30" s="319">
        <v>973524</v>
      </c>
    </row>
    <row r="31" spans="1:13" ht="16.5" customHeight="1">
      <c r="A31" s="320" t="s">
        <v>148</v>
      </c>
      <c r="B31" s="321">
        <v>843.00629752199995</v>
      </c>
      <c r="C31" s="321">
        <v>2013.5623584330001</v>
      </c>
      <c r="D31" s="321">
        <v>5999.5033352219998</v>
      </c>
      <c r="E31" s="319">
        <v>10791.202921941</v>
      </c>
      <c r="F31" s="321">
        <v>132626.27799999999</v>
      </c>
      <c r="G31" s="321">
        <v>237448.98</v>
      </c>
      <c r="H31" s="321">
        <v>282610.37400000001</v>
      </c>
      <c r="I31" s="319">
        <v>455639.484</v>
      </c>
      <c r="J31" s="321">
        <v>38380</v>
      </c>
      <c r="K31" s="321">
        <v>63425</v>
      </c>
      <c r="L31" s="321">
        <v>141308</v>
      </c>
      <c r="M31" s="319">
        <v>216932</v>
      </c>
    </row>
    <row r="32" spans="1:13" ht="16.5" customHeight="1">
      <c r="A32" s="320" t="s">
        <v>155</v>
      </c>
      <c r="B32" s="321">
        <v>386.76912495200003</v>
      </c>
      <c r="C32" s="321">
        <v>657.37969966399999</v>
      </c>
      <c r="D32" s="321">
        <v>3904.796741015</v>
      </c>
      <c r="E32" s="319">
        <v>4712.090067993</v>
      </c>
      <c r="F32" s="321">
        <v>143843.32399999999</v>
      </c>
      <c r="G32" s="321">
        <v>189677.93400000001</v>
      </c>
      <c r="H32" s="321">
        <v>312879.42099999997</v>
      </c>
      <c r="I32" s="319">
        <v>319846.65600000002</v>
      </c>
      <c r="J32" s="321">
        <v>24629</v>
      </c>
      <c r="K32" s="321">
        <v>30835</v>
      </c>
      <c r="L32" s="321">
        <v>106924</v>
      </c>
      <c r="M32" s="319">
        <v>108953</v>
      </c>
    </row>
    <row r="33" spans="1:13" ht="16.5" customHeight="1">
      <c r="A33" s="320" t="s">
        <v>150</v>
      </c>
      <c r="B33" s="321">
        <v>1013.097069649</v>
      </c>
      <c r="C33" s="321">
        <v>962.00606212100001</v>
      </c>
      <c r="D33" s="321">
        <v>6011.073132429</v>
      </c>
      <c r="E33" s="319">
        <v>4657.7664494909995</v>
      </c>
      <c r="F33" s="321">
        <v>286829.321</v>
      </c>
      <c r="G33" s="321">
        <v>258117.04800000001</v>
      </c>
      <c r="H33" s="321">
        <v>652399.61800000002</v>
      </c>
      <c r="I33" s="319">
        <v>458996.68300000002</v>
      </c>
      <c r="J33" s="321">
        <v>49163</v>
      </c>
      <c r="K33" s="321">
        <v>47778</v>
      </c>
      <c r="L33" s="321">
        <v>147522</v>
      </c>
      <c r="M33" s="319">
        <v>116032</v>
      </c>
    </row>
    <row r="34" spans="1:13" ht="16.5" customHeight="1">
      <c r="A34" s="320" t="s">
        <v>144</v>
      </c>
      <c r="B34" s="321">
        <v>904.37429317199997</v>
      </c>
      <c r="C34" s="321">
        <v>780.73293263000005</v>
      </c>
      <c r="D34" s="321">
        <v>6537.8869686919998</v>
      </c>
      <c r="E34" s="319">
        <v>9018.7402889269997</v>
      </c>
      <c r="F34" s="321">
        <v>458822.52299999999</v>
      </c>
      <c r="G34" s="321">
        <v>285728.63199999998</v>
      </c>
      <c r="H34" s="321">
        <v>759334.97600000002</v>
      </c>
      <c r="I34" s="319">
        <v>798244.51699999999</v>
      </c>
      <c r="J34" s="321">
        <v>50621</v>
      </c>
      <c r="K34" s="321">
        <v>44276</v>
      </c>
      <c r="L34" s="321">
        <v>189618</v>
      </c>
      <c r="M34" s="319">
        <v>194562</v>
      </c>
    </row>
    <row r="35" spans="1:13" ht="16.5" customHeight="1">
      <c r="A35" s="320" t="s">
        <v>142</v>
      </c>
      <c r="B35" s="321">
        <v>899.11378674599996</v>
      </c>
      <c r="C35" s="321">
        <v>756.18323116800002</v>
      </c>
      <c r="D35" s="321">
        <v>7138.2445153580002</v>
      </c>
      <c r="E35" s="319">
        <v>8552.4210356509993</v>
      </c>
      <c r="F35" s="321">
        <v>178408.723</v>
      </c>
      <c r="G35" s="321">
        <v>155051.21799999999</v>
      </c>
      <c r="H35" s="321">
        <v>604470.11600000004</v>
      </c>
      <c r="I35" s="319">
        <v>567793.97199999995</v>
      </c>
      <c r="J35" s="321">
        <v>28204</v>
      </c>
      <c r="K35" s="321">
        <v>37880</v>
      </c>
      <c r="L35" s="321">
        <v>178080</v>
      </c>
      <c r="M35" s="319">
        <v>162104</v>
      </c>
    </row>
    <row r="36" spans="1:13" ht="16.5" customHeight="1">
      <c r="A36" s="320" t="s">
        <v>122</v>
      </c>
      <c r="B36" s="321">
        <v>14128.118668900001</v>
      </c>
      <c r="C36" s="321">
        <v>37876.743675814003</v>
      </c>
      <c r="D36" s="321">
        <v>35973.859568893</v>
      </c>
      <c r="E36" s="319">
        <v>63137.869137631998</v>
      </c>
      <c r="F36" s="321">
        <v>3504526.5279999999</v>
      </c>
      <c r="G36" s="321">
        <v>11292167.843</v>
      </c>
      <c r="H36" s="321">
        <v>5120071.4330000002</v>
      </c>
      <c r="I36" s="319">
        <v>7122776.6140000001</v>
      </c>
      <c r="J36" s="321">
        <v>288716</v>
      </c>
      <c r="K36" s="321">
        <v>329211</v>
      </c>
      <c r="L36" s="321">
        <v>721926</v>
      </c>
      <c r="M36" s="319">
        <v>861608</v>
      </c>
    </row>
    <row r="37" spans="1:13" ht="16.5" customHeight="1">
      <c r="A37" s="320" t="s">
        <v>141</v>
      </c>
      <c r="B37" s="321">
        <v>3104.5786224509998</v>
      </c>
      <c r="C37" s="321">
        <v>1909.408052386</v>
      </c>
      <c r="D37" s="321">
        <v>18133.748662450002</v>
      </c>
      <c r="E37" s="319">
        <v>23092.054158613999</v>
      </c>
      <c r="F37" s="321">
        <v>532715.12199999997</v>
      </c>
      <c r="G37" s="321">
        <v>544204.90399999998</v>
      </c>
      <c r="H37" s="321">
        <v>1602489.507</v>
      </c>
      <c r="I37" s="319">
        <v>1871966.6780000001</v>
      </c>
      <c r="J37" s="321">
        <v>60077</v>
      </c>
      <c r="K37" s="321">
        <v>76086</v>
      </c>
      <c r="L37" s="321">
        <v>469363</v>
      </c>
      <c r="M37" s="319">
        <v>448777</v>
      </c>
    </row>
    <row r="38" spans="1:13" ht="16.5" customHeight="1">
      <c r="A38" s="320" t="s">
        <v>159</v>
      </c>
      <c r="B38" s="321">
        <v>1323.6677603000001</v>
      </c>
      <c r="C38" s="321">
        <v>1017.904666395</v>
      </c>
      <c r="D38" s="321">
        <v>2936.4026065799999</v>
      </c>
      <c r="E38" s="319">
        <v>2839.782502219</v>
      </c>
      <c r="F38" s="321">
        <v>100868.40399999999</v>
      </c>
      <c r="G38" s="321">
        <v>93370.555999999997</v>
      </c>
      <c r="H38" s="321">
        <v>93186.236000000004</v>
      </c>
      <c r="I38" s="319">
        <v>73454.141000000003</v>
      </c>
      <c r="J38" s="321">
        <v>27723</v>
      </c>
      <c r="K38" s="321">
        <v>32395</v>
      </c>
      <c r="L38" s="321">
        <v>88818</v>
      </c>
      <c r="M38" s="319">
        <v>73041</v>
      </c>
    </row>
    <row r="39" spans="1:13" ht="16.5" customHeight="1">
      <c r="A39" s="320" t="s">
        <v>160</v>
      </c>
      <c r="B39" s="321">
        <v>228.68747375699999</v>
      </c>
      <c r="C39" s="321">
        <v>84.638850633000004</v>
      </c>
      <c r="D39" s="321">
        <v>274.751458077</v>
      </c>
      <c r="E39" s="319">
        <v>1319.5219487689999</v>
      </c>
      <c r="F39" s="321">
        <v>111954.039</v>
      </c>
      <c r="G39" s="321">
        <v>54219.696000000004</v>
      </c>
      <c r="H39" s="321">
        <v>78576.774999999994</v>
      </c>
      <c r="I39" s="319">
        <v>334877.01699999999</v>
      </c>
      <c r="J39" s="321">
        <v>9596</v>
      </c>
      <c r="K39" s="321">
        <v>7378</v>
      </c>
      <c r="L39" s="321">
        <v>13535</v>
      </c>
      <c r="M39" s="319">
        <v>43618</v>
      </c>
    </row>
    <row r="40" spans="1:13" ht="16.5" customHeight="1">
      <c r="A40" s="320" t="s">
        <v>128</v>
      </c>
      <c r="B40" s="321">
        <v>5669.9038608640003</v>
      </c>
      <c r="C40" s="321">
        <v>398.78077194899998</v>
      </c>
      <c r="D40" s="321">
        <v>2007.2488463330001</v>
      </c>
      <c r="E40" s="319">
        <v>8208.2777174050007</v>
      </c>
      <c r="F40" s="321">
        <v>2370735.307</v>
      </c>
      <c r="G40" s="321">
        <v>21850.969000000001</v>
      </c>
      <c r="H40" s="321">
        <v>389124.89199999999</v>
      </c>
      <c r="I40" s="319">
        <v>1221352.4839999999</v>
      </c>
      <c r="J40" s="321">
        <v>13784</v>
      </c>
      <c r="K40" s="321">
        <v>7266</v>
      </c>
      <c r="L40" s="321">
        <v>53617</v>
      </c>
      <c r="M40" s="319">
        <v>110816</v>
      </c>
    </row>
    <row r="41" spans="1:13" ht="16.5" customHeight="1">
      <c r="A41" s="320" t="s">
        <v>162</v>
      </c>
      <c r="B41" s="321">
        <v>3.50017004</v>
      </c>
      <c r="C41" s="321">
        <v>3.088097286</v>
      </c>
      <c r="D41" s="321">
        <v>263.47192705600003</v>
      </c>
      <c r="E41" s="319">
        <v>181.78484321799999</v>
      </c>
      <c r="F41" s="321">
        <v>451.654</v>
      </c>
      <c r="G41" s="321">
        <v>404.55500000000001</v>
      </c>
      <c r="H41" s="321">
        <v>8902.8870000000006</v>
      </c>
      <c r="I41" s="319">
        <v>5731.1419999999998</v>
      </c>
      <c r="J41" s="321">
        <v>407</v>
      </c>
      <c r="K41" s="321">
        <v>303</v>
      </c>
      <c r="L41" s="321">
        <v>8190</v>
      </c>
      <c r="M41" s="319">
        <v>5617</v>
      </c>
    </row>
    <row r="42" spans="1:13" ht="16.5" customHeight="1">
      <c r="A42" s="320" t="s">
        <v>130</v>
      </c>
      <c r="B42" s="321">
        <v>2764.3210461799999</v>
      </c>
      <c r="C42" s="321">
        <v>2253.5065498690001</v>
      </c>
      <c r="D42" s="321">
        <v>31192.131180973</v>
      </c>
      <c r="E42" s="319">
        <v>24497.836449725</v>
      </c>
      <c r="F42" s="321">
        <v>561350.07900000003</v>
      </c>
      <c r="G42" s="321">
        <v>475542.484</v>
      </c>
      <c r="H42" s="321">
        <v>2559864.6159999999</v>
      </c>
      <c r="I42" s="319">
        <v>1768596.71</v>
      </c>
      <c r="J42" s="321">
        <v>91564</v>
      </c>
      <c r="K42" s="321">
        <v>78473</v>
      </c>
      <c r="L42" s="321">
        <v>874017</v>
      </c>
      <c r="M42" s="319">
        <v>650264</v>
      </c>
    </row>
    <row r="43" spans="1:13" ht="16.5" customHeight="1">
      <c r="A43" s="797" t="s">
        <v>1914</v>
      </c>
      <c r="B43" s="321">
        <v>132944.366965583</v>
      </c>
      <c r="C43" s="321">
        <v>165435.48945161799</v>
      </c>
      <c r="D43" s="321">
        <v>390315.52797469398</v>
      </c>
      <c r="E43" s="319">
        <v>582869.44435990497</v>
      </c>
      <c r="F43" s="321">
        <v>53988794.556000002</v>
      </c>
      <c r="G43" s="321">
        <v>54176365.620999999</v>
      </c>
      <c r="H43" s="321">
        <v>78490894.304000005</v>
      </c>
      <c r="I43" s="319">
        <v>115423211.529</v>
      </c>
      <c r="J43" s="321">
        <v>3433328</v>
      </c>
      <c r="K43" s="321">
        <v>3887863</v>
      </c>
      <c r="L43" s="321">
        <v>10031858</v>
      </c>
      <c r="M43" s="319">
        <v>11151942</v>
      </c>
    </row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88"/>
  <sheetViews>
    <sheetView showGridLines="0" rightToLeft="1" zoomScaleNormal="100" workbookViewId="0">
      <selection activeCell="G8" sqref="G8"/>
    </sheetView>
  </sheetViews>
  <sheetFormatPr defaultRowHeight="17.25"/>
  <cols>
    <col min="1" max="1" width="26" style="800" customWidth="1"/>
    <col min="2" max="2" width="9.28515625" style="799" customWidth="1"/>
    <col min="3" max="5" width="9.28515625" style="798" customWidth="1"/>
    <col min="6" max="13" width="9.28515625" style="796" customWidth="1"/>
    <col min="14" max="16384" width="9.140625" style="796"/>
  </cols>
  <sheetData>
    <row r="1" spans="1:13" ht="16.5" customHeight="1">
      <c r="A1" s="1238" t="s">
        <v>134</v>
      </c>
      <c r="B1" s="1240" t="s">
        <v>31</v>
      </c>
      <c r="C1" s="1241"/>
      <c r="D1" s="1241"/>
      <c r="E1" s="1242"/>
      <c r="F1" s="1240" t="s">
        <v>1585</v>
      </c>
      <c r="G1" s="1241"/>
      <c r="H1" s="1241"/>
      <c r="I1" s="1242"/>
      <c r="J1" s="1240" t="s">
        <v>1584</v>
      </c>
      <c r="K1" s="1241"/>
      <c r="L1" s="1241"/>
      <c r="M1" s="1241"/>
    </row>
    <row r="2" spans="1:13" ht="16.5" customHeight="1">
      <c r="A2" s="1239"/>
      <c r="B2" s="329" t="s">
        <v>43</v>
      </c>
      <c r="C2" s="329" t="s">
        <v>195</v>
      </c>
      <c r="D2" s="329" t="s">
        <v>2032</v>
      </c>
      <c r="E2" s="330" t="s">
        <v>2173</v>
      </c>
      <c r="F2" s="329" t="s">
        <v>43</v>
      </c>
      <c r="G2" s="329" t="s">
        <v>195</v>
      </c>
      <c r="H2" s="329" t="s">
        <v>2032</v>
      </c>
      <c r="I2" s="330" t="s">
        <v>2173</v>
      </c>
      <c r="J2" s="329" t="s">
        <v>43</v>
      </c>
      <c r="K2" s="329" t="s">
        <v>195</v>
      </c>
      <c r="L2" s="329" t="s">
        <v>2032</v>
      </c>
      <c r="M2" s="330" t="s">
        <v>2173</v>
      </c>
    </row>
    <row r="3" spans="1:13" ht="16.5" customHeight="1">
      <c r="A3" s="320" t="s">
        <v>164</v>
      </c>
      <c r="B3" s="321">
        <v>105.581284926</v>
      </c>
      <c r="C3" s="321">
        <v>375.03106452200001</v>
      </c>
      <c r="D3" s="321">
        <v>1688.4560461599999</v>
      </c>
      <c r="E3" s="319">
        <v>1288.2753496559999</v>
      </c>
      <c r="F3" s="321">
        <v>8828.7880000000005</v>
      </c>
      <c r="G3" s="321">
        <v>28881.224999999999</v>
      </c>
      <c r="H3" s="321">
        <v>88680.179000000004</v>
      </c>
      <c r="I3" s="319">
        <v>51491.959000000003</v>
      </c>
      <c r="J3" s="321">
        <v>3272</v>
      </c>
      <c r="K3" s="321">
        <v>5333</v>
      </c>
      <c r="L3" s="321">
        <v>43593</v>
      </c>
      <c r="M3" s="319">
        <v>35161</v>
      </c>
    </row>
    <row r="4" spans="1:13" ht="16.5" customHeight="1">
      <c r="A4" s="320" t="s">
        <v>124</v>
      </c>
      <c r="B4" s="321">
        <v>905.76515822700003</v>
      </c>
      <c r="C4" s="321">
        <v>1177.306343597</v>
      </c>
      <c r="D4" s="321">
        <v>550.13998364899999</v>
      </c>
      <c r="E4" s="319">
        <v>1627.2699106729999</v>
      </c>
      <c r="F4" s="321">
        <v>114302.65300000001</v>
      </c>
      <c r="G4" s="321">
        <v>139235.50599999999</v>
      </c>
      <c r="H4" s="321">
        <v>32352.475999999999</v>
      </c>
      <c r="I4" s="319">
        <v>73422.388999999996</v>
      </c>
      <c r="J4" s="321">
        <v>44426</v>
      </c>
      <c r="K4" s="321">
        <v>29121</v>
      </c>
      <c r="L4" s="321">
        <v>8569</v>
      </c>
      <c r="M4" s="319">
        <v>21601</v>
      </c>
    </row>
    <row r="5" spans="1:13" ht="16.5" customHeight="1">
      <c r="A5" s="320" t="s">
        <v>149</v>
      </c>
      <c r="B5" s="321">
        <v>278.03930845399998</v>
      </c>
      <c r="C5" s="321">
        <v>260.03974529999999</v>
      </c>
      <c r="D5" s="321">
        <v>2197.4932498180001</v>
      </c>
      <c r="E5" s="319">
        <v>3300.4497571779998</v>
      </c>
      <c r="F5" s="321">
        <v>18533.952000000001</v>
      </c>
      <c r="G5" s="321">
        <v>22191.954000000002</v>
      </c>
      <c r="H5" s="321">
        <v>101557.879</v>
      </c>
      <c r="I5" s="319">
        <v>169992.15400000001</v>
      </c>
      <c r="J5" s="321">
        <v>8171</v>
      </c>
      <c r="K5" s="321">
        <v>9442</v>
      </c>
      <c r="L5" s="321">
        <v>46824</v>
      </c>
      <c r="M5" s="319">
        <v>58304</v>
      </c>
    </row>
    <row r="6" spans="1:13" ht="16.5" customHeight="1">
      <c r="A6" s="320" t="s">
        <v>143</v>
      </c>
      <c r="B6" s="321">
        <v>1910.945283285</v>
      </c>
      <c r="C6" s="321">
        <v>2132.1213903920002</v>
      </c>
      <c r="D6" s="321">
        <v>10508.935275514001</v>
      </c>
      <c r="E6" s="319">
        <v>17311.027041883</v>
      </c>
      <c r="F6" s="321">
        <v>877625.75</v>
      </c>
      <c r="G6" s="321">
        <v>926422.28599999996</v>
      </c>
      <c r="H6" s="321">
        <v>2480457.2889999999</v>
      </c>
      <c r="I6" s="319">
        <v>2913174.6260000002</v>
      </c>
      <c r="J6" s="321">
        <v>119464</v>
      </c>
      <c r="K6" s="321">
        <v>123957</v>
      </c>
      <c r="L6" s="321">
        <v>340212</v>
      </c>
      <c r="M6" s="319">
        <v>344819</v>
      </c>
    </row>
    <row r="7" spans="1:13" ht="16.5" customHeight="1">
      <c r="A7" s="320" t="s">
        <v>366</v>
      </c>
      <c r="B7" s="321">
        <v>9</v>
      </c>
      <c r="C7" s="321"/>
      <c r="D7" s="321"/>
      <c r="E7" s="319"/>
      <c r="F7" s="321">
        <v>1</v>
      </c>
      <c r="G7" s="321"/>
      <c r="H7" s="321"/>
      <c r="I7" s="319"/>
      <c r="J7" s="321">
        <v>1</v>
      </c>
      <c r="K7" s="321"/>
      <c r="L7" s="321"/>
      <c r="M7" s="319"/>
    </row>
    <row r="8" spans="1:13" ht="16.5" customHeight="1">
      <c r="A8" s="320" t="s">
        <v>126</v>
      </c>
      <c r="B8" s="321">
        <v>2546.2475015549999</v>
      </c>
      <c r="C8" s="321">
        <v>955.221277773</v>
      </c>
      <c r="D8" s="321">
        <v>9735.1738154030008</v>
      </c>
      <c r="E8" s="319">
        <v>11912.255401872</v>
      </c>
      <c r="F8" s="321">
        <v>1977276.983</v>
      </c>
      <c r="G8" s="321">
        <v>837967.62300000002</v>
      </c>
      <c r="H8" s="321">
        <v>3789292.14</v>
      </c>
      <c r="I8" s="319">
        <v>4622917.7060000002</v>
      </c>
      <c r="J8" s="321">
        <v>87455</v>
      </c>
      <c r="K8" s="321">
        <v>46199</v>
      </c>
      <c r="L8" s="321">
        <v>256745</v>
      </c>
      <c r="M8" s="319">
        <v>274169</v>
      </c>
    </row>
    <row r="9" spans="1:13" ht="16.5" customHeight="1">
      <c r="A9" s="320" t="s">
        <v>145</v>
      </c>
      <c r="B9" s="321">
        <v>1170.5670454870001</v>
      </c>
      <c r="C9" s="321">
        <v>1676.0318649400001</v>
      </c>
      <c r="D9" s="321">
        <v>9180.2425181170001</v>
      </c>
      <c r="E9" s="319">
        <v>10736.196384258999</v>
      </c>
      <c r="F9" s="321">
        <v>837194.48499999999</v>
      </c>
      <c r="G9" s="321">
        <v>762294.9</v>
      </c>
      <c r="H9" s="321">
        <v>2303416.5970000001</v>
      </c>
      <c r="I9" s="319">
        <v>2526798.628</v>
      </c>
      <c r="J9" s="321">
        <v>80958</v>
      </c>
      <c r="K9" s="321">
        <v>462514</v>
      </c>
      <c r="L9" s="321">
        <v>252684</v>
      </c>
      <c r="M9" s="319">
        <v>268509</v>
      </c>
    </row>
    <row r="10" spans="1:13" ht="16.5" customHeight="1">
      <c r="A10" s="320" t="s">
        <v>173</v>
      </c>
      <c r="B10" s="321">
        <v>157.32649785300001</v>
      </c>
      <c r="C10" s="321">
        <v>138.17772142300001</v>
      </c>
      <c r="D10" s="321">
        <v>591.62077647700005</v>
      </c>
      <c r="E10" s="319">
        <v>454.889102944</v>
      </c>
      <c r="F10" s="321">
        <v>50618.923000000003</v>
      </c>
      <c r="G10" s="321">
        <v>41155.442000000003</v>
      </c>
      <c r="H10" s="321">
        <v>81122.960999999996</v>
      </c>
      <c r="I10" s="319">
        <v>56876.373</v>
      </c>
      <c r="J10" s="321">
        <v>9043</v>
      </c>
      <c r="K10" s="321">
        <v>6447</v>
      </c>
      <c r="L10" s="321">
        <v>12323</v>
      </c>
      <c r="M10" s="319">
        <v>9634</v>
      </c>
    </row>
    <row r="11" spans="1:13" ht="16.5" customHeight="1">
      <c r="A11" s="320" t="s">
        <v>172</v>
      </c>
      <c r="B11" s="321">
        <v>340.82964789599998</v>
      </c>
      <c r="C11" s="321">
        <v>304.94494330100002</v>
      </c>
      <c r="D11" s="321"/>
      <c r="E11" s="319"/>
      <c r="F11" s="321">
        <v>103081.783</v>
      </c>
      <c r="G11" s="321">
        <v>76321.034</v>
      </c>
      <c r="H11" s="321"/>
      <c r="I11" s="319"/>
      <c r="J11" s="321">
        <v>16924</v>
      </c>
      <c r="K11" s="321">
        <v>12234</v>
      </c>
      <c r="L11" s="321"/>
      <c r="M11" s="319"/>
    </row>
    <row r="12" spans="1:13" ht="16.5" customHeight="1">
      <c r="A12" s="320" t="s">
        <v>170</v>
      </c>
      <c r="B12" s="321">
        <v>1382.1367421760001</v>
      </c>
      <c r="C12" s="321">
        <v>529.06492101100002</v>
      </c>
      <c r="D12" s="321">
        <v>2960.9288832789998</v>
      </c>
      <c r="E12" s="319">
        <v>4168.833555448</v>
      </c>
      <c r="F12" s="321">
        <v>241492.95499999999</v>
      </c>
      <c r="G12" s="321">
        <v>76670.178</v>
      </c>
      <c r="H12" s="321">
        <v>288629.35600000003</v>
      </c>
      <c r="I12" s="319">
        <v>265536.31900000002</v>
      </c>
      <c r="J12" s="321">
        <v>96244</v>
      </c>
      <c r="K12" s="321">
        <v>17448</v>
      </c>
      <c r="L12" s="321">
        <v>80131</v>
      </c>
      <c r="M12" s="319">
        <v>48725</v>
      </c>
    </row>
    <row r="13" spans="1:13" ht="16.5" customHeight="1">
      <c r="A13" s="320" t="s">
        <v>171</v>
      </c>
      <c r="B13" s="321">
        <v>239.926202907</v>
      </c>
      <c r="C13" s="321">
        <v>75.627588779000007</v>
      </c>
      <c r="D13" s="321">
        <v>449.61159662599999</v>
      </c>
      <c r="E13" s="319">
        <v>590.39447748400005</v>
      </c>
      <c r="F13" s="321">
        <v>87416.320000000007</v>
      </c>
      <c r="G13" s="321">
        <v>31992.186000000002</v>
      </c>
      <c r="H13" s="321">
        <v>52919.552000000003</v>
      </c>
      <c r="I13" s="319">
        <v>68152.27</v>
      </c>
      <c r="J13" s="321">
        <v>13057</v>
      </c>
      <c r="K13" s="321">
        <v>6510</v>
      </c>
      <c r="L13" s="321">
        <v>13223</v>
      </c>
      <c r="M13" s="319">
        <v>16770</v>
      </c>
    </row>
    <row r="14" spans="1:13" ht="16.5" customHeight="1">
      <c r="A14" s="320" t="s">
        <v>138</v>
      </c>
      <c r="B14" s="321">
        <v>842.65845548899995</v>
      </c>
      <c r="C14" s="321">
        <v>1527.190462435</v>
      </c>
      <c r="D14" s="321">
        <v>6514.3958297050003</v>
      </c>
      <c r="E14" s="319">
        <v>8539.6198943039999</v>
      </c>
      <c r="F14" s="321">
        <v>397064.49900000001</v>
      </c>
      <c r="G14" s="321">
        <v>540859.80599999998</v>
      </c>
      <c r="H14" s="321">
        <v>817695.549</v>
      </c>
      <c r="I14" s="319">
        <v>972240.09</v>
      </c>
      <c r="J14" s="321">
        <v>51573</v>
      </c>
      <c r="K14" s="321">
        <v>60743</v>
      </c>
      <c r="L14" s="321">
        <v>165875</v>
      </c>
      <c r="M14" s="319">
        <v>170461</v>
      </c>
    </row>
    <row r="15" spans="1:13" ht="16.5" customHeight="1">
      <c r="A15" s="320" t="s">
        <v>136</v>
      </c>
      <c r="B15" s="321">
        <v>530.90235178099999</v>
      </c>
      <c r="C15" s="321">
        <v>134.95312899300001</v>
      </c>
      <c r="D15" s="321">
        <v>3209.679316964</v>
      </c>
      <c r="E15" s="319">
        <v>4008.6529388009999</v>
      </c>
      <c r="F15" s="321">
        <v>69013.929000000004</v>
      </c>
      <c r="G15" s="321">
        <v>20725.703000000001</v>
      </c>
      <c r="H15" s="321">
        <v>194253</v>
      </c>
      <c r="I15" s="319">
        <v>195684.92199999999</v>
      </c>
      <c r="J15" s="321">
        <v>26611</v>
      </c>
      <c r="K15" s="321">
        <v>9767</v>
      </c>
      <c r="L15" s="321">
        <v>138321</v>
      </c>
      <c r="M15" s="319">
        <v>82985</v>
      </c>
    </row>
    <row r="16" spans="1:13" ht="16.5" customHeight="1">
      <c r="A16" s="320" t="s">
        <v>147</v>
      </c>
      <c r="B16" s="321">
        <v>224.58717629200001</v>
      </c>
      <c r="C16" s="321">
        <v>340.40916618199998</v>
      </c>
      <c r="D16" s="321">
        <v>1583.859305041</v>
      </c>
      <c r="E16" s="319">
        <v>3975.7819650709998</v>
      </c>
      <c r="F16" s="321">
        <v>49004.165999999997</v>
      </c>
      <c r="G16" s="321">
        <v>45159.796999999999</v>
      </c>
      <c r="H16" s="321">
        <v>34126.750999999997</v>
      </c>
      <c r="I16" s="319">
        <v>77196</v>
      </c>
      <c r="J16" s="321">
        <v>10568</v>
      </c>
      <c r="K16" s="321">
        <v>11640</v>
      </c>
      <c r="L16" s="321">
        <v>46091</v>
      </c>
      <c r="M16" s="319">
        <v>94555</v>
      </c>
    </row>
    <row r="17" spans="1:13" ht="16.5" customHeight="1">
      <c r="A17" s="320" t="s">
        <v>135</v>
      </c>
      <c r="B17" s="321">
        <v>5012.5802246180001</v>
      </c>
      <c r="C17" s="321">
        <v>1170.4917444099999</v>
      </c>
      <c r="D17" s="321">
        <v>5407.52790835</v>
      </c>
      <c r="E17" s="319">
        <v>6480.9923672120003</v>
      </c>
      <c r="F17" s="321">
        <v>3366019.2409999999</v>
      </c>
      <c r="G17" s="321">
        <v>950145.08100000001</v>
      </c>
      <c r="H17" s="321">
        <v>1935805.4080000001</v>
      </c>
      <c r="I17" s="319">
        <v>1937559.0330000001</v>
      </c>
      <c r="J17" s="321">
        <v>93756</v>
      </c>
      <c r="K17" s="321">
        <v>77875</v>
      </c>
      <c r="L17" s="321">
        <v>201103</v>
      </c>
      <c r="M17" s="319">
        <v>200294</v>
      </c>
    </row>
    <row r="18" spans="1:13" ht="16.5" customHeight="1">
      <c r="A18" s="320" t="s">
        <v>129</v>
      </c>
      <c r="B18" s="321">
        <v>516.11452322000002</v>
      </c>
      <c r="C18" s="321">
        <v>351.54645990699998</v>
      </c>
      <c r="D18" s="321">
        <v>2265.475863056</v>
      </c>
      <c r="E18" s="319">
        <v>2395.9264910940001</v>
      </c>
      <c r="F18" s="321">
        <v>126965.524</v>
      </c>
      <c r="G18" s="321">
        <v>84929.122000000003</v>
      </c>
      <c r="H18" s="321">
        <v>183064.72099999999</v>
      </c>
      <c r="I18" s="319">
        <v>160049.02799999999</v>
      </c>
      <c r="J18" s="321">
        <v>32519</v>
      </c>
      <c r="K18" s="321">
        <v>21879</v>
      </c>
      <c r="L18" s="321">
        <v>51155</v>
      </c>
      <c r="M18" s="319">
        <v>49296</v>
      </c>
    </row>
    <row r="19" spans="1:13" ht="16.5" customHeight="1">
      <c r="A19" s="320" t="s">
        <v>156</v>
      </c>
      <c r="B19" s="321">
        <v>1273.78293246</v>
      </c>
      <c r="C19" s="321">
        <v>2557.2655372939998</v>
      </c>
      <c r="D19" s="321">
        <v>12118.534561857001</v>
      </c>
      <c r="E19" s="319">
        <v>9273.3470183860009</v>
      </c>
      <c r="F19" s="321">
        <v>343016.87699999998</v>
      </c>
      <c r="G19" s="321">
        <v>450215.821</v>
      </c>
      <c r="H19" s="321">
        <v>640692.88100000005</v>
      </c>
      <c r="I19" s="319">
        <v>504950.5</v>
      </c>
      <c r="J19" s="321">
        <v>571319</v>
      </c>
      <c r="K19" s="321">
        <v>627008</v>
      </c>
      <c r="L19" s="321">
        <v>297307</v>
      </c>
      <c r="M19" s="319">
        <v>233563</v>
      </c>
    </row>
    <row r="20" spans="1:13" ht="16.5" customHeight="1">
      <c r="A20" s="320" t="s">
        <v>161</v>
      </c>
      <c r="B20" s="321">
        <v>450.40417472399997</v>
      </c>
      <c r="C20" s="321">
        <v>712.24266835699996</v>
      </c>
      <c r="D20" s="321">
        <v>2163.2221746360001</v>
      </c>
      <c r="E20" s="319">
        <v>915.51051514599999</v>
      </c>
      <c r="F20" s="321">
        <v>213140.19200000001</v>
      </c>
      <c r="G20" s="321">
        <v>314964.946</v>
      </c>
      <c r="H20" s="321">
        <v>412022.91</v>
      </c>
      <c r="I20" s="319">
        <v>134198.94399999999</v>
      </c>
      <c r="J20" s="321">
        <v>22126</v>
      </c>
      <c r="K20" s="321">
        <v>37020</v>
      </c>
      <c r="L20" s="321">
        <v>63663</v>
      </c>
      <c r="M20" s="319">
        <v>18221</v>
      </c>
    </row>
    <row r="21" spans="1:13" ht="16.5" customHeight="1">
      <c r="A21" s="320" t="s">
        <v>151</v>
      </c>
      <c r="B21" s="321">
        <v>39.276159206999999</v>
      </c>
      <c r="C21" s="321">
        <v>353.26537571</v>
      </c>
      <c r="D21" s="321">
        <v>1258.409705129</v>
      </c>
      <c r="E21" s="319">
        <v>1096.33148747</v>
      </c>
      <c r="F21" s="321">
        <v>7053.5630000000001</v>
      </c>
      <c r="G21" s="321">
        <v>256951.17499999999</v>
      </c>
      <c r="H21" s="321">
        <v>283581.49</v>
      </c>
      <c r="I21" s="319">
        <v>277733.337</v>
      </c>
      <c r="J21" s="321">
        <v>1741</v>
      </c>
      <c r="K21" s="321">
        <v>28313</v>
      </c>
      <c r="L21" s="321">
        <v>42896</v>
      </c>
      <c r="M21" s="319">
        <v>43540</v>
      </c>
    </row>
    <row r="22" spans="1:13" ht="16.5" customHeight="1">
      <c r="A22" s="320" t="s">
        <v>146</v>
      </c>
      <c r="B22" s="321">
        <v>1073.579090358</v>
      </c>
      <c r="C22" s="321">
        <v>984.08909496499996</v>
      </c>
      <c r="D22" s="321">
        <v>3233.3880464839999</v>
      </c>
      <c r="E22" s="319">
        <v>3170.285346957</v>
      </c>
      <c r="F22" s="321">
        <v>320985.26899999997</v>
      </c>
      <c r="G22" s="321">
        <v>176691.64300000001</v>
      </c>
      <c r="H22" s="321">
        <v>424154.16600000003</v>
      </c>
      <c r="I22" s="319">
        <v>346227.21399999998</v>
      </c>
      <c r="J22" s="321">
        <v>56101</v>
      </c>
      <c r="K22" s="321">
        <v>44404</v>
      </c>
      <c r="L22" s="321">
        <v>91365</v>
      </c>
      <c r="M22" s="319">
        <v>83230</v>
      </c>
    </row>
    <row r="23" spans="1:13" ht="16.5" customHeight="1">
      <c r="A23" s="320" t="s">
        <v>152</v>
      </c>
      <c r="B23" s="321">
        <v>39.795344964999998</v>
      </c>
      <c r="C23" s="321">
        <v>15.880072376999999</v>
      </c>
      <c r="D23" s="321">
        <v>1875.9931279980001</v>
      </c>
      <c r="E23" s="319">
        <v>874.97815273200001</v>
      </c>
      <c r="F23" s="321">
        <v>24516.685000000001</v>
      </c>
      <c r="G23" s="321">
        <v>10503.146000000001</v>
      </c>
      <c r="H23" s="321">
        <v>328114.40299999999</v>
      </c>
      <c r="I23" s="319">
        <v>173799.26699999999</v>
      </c>
      <c r="J23" s="321">
        <v>2839</v>
      </c>
      <c r="K23" s="321">
        <v>1908</v>
      </c>
      <c r="L23" s="321">
        <v>51934</v>
      </c>
      <c r="M23" s="319">
        <v>35415</v>
      </c>
    </row>
    <row r="24" spans="1:13" ht="16.5" customHeight="1">
      <c r="A24" s="320" t="s">
        <v>137</v>
      </c>
      <c r="B24" s="321">
        <v>2241.4349229939999</v>
      </c>
      <c r="C24" s="321">
        <v>2061.799855538</v>
      </c>
      <c r="D24" s="321">
        <v>10262.784050499</v>
      </c>
      <c r="E24" s="319">
        <v>16050.380695989999</v>
      </c>
      <c r="F24" s="321">
        <v>1036268.574</v>
      </c>
      <c r="G24" s="321">
        <v>1061012.2930000001</v>
      </c>
      <c r="H24" s="321">
        <v>2184523.15</v>
      </c>
      <c r="I24" s="319">
        <v>3560146.196</v>
      </c>
      <c r="J24" s="321">
        <v>117629</v>
      </c>
      <c r="K24" s="321">
        <v>75689</v>
      </c>
      <c r="L24" s="321">
        <v>620490</v>
      </c>
      <c r="M24" s="319">
        <v>520431</v>
      </c>
    </row>
    <row r="25" spans="1:13" ht="16.5" customHeight="1">
      <c r="A25" s="320" t="s">
        <v>139</v>
      </c>
      <c r="B25" s="321">
        <v>391.50347359900002</v>
      </c>
      <c r="C25" s="321">
        <v>307.21613585300003</v>
      </c>
      <c r="D25" s="321">
        <v>2415.7636562759999</v>
      </c>
      <c r="E25" s="319">
        <v>2893.810731219</v>
      </c>
      <c r="F25" s="321">
        <v>203657.152</v>
      </c>
      <c r="G25" s="321">
        <v>153148.40700000001</v>
      </c>
      <c r="H25" s="321">
        <v>441321.64500000002</v>
      </c>
      <c r="I25" s="319">
        <v>464823.00099999999</v>
      </c>
      <c r="J25" s="321">
        <v>24110</v>
      </c>
      <c r="K25" s="321">
        <v>25810</v>
      </c>
      <c r="L25" s="321">
        <v>81771</v>
      </c>
      <c r="M25" s="319">
        <v>94101</v>
      </c>
    </row>
    <row r="26" spans="1:13" ht="16.5" customHeight="1">
      <c r="A26" s="320" t="s">
        <v>131</v>
      </c>
      <c r="B26" s="321">
        <v>1131.886062366</v>
      </c>
      <c r="C26" s="321">
        <v>3390.9206748229999</v>
      </c>
      <c r="D26" s="321">
        <v>7994.0246807630001</v>
      </c>
      <c r="E26" s="319">
        <v>9133.5380293979997</v>
      </c>
      <c r="F26" s="321">
        <v>139416.39300000001</v>
      </c>
      <c r="G26" s="321">
        <v>356487.97100000002</v>
      </c>
      <c r="H26" s="321">
        <v>2481672.2549999999</v>
      </c>
      <c r="I26" s="319">
        <v>1728774.963</v>
      </c>
      <c r="J26" s="321">
        <v>24865</v>
      </c>
      <c r="K26" s="321">
        <v>369822</v>
      </c>
      <c r="L26" s="321">
        <v>319712</v>
      </c>
      <c r="M26" s="319">
        <v>252263</v>
      </c>
    </row>
    <row r="27" spans="1:13" ht="16.5" customHeight="1">
      <c r="A27" s="320" t="s">
        <v>125</v>
      </c>
      <c r="B27" s="321">
        <v>1021.444112883</v>
      </c>
      <c r="C27" s="321">
        <v>920.82629581799995</v>
      </c>
      <c r="D27" s="321">
        <v>2886.464273694</v>
      </c>
      <c r="E27" s="319">
        <v>4330.1917579350002</v>
      </c>
      <c r="F27" s="321">
        <v>84976.028999999995</v>
      </c>
      <c r="G27" s="321">
        <v>116941.56200000001</v>
      </c>
      <c r="H27" s="321">
        <v>146844.19099999999</v>
      </c>
      <c r="I27" s="319">
        <v>183004.171</v>
      </c>
      <c r="J27" s="321">
        <v>31570</v>
      </c>
      <c r="K27" s="321">
        <v>35213</v>
      </c>
      <c r="L27" s="321">
        <v>58408</v>
      </c>
      <c r="M27" s="319">
        <v>57791</v>
      </c>
    </row>
    <row r="28" spans="1:13" ht="16.5" customHeight="1">
      <c r="A28" s="320" t="s">
        <v>1862</v>
      </c>
      <c r="B28" s="321"/>
      <c r="C28" s="321"/>
      <c r="D28" s="321"/>
      <c r="E28" s="319">
        <v>0.35897849700000001</v>
      </c>
      <c r="F28" s="321"/>
      <c r="G28" s="321"/>
      <c r="H28" s="321"/>
      <c r="I28" s="319">
        <v>32.505000000000003</v>
      </c>
      <c r="J28" s="321"/>
      <c r="K28" s="321"/>
      <c r="L28" s="321"/>
      <c r="M28" s="319">
        <v>20</v>
      </c>
    </row>
    <row r="29" spans="1:13" ht="16.5" customHeight="1">
      <c r="A29" s="320" t="s">
        <v>1796</v>
      </c>
      <c r="B29" s="321"/>
      <c r="C29" s="321"/>
      <c r="D29" s="321">
        <v>319.27309639499998</v>
      </c>
      <c r="E29" s="319">
        <v>438.85985266900002</v>
      </c>
      <c r="F29" s="321"/>
      <c r="G29" s="321"/>
      <c r="H29" s="321">
        <v>88107.034</v>
      </c>
      <c r="I29" s="319">
        <v>86888.81</v>
      </c>
      <c r="J29" s="321"/>
      <c r="K29" s="321"/>
      <c r="L29" s="321">
        <v>10146</v>
      </c>
      <c r="M29" s="319">
        <v>9146</v>
      </c>
    </row>
    <row r="30" spans="1:13" ht="16.5" customHeight="1">
      <c r="A30" s="320" t="s">
        <v>140</v>
      </c>
      <c r="B30" s="321">
        <v>86.354964527000007</v>
      </c>
      <c r="C30" s="321">
        <v>4439.4317360730001</v>
      </c>
      <c r="D30" s="321">
        <v>4538.9150956249996</v>
      </c>
      <c r="E30" s="319">
        <v>7674.4020289199998</v>
      </c>
      <c r="F30" s="321">
        <v>25252.063999999998</v>
      </c>
      <c r="G30" s="321">
        <v>213624.79500000001</v>
      </c>
      <c r="H30" s="321">
        <v>167802.03899999999</v>
      </c>
      <c r="I30" s="319">
        <v>283598.23100000003</v>
      </c>
      <c r="J30" s="321">
        <v>3909</v>
      </c>
      <c r="K30" s="321">
        <v>94153</v>
      </c>
      <c r="L30" s="321">
        <v>80672</v>
      </c>
      <c r="M30" s="319">
        <v>100987</v>
      </c>
    </row>
    <row r="31" spans="1:13" ht="16.5" customHeight="1">
      <c r="A31" s="320" t="s">
        <v>123</v>
      </c>
      <c r="B31" s="321">
        <v>6213.0993501820003</v>
      </c>
      <c r="C31" s="321">
        <v>10810.182080311</v>
      </c>
      <c r="D31" s="321">
        <v>18421.121784333001</v>
      </c>
      <c r="E31" s="319">
        <v>24993.427406383002</v>
      </c>
      <c r="F31" s="321">
        <v>2841482.22</v>
      </c>
      <c r="G31" s="321">
        <v>4647164.01</v>
      </c>
      <c r="H31" s="321">
        <v>5658026.8770000003</v>
      </c>
      <c r="I31" s="319">
        <v>7404408.9510000004</v>
      </c>
      <c r="J31" s="321">
        <v>261895</v>
      </c>
      <c r="K31" s="321">
        <v>263422</v>
      </c>
      <c r="L31" s="321">
        <v>499719</v>
      </c>
      <c r="M31" s="319">
        <v>574450</v>
      </c>
    </row>
    <row r="32" spans="1:13" ht="16.5" customHeight="1">
      <c r="A32" s="320" t="s">
        <v>148</v>
      </c>
      <c r="B32" s="321">
        <v>501.71150652300003</v>
      </c>
      <c r="C32" s="321">
        <v>1093.1598749029999</v>
      </c>
      <c r="D32" s="321">
        <v>6226.1842401069998</v>
      </c>
      <c r="E32" s="319">
        <v>3639.605250093</v>
      </c>
      <c r="F32" s="321">
        <v>149548.014</v>
      </c>
      <c r="G32" s="321">
        <v>270132.41800000001</v>
      </c>
      <c r="H32" s="321">
        <v>307857.98100000003</v>
      </c>
      <c r="I32" s="319">
        <v>197382.11600000001</v>
      </c>
      <c r="J32" s="321">
        <v>26202</v>
      </c>
      <c r="K32" s="321">
        <v>52414</v>
      </c>
      <c r="L32" s="321">
        <v>128261</v>
      </c>
      <c r="M32" s="319">
        <v>92824</v>
      </c>
    </row>
    <row r="33" spans="1:13" ht="16.5" customHeight="1">
      <c r="A33" s="320" t="s">
        <v>155</v>
      </c>
      <c r="B33" s="321">
        <v>0.38847123099999997</v>
      </c>
      <c r="C33" s="321">
        <v>1.2657613249999999</v>
      </c>
      <c r="D33" s="321">
        <v>102.271325553</v>
      </c>
      <c r="E33" s="319">
        <v>296.98284004599998</v>
      </c>
      <c r="F33" s="321">
        <v>264.72699999999998</v>
      </c>
      <c r="G33" s="321">
        <v>790.45399999999995</v>
      </c>
      <c r="H33" s="321">
        <v>9207.1610000000001</v>
      </c>
      <c r="I33" s="319">
        <v>16717.393</v>
      </c>
      <c r="J33" s="321">
        <v>49</v>
      </c>
      <c r="K33" s="321">
        <v>109</v>
      </c>
      <c r="L33" s="321">
        <v>2310</v>
      </c>
      <c r="M33" s="319">
        <v>6553</v>
      </c>
    </row>
    <row r="34" spans="1:13" ht="16.5" customHeight="1">
      <c r="A34" s="320" t="s">
        <v>150</v>
      </c>
      <c r="B34" s="321">
        <v>61.870403097999997</v>
      </c>
      <c r="C34" s="321">
        <v>374.949507332</v>
      </c>
      <c r="D34" s="321">
        <v>428.56791301099997</v>
      </c>
      <c r="E34" s="319">
        <v>377.72505671599998</v>
      </c>
      <c r="F34" s="321">
        <v>10188.433999999999</v>
      </c>
      <c r="G34" s="321">
        <v>69471.339000000007</v>
      </c>
      <c r="H34" s="321">
        <v>36227.659</v>
      </c>
      <c r="I34" s="319">
        <v>25160.911</v>
      </c>
      <c r="J34" s="321">
        <v>4524</v>
      </c>
      <c r="K34" s="321">
        <v>20590</v>
      </c>
      <c r="L34" s="321">
        <v>9621</v>
      </c>
      <c r="M34" s="319">
        <v>6239</v>
      </c>
    </row>
    <row r="35" spans="1:13" ht="16.5" customHeight="1">
      <c r="A35" s="320" t="s">
        <v>144</v>
      </c>
      <c r="B35" s="321">
        <v>1456.5624183049999</v>
      </c>
      <c r="C35" s="321">
        <v>758.18432588200005</v>
      </c>
      <c r="D35" s="321">
        <v>4168.1018862499996</v>
      </c>
      <c r="E35" s="319">
        <v>4131.6589878699997</v>
      </c>
      <c r="F35" s="321">
        <v>302161.75900000002</v>
      </c>
      <c r="G35" s="321">
        <v>180307.18</v>
      </c>
      <c r="H35" s="321">
        <v>3704904.8960000002</v>
      </c>
      <c r="I35" s="319">
        <v>2659909.4840000002</v>
      </c>
      <c r="J35" s="321">
        <v>56663</v>
      </c>
      <c r="K35" s="321">
        <v>33439</v>
      </c>
      <c r="L35" s="321">
        <v>238279</v>
      </c>
      <c r="M35" s="319">
        <v>162163</v>
      </c>
    </row>
    <row r="36" spans="1:13" ht="16.5" customHeight="1">
      <c r="A36" s="320" t="s">
        <v>142</v>
      </c>
      <c r="B36" s="321">
        <v>92.971911272</v>
      </c>
      <c r="C36" s="321">
        <v>44.295895842</v>
      </c>
      <c r="D36" s="321">
        <v>496.172908828</v>
      </c>
      <c r="E36" s="319">
        <v>461.47915610899997</v>
      </c>
      <c r="F36" s="321">
        <v>10428.874</v>
      </c>
      <c r="G36" s="321">
        <v>6272.473</v>
      </c>
      <c r="H36" s="321">
        <v>25629.892</v>
      </c>
      <c r="I36" s="319">
        <v>21824.780999999999</v>
      </c>
      <c r="J36" s="321">
        <v>6114</v>
      </c>
      <c r="K36" s="321">
        <v>3532</v>
      </c>
      <c r="L36" s="321">
        <v>7809</v>
      </c>
      <c r="M36" s="319">
        <v>9436</v>
      </c>
    </row>
    <row r="37" spans="1:13" ht="16.5" customHeight="1">
      <c r="A37" s="320" t="s">
        <v>122</v>
      </c>
      <c r="B37" s="321">
        <v>5355.2227161740002</v>
      </c>
      <c r="C37" s="321">
        <v>11976.188513268</v>
      </c>
      <c r="D37" s="321">
        <v>14011.201604058</v>
      </c>
      <c r="E37" s="319">
        <v>18536.38844047</v>
      </c>
      <c r="F37" s="321">
        <v>2023765.5209999999</v>
      </c>
      <c r="G37" s="321">
        <v>4204408.9800000004</v>
      </c>
      <c r="H37" s="321">
        <v>2722813.32</v>
      </c>
      <c r="I37" s="319">
        <v>3203601.372</v>
      </c>
      <c r="J37" s="321">
        <v>253221</v>
      </c>
      <c r="K37" s="321">
        <v>324871</v>
      </c>
      <c r="L37" s="321">
        <v>432236</v>
      </c>
      <c r="M37" s="319">
        <v>441495</v>
      </c>
    </row>
    <row r="38" spans="1:13" ht="16.5" customHeight="1">
      <c r="A38" s="320" t="s">
        <v>141</v>
      </c>
      <c r="B38" s="321">
        <v>1604.099288804</v>
      </c>
      <c r="C38" s="321">
        <v>1856.3970450710001</v>
      </c>
      <c r="D38" s="321">
        <v>11851.243869331</v>
      </c>
      <c r="E38" s="319">
        <v>11891.865297595001</v>
      </c>
      <c r="F38" s="321">
        <v>381635.57400000002</v>
      </c>
      <c r="G38" s="321">
        <v>307342.99200000003</v>
      </c>
      <c r="H38" s="321">
        <v>1007483.844</v>
      </c>
      <c r="I38" s="319">
        <v>774290.11399999994</v>
      </c>
      <c r="J38" s="321">
        <v>68250</v>
      </c>
      <c r="K38" s="321">
        <v>72285</v>
      </c>
      <c r="L38" s="321">
        <v>288587</v>
      </c>
      <c r="M38" s="319">
        <v>244044</v>
      </c>
    </row>
    <row r="39" spans="1:13" ht="16.5" customHeight="1">
      <c r="A39" s="320" t="s">
        <v>159</v>
      </c>
      <c r="B39" s="321">
        <v>1201.159889002</v>
      </c>
      <c r="C39" s="321">
        <v>716.67669408500001</v>
      </c>
      <c r="D39" s="321">
        <v>11542.337776681001</v>
      </c>
      <c r="E39" s="319">
        <v>9249.5144671170001</v>
      </c>
      <c r="F39" s="321">
        <v>193831.43599999999</v>
      </c>
      <c r="G39" s="321">
        <v>137537.041</v>
      </c>
      <c r="H39" s="321">
        <v>950835.05299999996</v>
      </c>
      <c r="I39" s="319">
        <v>720231.30299999996</v>
      </c>
      <c r="J39" s="321">
        <v>36510</v>
      </c>
      <c r="K39" s="321">
        <v>31022</v>
      </c>
      <c r="L39" s="321">
        <v>250425</v>
      </c>
      <c r="M39" s="319">
        <v>180080</v>
      </c>
    </row>
    <row r="40" spans="1:13" ht="16.5" customHeight="1">
      <c r="A40" s="320" t="s">
        <v>162</v>
      </c>
      <c r="B40" s="321">
        <v>223.60914596999999</v>
      </c>
      <c r="C40" s="321">
        <v>269.21392214799999</v>
      </c>
      <c r="D40" s="321">
        <v>1226.348555631</v>
      </c>
      <c r="E40" s="319">
        <v>1976.9782645800001</v>
      </c>
      <c r="F40" s="321">
        <v>21874.079000000002</v>
      </c>
      <c r="G40" s="321">
        <v>20818.131000000001</v>
      </c>
      <c r="H40" s="321">
        <v>36200.239000000001</v>
      </c>
      <c r="I40" s="319">
        <v>50537.656000000003</v>
      </c>
      <c r="J40" s="321">
        <v>8593</v>
      </c>
      <c r="K40" s="321">
        <v>7656</v>
      </c>
      <c r="L40" s="321">
        <v>25081</v>
      </c>
      <c r="M40" s="319">
        <v>36680</v>
      </c>
    </row>
    <row r="41" spans="1:13" ht="16.5" customHeight="1">
      <c r="A41" s="320" t="s">
        <v>130</v>
      </c>
      <c r="B41" s="321">
        <v>1772.566735787</v>
      </c>
      <c r="C41" s="321">
        <v>541.59169017900001</v>
      </c>
      <c r="D41" s="321">
        <v>15112.949926219</v>
      </c>
      <c r="E41" s="319">
        <v>14890.203430276</v>
      </c>
      <c r="F41" s="321">
        <v>420695.592</v>
      </c>
      <c r="G41" s="321">
        <v>117170.307</v>
      </c>
      <c r="H41" s="321">
        <v>811969.69900000002</v>
      </c>
      <c r="I41" s="319">
        <v>722112.95499999996</v>
      </c>
      <c r="J41" s="321">
        <v>61379</v>
      </c>
      <c r="K41" s="321">
        <v>36097</v>
      </c>
      <c r="L41" s="321">
        <v>594439</v>
      </c>
      <c r="M41" s="319">
        <v>438184</v>
      </c>
    </row>
    <row r="42" spans="1:13" ht="16.5" customHeight="1">
      <c r="A42" s="320" t="s">
        <v>169</v>
      </c>
      <c r="B42" s="321">
        <v>2902.741210834</v>
      </c>
      <c r="C42" s="321">
        <v>699.76403850199995</v>
      </c>
      <c r="D42" s="321">
        <v>4867.6159105420002</v>
      </c>
      <c r="E42" s="319">
        <v>7456.7115356820004</v>
      </c>
      <c r="F42" s="321">
        <v>570151.15</v>
      </c>
      <c r="G42" s="321">
        <v>145195.99100000001</v>
      </c>
      <c r="H42" s="321">
        <v>605032.56999999995</v>
      </c>
      <c r="I42" s="319">
        <v>854913.81799999997</v>
      </c>
      <c r="J42" s="321">
        <v>91202</v>
      </c>
      <c r="K42" s="321">
        <v>32888</v>
      </c>
      <c r="L42" s="321">
        <v>149830</v>
      </c>
      <c r="M42" s="319">
        <v>187016</v>
      </c>
    </row>
    <row r="43" spans="1:13" ht="16.5" customHeight="1">
      <c r="A43" s="320" t="s">
        <v>166</v>
      </c>
      <c r="B43" s="321">
        <v>1060.1832842809999</v>
      </c>
      <c r="C43" s="321">
        <v>1574.2429772420001</v>
      </c>
      <c r="D43" s="321">
        <v>5753.3277053419997</v>
      </c>
      <c r="E43" s="319">
        <v>6967.3997333830002</v>
      </c>
      <c r="F43" s="321">
        <v>197038.60800000001</v>
      </c>
      <c r="G43" s="321">
        <v>274945.74</v>
      </c>
      <c r="H43" s="321">
        <v>584152.103</v>
      </c>
      <c r="I43" s="319">
        <v>585844.11</v>
      </c>
      <c r="J43" s="321">
        <v>47680</v>
      </c>
      <c r="K43" s="321">
        <v>67853</v>
      </c>
      <c r="L43" s="321">
        <v>134617</v>
      </c>
      <c r="M43" s="319">
        <v>151487</v>
      </c>
    </row>
    <row r="44" spans="1:13" ht="16.5" customHeight="1">
      <c r="A44" s="320" t="s">
        <v>168</v>
      </c>
      <c r="B44" s="321">
        <v>1198.906783226</v>
      </c>
      <c r="C44" s="321">
        <v>1131.4425634920001</v>
      </c>
      <c r="D44" s="321">
        <v>2264.6515355880001</v>
      </c>
      <c r="E44" s="319">
        <v>2729.5147710840001</v>
      </c>
      <c r="F44" s="321">
        <v>97580.937999999995</v>
      </c>
      <c r="G44" s="321">
        <v>130143.622</v>
      </c>
      <c r="H44" s="321">
        <v>201421.81400000001</v>
      </c>
      <c r="I44" s="319">
        <v>190469.875</v>
      </c>
      <c r="J44" s="321">
        <v>38311</v>
      </c>
      <c r="K44" s="321">
        <v>49537</v>
      </c>
      <c r="L44" s="321">
        <v>52178</v>
      </c>
      <c r="M44" s="319">
        <v>50964</v>
      </c>
    </row>
    <row r="45" spans="1:13" ht="16.5" customHeight="1">
      <c r="A45" s="320" t="s">
        <v>1914</v>
      </c>
      <c r="B45" s="321">
        <v>47567.761756938002</v>
      </c>
      <c r="C45" s="321">
        <v>58738.650159354998</v>
      </c>
      <c r="D45" s="321">
        <v>202382.40977898901</v>
      </c>
      <c r="E45" s="319">
        <v>240242.01387060201</v>
      </c>
      <c r="F45" s="321">
        <v>17943370.675000001</v>
      </c>
      <c r="G45" s="321">
        <v>18207194.280000001</v>
      </c>
      <c r="H45" s="321">
        <v>36643973.130000003</v>
      </c>
      <c r="I45" s="319">
        <v>39262673.475000001</v>
      </c>
      <c r="J45" s="321">
        <v>2510844</v>
      </c>
      <c r="K45" s="321">
        <v>3236164</v>
      </c>
      <c r="L45" s="321">
        <v>6188605</v>
      </c>
      <c r="M45" s="319">
        <v>5705606</v>
      </c>
    </row>
    <row r="46" spans="1:13" ht="16.5" customHeight="1">
      <c r="A46" s="797"/>
      <c r="B46" s="321"/>
      <c r="C46" s="321"/>
      <c r="D46" s="321"/>
      <c r="E46" s="319"/>
      <c r="F46" s="321"/>
      <c r="G46" s="321"/>
      <c r="H46" s="321"/>
      <c r="I46" s="319"/>
      <c r="J46" s="321"/>
      <c r="K46" s="321"/>
      <c r="L46" s="321"/>
      <c r="M46" s="319"/>
    </row>
    <row r="47" spans="1:13" ht="16.5" customHeight="1"/>
    <row r="48" spans="1:13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G5"/>
  <sheetViews>
    <sheetView rightToLeft="1" workbookViewId="0">
      <selection activeCell="I20" sqref="I20"/>
    </sheetView>
  </sheetViews>
  <sheetFormatPr defaultRowHeight="15"/>
  <cols>
    <col min="1" max="1" width="9.5703125" customWidth="1"/>
    <col min="2" max="8" width="9.140625" hidden="1" customWidth="1"/>
    <col min="9" max="10" width="9.140625" customWidth="1"/>
    <col min="14" max="15" width="9.140625" customWidth="1"/>
    <col min="16" max="16" width="10.5703125" customWidth="1"/>
  </cols>
  <sheetData>
    <row r="1" spans="1:33">
      <c r="A1" s="140" t="s">
        <v>189</v>
      </c>
      <c r="B1" s="115" t="s">
        <v>176</v>
      </c>
      <c r="C1" s="115" t="s">
        <v>177</v>
      </c>
      <c r="D1" s="115" t="s">
        <v>178</v>
      </c>
      <c r="E1" s="115" t="s">
        <v>179</v>
      </c>
      <c r="F1" s="115" t="s">
        <v>180</v>
      </c>
      <c r="G1" s="115" t="s">
        <v>181</v>
      </c>
      <c r="H1" s="115" t="s">
        <v>182</v>
      </c>
      <c r="I1" s="115" t="s">
        <v>183</v>
      </c>
      <c r="J1" s="115" t="s">
        <v>184</v>
      </c>
      <c r="K1" s="115" t="s">
        <v>185</v>
      </c>
      <c r="L1" s="115" t="s">
        <v>186</v>
      </c>
      <c r="M1" s="115" t="s">
        <v>187</v>
      </c>
      <c r="N1" s="115" t="s">
        <v>175</v>
      </c>
      <c r="O1" s="115" t="s">
        <v>188</v>
      </c>
      <c r="P1" s="115" t="s">
        <v>1608</v>
      </c>
      <c r="Q1" s="115" t="s">
        <v>1643</v>
      </c>
      <c r="R1" s="115" t="s">
        <v>1718</v>
      </c>
      <c r="S1" s="115" t="s">
        <v>1763</v>
      </c>
      <c r="T1" s="115" t="s">
        <v>1816</v>
      </c>
      <c r="U1" s="115" t="s">
        <v>1881</v>
      </c>
      <c r="V1" s="115" t="s">
        <v>1894</v>
      </c>
      <c r="W1" s="115" t="s">
        <v>2126</v>
      </c>
      <c r="X1" s="115" t="s">
        <v>2370</v>
      </c>
      <c r="Y1" s="115"/>
      <c r="Z1" s="115"/>
      <c r="AA1" s="115"/>
      <c r="AB1" s="115"/>
      <c r="AC1" s="115"/>
      <c r="AD1" s="115"/>
      <c r="AE1" s="115"/>
      <c r="AF1" s="115"/>
      <c r="AG1" s="115"/>
    </row>
    <row r="2" spans="1:33">
      <c r="A2" s="140" t="s">
        <v>174</v>
      </c>
      <c r="B2" s="204">
        <v>1</v>
      </c>
      <c r="C2" s="204">
        <v>0</v>
      </c>
      <c r="D2" s="204">
        <v>0</v>
      </c>
      <c r="E2" s="204">
        <v>1</v>
      </c>
      <c r="F2" s="204">
        <v>1</v>
      </c>
      <c r="G2" s="204">
        <v>0</v>
      </c>
      <c r="H2" s="204">
        <v>0</v>
      </c>
      <c r="I2" s="204">
        <v>1</v>
      </c>
      <c r="J2" s="204">
        <v>0</v>
      </c>
      <c r="K2" s="204">
        <v>0</v>
      </c>
      <c r="L2" s="204">
        <v>0</v>
      </c>
      <c r="M2" s="204">
        <v>2</v>
      </c>
      <c r="N2" s="204">
        <v>0</v>
      </c>
      <c r="O2" s="204">
        <v>0</v>
      </c>
      <c r="P2" s="204">
        <v>1</v>
      </c>
      <c r="Q2" s="204">
        <v>1</v>
      </c>
      <c r="R2" s="204">
        <v>2</v>
      </c>
      <c r="S2" s="204">
        <v>1</v>
      </c>
      <c r="T2" s="204">
        <v>0</v>
      </c>
      <c r="U2" s="204">
        <v>1</v>
      </c>
      <c r="V2" s="204">
        <v>0</v>
      </c>
      <c r="W2" s="204">
        <v>0</v>
      </c>
      <c r="X2" s="204">
        <v>0</v>
      </c>
      <c r="Y2" s="204"/>
      <c r="Z2" s="204"/>
      <c r="AA2" s="204"/>
      <c r="AB2" s="204"/>
      <c r="AC2" s="204"/>
      <c r="AD2" s="204"/>
      <c r="AE2" s="204"/>
      <c r="AF2" s="204"/>
      <c r="AG2" s="204"/>
    </row>
    <row r="3" spans="1:33" ht="33.75" customHeight="1">
      <c r="A3" s="140" t="s">
        <v>1615</v>
      </c>
      <c r="B3" s="204">
        <v>1</v>
      </c>
      <c r="C3" s="204">
        <v>0</v>
      </c>
      <c r="D3" s="204">
        <v>0</v>
      </c>
      <c r="E3" s="116">
        <v>0</v>
      </c>
      <c r="F3" s="204">
        <v>3</v>
      </c>
      <c r="G3" s="204">
        <v>0</v>
      </c>
      <c r="H3" s="204">
        <v>2</v>
      </c>
      <c r="I3" s="204">
        <v>2</v>
      </c>
      <c r="J3" s="204">
        <v>2</v>
      </c>
      <c r="K3" s="204">
        <v>2</v>
      </c>
      <c r="L3" s="204">
        <v>1</v>
      </c>
      <c r="M3" s="204">
        <v>1</v>
      </c>
      <c r="N3" s="204">
        <v>3</v>
      </c>
      <c r="O3" s="204">
        <v>0</v>
      </c>
      <c r="P3" s="204">
        <v>1</v>
      </c>
      <c r="Q3" s="204">
        <v>1</v>
      </c>
      <c r="R3" s="204">
        <v>2</v>
      </c>
      <c r="S3" s="204">
        <v>2</v>
      </c>
      <c r="T3" s="204">
        <v>1</v>
      </c>
      <c r="U3" s="204">
        <v>2</v>
      </c>
      <c r="V3" s="204">
        <v>1</v>
      </c>
      <c r="W3" s="204">
        <v>0</v>
      </c>
      <c r="X3" s="204">
        <v>0</v>
      </c>
      <c r="Y3" s="204"/>
      <c r="Z3" s="204"/>
      <c r="AA3" s="204"/>
      <c r="AB3" s="204"/>
      <c r="AC3" s="204"/>
      <c r="AD3" s="204"/>
      <c r="AE3" s="204"/>
      <c r="AF3" s="204"/>
      <c r="AG3" s="204"/>
    </row>
    <row r="4" spans="1:33" ht="37.5" customHeight="1">
      <c r="A4" s="140" t="s">
        <v>1616</v>
      </c>
      <c r="B4" s="204">
        <v>0</v>
      </c>
      <c r="C4" s="204">
        <v>1</v>
      </c>
      <c r="D4" s="204">
        <v>0</v>
      </c>
      <c r="E4" s="116">
        <v>2</v>
      </c>
      <c r="F4" s="204">
        <v>1</v>
      </c>
      <c r="G4" s="204">
        <v>4</v>
      </c>
      <c r="H4" s="204">
        <v>0</v>
      </c>
      <c r="I4" s="204">
        <v>1</v>
      </c>
      <c r="J4" s="204">
        <v>3</v>
      </c>
      <c r="K4" s="204">
        <v>0</v>
      </c>
      <c r="L4" s="204">
        <v>0</v>
      </c>
      <c r="M4" s="204">
        <v>1</v>
      </c>
      <c r="N4" s="204">
        <v>1</v>
      </c>
      <c r="O4" s="204">
        <v>2</v>
      </c>
      <c r="P4" s="204">
        <v>2</v>
      </c>
      <c r="Q4" s="204">
        <v>0</v>
      </c>
      <c r="R4" s="204">
        <v>0</v>
      </c>
      <c r="S4" s="204">
        <v>1</v>
      </c>
      <c r="T4" s="204">
        <v>4</v>
      </c>
      <c r="U4" s="204">
        <v>1</v>
      </c>
      <c r="V4" s="204">
        <v>0</v>
      </c>
      <c r="W4" s="204">
        <v>0</v>
      </c>
      <c r="X4" s="204">
        <v>0</v>
      </c>
      <c r="Y4" s="204"/>
      <c r="Z4" s="204"/>
      <c r="AA4" s="204"/>
      <c r="AB4" s="204"/>
      <c r="AC4" s="204"/>
      <c r="AD4" s="204"/>
      <c r="AE4" s="204"/>
      <c r="AF4" s="204"/>
      <c r="AG4" s="204"/>
    </row>
    <row r="5" spans="1:33">
      <c r="A5" s="140" t="s">
        <v>48</v>
      </c>
      <c r="B5" s="204">
        <f t="shared" ref="B5:V5" si="0">SUM(B2:B4)</f>
        <v>2</v>
      </c>
      <c r="C5" s="204">
        <f t="shared" si="0"/>
        <v>1</v>
      </c>
      <c r="D5" s="204">
        <f t="shared" si="0"/>
        <v>0</v>
      </c>
      <c r="E5" s="204">
        <f t="shared" si="0"/>
        <v>3</v>
      </c>
      <c r="F5" s="204">
        <f t="shared" si="0"/>
        <v>5</v>
      </c>
      <c r="G5" s="204">
        <f t="shared" si="0"/>
        <v>4</v>
      </c>
      <c r="H5" s="204">
        <f t="shared" si="0"/>
        <v>2</v>
      </c>
      <c r="I5" s="204">
        <f t="shared" si="0"/>
        <v>4</v>
      </c>
      <c r="J5" s="204">
        <f t="shared" si="0"/>
        <v>5</v>
      </c>
      <c r="K5" s="204">
        <f t="shared" si="0"/>
        <v>2</v>
      </c>
      <c r="L5" s="204">
        <f t="shared" si="0"/>
        <v>1</v>
      </c>
      <c r="M5" s="204">
        <f t="shared" si="0"/>
        <v>4</v>
      </c>
      <c r="N5" s="204">
        <f t="shared" si="0"/>
        <v>4</v>
      </c>
      <c r="O5" s="204">
        <f t="shared" si="0"/>
        <v>2</v>
      </c>
      <c r="P5" s="204">
        <f t="shared" si="0"/>
        <v>4</v>
      </c>
      <c r="Q5" s="204">
        <f t="shared" si="0"/>
        <v>2</v>
      </c>
      <c r="R5" s="204">
        <f t="shared" si="0"/>
        <v>4</v>
      </c>
      <c r="S5" s="204">
        <f t="shared" si="0"/>
        <v>4</v>
      </c>
      <c r="T5" s="204">
        <f t="shared" si="0"/>
        <v>5</v>
      </c>
      <c r="U5" s="204">
        <f t="shared" si="0"/>
        <v>4</v>
      </c>
      <c r="V5" s="204">
        <f t="shared" si="0"/>
        <v>1</v>
      </c>
      <c r="W5" s="204">
        <f t="shared" ref="W5:X5" si="1">SUM(W2:W4)</f>
        <v>0</v>
      </c>
      <c r="X5" s="204">
        <f t="shared" si="1"/>
        <v>0</v>
      </c>
      <c r="Y5" s="204"/>
      <c r="Z5" s="204"/>
      <c r="AA5" s="204"/>
      <c r="AB5" s="204"/>
      <c r="AC5" s="204"/>
      <c r="AD5" s="204"/>
      <c r="AE5" s="204"/>
      <c r="AF5" s="204"/>
      <c r="AG5" s="204"/>
    </row>
  </sheetData>
  <pageMargins left="0.7" right="0.7" top="0.75" bottom="0.7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925"/>
  <sheetViews>
    <sheetView rightToLeft="1" zoomScaleNormal="100" workbookViewId="0">
      <selection activeCell="G4" sqref="G4"/>
    </sheetView>
  </sheetViews>
  <sheetFormatPr defaultColWidth="9.140625" defaultRowHeight="15"/>
  <cols>
    <col min="1" max="1" width="10.42578125" style="83" bestFit="1" customWidth="1"/>
    <col min="2" max="2" width="15.85546875" style="84" bestFit="1" customWidth="1"/>
    <col min="3" max="4" width="9.140625" style="83"/>
    <col min="5" max="5" width="12.5703125" style="83" customWidth="1"/>
    <col min="6" max="7" width="9.140625" style="82"/>
    <col min="8" max="8" width="13.28515625" style="82" customWidth="1"/>
    <col min="9" max="9" width="9.140625" style="81"/>
    <col min="10" max="10" width="10.7109375" style="81" bestFit="1" customWidth="1"/>
    <col min="11" max="16384" width="9.140625" style="81"/>
  </cols>
  <sheetData>
    <row r="1" spans="1:13">
      <c r="A1" s="251" t="s">
        <v>1173</v>
      </c>
      <c r="B1" s="252" t="s">
        <v>1172</v>
      </c>
      <c r="C1" s="251" t="s">
        <v>1170</v>
      </c>
      <c r="D1" s="251" t="s">
        <v>1169</v>
      </c>
      <c r="E1" s="251" t="s">
        <v>1168</v>
      </c>
    </row>
    <row r="2" spans="1:13">
      <c r="A2" s="86" t="s">
        <v>1171</v>
      </c>
      <c r="B2" s="87">
        <v>42445</v>
      </c>
      <c r="C2" s="86">
        <v>80219.399999999994</v>
      </c>
      <c r="D2" s="86">
        <v>791.18</v>
      </c>
      <c r="E2" s="86">
        <v>171.37</v>
      </c>
      <c r="F2" s="251" t="s">
        <v>1170</v>
      </c>
      <c r="G2" s="251" t="s">
        <v>1169</v>
      </c>
      <c r="H2" s="251" t="s">
        <v>1168</v>
      </c>
      <c r="J2" s="251" t="s">
        <v>1931</v>
      </c>
      <c r="K2" s="251" t="s">
        <v>1170</v>
      </c>
      <c r="L2" s="251" t="s">
        <v>1169</v>
      </c>
      <c r="M2" s="251" t="s">
        <v>1168</v>
      </c>
    </row>
    <row r="3" spans="1:13">
      <c r="A3" s="86" t="s">
        <v>1167</v>
      </c>
      <c r="B3" s="87">
        <v>42455</v>
      </c>
      <c r="C3" s="86">
        <v>81200.3</v>
      </c>
      <c r="D3" s="86">
        <v>809.39666666666699</v>
      </c>
      <c r="E3" s="86">
        <v>171.92454545454501</v>
      </c>
      <c r="F3" s="85">
        <v>0.29125069571439943</v>
      </c>
      <c r="G3" s="85">
        <v>-0.1708275708992808</v>
      </c>
      <c r="H3" s="85">
        <v>-0.10910692582368631</v>
      </c>
      <c r="J3" s="81" t="s">
        <v>511</v>
      </c>
      <c r="K3" s="81">
        <v>0.69618455443927152</v>
      </c>
      <c r="L3" s="81">
        <v>-0.15562842793894149</v>
      </c>
      <c r="M3" s="81">
        <v>3.6243664530936304E-2</v>
      </c>
    </row>
    <row r="4" spans="1:13">
      <c r="A4" s="86" t="s">
        <v>1166</v>
      </c>
      <c r="B4" s="87">
        <v>42456</v>
      </c>
      <c r="C4" s="86">
        <v>81261</v>
      </c>
      <c r="D4" s="86">
        <v>811.21833333333302</v>
      </c>
      <c r="E4" s="86">
        <v>171.98</v>
      </c>
      <c r="F4" s="85">
        <v>0.27717660372020658</v>
      </c>
      <c r="G4" s="85">
        <v>-0.16524663015732255</v>
      </c>
      <c r="H4" s="85">
        <v>-0.1094771453352148</v>
      </c>
      <c r="J4" s="81" t="s">
        <v>11</v>
      </c>
      <c r="K4" s="81">
        <v>0.67931344697449925</v>
      </c>
      <c r="L4" s="81">
        <v>-0.15712678693128157</v>
      </c>
      <c r="M4" s="81">
        <v>2.9887565823805806E-2</v>
      </c>
    </row>
    <row r="5" spans="1:13">
      <c r="A5" s="86" t="s">
        <v>1165</v>
      </c>
      <c r="B5" s="87">
        <v>42457</v>
      </c>
      <c r="C5" s="86">
        <v>80935.7</v>
      </c>
      <c r="D5" s="86">
        <v>813.04</v>
      </c>
      <c r="E5" s="86">
        <v>171.5</v>
      </c>
      <c r="F5" s="85">
        <v>0.24325382988299515</v>
      </c>
      <c r="G5" s="85">
        <v>-0.16212366982082904</v>
      </c>
      <c r="H5" s="85">
        <v>-0.11218098048351188</v>
      </c>
      <c r="J5" s="81" t="s">
        <v>1195</v>
      </c>
      <c r="K5" s="81">
        <v>0.63684261070423109</v>
      </c>
      <c r="L5" s="81">
        <v>-0.16699383291619629</v>
      </c>
      <c r="M5" s="81">
        <v>2.3984891406987563E-2</v>
      </c>
    </row>
    <row r="6" spans="1:13">
      <c r="A6" s="86" t="s">
        <v>1164</v>
      </c>
      <c r="B6" s="87">
        <v>42458</v>
      </c>
      <c r="C6" s="86">
        <v>80561.3</v>
      </c>
      <c r="D6" s="86">
        <v>814.83</v>
      </c>
      <c r="E6" s="86">
        <v>171.67</v>
      </c>
      <c r="F6" s="85">
        <v>0.23607481998493296</v>
      </c>
      <c r="G6" s="85">
        <v>-0.15902405796203978</v>
      </c>
      <c r="H6" s="85">
        <v>-0.11203641442093799</v>
      </c>
      <c r="J6" s="81" t="s">
        <v>1196</v>
      </c>
      <c r="K6" s="81">
        <v>0.64754415223260753</v>
      </c>
      <c r="L6" s="81">
        <v>-0.18291332152934414</v>
      </c>
      <c r="M6" s="81">
        <v>9.356235162686799E-3</v>
      </c>
    </row>
    <row r="7" spans="1:13">
      <c r="A7" s="86" t="s">
        <v>1163</v>
      </c>
      <c r="B7" s="87">
        <v>42459</v>
      </c>
      <c r="C7" s="86">
        <v>81480.399999999994</v>
      </c>
      <c r="D7" s="86">
        <v>833.98</v>
      </c>
      <c r="E7" s="86">
        <v>174.46</v>
      </c>
      <c r="F7" s="85">
        <v>0.23966041869522869</v>
      </c>
      <c r="G7" s="85">
        <v>-0.14425849348943642</v>
      </c>
      <c r="H7" s="85">
        <v>-9.6155838773184121E-2</v>
      </c>
      <c r="J7" s="81" t="s">
        <v>1197</v>
      </c>
      <c r="K7" s="81">
        <v>0.65892120829557821</v>
      </c>
      <c r="L7" s="81">
        <v>-0.18113790390213425</v>
      </c>
      <c r="M7" s="81">
        <v>2.2497400510445242E-2</v>
      </c>
    </row>
    <row r="8" spans="1:13">
      <c r="A8" s="86" t="s">
        <v>1162</v>
      </c>
      <c r="B8" s="87">
        <v>42462</v>
      </c>
      <c r="C8" s="86">
        <v>81536.899999999994</v>
      </c>
      <c r="D8" s="86">
        <v>829.66</v>
      </c>
      <c r="E8" s="86">
        <v>174.35499999999999</v>
      </c>
      <c r="F8" s="85">
        <v>0.20213042003921733</v>
      </c>
      <c r="G8" s="85">
        <v>-0.16653104688426101</v>
      </c>
      <c r="H8" s="85">
        <v>-0.10109607968488998</v>
      </c>
      <c r="J8" s="81" t="s">
        <v>1198</v>
      </c>
      <c r="K8" s="81">
        <v>0.64737033146639322</v>
      </c>
      <c r="L8" s="81">
        <v>-0.17524424707307229</v>
      </c>
      <c r="M8" s="81">
        <v>2.5474241922512908E-2</v>
      </c>
    </row>
    <row r="9" spans="1:13">
      <c r="A9" s="86" t="s">
        <v>1161</v>
      </c>
      <c r="B9" s="87">
        <v>42463</v>
      </c>
      <c r="C9" s="86">
        <v>80852.7</v>
      </c>
      <c r="D9" s="86">
        <v>828.22</v>
      </c>
      <c r="E9" s="86">
        <v>174.32</v>
      </c>
      <c r="F9" s="85">
        <v>0.15073646097375959</v>
      </c>
      <c r="G9" s="85">
        <v>-0.17231385756187256</v>
      </c>
      <c r="H9" s="85">
        <v>-0.10236869207003085</v>
      </c>
      <c r="J9" s="81" t="s">
        <v>1199</v>
      </c>
      <c r="K9" s="81">
        <v>0.62054407823858382</v>
      </c>
      <c r="L9" s="81">
        <v>-0.18175648160716718</v>
      </c>
      <c r="M9" s="81">
        <v>1.9408806804831036E-2</v>
      </c>
    </row>
    <row r="10" spans="1:13">
      <c r="A10" s="86" t="s">
        <v>1160</v>
      </c>
      <c r="B10" s="87">
        <v>42464</v>
      </c>
      <c r="C10" s="86">
        <v>80872.100000000006</v>
      </c>
      <c r="D10" s="86">
        <v>826.78</v>
      </c>
      <c r="E10" s="86">
        <v>175.68</v>
      </c>
      <c r="F10" s="85">
        <v>0.1415534717879734</v>
      </c>
      <c r="G10" s="85">
        <v>-0.17803670490923196</v>
      </c>
      <c r="H10" s="85">
        <v>-0.10234530683153642</v>
      </c>
      <c r="J10" s="81" t="s">
        <v>1200</v>
      </c>
      <c r="K10" s="81">
        <v>0.60585638767670691</v>
      </c>
      <c r="L10" s="81">
        <v>-0.18326911618669317</v>
      </c>
      <c r="M10" s="81">
        <v>2.1074865055151326E-2</v>
      </c>
    </row>
    <row r="11" spans="1:13">
      <c r="A11" s="86" t="s">
        <v>1159</v>
      </c>
      <c r="B11" s="87">
        <v>42465</v>
      </c>
      <c r="C11" s="86">
        <v>80965.8</v>
      </c>
      <c r="D11" s="86">
        <v>812.97</v>
      </c>
      <c r="E11" s="86">
        <v>174.08</v>
      </c>
      <c r="F11" s="85">
        <v>0.15401817847516908</v>
      </c>
      <c r="G11" s="85">
        <v>-0.1920875320493709</v>
      </c>
      <c r="H11" s="85">
        <v>-0.11786763960677005</v>
      </c>
      <c r="J11" s="81" t="s">
        <v>1201</v>
      </c>
      <c r="K11" s="81">
        <v>0.6119188167741092</v>
      </c>
      <c r="L11" s="81">
        <v>-0.1855099471006606</v>
      </c>
      <c r="M11" s="81">
        <v>1.1269511654494968E-2</v>
      </c>
    </row>
    <row r="12" spans="1:13">
      <c r="A12" s="86" t="s">
        <v>1158</v>
      </c>
      <c r="B12" s="87">
        <v>42466</v>
      </c>
      <c r="C12" s="86">
        <v>80752.7</v>
      </c>
      <c r="D12" s="86">
        <v>809.03</v>
      </c>
      <c r="E12" s="86">
        <v>174.17</v>
      </c>
      <c r="F12" s="85">
        <v>0.14243535022430587</v>
      </c>
      <c r="G12" s="85">
        <v>-0.20764898878605353</v>
      </c>
      <c r="H12" s="85">
        <v>-0.1182158768732281</v>
      </c>
      <c r="J12" s="81" t="s">
        <v>1202</v>
      </c>
      <c r="K12" s="81">
        <v>0.61238954076115659</v>
      </c>
      <c r="L12" s="81">
        <v>-0.18126359453264818</v>
      </c>
      <c r="M12" s="81">
        <v>5.4957850123420471E-3</v>
      </c>
    </row>
    <row r="13" spans="1:13">
      <c r="A13" s="86" t="s">
        <v>1157</v>
      </c>
      <c r="B13" s="87">
        <v>42469</v>
      </c>
      <c r="C13" s="86">
        <v>80654</v>
      </c>
      <c r="D13" s="86">
        <v>818.01800000000003</v>
      </c>
      <c r="E13" s="86">
        <v>175.98500000000001</v>
      </c>
      <c r="F13" s="85">
        <v>0.15182483419686155</v>
      </c>
      <c r="G13" s="85">
        <v>-0.20834107554853598</v>
      </c>
      <c r="H13" s="85">
        <v>-0.10987190673090297</v>
      </c>
      <c r="J13" s="81" t="s">
        <v>1203</v>
      </c>
      <c r="K13" s="81">
        <v>0.61394946393648997</v>
      </c>
      <c r="L13" s="81">
        <v>-0.17705168851243713</v>
      </c>
      <c r="M13" s="81">
        <v>1.0543153371940894E-2</v>
      </c>
    </row>
    <row r="14" spans="1:13">
      <c r="A14" s="86" t="s">
        <v>1156</v>
      </c>
      <c r="B14" s="87">
        <v>42470</v>
      </c>
      <c r="C14" s="86">
        <v>80280.7</v>
      </c>
      <c r="D14" s="86">
        <v>821.01400000000001</v>
      </c>
      <c r="E14" s="86">
        <v>176.59</v>
      </c>
      <c r="F14" s="85">
        <v>0.16714376474727377</v>
      </c>
      <c r="G14" s="85">
        <v>-0.20856814006080704</v>
      </c>
      <c r="H14" s="85">
        <v>-0.10709409920614854</v>
      </c>
      <c r="J14" s="81" t="s">
        <v>1205</v>
      </c>
      <c r="K14" s="81">
        <v>0.59657784569054928</v>
      </c>
      <c r="L14" s="81">
        <v>-0.16179796894912757</v>
      </c>
      <c r="M14" s="81">
        <v>1.9107680722891596E-2</v>
      </c>
    </row>
    <row r="15" spans="1:13">
      <c r="A15" s="86" t="s">
        <v>1155</v>
      </c>
      <c r="B15" s="87">
        <v>42471</v>
      </c>
      <c r="C15" s="86">
        <v>80262.399999999994</v>
      </c>
      <c r="D15" s="86">
        <v>824.01</v>
      </c>
      <c r="E15" s="86">
        <v>176.26</v>
      </c>
      <c r="F15" s="85">
        <v>0.17249952888139619</v>
      </c>
      <c r="G15" s="85">
        <v>-0.2087934246154437</v>
      </c>
      <c r="H15" s="85">
        <v>-0.10149360248763828</v>
      </c>
      <c r="J15" s="81" t="s">
        <v>1204</v>
      </c>
      <c r="K15" s="81">
        <v>0.61049896314714136</v>
      </c>
      <c r="L15" s="81">
        <v>-0.16462748786456127</v>
      </c>
      <c r="M15" s="81">
        <v>1.8734701562794109E-2</v>
      </c>
    </row>
    <row r="16" spans="1:13">
      <c r="A16" s="86" t="s">
        <v>1154</v>
      </c>
      <c r="B16" s="87">
        <v>42472</v>
      </c>
      <c r="C16" s="86">
        <v>80109.3</v>
      </c>
      <c r="D16" s="86">
        <v>830.88</v>
      </c>
      <c r="E16" s="86">
        <v>176.91</v>
      </c>
      <c r="F16" s="85">
        <v>0.17007155449548894</v>
      </c>
      <c r="G16" s="85">
        <v>-0.19858792210422749</v>
      </c>
      <c r="H16" s="85">
        <v>-9.4580070627974799E-2</v>
      </c>
      <c r="J16" s="81" t="s">
        <v>1206</v>
      </c>
      <c r="K16" s="81">
        <v>0.62091839031997953</v>
      </c>
      <c r="L16" s="81">
        <v>-0.14301310043668114</v>
      </c>
      <c r="M16" s="81">
        <v>2.5945319795274369E-2</v>
      </c>
    </row>
    <row r="17" spans="1:13">
      <c r="A17" s="86" t="s">
        <v>1153</v>
      </c>
      <c r="B17" s="87">
        <v>42473</v>
      </c>
      <c r="C17" s="86">
        <v>79588.3</v>
      </c>
      <c r="D17" s="86">
        <v>844.15</v>
      </c>
      <c r="E17" s="86">
        <v>177.78</v>
      </c>
      <c r="F17" s="85">
        <v>0.16906144056593231</v>
      </c>
      <c r="G17" s="85">
        <v>-0.18586708073336089</v>
      </c>
      <c r="H17" s="85">
        <v>-9.7196831200487499E-2</v>
      </c>
      <c r="J17" s="81" t="s">
        <v>1207</v>
      </c>
      <c r="K17" s="81">
        <v>0.6208831374906576</v>
      </c>
      <c r="L17" s="81">
        <v>-0.13947094116005554</v>
      </c>
      <c r="M17" s="81">
        <v>3.2245844973720406E-2</v>
      </c>
    </row>
    <row r="18" spans="1:13">
      <c r="A18" s="86" t="s">
        <v>1152</v>
      </c>
      <c r="B18" s="87">
        <v>42476</v>
      </c>
      <c r="C18" s="86">
        <v>77984.800000000003</v>
      </c>
      <c r="D18" s="86">
        <v>843.86800000000005</v>
      </c>
      <c r="E18" s="86">
        <v>178.095</v>
      </c>
      <c r="F18" s="85">
        <v>0.1574910202748836</v>
      </c>
      <c r="G18" s="85">
        <v>-0.18467647655578201</v>
      </c>
      <c r="H18" s="85">
        <v>-0.11590155999851071</v>
      </c>
      <c r="J18" s="81" t="s">
        <v>1208</v>
      </c>
      <c r="K18" s="81">
        <v>0.61646988019401538</v>
      </c>
      <c r="L18" s="81">
        <v>-0.13652074685365567</v>
      </c>
      <c r="M18" s="81">
        <v>3.016562455252747E-2</v>
      </c>
    </row>
    <row r="19" spans="1:13">
      <c r="A19" s="86" t="s">
        <v>1151</v>
      </c>
      <c r="B19" s="87">
        <v>42477</v>
      </c>
      <c r="C19" s="86">
        <v>77516.2</v>
      </c>
      <c r="D19" s="86">
        <v>843.774</v>
      </c>
      <c r="E19" s="86">
        <v>178.2</v>
      </c>
      <c r="F19" s="85">
        <v>0.1504538519534333</v>
      </c>
      <c r="G19" s="85">
        <v>-0.18427865698624313</v>
      </c>
      <c r="H19" s="85">
        <v>-0.12195121951219512</v>
      </c>
      <c r="J19" s="81" t="s">
        <v>1209</v>
      </c>
      <c r="K19" s="81">
        <v>0.6131658625003189</v>
      </c>
      <c r="L19" s="81">
        <v>-0.11397065075073542</v>
      </c>
      <c r="M19" s="81">
        <v>4.0982012639766641E-2</v>
      </c>
    </row>
    <row r="20" spans="1:13">
      <c r="A20" s="86" t="s">
        <v>1150</v>
      </c>
      <c r="B20" s="87">
        <v>42478</v>
      </c>
      <c r="C20" s="86">
        <v>78435.399999999994</v>
      </c>
      <c r="D20" s="86">
        <v>843.68</v>
      </c>
      <c r="E20" s="86">
        <v>178.17</v>
      </c>
      <c r="F20" s="85">
        <v>0.17038588889038109</v>
      </c>
      <c r="G20" s="85">
        <v>-0.18388036023486853</v>
      </c>
      <c r="H20" s="85">
        <v>-0.12266102028757153</v>
      </c>
      <c r="J20" s="81" t="s">
        <v>1210</v>
      </c>
      <c r="K20" s="81">
        <v>0.6003182105337046</v>
      </c>
      <c r="L20" s="81">
        <v>-0.11210349588368662</v>
      </c>
      <c r="M20" s="81">
        <v>3.3555426805716326E-2</v>
      </c>
    </row>
    <row r="21" spans="1:13">
      <c r="A21" s="86" t="s">
        <v>394</v>
      </c>
      <c r="B21" s="87">
        <v>42479</v>
      </c>
      <c r="C21" s="86">
        <v>78430.899999999994</v>
      </c>
      <c r="D21" s="86">
        <v>852.73</v>
      </c>
      <c r="E21" s="86">
        <v>179.36</v>
      </c>
      <c r="F21" s="85">
        <v>0.17361279452210554</v>
      </c>
      <c r="G21" s="85">
        <v>-0.18180597000604481</v>
      </c>
      <c r="H21" s="85">
        <v>-0.11823410845091187</v>
      </c>
      <c r="J21" s="81" t="s">
        <v>1211</v>
      </c>
      <c r="K21" s="81">
        <v>0.60676275046608463</v>
      </c>
      <c r="L21" s="81">
        <v>-0.10556461570519071</v>
      </c>
      <c r="M21" s="81">
        <v>3.0781913299101626E-2</v>
      </c>
    </row>
    <row r="22" spans="1:13">
      <c r="A22" s="86" t="s">
        <v>1149</v>
      </c>
      <c r="B22" s="87">
        <v>42480</v>
      </c>
      <c r="C22" s="86">
        <v>78269</v>
      </c>
      <c r="D22" s="86">
        <v>849.45</v>
      </c>
      <c r="E22" s="86">
        <v>178.94</v>
      </c>
      <c r="F22" s="85">
        <v>0.17575395227823076</v>
      </c>
      <c r="G22" s="85">
        <v>-0.18915436087857107</v>
      </c>
      <c r="H22" s="85">
        <v>-0.12051508896097518</v>
      </c>
      <c r="J22" s="81" t="s">
        <v>1212</v>
      </c>
      <c r="K22" s="81">
        <v>0.59464363944949539</v>
      </c>
      <c r="L22" s="81">
        <v>-0.10024363387291146</v>
      </c>
      <c r="M22" s="81">
        <v>3.034409330687704E-2</v>
      </c>
    </row>
    <row r="23" spans="1:13">
      <c r="A23" s="86" t="s">
        <v>1148</v>
      </c>
      <c r="B23" s="87">
        <v>42483</v>
      </c>
      <c r="C23" s="86">
        <v>78281.7</v>
      </c>
      <c r="D23" s="86">
        <v>843.3</v>
      </c>
      <c r="E23" s="86">
        <v>179.9675</v>
      </c>
      <c r="F23" s="85">
        <v>0.17645016726630036</v>
      </c>
      <c r="G23" s="85">
        <v>-0.2032433372133452</v>
      </c>
      <c r="H23" s="85">
        <v>-0.12286922298985026</v>
      </c>
      <c r="J23" s="81" t="s">
        <v>1213</v>
      </c>
      <c r="K23" s="81">
        <v>0.59734789757327222</v>
      </c>
      <c r="L23" s="81">
        <v>-0.10971326503447865</v>
      </c>
      <c r="M23" s="81">
        <v>3.4707472485035806E-2</v>
      </c>
    </row>
    <row r="24" spans="1:13">
      <c r="A24" s="86" t="s">
        <v>1147</v>
      </c>
      <c r="B24" s="87">
        <v>42484</v>
      </c>
      <c r="C24" s="86">
        <v>78448.3</v>
      </c>
      <c r="D24" s="86">
        <v>841.25</v>
      </c>
      <c r="E24" s="86">
        <v>180.31</v>
      </c>
      <c r="F24" s="85">
        <v>0.18486034354897929</v>
      </c>
      <c r="G24" s="85">
        <v>-0.20787594937185627</v>
      </c>
      <c r="H24" s="85">
        <v>-0.12364520048602667</v>
      </c>
      <c r="J24" s="81" t="s">
        <v>12</v>
      </c>
      <c r="K24" s="81">
        <v>0.60031378402589186</v>
      </c>
      <c r="L24" s="81">
        <v>-0.12516345659014783</v>
      </c>
      <c r="M24" s="81">
        <v>3.2790832049306662E-2</v>
      </c>
    </row>
    <row r="25" spans="1:13">
      <c r="A25" s="86" t="s">
        <v>1146</v>
      </c>
      <c r="B25" s="87">
        <v>42485</v>
      </c>
      <c r="C25" s="86">
        <v>78688.399999999994</v>
      </c>
      <c r="D25" s="86">
        <v>839.2</v>
      </c>
      <c r="E25" s="86">
        <v>181.12</v>
      </c>
      <c r="F25" s="85">
        <v>0.19994266264898553</v>
      </c>
      <c r="G25" s="85">
        <v>-0.21247724329498308</v>
      </c>
      <c r="H25" s="85">
        <v>-0.1171768375901735</v>
      </c>
      <c r="J25" s="81" t="s">
        <v>1214</v>
      </c>
      <c r="K25" s="81">
        <v>0.62034083243252014</v>
      </c>
      <c r="L25" s="81">
        <v>-0.12172862073929747</v>
      </c>
      <c r="M25" s="81">
        <v>3.8106967345425957E-2</v>
      </c>
    </row>
    <row r="26" spans="1:13">
      <c r="A26" s="86" t="s">
        <v>1145</v>
      </c>
      <c r="B26" s="87">
        <v>42486</v>
      </c>
      <c r="C26" s="86">
        <v>78394.399999999994</v>
      </c>
      <c r="D26" s="86">
        <v>842.63</v>
      </c>
      <c r="E26" s="86">
        <v>179.2</v>
      </c>
      <c r="F26" s="85">
        <v>0.19671125141585333</v>
      </c>
      <c r="G26" s="85">
        <v>-0.21028856336866575</v>
      </c>
      <c r="H26" s="85">
        <v>-0.1274710293115201</v>
      </c>
      <c r="J26" s="81" t="s">
        <v>1215</v>
      </c>
      <c r="K26" s="81">
        <v>0.67088929485432014</v>
      </c>
      <c r="L26" s="81">
        <v>-0.11485618975906131</v>
      </c>
      <c r="M26" s="81">
        <v>3.3607730851825224E-2</v>
      </c>
    </row>
    <row r="27" spans="1:13">
      <c r="A27" s="86" t="s">
        <v>1144</v>
      </c>
      <c r="B27" s="87">
        <v>42487</v>
      </c>
      <c r="C27" s="86">
        <v>78404.7</v>
      </c>
      <c r="D27" s="86">
        <v>843.17</v>
      </c>
      <c r="E27" s="86">
        <v>179.71</v>
      </c>
      <c r="F27" s="85">
        <v>0.19457263830844007</v>
      </c>
      <c r="G27" s="85">
        <v>-0.20418872875197025</v>
      </c>
      <c r="H27" s="85">
        <v>-0.12190950845304405</v>
      </c>
      <c r="J27" s="81" t="s">
        <v>1216</v>
      </c>
      <c r="K27" s="81">
        <v>0.69162340738778472</v>
      </c>
      <c r="L27" s="81">
        <v>-0.11412109505095569</v>
      </c>
      <c r="M27" s="81">
        <v>2.7047546740058825E-2</v>
      </c>
    </row>
    <row r="28" spans="1:13">
      <c r="A28" s="86" t="s">
        <v>1143</v>
      </c>
      <c r="B28" s="87">
        <v>42490</v>
      </c>
      <c r="C28" s="86">
        <v>78414.600000000006</v>
      </c>
      <c r="D28" s="86">
        <v>838.61</v>
      </c>
      <c r="E28" s="86">
        <v>179.08</v>
      </c>
      <c r="F28" s="85">
        <v>0.20474186604965872</v>
      </c>
      <c r="G28" s="85">
        <v>-0.20167507249191308</v>
      </c>
      <c r="H28" s="85">
        <v>-0.11704960063110137</v>
      </c>
      <c r="J28" s="81" t="s">
        <v>1217</v>
      </c>
      <c r="K28" s="81">
        <v>0.69924804370128357</v>
      </c>
      <c r="L28" s="81">
        <v>-0.11741218679474563</v>
      </c>
      <c r="M28" s="81">
        <v>3.2542405183914713E-2</v>
      </c>
    </row>
    <row r="29" spans="1:13">
      <c r="A29" s="86" t="s">
        <v>1142</v>
      </c>
      <c r="B29" s="87">
        <v>42491</v>
      </c>
      <c r="C29" s="86">
        <v>78384.399999999994</v>
      </c>
      <c r="D29" s="86">
        <v>837.09</v>
      </c>
      <c r="E29" s="86">
        <v>178.87</v>
      </c>
      <c r="F29" s="85">
        <v>0.21685052425026141</v>
      </c>
      <c r="G29" s="85">
        <v>-0.20140240412135091</v>
      </c>
      <c r="H29" s="85">
        <v>-0.11873675912696458</v>
      </c>
      <c r="J29" s="81" t="s">
        <v>1218</v>
      </c>
      <c r="K29" s="81">
        <v>0.67770830001762139</v>
      </c>
      <c r="L29" s="81">
        <v>-0.12459844342367876</v>
      </c>
      <c r="M29" s="81">
        <v>3.9187574671445624E-2</v>
      </c>
    </row>
    <row r="30" spans="1:13">
      <c r="A30" s="86" t="s">
        <v>1141</v>
      </c>
      <c r="B30" s="87">
        <v>42492</v>
      </c>
      <c r="C30" s="86">
        <v>78285.399999999994</v>
      </c>
      <c r="D30" s="86">
        <v>835.57</v>
      </c>
      <c r="E30" s="86">
        <v>177.64</v>
      </c>
      <c r="F30" s="85">
        <v>0.22000495573345624</v>
      </c>
      <c r="G30" s="85">
        <v>-0.20264712337656143</v>
      </c>
      <c r="H30" s="85">
        <v>-0.12272210973381414</v>
      </c>
      <c r="J30" s="81" t="s">
        <v>1219</v>
      </c>
      <c r="K30" s="81">
        <v>0.68530549489091586</v>
      </c>
      <c r="L30" s="81">
        <v>-0.12925685798631115</v>
      </c>
      <c r="M30" s="81">
        <v>3.7313432835820892E-2</v>
      </c>
    </row>
    <row r="31" spans="1:13">
      <c r="A31" s="86" t="s">
        <v>1140</v>
      </c>
      <c r="B31" s="87">
        <v>42493</v>
      </c>
      <c r="C31" s="86">
        <v>78044.399999999994</v>
      </c>
      <c r="D31" s="86">
        <v>821.09</v>
      </c>
      <c r="E31" s="86">
        <v>175.63</v>
      </c>
      <c r="F31" s="85">
        <v>0.21812855182919688</v>
      </c>
      <c r="G31" s="85">
        <v>-0.21082426665641463</v>
      </c>
      <c r="H31" s="85">
        <v>-0.13784301212507988</v>
      </c>
      <c r="J31" s="81" t="s">
        <v>1220</v>
      </c>
      <c r="K31" s="81">
        <v>0.67556384654199597</v>
      </c>
      <c r="L31" s="81">
        <v>-0.13463818914403647</v>
      </c>
      <c r="M31" s="81">
        <v>3.2160455437018509E-2</v>
      </c>
    </row>
    <row r="32" spans="1:13">
      <c r="A32" s="86" t="s">
        <v>1139</v>
      </c>
      <c r="B32" s="87">
        <v>42494</v>
      </c>
      <c r="C32" s="86">
        <v>78033.8</v>
      </c>
      <c r="D32" s="86">
        <v>813.52</v>
      </c>
      <c r="E32" s="86">
        <v>174.47</v>
      </c>
      <c r="F32" s="85">
        <v>0.22829457486360827</v>
      </c>
      <c r="G32" s="85">
        <v>-0.21610193989523874</v>
      </c>
      <c r="H32" s="85">
        <v>-0.14138779527559053</v>
      </c>
      <c r="J32" s="81" t="s">
        <v>1221</v>
      </c>
      <c r="K32" s="81">
        <v>0.67626257889843933</v>
      </c>
      <c r="L32" s="81">
        <v>-0.12965281730221967</v>
      </c>
      <c r="M32" s="81">
        <v>2.9490488481024757E-2</v>
      </c>
    </row>
    <row r="33" spans="1:13">
      <c r="A33" s="86" t="s">
        <v>1138</v>
      </c>
      <c r="B33" s="87">
        <v>42497</v>
      </c>
      <c r="C33" s="86">
        <v>77423.899999999994</v>
      </c>
      <c r="D33" s="86">
        <v>805.95399999999995</v>
      </c>
      <c r="E33" s="86">
        <v>174.6575</v>
      </c>
      <c r="F33" s="85">
        <v>0.23118059851254413</v>
      </c>
      <c r="G33" s="85">
        <v>-0.22273035883746228</v>
      </c>
      <c r="H33" s="85">
        <v>-0.1397453578288923</v>
      </c>
      <c r="J33" s="81" t="s">
        <v>1222</v>
      </c>
      <c r="K33" s="81">
        <v>0.67655930838276612</v>
      </c>
      <c r="L33" s="81">
        <v>-0.11844978622645785</v>
      </c>
      <c r="M33" s="81">
        <v>3.755664834635053E-2</v>
      </c>
    </row>
    <row r="34" spans="1:13">
      <c r="A34" s="86" t="s">
        <v>1137</v>
      </c>
      <c r="B34" s="87">
        <v>42498</v>
      </c>
      <c r="C34" s="86">
        <v>77045.3</v>
      </c>
      <c r="D34" s="86">
        <v>803.43200000000002</v>
      </c>
      <c r="E34" s="86">
        <v>174.72</v>
      </c>
      <c r="F34" s="85">
        <v>0.22158782808887922</v>
      </c>
      <c r="G34" s="85">
        <v>-0.2245014575008204</v>
      </c>
      <c r="H34" s="85">
        <v>-0.13522074836666009</v>
      </c>
      <c r="J34" s="81" t="s">
        <v>1223</v>
      </c>
      <c r="K34" s="81">
        <v>0.66953250223075167</v>
      </c>
      <c r="L34" s="81">
        <v>-0.1086616408222022</v>
      </c>
      <c r="M34" s="81">
        <v>3.3826561991244786E-2</v>
      </c>
    </row>
    <row r="35" spans="1:13">
      <c r="A35" s="86" t="s">
        <v>1136</v>
      </c>
      <c r="B35" s="87">
        <v>42499</v>
      </c>
      <c r="C35" s="86">
        <v>77106</v>
      </c>
      <c r="D35" s="86">
        <v>800.91</v>
      </c>
      <c r="E35" s="86">
        <v>173.74</v>
      </c>
      <c r="F35" s="85">
        <v>0.21779644955461497</v>
      </c>
      <c r="G35" s="85">
        <v>-0.2216844989941984</v>
      </c>
      <c r="H35" s="85">
        <v>-0.13904856293359757</v>
      </c>
      <c r="J35" s="81" t="s">
        <v>1224</v>
      </c>
      <c r="K35" s="81">
        <v>0.67252293940791508</v>
      </c>
      <c r="L35" s="81">
        <v>-0.10530588999045698</v>
      </c>
      <c r="M35" s="81">
        <v>3.2566217976552236E-2</v>
      </c>
    </row>
    <row r="36" spans="1:13">
      <c r="A36" s="86" t="s">
        <v>1135</v>
      </c>
      <c r="B36" s="87">
        <v>42500</v>
      </c>
      <c r="C36" s="86">
        <v>76630.399999999994</v>
      </c>
      <c r="D36" s="86">
        <v>806.91</v>
      </c>
      <c r="E36" s="86">
        <v>173.41</v>
      </c>
      <c r="F36" s="85">
        <v>0.20618151024532749</v>
      </c>
      <c r="G36" s="85">
        <v>-0.2195322474561846</v>
      </c>
      <c r="H36" s="85">
        <v>-0.14777865146451741</v>
      </c>
      <c r="J36" s="81" t="s">
        <v>1225</v>
      </c>
      <c r="K36" s="81">
        <v>0.67733009818630063</v>
      </c>
      <c r="L36" s="81">
        <v>-0.10981702547359107</v>
      </c>
      <c r="M36" s="81">
        <v>2.7173124365113877E-2</v>
      </c>
    </row>
    <row r="37" spans="1:13">
      <c r="A37" s="86" t="s">
        <v>1134</v>
      </c>
      <c r="B37" s="87">
        <v>42501</v>
      </c>
      <c r="C37" s="86">
        <v>75982.600000000006</v>
      </c>
      <c r="D37" s="86">
        <v>807.97</v>
      </c>
      <c r="E37" s="86">
        <v>173.42</v>
      </c>
      <c r="F37" s="85">
        <v>0.1972343855126677</v>
      </c>
      <c r="G37" s="85">
        <v>-0.22275900016930628</v>
      </c>
      <c r="H37" s="85">
        <v>-0.15635337614321865</v>
      </c>
      <c r="J37" s="81" t="s">
        <v>1226</v>
      </c>
      <c r="K37" s="81">
        <v>0.69572846965182333</v>
      </c>
      <c r="L37" s="81">
        <v>-0.12552997244394559</v>
      </c>
      <c r="M37" s="81">
        <v>2.3387291616332462E-2</v>
      </c>
    </row>
    <row r="38" spans="1:13">
      <c r="A38" s="86" t="s">
        <v>1133</v>
      </c>
      <c r="B38" s="87">
        <v>42504</v>
      </c>
      <c r="C38" s="86">
        <v>76138.600000000006</v>
      </c>
      <c r="D38" s="86">
        <v>801.64599999999996</v>
      </c>
      <c r="E38" s="86">
        <v>172.37</v>
      </c>
      <c r="F38" s="85">
        <v>0.19860270642981726</v>
      </c>
      <c r="G38" s="85">
        <v>-0.22989000432297424</v>
      </c>
      <c r="H38" s="85">
        <v>-0.16113490364025684</v>
      </c>
      <c r="J38" s="81" t="s">
        <v>1227</v>
      </c>
      <c r="K38" s="81">
        <v>0.72796801166215674</v>
      </c>
      <c r="L38" s="81">
        <v>-0.12449545913218962</v>
      </c>
      <c r="M38" s="81">
        <v>2.8859256375316278E-2</v>
      </c>
    </row>
    <row r="39" spans="1:13">
      <c r="A39" s="86" t="s">
        <v>1132</v>
      </c>
      <c r="B39" s="87">
        <v>42505</v>
      </c>
      <c r="C39" s="86">
        <v>75863.199999999997</v>
      </c>
      <c r="D39" s="86">
        <v>799.53800000000001</v>
      </c>
      <c r="E39" s="86">
        <v>172.02</v>
      </c>
      <c r="F39" s="85">
        <v>0.19198734215004309</v>
      </c>
      <c r="G39" s="85">
        <v>-0.23187080287062045</v>
      </c>
      <c r="H39" s="85">
        <v>-0.16022261277094318</v>
      </c>
      <c r="J39" s="81" t="s">
        <v>1228</v>
      </c>
      <c r="K39" s="81">
        <v>0.73829462339988305</v>
      </c>
      <c r="L39" s="81">
        <v>-0.13025641025641033</v>
      </c>
      <c r="M39" s="81">
        <v>2.1190375685943508E-2</v>
      </c>
    </row>
    <row r="40" spans="1:13">
      <c r="A40" s="86" t="s">
        <v>1131</v>
      </c>
      <c r="B40" s="87">
        <v>42506</v>
      </c>
      <c r="C40" s="86">
        <v>75980.5</v>
      </c>
      <c r="D40" s="86">
        <v>797.43</v>
      </c>
      <c r="E40" s="86">
        <v>171.61</v>
      </c>
      <c r="F40" s="85">
        <v>0.19272845434523589</v>
      </c>
      <c r="G40" s="85">
        <v>-0.23035421291381142</v>
      </c>
      <c r="H40" s="85">
        <v>-0.15757694762161889</v>
      </c>
      <c r="J40" s="81" t="s">
        <v>1229</v>
      </c>
      <c r="K40" s="81">
        <v>0.76109879993835161</v>
      </c>
      <c r="L40" s="81">
        <v>-0.13585060875287913</v>
      </c>
      <c r="M40" s="81">
        <v>2.2415700610900036E-2</v>
      </c>
    </row>
    <row r="41" spans="1:13">
      <c r="A41" s="86" t="s">
        <v>1130</v>
      </c>
      <c r="B41" s="87">
        <v>42507</v>
      </c>
      <c r="C41" s="86">
        <v>76292.899999999994</v>
      </c>
      <c r="D41" s="86">
        <v>801.64</v>
      </c>
      <c r="E41" s="86">
        <v>172.18</v>
      </c>
      <c r="F41" s="85">
        <v>0.2028306200120451</v>
      </c>
      <c r="G41" s="85">
        <v>-0.22594574552111835</v>
      </c>
      <c r="H41" s="85">
        <v>-0.15190621613634125</v>
      </c>
      <c r="J41" s="81" t="s">
        <v>1230</v>
      </c>
      <c r="K41" s="81">
        <v>0.77894867060868411</v>
      </c>
      <c r="L41" s="81">
        <v>-0.13128784159711993</v>
      </c>
      <c r="M41" s="81">
        <v>1.7036808065436615E-2</v>
      </c>
    </row>
    <row r="42" spans="1:13">
      <c r="A42" s="86" t="s">
        <v>1129</v>
      </c>
      <c r="B42" s="87">
        <v>42508</v>
      </c>
      <c r="C42" s="86">
        <v>76413.3</v>
      </c>
      <c r="D42" s="86">
        <v>794.22</v>
      </c>
      <c r="E42" s="86">
        <v>171.66</v>
      </c>
      <c r="F42" s="85">
        <v>0.20594566613744747</v>
      </c>
      <c r="G42" s="85">
        <v>-0.23299635725902079</v>
      </c>
      <c r="H42" s="85">
        <v>-0.15350855564870058</v>
      </c>
      <c r="J42" s="81" t="s">
        <v>1231</v>
      </c>
      <c r="K42" s="81">
        <v>0.79124863337766738</v>
      </c>
      <c r="L42" s="81">
        <v>-0.12937254357222816</v>
      </c>
      <c r="M42" s="81">
        <v>2.1302959538674227E-2</v>
      </c>
    </row>
    <row r="43" spans="1:13">
      <c r="A43" s="86" t="s">
        <v>1128</v>
      </c>
      <c r="B43" s="87">
        <v>42511</v>
      </c>
      <c r="C43" s="86">
        <v>76448.3</v>
      </c>
      <c r="D43" s="86">
        <v>791.02800000000002</v>
      </c>
      <c r="E43" s="86">
        <v>169.59</v>
      </c>
      <c r="F43" s="85">
        <v>0.20397659713527516</v>
      </c>
      <c r="G43" s="85">
        <v>-0.23596534438295025</v>
      </c>
      <c r="H43" s="85">
        <v>-0.16094399366712842</v>
      </c>
      <c r="J43" s="81" t="s">
        <v>1232</v>
      </c>
      <c r="K43" s="81">
        <v>0.84137286327582372</v>
      </c>
      <c r="L43" s="81">
        <v>-0.12262246656273079</v>
      </c>
      <c r="M43" s="81">
        <v>3.9184652278177357E-2</v>
      </c>
    </row>
    <row r="44" spans="1:13">
      <c r="A44" s="86" t="s">
        <v>1127</v>
      </c>
      <c r="B44" s="87">
        <v>42513</v>
      </c>
      <c r="C44" s="86">
        <v>76613.899999999994</v>
      </c>
      <c r="D44" s="86">
        <v>788.9</v>
      </c>
      <c r="E44" s="86">
        <v>168.21</v>
      </c>
      <c r="F44" s="85">
        <v>0.20805719412605983</v>
      </c>
      <c r="G44" s="85">
        <v>-0.23142871060451076</v>
      </c>
      <c r="H44" s="85">
        <v>-0.16715353765410701</v>
      </c>
      <c r="J44" s="81" t="s">
        <v>357</v>
      </c>
      <c r="K44" s="81">
        <v>0.86926288982844246</v>
      </c>
      <c r="L44" s="81">
        <v>-0.11464955515469966</v>
      </c>
      <c r="M44" s="81">
        <v>4.417496229260931E-2</v>
      </c>
    </row>
    <row r="45" spans="1:13">
      <c r="A45" s="86" t="s">
        <v>1126</v>
      </c>
      <c r="B45" s="87">
        <v>42514</v>
      </c>
      <c r="C45" s="86">
        <v>76692.800000000003</v>
      </c>
      <c r="D45" s="86">
        <v>787.99</v>
      </c>
      <c r="E45" s="86">
        <v>168.47</v>
      </c>
      <c r="F45" s="85">
        <v>0.20962554868056427</v>
      </c>
      <c r="G45" s="85">
        <v>-0.22677094270378473</v>
      </c>
      <c r="H45" s="85">
        <v>-0.15786053486628349</v>
      </c>
      <c r="J45" s="81" t="s">
        <v>1180</v>
      </c>
      <c r="K45" s="81">
        <v>0.87012156176815569</v>
      </c>
      <c r="L45" s="81">
        <v>-0.13169270652040588</v>
      </c>
      <c r="M45" s="81">
        <v>4.8270858524788407E-2</v>
      </c>
    </row>
    <row r="46" spans="1:13">
      <c r="A46" s="86" t="s">
        <v>1125</v>
      </c>
      <c r="B46" s="87">
        <v>42515</v>
      </c>
      <c r="C46" s="86">
        <v>76853</v>
      </c>
      <c r="D46" s="86">
        <v>799.68</v>
      </c>
      <c r="E46" s="86">
        <v>170.26</v>
      </c>
      <c r="F46" s="85">
        <v>0.21181206529811614</v>
      </c>
      <c r="G46" s="85">
        <v>-0.20776228113105488</v>
      </c>
      <c r="H46" s="85">
        <v>-0.14506653276424808</v>
      </c>
      <c r="J46" s="81" t="s">
        <v>1181</v>
      </c>
      <c r="K46" s="81">
        <v>0.86692893024086648</v>
      </c>
      <c r="L46" s="81">
        <v>-0.12723601891009384</v>
      </c>
      <c r="M46" s="81">
        <v>5.2998740432128821E-2</v>
      </c>
    </row>
    <row r="47" spans="1:13">
      <c r="A47" s="86" t="s">
        <v>1124</v>
      </c>
      <c r="B47" s="87">
        <v>42518</v>
      </c>
      <c r="C47" s="86">
        <v>76690.600000000006</v>
      </c>
      <c r="D47" s="86">
        <v>804.46799999999996</v>
      </c>
      <c r="E47" s="86">
        <v>170.47749999999999</v>
      </c>
      <c r="F47" s="85">
        <v>0.21292340881161653</v>
      </c>
      <c r="G47" s="85">
        <v>-0.2004587730405244</v>
      </c>
      <c r="H47" s="85">
        <v>-0.14268292682926831</v>
      </c>
      <c r="J47" s="81" t="s">
        <v>1182</v>
      </c>
      <c r="K47" s="81">
        <v>0.88271408407907015</v>
      </c>
      <c r="L47" s="81">
        <v>-0.11914400760732469</v>
      </c>
      <c r="M47" s="81">
        <v>5.1490514905149221E-2</v>
      </c>
    </row>
    <row r="48" spans="1:13">
      <c r="A48" s="86" t="s">
        <v>1123</v>
      </c>
      <c r="B48" s="87">
        <v>42519</v>
      </c>
      <c r="C48" s="86">
        <v>76387</v>
      </c>
      <c r="D48" s="86">
        <v>806.06399999999996</v>
      </c>
      <c r="E48" s="86">
        <v>170.55</v>
      </c>
      <c r="F48" s="85">
        <v>0.20813892798962463</v>
      </c>
      <c r="G48" s="85">
        <v>-0.19629086775747062</v>
      </c>
      <c r="H48" s="85">
        <v>-0.14006958100136135</v>
      </c>
      <c r="J48" s="81" t="s">
        <v>1183</v>
      </c>
      <c r="K48" s="81">
        <v>0.92101333095656845</v>
      </c>
      <c r="L48" s="81">
        <v>-0.10748722806780109</v>
      </c>
      <c r="M48" s="81">
        <v>4.8148863252401419E-2</v>
      </c>
    </row>
    <row r="49" spans="1:13">
      <c r="A49" s="86" t="s">
        <v>1122</v>
      </c>
      <c r="B49" s="87">
        <v>42520</v>
      </c>
      <c r="C49" s="86">
        <v>76431.5</v>
      </c>
      <c r="D49" s="86">
        <v>807.66</v>
      </c>
      <c r="E49" s="86">
        <v>169.22</v>
      </c>
      <c r="F49" s="85">
        <v>0.20764325373124892</v>
      </c>
      <c r="G49" s="85">
        <v>-0.19223499054877136</v>
      </c>
      <c r="H49" s="85">
        <v>-0.15058729043268748</v>
      </c>
      <c r="J49" s="81" t="s">
        <v>1184</v>
      </c>
      <c r="K49" s="81">
        <v>0.91809131998434723</v>
      </c>
      <c r="L49" s="81">
        <v>-0.10654921615282065</v>
      </c>
      <c r="M49" s="81">
        <v>4.3499158856044051E-2</v>
      </c>
    </row>
    <row r="50" spans="1:13">
      <c r="A50" s="86" t="s">
        <v>1121</v>
      </c>
      <c r="B50" s="87">
        <v>42521</v>
      </c>
      <c r="C50" s="86">
        <v>76144.2</v>
      </c>
      <c r="D50" s="86">
        <v>807.45</v>
      </c>
      <c r="E50" s="86">
        <v>169.1</v>
      </c>
      <c r="F50" s="85">
        <v>0.20295556229620071</v>
      </c>
      <c r="G50" s="85">
        <v>-0.17999018296914382</v>
      </c>
      <c r="H50" s="85">
        <v>-0.14683861072430426</v>
      </c>
      <c r="J50" s="81" t="s">
        <v>1185</v>
      </c>
      <c r="K50" s="81">
        <v>0.92426046123946226</v>
      </c>
      <c r="L50" s="81">
        <v>-7.0157482346667743E-2</v>
      </c>
      <c r="M50" s="81">
        <v>6.3886166967993319E-2</v>
      </c>
    </row>
    <row r="51" spans="1:13">
      <c r="A51" s="86" t="s">
        <v>1120</v>
      </c>
      <c r="B51" s="87">
        <v>42522</v>
      </c>
      <c r="C51" s="86">
        <v>76084.2</v>
      </c>
      <c r="D51" s="86">
        <v>807.22</v>
      </c>
      <c r="E51" s="86">
        <v>169.73</v>
      </c>
      <c r="F51" s="85">
        <v>0.20410588836680787</v>
      </c>
      <c r="G51" s="85">
        <v>-0.1770506956291249</v>
      </c>
      <c r="H51" s="85">
        <v>-0.14256125284162668</v>
      </c>
      <c r="J51" s="81" t="s">
        <v>1186</v>
      </c>
      <c r="K51" s="81">
        <v>0.93718565273504639</v>
      </c>
      <c r="L51" s="81">
        <v>-7.2939366747852952E-2</v>
      </c>
      <c r="M51" s="81">
        <v>6.1496297720934789E-2</v>
      </c>
    </row>
    <row r="52" spans="1:13">
      <c r="A52" s="86" t="s">
        <v>1119</v>
      </c>
      <c r="B52" s="87">
        <v>42526</v>
      </c>
      <c r="C52" s="86">
        <v>76160.600000000006</v>
      </c>
      <c r="D52" s="86">
        <v>820.05200000000002</v>
      </c>
      <c r="E52" s="86">
        <v>170.52</v>
      </c>
      <c r="F52" s="85">
        <v>0.20981441504122977</v>
      </c>
      <c r="G52" s="85">
        <v>-0.16072009743217108</v>
      </c>
      <c r="H52" s="85">
        <v>-0.12647917627170735</v>
      </c>
      <c r="J52" s="81" t="s">
        <v>1187</v>
      </c>
      <c r="K52" s="81">
        <v>0.9412437403821905</v>
      </c>
      <c r="L52" s="81">
        <v>-5.8097677477415233E-2</v>
      </c>
      <c r="M52" s="81">
        <v>6.3597761049990265E-2</v>
      </c>
    </row>
    <row r="53" spans="1:13">
      <c r="A53" s="86" t="s">
        <v>1118</v>
      </c>
      <c r="B53" s="87">
        <v>42527</v>
      </c>
      <c r="C53" s="86">
        <v>76128.600000000006</v>
      </c>
      <c r="D53" s="86">
        <v>823.26</v>
      </c>
      <c r="E53" s="86">
        <v>172.86</v>
      </c>
      <c r="F53" s="85">
        <v>0.22161690300860593</v>
      </c>
      <c r="G53" s="85">
        <v>-0.15223099815671048</v>
      </c>
      <c r="H53" s="85">
        <v>-0.11308363263211896</v>
      </c>
      <c r="J53" s="81" t="s">
        <v>1188</v>
      </c>
      <c r="K53" s="81">
        <v>0.96761204300897496</v>
      </c>
      <c r="L53" s="81">
        <v>-5.7458938813789828E-2</v>
      </c>
      <c r="M53" s="81">
        <v>5.6949136299384362E-2</v>
      </c>
    </row>
    <row r="54" spans="1:13">
      <c r="A54" s="86" t="s">
        <v>1117</v>
      </c>
      <c r="B54" s="87">
        <v>42528</v>
      </c>
      <c r="C54" s="86">
        <v>75874.5</v>
      </c>
      <c r="D54" s="86">
        <v>835.9</v>
      </c>
      <c r="E54" s="86">
        <v>174.99</v>
      </c>
      <c r="F54" s="85">
        <v>0.21745541717076744</v>
      </c>
      <c r="G54" s="85">
        <v>-0.14516541391829019</v>
      </c>
      <c r="H54" s="85">
        <v>-0.10810397553516815</v>
      </c>
      <c r="J54" s="81" t="s">
        <v>1189</v>
      </c>
      <c r="K54" s="81">
        <v>1.0134511507018802</v>
      </c>
      <c r="L54" s="81">
        <v>-5.6417788123803492E-2</v>
      </c>
      <c r="M54" s="81">
        <v>5.4737546610574617E-2</v>
      </c>
    </row>
    <row r="55" spans="1:13">
      <c r="A55" s="86" t="s">
        <v>1116</v>
      </c>
      <c r="B55" s="87">
        <v>42529</v>
      </c>
      <c r="C55" s="86">
        <v>75876.2</v>
      </c>
      <c r="D55" s="86">
        <v>842.38</v>
      </c>
      <c r="E55" s="86">
        <v>175.3</v>
      </c>
      <c r="F55" s="85">
        <v>0.21263776306032178</v>
      </c>
      <c r="G55" s="85">
        <v>-0.13464126412764554</v>
      </c>
      <c r="H55" s="85">
        <v>-0.10843250940901228</v>
      </c>
      <c r="J55" s="81" t="s">
        <v>1190</v>
      </c>
      <c r="K55" s="81">
        <v>1.0098979929098535</v>
      </c>
      <c r="L55" s="81">
        <v>-6.2694420800123773E-2</v>
      </c>
      <c r="M55" s="81">
        <v>3.6476826208398538E-2</v>
      </c>
    </row>
    <row r="56" spans="1:13">
      <c r="A56" s="86" t="s">
        <v>1115</v>
      </c>
      <c r="B56" s="87">
        <v>42532</v>
      </c>
      <c r="C56" s="86">
        <v>74850.100000000006</v>
      </c>
      <c r="D56" s="86">
        <v>822.62800000000004</v>
      </c>
      <c r="E56" s="86">
        <v>173.8075</v>
      </c>
      <c r="F56" s="85">
        <v>0.19467131021031614</v>
      </c>
      <c r="G56" s="85">
        <v>-0.15365574117932701</v>
      </c>
      <c r="H56" s="85">
        <v>-0.11665226672087814</v>
      </c>
      <c r="J56" s="81" t="s">
        <v>1191</v>
      </c>
      <c r="K56" s="81">
        <v>1.0267509405879194</v>
      </c>
      <c r="L56" s="81">
        <v>-7.4136405404485628E-2</v>
      </c>
      <c r="M56" s="81">
        <v>2.9804291440697961E-2</v>
      </c>
    </row>
    <row r="57" spans="1:13">
      <c r="A57" s="86" t="s">
        <v>1114</v>
      </c>
      <c r="B57" s="87">
        <v>42533</v>
      </c>
      <c r="C57" s="86">
        <v>74817.8</v>
      </c>
      <c r="D57" s="86">
        <v>816.04399999999998</v>
      </c>
      <c r="E57" s="86">
        <v>173.31</v>
      </c>
      <c r="F57" s="85">
        <v>0.19819672656224974</v>
      </c>
      <c r="G57" s="85">
        <v>-0.15915961710853055</v>
      </c>
      <c r="H57" s="85">
        <v>-0.11182288730589862</v>
      </c>
      <c r="J57" s="81" t="s">
        <v>1192</v>
      </c>
      <c r="K57" s="81">
        <v>1.0958779482173084</v>
      </c>
      <c r="L57" s="81">
        <v>-7.5974241406004062E-2</v>
      </c>
      <c r="M57" s="81">
        <v>3.4332734323276215E-2</v>
      </c>
    </row>
    <row r="58" spans="1:13">
      <c r="A58" s="86" t="s">
        <v>1113</v>
      </c>
      <c r="B58" s="87">
        <v>42534</v>
      </c>
      <c r="C58" s="86">
        <v>74700.5</v>
      </c>
      <c r="D58" s="86">
        <v>809.46</v>
      </c>
      <c r="E58" s="86">
        <v>172.76</v>
      </c>
      <c r="F58" s="85">
        <v>0.19408269646684961</v>
      </c>
      <c r="G58" s="85">
        <v>-0.16147678538131638</v>
      </c>
      <c r="H58" s="85">
        <v>-0.11514034009424312</v>
      </c>
      <c r="J58" s="81" t="s">
        <v>1193</v>
      </c>
      <c r="K58" s="81">
        <v>1.1033030342492509</v>
      </c>
      <c r="L58" s="81">
        <v>-6.1898969379929336E-2</v>
      </c>
      <c r="M58" s="81">
        <v>4.342873415919124E-2</v>
      </c>
    </row>
    <row r="59" spans="1:13">
      <c r="A59" s="86" t="s">
        <v>1112</v>
      </c>
      <c r="B59" s="87">
        <v>42535</v>
      </c>
      <c r="C59" s="86">
        <v>73959.7</v>
      </c>
      <c r="D59" s="86">
        <v>803.06</v>
      </c>
      <c r="E59" s="86">
        <v>172.92</v>
      </c>
      <c r="F59" s="85">
        <v>0.16362569363920842</v>
      </c>
      <c r="G59" s="85">
        <v>-0.17159067464410982</v>
      </c>
      <c r="H59" s="85">
        <v>-0.11649294911097496</v>
      </c>
      <c r="J59" s="81" t="s">
        <v>1194</v>
      </c>
      <c r="K59" s="81">
        <v>1.09317614982064</v>
      </c>
      <c r="L59" s="81">
        <v>-5.7476896625832663E-2</v>
      </c>
      <c r="M59" s="81">
        <v>4.1672565954032903E-2</v>
      </c>
    </row>
    <row r="60" spans="1:13">
      <c r="A60" s="86" t="s">
        <v>1111</v>
      </c>
      <c r="B60" s="87">
        <v>42536</v>
      </c>
      <c r="C60" s="86">
        <v>73877.100000000006</v>
      </c>
      <c r="D60" s="86">
        <v>808.19</v>
      </c>
      <c r="E60" s="86">
        <v>173.49</v>
      </c>
      <c r="F60" s="85">
        <v>0.15729163076749564</v>
      </c>
      <c r="G60" s="85">
        <v>-0.17543412165608985</v>
      </c>
      <c r="H60" s="85">
        <v>-0.1120835252571778</v>
      </c>
      <c r="J60" s="81" t="s">
        <v>227</v>
      </c>
      <c r="K60" s="81">
        <v>1.1395469349170404</v>
      </c>
      <c r="L60" s="81">
        <v>-5.1058091999037991E-2</v>
      </c>
      <c r="M60" s="81">
        <v>5.1501741832219228E-2</v>
      </c>
    </row>
    <row r="61" spans="1:13">
      <c r="A61" s="86" t="s">
        <v>1110</v>
      </c>
      <c r="B61" s="87">
        <v>42539</v>
      </c>
      <c r="C61" s="86">
        <v>73906.5</v>
      </c>
      <c r="D61" s="86">
        <v>815.97799999999995</v>
      </c>
      <c r="E61" s="86">
        <v>173.45249999999999</v>
      </c>
      <c r="F61" s="85">
        <v>0.15821484484577053</v>
      </c>
      <c r="G61" s="85">
        <v>-0.17051803358679307</v>
      </c>
      <c r="H61" s="85">
        <v>-0.11177539942646464</v>
      </c>
      <c r="J61" s="81" t="s">
        <v>1620</v>
      </c>
      <c r="K61" s="81">
        <v>1.1389643209336313</v>
      </c>
      <c r="L61" s="81">
        <v>-7.4064312071692284E-2</v>
      </c>
      <c r="M61" s="81">
        <v>3.2630098452883116E-2</v>
      </c>
    </row>
    <row r="62" spans="1:13">
      <c r="A62" s="86" t="s">
        <v>1109</v>
      </c>
      <c r="B62" s="87">
        <v>42540</v>
      </c>
      <c r="C62" s="86">
        <v>73027.899999999994</v>
      </c>
      <c r="D62" s="86">
        <v>818.57399999999996</v>
      </c>
      <c r="E62" s="86">
        <v>173.44</v>
      </c>
      <c r="F62" s="85">
        <v>0.13615240406680496</v>
      </c>
      <c r="G62" s="85">
        <v>-0.17089638407778796</v>
      </c>
      <c r="H62" s="85">
        <v>-0.11329243353783225</v>
      </c>
      <c r="J62" s="81" t="s">
        <v>1621</v>
      </c>
      <c r="K62" s="81">
        <v>1.1293843121036091</v>
      </c>
      <c r="L62" s="81">
        <v>-6.4914382209896648E-2</v>
      </c>
      <c r="M62" s="81">
        <v>3.6021146159346484E-2</v>
      </c>
    </row>
    <row r="63" spans="1:13">
      <c r="A63" s="86" t="s">
        <v>392</v>
      </c>
      <c r="B63" s="87">
        <v>42541</v>
      </c>
      <c r="C63" s="86">
        <v>72615</v>
      </c>
      <c r="D63" s="86">
        <v>821.17</v>
      </c>
      <c r="E63" s="86">
        <v>174.1</v>
      </c>
      <c r="F63" s="85">
        <v>0.11991918506465971</v>
      </c>
      <c r="G63" s="85">
        <v>-0.17109632874721148</v>
      </c>
      <c r="H63" s="85">
        <v>-0.10905276086177784</v>
      </c>
      <c r="J63" s="81" t="s">
        <v>1622</v>
      </c>
      <c r="K63" s="81">
        <v>1.1565016688854977</v>
      </c>
      <c r="L63" s="81">
        <v>-6.6546397254001466E-2</v>
      </c>
      <c r="M63" s="81">
        <v>3.5494912552163971E-2</v>
      </c>
    </row>
    <row r="64" spans="1:13">
      <c r="A64" s="86" t="s">
        <v>1108</v>
      </c>
      <c r="B64" s="87">
        <v>42542</v>
      </c>
      <c r="C64" s="86">
        <v>72799.199999999997</v>
      </c>
      <c r="D64" s="86">
        <v>825.35</v>
      </c>
      <c r="E64" s="86">
        <v>174.48</v>
      </c>
      <c r="F64" s="85">
        <v>0.1224467140319716</v>
      </c>
      <c r="G64" s="85">
        <v>-0.16909122026356316</v>
      </c>
      <c r="H64" s="85">
        <v>-0.10929603348818218</v>
      </c>
      <c r="J64" s="81" t="s">
        <v>1623</v>
      </c>
      <c r="K64" s="81">
        <v>1.1769723063218787</v>
      </c>
      <c r="L64" s="81">
        <v>-6.4498471845699457E-2</v>
      </c>
      <c r="M64" s="81">
        <v>3.0043170193796431E-2</v>
      </c>
    </row>
    <row r="65" spans="1:13">
      <c r="A65" s="86" t="s">
        <v>1107</v>
      </c>
      <c r="B65" s="87">
        <v>42543</v>
      </c>
      <c r="C65" s="86">
        <v>73644.800000000003</v>
      </c>
      <c r="D65" s="86">
        <v>829.33</v>
      </c>
      <c r="E65" s="86">
        <v>174.54</v>
      </c>
      <c r="F65" s="85">
        <v>0.13627989792045336</v>
      </c>
      <c r="G65" s="85">
        <v>-0.14763570735557707</v>
      </c>
      <c r="H65" s="85">
        <v>-0.10201036695949695</v>
      </c>
      <c r="J65" s="81" t="s">
        <v>1624</v>
      </c>
      <c r="K65" s="81">
        <v>1.2124348277528303</v>
      </c>
      <c r="L65" s="81">
        <v>-6.1494875282660955E-2</v>
      </c>
      <c r="M65" s="81">
        <v>3.3251580039618922E-2</v>
      </c>
    </row>
    <row r="66" spans="1:13">
      <c r="A66" s="86" t="s">
        <v>1106</v>
      </c>
      <c r="B66" s="87">
        <v>42546</v>
      </c>
      <c r="C66" s="86">
        <v>73672</v>
      </c>
      <c r="D66" s="86">
        <v>817.28499999999997</v>
      </c>
      <c r="E66" s="86">
        <v>172.89750000000001</v>
      </c>
      <c r="F66" s="85">
        <v>0.14572933093214147</v>
      </c>
      <c r="G66" s="85">
        <v>-0.15412265394877656</v>
      </c>
      <c r="H66" s="85">
        <v>-0.10813215722686476</v>
      </c>
      <c r="J66" s="81" t="s">
        <v>1625</v>
      </c>
      <c r="K66" s="81">
        <v>1.2666291123790958</v>
      </c>
      <c r="L66" s="81">
        <v>-5.0303875397932019E-2</v>
      </c>
      <c r="M66" s="81">
        <v>3.6674118822242363E-2</v>
      </c>
    </row>
    <row r="67" spans="1:13">
      <c r="A67" s="86" t="s">
        <v>1105</v>
      </c>
      <c r="B67" s="87">
        <v>42547</v>
      </c>
      <c r="C67" s="86">
        <v>73743.5</v>
      </c>
      <c r="D67" s="86">
        <v>813.27</v>
      </c>
      <c r="E67" s="86">
        <v>172.35</v>
      </c>
      <c r="F67" s="85">
        <v>0.14627974178064407</v>
      </c>
      <c r="G67" s="85">
        <v>-0.15233161701861542</v>
      </c>
      <c r="H67" s="85">
        <v>-0.10196957065443935</v>
      </c>
      <c r="J67" s="81" t="s">
        <v>1626</v>
      </c>
      <c r="K67" s="81">
        <v>1.2977502110635482</v>
      </c>
      <c r="L67" s="81">
        <v>-6.5403726815649321E-2</v>
      </c>
      <c r="M67" s="81">
        <v>3.7989729935336669E-2</v>
      </c>
    </row>
    <row r="68" spans="1:13">
      <c r="A68" s="86" t="s">
        <v>1104</v>
      </c>
      <c r="B68" s="87">
        <v>42549</v>
      </c>
      <c r="C68" s="86">
        <v>74190.5</v>
      </c>
      <c r="D68" s="86">
        <v>805.24</v>
      </c>
      <c r="E68" s="86">
        <v>173.1</v>
      </c>
      <c r="F68" s="85">
        <v>0.14275306287795009</v>
      </c>
      <c r="G68" s="85">
        <v>-0.17177680637696069</v>
      </c>
      <c r="H68" s="85">
        <v>-0.10231810402945607</v>
      </c>
      <c r="J68" s="81" t="s">
        <v>1627</v>
      </c>
      <c r="K68" s="81">
        <v>1.3464402407108325</v>
      </c>
      <c r="L68" s="81">
        <v>-6.8228817228039307E-2</v>
      </c>
      <c r="M68" s="81">
        <v>4.0028523888756995E-2</v>
      </c>
    </row>
    <row r="69" spans="1:13">
      <c r="A69" s="86" t="s">
        <v>1103</v>
      </c>
      <c r="B69" s="87">
        <v>42550</v>
      </c>
      <c r="C69" s="86">
        <v>73940.3</v>
      </c>
      <c r="D69" s="86">
        <v>821.82</v>
      </c>
      <c r="E69" s="86">
        <v>175.1</v>
      </c>
      <c r="F69" s="85">
        <v>0.13996682176566178</v>
      </c>
      <c r="G69" s="85">
        <v>-0.1544278791246102</v>
      </c>
      <c r="H69" s="85">
        <v>-9.3544546254594407E-2</v>
      </c>
      <c r="J69" s="81" t="s">
        <v>1628</v>
      </c>
      <c r="K69" s="81">
        <v>1.3997974075431499</v>
      </c>
      <c r="L69" s="81">
        <v>-8.1287840402600398E-2</v>
      </c>
      <c r="M69" s="81">
        <v>3.4375148887512585E-2</v>
      </c>
    </row>
    <row r="70" spans="1:13">
      <c r="A70" s="86" t="s">
        <v>1102</v>
      </c>
      <c r="B70" s="87">
        <v>42553</v>
      </c>
      <c r="C70" s="86">
        <v>73965.5</v>
      </c>
      <c r="D70" s="86">
        <v>834.78</v>
      </c>
      <c r="E70" s="86">
        <v>175.7525</v>
      </c>
      <c r="F70" s="85">
        <v>0.12305802541117017</v>
      </c>
      <c r="G70" s="85">
        <v>-0.1257273561311566</v>
      </c>
      <c r="H70" s="85">
        <v>-9.1295693087224072E-2</v>
      </c>
      <c r="J70" s="81" t="s">
        <v>1629</v>
      </c>
      <c r="K70" s="81">
        <v>1.3934651610208508</v>
      </c>
      <c r="L70" s="81">
        <v>-8.1219516398669422E-2</v>
      </c>
      <c r="M70" s="81">
        <v>3.4985422740524852E-2</v>
      </c>
    </row>
    <row r="71" spans="1:13">
      <c r="A71" s="86" t="s">
        <v>1101</v>
      </c>
      <c r="B71" s="87">
        <v>42554</v>
      </c>
      <c r="C71" s="86">
        <v>74064</v>
      </c>
      <c r="D71" s="86">
        <v>839.1</v>
      </c>
      <c r="E71" s="86">
        <v>175.97</v>
      </c>
      <c r="F71" s="85">
        <v>0.12593322296560805</v>
      </c>
      <c r="G71" s="85">
        <v>-0.11593094336521503</v>
      </c>
      <c r="H71" s="85">
        <v>-9.0547315106723869E-2</v>
      </c>
      <c r="J71" s="81" t="s">
        <v>1630</v>
      </c>
      <c r="K71" s="81">
        <v>1.3181440291469655</v>
      </c>
      <c r="L71" s="81">
        <v>-7.3160520531695861E-2</v>
      </c>
      <c r="M71" s="81">
        <v>3.585522824419396E-2</v>
      </c>
    </row>
    <row r="72" spans="1:13">
      <c r="A72" s="86" t="s">
        <v>1100</v>
      </c>
      <c r="B72" s="87">
        <v>42555</v>
      </c>
      <c r="C72" s="86">
        <v>73947.199999999997</v>
      </c>
      <c r="D72" s="86">
        <v>843.42</v>
      </c>
      <c r="E72" s="86">
        <v>176.45</v>
      </c>
      <c r="F72" s="85">
        <v>0.12007440180915152</v>
      </c>
      <c r="G72" s="85">
        <v>-0.10601628084456893</v>
      </c>
      <c r="H72" s="85">
        <v>-8.1945889698231023E-2</v>
      </c>
      <c r="J72" s="81" t="s">
        <v>1631</v>
      </c>
      <c r="K72" s="81">
        <v>1.2422975145907538</v>
      </c>
      <c r="L72" s="81">
        <v>-7.5225168083217109E-2</v>
      </c>
      <c r="M72" s="81">
        <v>4.328062285410339E-2</v>
      </c>
    </row>
    <row r="73" spans="1:13">
      <c r="A73" s="86" t="s">
        <v>1099</v>
      </c>
      <c r="B73" s="87">
        <v>42556</v>
      </c>
      <c r="C73" s="86">
        <v>74049.100000000006</v>
      </c>
      <c r="D73" s="86">
        <v>831.68</v>
      </c>
      <c r="E73" s="86">
        <v>175.83</v>
      </c>
      <c r="F73" s="85">
        <v>0.10916038309562137</v>
      </c>
      <c r="G73" s="85">
        <v>-0.10596076323568937</v>
      </c>
      <c r="H73" s="85">
        <v>-7.8265883833088634E-2</v>
      </c>
      <c r="J73" s="81" t="s">
        <v>1632</v>
      </c>
      <c r="K73" s="81">
        <v>1.2684705455536847</v>
      </c>
      <c r="L73" s="81">
        <v>-7.7758764424553428E-2</v>
      </c>
      <c r="M73" s="81">
        <v>3.4324611373950153E-2</v>
      </c>
    </row>
    <row r="74" spans="1:13">
      <c r="A74" s="86" t="s">
        <v>1098</v>
      </c>
      <c r="B74" s="87">
        <v>42560</v>
      </c>
      <c r="C74" s="86">
        <v>73716.600000000006</v>
      </c>
      <c r="D74" s="86">
        <v>841.71333333333303</v>
      </c>
      <c r="E74" s="86">
        <v>175.726</v>
      </c>
      <c r="F74" s="85">
        <v>0.10324793692698653</v>
      </c>
      <c r="G74" s="85">
        <v>-0.10337432135413216</v>
      </c>
      <c r="H74" s="85">
        <v>-8.449339390655608E-2</v>
      </c>
      <c r="J74" s="81" t="s">
        <v>1633</v>
      </c>
      <c r="K74" s="81">
        <v>1.2344224396351509</v>
      </c>
      <c r="L74" s="81">
        <v>-9.8358216792396758E-2</v>
      </c>
      <c r="M74" s="81">
        <v>2.5909887115609154E-2</v>
      </c>
    </row>
    <row r="75" spans="1:13">
      <c r="A75" s="86" t="s">
        <v>1097</v>
      </c>
      <c r="B75" s="87">
        <v>42561</v>
      </c>
      <c r="C75" s="86">
        <v>73764.2</v>
      </c>
      <c r="D75" s="86">
        <v>844.22166666666703</v>
      </c>
      <c r="E75" s="86">
        <v>175.7</v>
      </c>
      <c r="F75" s="85">
        <v>9.0437924265001524E-2</v>
      </c>
      <c r="G75" s="85">
        <v>-0.102735018510973</v>
      </c>
      <c r="H75" s="85">
        <v>-8.6038285476487841E-2</v>
      </c>
      <c r="J75" s="81" t="s">
        <v>1634</v>
      </c>
      <c r="K75" s="81">
        <v>1.1781076324218627</v>
      </c>
      <c r="L75" s="81">
        <v>-0.10524935301112126</v>
      </c>
      <c r="M75" s="81">
        <v>2.0387310237446554E-2</v>
      </c>
    </row>
    <row r="76" spans="1:13">
      <c r="A76" s="86" t="s">
        <v>1096</v>
      </c>
      <c r="B76" s="87">
        <v>42562</v>
      </c>
      <c r="C76" s="86">
        <v>73816.7</v>
      </c>
      <c r="D76" s="86">
        <v>846.73</v>
      </c>
      <c r="E76" s="86">
        <v>178.24</v>
      </c>
      <c r="F76" s="85">
        <v>6.6800106944916005E-2</v>
      </c>
      <c r="G76" s="85">
        <v>-0.10209859916649877</v>
      </c>
      <c r="H76" s="85">
        <v>-7.7384957813551369E-2</v>
      </c>
      <c r="J76" s="81" t="s">
        <v>1613</v>
      </c>
      <c r="K76" s="81">
        <v>1.2126878905455363</v>
      </c>
      <c r="L76" s="81">
        <v>-0.12284138330957406</v>
      </c>
      <c r="M76" s="81">
        <v>-1.2219146956090832E-2</v>
      </c>
    </row>
    <row r="77" spans="1:13">
      <c r="A77" s="86" t="s">
        <v>1095</v>
      </c>
      <c r="B77" s="87">
        <v>42563</v>
      </c>
      <c r="C77" s="86">
        <v>73736</v>
      </c>
      <c r="D77" s="86">
        <v>854.08</v>
      </c>
      <c r="E77" s="86">
        <v>179</v>
      </c>
      <c r="F77" s="85">
        <v>6.196576580469082E-2</v>
      </c>
      <c r="G77" s="85">
        <v>-9.2205818266849482E-2</v>
      </c>
      <c r="H77" s="85">
        <v>-7.7557330584900885E-2</v>
      </c>
      <c r="J77" s="81" t="s">
        <v>1635</v>
      </c>
      <c r="K77" s="81">
        <v>1.2486550318693199</v>
      </c>
      <c r="L77" s="81">
        <v>-0.12835775755409529</v>
      </c>
      <c r="M77" s="81">
        <v>-1.2832263978001857E-2</v>
      </c>
    </row>
    <row r="78" spans="1:13">
      <c r="A78" s="86" t="s">
        <v>1094</v>
      </c>
      <c r="B78" s="87">
        <v>42564</v>
      </c>
      <c r="C78" s="86">
        <v>73763</v>
      </c>
      <c r="D78" s="86">
        <v>856.36</v>
      </c>
      <c r="E78" s="86">
        <v>181.1</v>
      </c>
      <c r="F78" s="85">
        <v>7.1705141970456632E-2</v>
      </c>
      <c r="G78" s="85">
        <v>-8.7016780741593691E-2</v>
      </c>
      <c r="H78" s="85">
        <v>-7.1853218532185403E-2</v>
      </c>
      <c r="J78" s="81" t="s">
        <v>1636</v>
      </c>
      <c r="K78" s="81">
        <v>1.2281966645336917</v>
      </c>
      <c r="L78" s="81">
        <v>-0.13083240653605954</v>
      </c>
      <c r="M78" s="81">
        <v>-1.8417888915604586E-2</v>
      </c>
    </row>
    <row r="79" spans="1:13">
      <c r="A79" s="86" t="s">
        <v>1093</v>
      </c>
      <c r="B79" s="87">
        <v>42567</v>
      </c>
      <c r="C79" s="86">
        <v>73868</v>
      </c>
      <c r="D79" s="86">
        <v>864.62199999999996</v>
      </c>
      <c r="E79" s="86">
        <v>181.58750000000001</v>
      </c>
      <c r="F79" s="85">
        <v>8.3928602872554769E-2</v>
      </c>
      <c r="G79" s="85">
        <v>-7.5715431075952799E-2</v>
      </c>
      <c r="H79" s="85">
        <v>-6.7395100405731601E-2</v>
      </c>
      <c r="J79" s="81" t="s">
        <v>1637</v>
      </c>
      <c r="K79" s="81">
        <v>1.2416699067181285</v>
      </c>
      <c r="L79" s="81">
        <v>-0.12817338537908485</v>
      </c>
      <c r="M79" s="81">
        <v>-1.4464919531287923E-2</v>
      </c>
    </row>
    <row r="80" spans="1:13">
      <c r="A80" s="86" t="s">
        <v>1092</v>
      </c>
      <c r="B80" s="87">
        <v>42568</v>
      </c>
      <c r="C80" s="86">
        <v>74194.8</v>
      </c>
      <c r="D80" s="86">
        <v>867.37599999999998</v>
      </c>
      <c r="E80" s="86">
        <v>181.75</v>
      </c>
      <c r="F80" s="85">
        <v>9.0287094769047282E-2</v>
      </c>
      <c r="G80" s="85">
        <v>-7.7073025398750827E-2</v>
      </c>
      <c r="H80" s="85">
        <v>-6.999948830783409E-2</v>
      </c>
      <c r="J80" s="81" t="s">
        <v>1638</v>
      </c>
      <c r="K80" s="81">
        <v>1.2419533559019258</v>
      </c>
      <c r="L80" s="81">
        <v>-0.13560155485719727</v>
      </c>
      <c r="M80" s="81">
        <v>-1.2645866901030201E-2</v>
      </c>
    </row>
    <row r="81" spans="1:13">
      <c r="A81" s="86" t="s">
        <v>1091</v>
      </c>
      <c r="B81" s="87">
        <v>42569</v>
      </c>
      <c r="C81" s="86">
        <v>74196.899999999994</v>
      </c>
      <c r="D81" s="86">
        <v>870.13</v>
      </c>
      <c r="E81" s="86">
        <v>181.2</v>
      </c>
      <c r="F81" s="85">
        <v>9.6874958421971469E-2</v>
      </c>
      <c r="G81" s="85">
        <v>-6.5521833451468114E-2</v>
      </c>
      <c r="H81" s="85">
        <v>-7.1150297313922639E-2</v>
      </c>
      <c r="J81" s="81" t="s">
        <v>1639</v>
      </c>
      <c r="K81" s="81">
        <v>1.2278106602203294</v>
      </c>
      <c r="L81" s="81">
        <v>-0.13099577771367132</v>
      </c>
      <c r="M81" s="81">
        <v>-8.5118369646423053E-3</v>
      </c>
    </row>
    <row r="82" spans="1:13">
      <c r="A82" s="86" t="s">
        <v>1090</v>
      </c>
      <c r="B82" s="87">
        <v>42570</v>
      </c>
      <c r="C82" s="86">
        <v>74313.600000000006</v>
      </c>
      <c r="D82" s="86">
        <v>868.12</v>
      </c>
      <c r="E82" s="86">
        <v>180.17</v>
      </c>
      <c r="F82" s="85">
        <v>0.10855760237363943</v>
      </c>
      <c r="G82" s="85">
        <v>-4.3937551761202398E-2</v>
      </c>
      <c r="H82" s="85">
        <v>-6.7901394241961732E-2</v>
      </c>
      <c r="J82" s="81" t="s">
        <v>1607</v>
      </c>
      <c r="K82" s="81">
        <v>1.2608759633536692</v>
      </c>
      <c r="L82" s="81">
        <v>-0.12387191833083377</v>
      </c>
      <c r="M82" s="81">
        <v>-4.9043648847474364E-3</v>
      </c>
    </row>
    <row r="83" spans="1:13">
      <c r="A83" s="86" t="s">
        <v>1089</v>
      </c>
      <c r="B83" s="87">
        <v>42571</v>
      </c>
      <c r="C83" s="86">
        <v>74514.100000000006</v>
      </c>
      <c r="D83" s="86">
        <v>870.76</v>
      </c>
      <c r="E83" s="86">
        <v>179.89</v>
      </c>
      <c r="F83" s="85">
        <v>0.11252601623831349</v>
      </c>
      <c r="G83" s="85">
        <v>-3.2819879419043296E-2</v>
      </c>
      <c r="H83" s="85">
        <v>-6.6476388168137057E-2</v>
      </c>
      <c r="J83" s="81" t="s">
        <v>1646</v>
      </c>
      <c r="K83" s="81">
        <v>1.2595240445502034</v>
      </c>
      <c r="L83" s="81">
        <v>-0.12185764942938349</v>
      </c>
      <c r="M83" s="81">
        <v>-2.311740691554709E-3</v>
      </c>
    </row>
    <row r="84" spans="1:13">
      <c r="A84" s="86" t="s">
        <v>1088</v>
      </c>
      <c r="B84" s="87">
        <v>42574</v>
      </c>
      <c r="C84" s="86">
        <v>74934.3</v>
      </c>
      <c r="D84" s="86">
        <v>869.76400000000001</v>
      </c>
      <c r="E84" s="86">
        <v>178.3</v>
      </c>
      <c r="F84" s="85">
        <v>0.12782542210128045</v>
      </c>
      <c r="G84" s="85">
        <v>-2.5583688102173485E-2</v>
      </c>
      <c r="H84" s="85">
        <v>-6.5660535555206234E-2</v>
      </c>
      <c r="J84" s="81" t="s">
        <v>1647</v>
      </c>
      <c r="K84" s="81">
        <v>1.2504927549015594</v>
      </c>
      <c r="L84" s="81">
        <v>-0.13044087386716863</v>
      </c>
      <c r="M84" s="81">
        <v>-6.1154958576400409E-3</v>
      </c>
    </row>
    <row r="85" spans="1:13">
      <c r="A85" s="86" t="s">
        <v>1087</v>
      </c>
      <c r="B85" s="87">
        <v>42575</v>
      </c>
      <c r="C85" s="86">
        <v>75183.899999999994</v>
      </c>
      <c r="D85" s="86">
        <v>869.43200000000002</v>
      </c>
      <c r="E85" s="86">
        <v>177.77</v>
      </c>
      <c r="F85" s="85">
        <v>0.1307635040119115</v>
      </c>
      <c r="G85" s="85">
        <v>-2.4469278757685897E-2</v>
      </c>
      <c r="H85" s="85">
        <v>-6.5401398454339899E-2</v>
      </c>
      <c r="J85" s="81" t="s">
        <v>1648</v>
      </c>
      <c r="K85" s="81">
        <v>1.2795735764052596</v>
      </c>
      <c r="L85" s="81">
        <v>-0.12501985702938834</v>
      </c>
      <c r="M85" s="81">
        <v>7.8055086009745089E-3</v>
      </c>
    </row>
    <row r="86" spans="1:13">
      <c r="A86" s="86" t="s">
        <v>1086</v>
      </c>
      <c r="B86" s="87">
        <v>42576</v>
      </c>
      <c r="C86" s="86">
        <v>75466.5</v>
      </c>
      <c r="D86" s="86">
        <v>869.1</v>
      </c>
      <c r="E86" s="86">
        <v>179.1</v>
      </c>
      <c r="F86" s="85">
        <v>0.13006452463061935</v>
      </c>
      <c r="G86" s="85">
        <v>-3.4462071723770138E-2</v>
      </c>
      <c r="H86" s="85">
        <v>-6.1714165968147494E-2</v>
      </c>
      <c r="J86" s="81" t="s">
        <v>1649</v>
      </c>
      <c r="K86" s="81">
        <v>1.3305614130321315</v>
      </c>
      <c r="L86" s="81">
        <v>-0.12971182977524143</v>
      </c>
      <c r="M86" s="81">
        <v>1.0618117316646636E-2</v>
      </c>
    </row>
    <row r="87" spans="1:13">
      <c r="A87" s="86" t="s">
        <v>1085</v>
      </c>
      <c r="B87" s="87">
        <v>42577</v>
      </c>
      <c r="C87" s="86">
        <v>75501</v>
      </c>
      <c r="D87" s="86">
        <v>870.72</v>
      </c>
      <c r="E87" s="86">
        <v>178.96</v>
      </c>
      <c r="F87" s="85">
        <v>0.12975219101686819</v>
      </c>
      <c r="G87" s="85">
        <v>-2.6647797012602781E-2</v>
      </c>
      <c r="H87" s="85">
        <v>-6.0971770385140123E-2</v>
      </c>
      <c r="J87" s="81" t="s">
        <v>1650</v>
      </c>
      <c r="K87" s="81">
        <v>1.3474452554744523</v>
      </c>
      <c r="L87" s="81">
        <v>-0.13270317368115325</v>
      </c>
      <c r="M87" s="81">
        <v>1.1642758891727167E-2</v>
      </c>
    </row>
    <row r="88" spans="1:13">
      <c r="A88" s="86" t="s">
        <v>1084</v>
      </c>
      <c r="B88" s="87">
        <v>42578</v>
      </c>
      <c r="C88" s="86">
        <v>76225.7</v>
      </c>
      <c r="D88" s="86">
        <v>874.05</v>
      </c>
      <c r="E88" s="86">
        <v>180.08</v>
      </c>
      <c r="F88" s="85">
        <v>0.14572564462915505</v>
      </c>
      <c r="G88" s="85">
        <v>-2.0896064092913225E-2</v>
      </c>
      <c r="H88" s="85">
        <v>-5.4598908021839421E-2</v>
      </c>
      <c r="J88" s="81" t="s">
        <v>1651</v>
      </c>
      <c r="K88" s="81">
        <v>1.3279465212876427</v>
      </c>
      <c r="L88" s="81">
        <v>-0.1212137203166227</v>
      </c>
      <c r="M88" s="81">
        <v>2.4082400664679149E-2</v>
      </c>
    </row>
    <row r="89" spans="1:13">
      <c r="A89" s="86" t="s">
        <v>1083</v>
      </c>
      <c r="B89" s="87">
        <v>42582</v>
      </c>
      <c r="C89" s="86">
        <v>76579.7</v>
      </c>
      <c r="D89" s="86">
        <v>880.85</v>
      </c>
      <c r="E89" s="86">
        <v>178.21</v>
      </c>
      <c r="F89" s="85">
        <v>0.14938455604134671</v>
      </c>
      <c r="G89" s="85">
        <v>-1.1225234326766587E-2</v>
      </c>
      <c r="H89" s="85">
        <v>-6.4759905536604601E-2</v>
      </c>
      <c r="J89" s="81" t="s">
        <v>1652</v>
      </c>
      <c r="K89" s="81">
        <v>1.3534780567154665</v>
      </c>
      <c r="L89" s="81">
        <v>-0.10875915649278578</v>
      </c>
      <c r="M89" s="81">
        <v>2.7849582987855559E-2</v>
      </c>
    </row>
    <row r="90" spans="1:13">
      <c r="A90" s="86" t="s">
        <v>1082</v>
      </c>
      <c r="B90" s="87">
        <v>42583</v>
      </c>
      <c r="C90" s="86">
        <v>76647.399999999994</v>
      </c>
      <c r="D90" s="86">
        <v>882.55</v>
      </c>
      <c r="E90" s="86">
        <v>181.31</v>
      </c>
      <c r="F90" s="85">
        <v>0.15353438973477584</v>
      </c>
      <c r="G90" s="85">
        <v>-1.182385148525944E-2</v>
      </c>
      <c r="H90" s="85">
        <v>-4.2157536055787315E-2</v>
      </c>
      <c r="J90" s="81" t="s">
        <v>1653</v>
      </c>
      <c r="K90" s="81">
        <v>1.3748597997857237</v>
      </c>
      <c r="L90" s="81">
        <v>-9.3830599865198816E-2</v>
      </c>
      <c r="M90" s="81">
        <v>4.619417379692381E-2</v>
      </c>
    </row>
    <row r="91" spans="1:13">
      <c r="A91" s="86" t="s">
        <v>1081</v>
      </c>
      <c r="B91" s="87">
        <v>42584</v>
      </c>
      <c r="C91" s="86">
        <v>77089.8</v>
      </c>
      <c r="D91" s="86">
        <v>876.77</v>
      </c>
      <c r="E91" s="86">
        <v>179.68</v>
      </c>
      <c r="F91" s="85">
        <v>0.16009992325171929</v>
      </c>
      <c r="G91" s="85">
        <v>-1.7018891193452568E-2</v>
      </c>
      <c r="H91" s="85">
        <v>-5.5508830950378507E-2</v>
      </c>
      <c r="J91" s="81" t="s">
        <v>1654</v>
      </c>
      <c r="K91" s="81">
        <v>1.3646035148861047</v>
      </c>
      <c r="L91" s="81">
        <v>-9.0500660892670615E-2</v>
      </c>
      <c r="M91" s="81">
        <v>4.2971065141239384E-2</v>
      </c>
    </row>
    <row r="92" spans="1:13">
      <c r="A92" s="86" t="s">
        <v>1080</v>
      </c>
      <c r="B92" s="87">
        <v>42585</v>
      </c>
      <c r="C92" s="86">
        <v>77882.899999999994</v>
      </c>
      <c r="D92" s="86">
        <v>868.18</v>
      </c>
      <c r="E92" s="86">
        <v>178.75</v>
      </c>
      <c r="F92" s="85">
        <v>0.18002784810510164</v>
      </c>
      <c r="G92" s="85">
        <v>-2.3858781200809531E-2</v>
      </c>
      <c r="H92" s="85">
        <v>-4.5189893702259565E-2</v>
      </c>
      <c r="J92" s="81" t="s">
        <v>1655</v>
      </c>
      <c r="K92" s="81">
        <v>1.3938715900615422</v>
      </c>
      <c r="L92" s="81">
        <v>-9.0561891629356905E-2</v>
      </c>
      <c r="M92" s="81">
        <v>4.1185677949520771E-2</v>
      </c>
    </row>
    <row r="93" spans="1:13">
      <c r="A93" s="86" t="s">
        <v>1079</v>
      </c>
      <c r="B93" s="87">
        <v>42588</v>
      </c>
      <c r="C93" s="86">
        <v>78324.899999999994</v>
      </c>
      <c r="D93" s="86">
        <v>884.59</v>
      </c>
      <c r="E93" s="86">
        <v>180.79750000000001</v>
      </c>
      <c r="F93" s="85">
        <v>0.18721759494342427</v>
      </c>
      <c r="G93" s="85">
        <v>-4.4566991165381209E-3</v>
      </c>
      <c r="H93" s="85">
        <v>-2.9014500537056787E-2</v>
      </c>
      <c r="J93" s="81" t="s">
        <v>1656</v>
      </c>
      <c r="K93" s="81">
        <v>1.3966970276996289</v>
      </c>
      <c r="L93" s="81">
        <v>-9.9539650957038872E-2</v>
      </c>
      <c r="M93" s="81">
        <v>5.2462869221781228E-2</v>
      </c>
    </row>
    <row r="94" spans="1:13">
      <c r="A94" s="86" t="s">
        <v>1078</v>
      </c>
      <c r="B94" s="87">
        <v>42589</v>
      </c>
      <c r="C94" s="86">
        <v>78704.600000000006</v>
      </c>
      <c r="D94" s="86">
        <v>890.06</v>
      </c>
      <c r="E94" s="86">
        <v>181.48</v>
      </c>
      <c r="F94" s="85">
        <v>0.1942473115832184</v>
      </c>
      <c r="G94" s="85">
        <v>2.6585558184069047E-3</v>
      </c>
      <c r="H94" s="85">
        <v>-2.3986232117887529E-2</v>
      </c>
      <c r="J94" s="81" t="s">
        <v>1657</v>
      </c>
      <c r="K94" s="81">
        <v>1.4043719550147578</v>
      </c>
      <c r="L94" s="81">
        <v>-9.2667077507493478E-2</v>
      </c>
      <c r="M94" s="81">
        <v>5.4274875984826387E-2</v>
      </c>
    </row>
    <row r="95" spans="1:13">
      <c r="A95" s="86" t="s">
        <v>1077</v>
      </c>
      <c r="B95" s="87">
        <v>42590</v>
      </c>
      <c r="C95" s="86">
        <v>78324.899999999994</v>
      </c>
      <c r="D95" s="86">
        <v>895.53</v>
      </c>
      <c r="E95" s="86">
        <v>182.35</v>
      </c>
      <c r="F95" s="85">
        <v>0.19209994018565268</v>
      </c>
      <c r="G95" s="85">
        <v>3.9247542676770442E-2</v>
      </c>
      <c r="H95" s="85">
        <v>8.9636474298677715E-3</v>
      </c>
      <c r="J95" s="81" t="s">
        <v>1500</v>
      </c>
      <c r="K95" s="81">
        <v>1.4346283780259035</v>
      </c>
      <c r="L95" s="81">
        <v>-9.9362856089726725E-2</v>
      </c>
      <c r="M95" s="81">
        <v>5.8072347657198486E-2</v>
      </c>
    </row>
    <row r="96" spans="1:13">
      <c r="A96" s="86" t="s">
        <v>1076</v>
      </c>
      <c r="B96" s="87">
        <v>42591</v>
      </c>
      <c r="C96" s="86">
        <v>78368.399999999994</v>
      </c>
      <c r="D96" s="86">
        <v>899.79</v>
      </c>
      <c r="E96" s="86">
        <v>182.83</v>
      </c>
      <c r="F96" s="85">
        <v>0.19986587929442701</v>
      </c>
      <c r="G96" s="85">
        <v>4.9305547457172416E-2</v>
      </c>
      <c r="H96" s="85">
        <v>1.808361059680097E-2</v>
      </c>
      <c r="J96" s="81" t="s">
        <v>1658</v>
      </c>
      <c r="K96" s="81">
        <v>1.4296623631570049</v>
      </c>
      <c r="L96" s="81">
        <v>-0.10832690419413671</v>
      </c>
      <c r="M96" s="81">
        <v>4.9023427986946588E-2</v>
      </c>
    </row>
    <row r="97" spans="1:13">
      <c r="A97" s="86" t="s">
        <v>1075</v>
      </c>
      <c r="B97" s="87">
        <v>42592</v>
      </c>
      <c r="C97" s="86">
        <v>78190.5</v>
      </c>
      <c r="D97" s="86">
        <v>902.99</v>
      </c>
      <c r="E97" s="86">
        <v>183.29</v>
      </c>
      <c r="F97" s="85">
        <v>0.19850735516148865</v>
      </c>
      <c r="G97" s="85">
        <v>5.4759318311899063E-2</v>
      </c>
      <c r="H97" s="85">
        <v>2.2823660714285765E-2</v>
      </c>
      <c r="J97" s="81" t="s">
        <v>1659</v>
      </c>
      <c r="K97" s="81">
        <v>1.4027163925596748</v>
      </c>
      <c r="L97" s="81">
        <v>-0.10712172442941681</v>
      </c>
      <c r="M97" s="81">
        <v>5.0124822556170123E-2</v>
      </c>
    </row>
    <row r="98" spans="1:13">
      <c r="A98" s="86" t="s">
        <v>1074</v>
      </c>
      <c r="B98" s="87">
        <v>42595</v>
      </c>
      <c r="C98" s="86">
        <v>78218.8</v>
      </c>
      <c r="D98" s="86">
        <v>910.71199999999999</v>
      </c>
      <c r="E98" s="86">
        <v>183.05</v>
      </c>
      <c r="F98" s="85">
        <v>0.19779181501473908</v>
      </c>
      <c r="G98" s="85">
        <v>6.552163891846341E-2</v>
      </c>
      <c r="H98" s="85">
        <v>3.0338849487785646E-2</v>
      </c>
      <c r="J98" s="81" t="s">
        <v>1547</v>
      </c>
      <c r="K98" s="81">
        <v>1.3245985452756601</v>
      </c>
      <c r="L98" s="81">
        <v>-9.078890567666742E-2</v>
      </c>
      <c r="M98" s="81">
        <v>5.1935797760981339E-2</v>
      </c>
    </row>
    <row r="99" spans="1:13">
      <c r="A99" s="86" t="s">
        <v>1073</v>
      </c>
      <c r="B99" s="87">
        <v>42596</v>
      </c>
      <c r="C99" s="86">
        <v>78205.100000000006</v>
      </c>
      <c r="D99" s="86">
        <v>913.28599999999994</v>
      </c>
      <c r="E99" s="86">
        <v>182.97</v>
      </c>
      <c r="F99" s="85">
        <v>0.1996597606359316</v>
      </c>
      <c r="G99" s="85">
        <v>7.683582511908682E-2</v>
      </c>
      <c r="H99" s="85">
        <v>4.0134159513387502E-2</v>
      </c>
      <c r="J99" s="81" t="s">
        <v>1660</v>
      </c>
      <c r="K99" s="81">
        <v>1.2686335002654654</v>
      </c>
      <c r="L99" s="81">
        <v>-7.420568183873133E-2</v>
      </c>
      <c r="M99" s="81">
        <v>6.0261707988980673E-2</v>
      </c>
    </row>
    <row r="100" spans="1:13">
      <c r="A100" s="86" t="s">
        <v>1072</v>
      </c>
      <c r="B100" s="87">
        <v>42597</v>
      </c>
      <c r="C100" s="86">
        <v>77828.800000000003</v>
      </c>
      <c r="D100" s="86">
        <v>915.86</v>
      </c>
      <c r="E100" s="86">
        <v>182.94</v>
      </c>
      <c r="F100" s="85">
        <v>0.19335830587427139</v>
      </c>
      <c r="G100" s="85">
        <v>8.9647951838764506E-2</v>
      </c>
      <c r="H100" s="85">
        <v>5.0232504736207551E-2</v>
      </c>
      <c r="J100" s="81" t="s">
        <v>1661</v>
      </c>
      <c r="K100" s="81">
        <v>1.2053554745779738</v>
      </c>
      <c r="L100" s="81">
        <v>-4.3095582610619076E-2</v>
      </c>
      <c r="M100" s="81">
        <v>7.4670354091560087E-2</v>
      </c>
    </row>
    <row r="101" spans="1:13">
      <c r="A101" s="86" t="s">
        <v>1071</v>
      </c>
      <c r="B101" s="87">
        <v>42598</v>
      </c>
      <c r="C101" s="86">
        <v>77855.5</v>
      </c>
      <c r="D101" s="86">
        <v>915.6</v>
      </c>
      <c r="E101" s="86">
        <v>183.78</v>
      </c>
      <c r="F101" s="85">
        <v>0.19364507474128012</v>
      </c>
      <c r="G101" s="85">
        <v>0.14555104308202793</v>
      </c>
      <c r="H101" s="85">
        <v>9.7292294832372894E-2</v>
      </c>
      <c r="J101" s="81" t="s">
        <v>1736</v>
      </c>
      <c r="K101" s="81">
        <v>1.1482486367130851</v>
      </c>
      <c r="L101" s="81">
        <v>-4.2182097579715694E-2</v>
      </c>
      <c r="M101" s="81">
        <v>8.172838280551975E-2</v>
      </c>
    </row>
    <row r="102" spans="1:13">
      <c r="A102" s="86" t="s">
        <v>1070</v>
      </c>
      <c r="B102" s="87">
        <v>42599</v>
      </c>
      <c r="C102" s="86">
        <v>77879</v>
      </c>
      <c r="D102" s="86">
        <v>909.67</v>
      </c>
      <c r="E102" s="86">
        <v>182.62</v>
      </c>
      <c r="F102" s="85">
        <v>0.20032859956782678</v>
      </c>
      <c r="G102" s="85">
        <v>0.15805112040717062</v>
      </c>
      <c r="H102" s="85">
        <v>0.10511346444780645</v>
      </c>
      <c r="J102" s="81" t="s">
        <v>1735</v>
      </c>
      <c r="K102" s="81">
        <v>1.1705376952440485</v>
      </c>
      <c r="L102" s="81">
        <v>-2.7629312739596568E-2</v>
      </c>
      <c r="M102" s="81">
        <v>8.1082421192250065E-2</v>
      </c>
    </row>
    <row r="103" spans="1:13">
      <c r="A103" s="86" t="s">
        <v>1069</v>
      </c>
      <c r="B103" s="87">
        <v>42602</v>
      </c>
      <c r="C103" s="86">
        <v>77968.7</v>
      </c>
      <c r="D103" s="86">
        <v>906.4</v>
      </c>
      <c r="E103" s="86">
        <v>181.78749999999999</v>
      </c>
      <c r="F103" s="85">
        <v>0.2059825278879408</v>
      </c>
      <c r="G103" s="85">
        <v>0.17444316311854569</v>
      </c>
      <c r="H103" s="85">
        <v>0.14231180092999884</v>
      </c>
      <c r="J103" s="81" t="s">
        <v>1734</v>
      </c>
      <c r="K103" s="81">
        <v>1.1646017153269761</v>
      </c>
      <c r="L103" s="81">
        <v>-2.0864714086471503E-2</v>
      </c>
      <c r="M103" s="81">
        <v>7.380421313506802E-2</v>
      </c>
    </row>
    <row r="104" spans="1:13">
      <c r="A104" s="86" t="s">
        <v>390</v>
      </c>
      <c r="B104" s="87">
        <v>42603</v>
      </c>
      <c r="C104" s="86">
        <v>78086.399999999994</v>
      </c>
      <c r="D104" s="86">
        <v>905.31</v>
      </c>
      <c r="E104" s="86">
        <v>181.51</v>
      </c>
      <c r="F104" s="85">
        <v>0.21635022033636919</v>
      </c>
      <c r="G104" s="85">
        <v>0.14808380044132186</v>
      </c>
      <c r="H104" s="85">
        <v>9.4290709591849042E-2</v>
      </c>
      <c r="J104" s="81" t="s">
        <v>1733</v>
      </c>
      <c r="K104" s="81">
        <v>1.1280631552771996</v>
      </c>
      <c r="L104" s="81">
        <v>-2.4050940190092018E-2</v>
      </c>
      <c r="M104" s="81">
        <v>8.1152484920990808E-2</v>
      </c>
    </row>
    <row r="105" spans="1:13">
      <c r="A105" s="86" t="s">
        <v>1068</v>
      </c>
      <c r="B105" s="87">
        <v>42604</v>
      </c>
      <c r="C105" s="86">
        <v>78086.100000000006</v>
      </c>
      <c r="D105" s="86">
        <v>904.22</v>
      </c>
      <c r="E105" s="86">
        <v>180.94</v>
      </c>
      <c r="F105" s="85">
        <v>0.21617694241366103</v>
      </c>
      <c r="G105" s="85">
        <v>0.1485075574749144</v>
      </c>
      <c r="H105" s="85">
        <v>0.10000607939692374</v>
      </c>
      <c r="J105" s="81" t="s">
        <v>1732</v>
      </c>
      <c r="K105" s="81">
        <v>1.1895787725322946</v>
      </c>
      <c r="L105" s="81">
        <v>-1.8581128541325098E-2</v>
      </c>
      <c r="M105" s="81">
        <v>7.898152770843736E-2</v>
      </c>
    </row>
    <row r="106" spans="1:13">
      <c r="A106" s="86" t="s">
        <v>1067</v>
      </c>
      <c r="B106" s="87">
        <v>42605</v>
      </c>
      <c r="C106" s="86">
        <v>77964</v>
      </c>
      <c r="D106" s="86">
        <v>906.5</v>
      </c>
      <c r="E106" s="86">
        <v>180.41</v>
      </c>
      <c r="F106" s="85">
        <v>0.2096575243633565</v>
      </c>
      <c r="G106" s="85">
        <v>0.12446939681799352</v>
      </c>
      <c r="H106" s="85">
        <v>6.1969302311892127E-2</v>
      </c>
      <c r="J106" s="81" t="s">
        <v>1731</v>
      </c>
      <c r="K106" s="81">
        <v>1.2325033875419393</v>
      </c>
      <c r="L106" s="81">
        <v>8.3013344485420859E-3</v>
      </c>
      <c r="M106" s="81">
        <v>9.3432701445505861E-2</v>
      </c>
    </row>
    <row r="107" spans="1:13">
      <c r="A107" s="86" t="s">
        <v>1066</v>
      </c>
      <c r="B107" s="87">
        <v>42606</v>
      </c>
      <c r="C107" s="86">
        <v>78081.5</v>
      </c>
      <c r="D107" s="86">
        <v>896.75</v>
      </c>
      <c r="E107" s="86">
        <v>179.09</v>
      </c>
      <c r="F107" s="85">
        <v>0.21117993153117931</v>
      </c>
      <c r="G107" s="85">
        <v>0.10376838280546119</v>
      </c>
      <c r="H107" s="85">
        <v>4.3161696178937614E-2</v>
      </c>
      <c r="J107" s="81" t="s">
        <v>1730</v>
      </c>
      <c r="K107" s="81">
        <v>1.2157847485157744</v>
      </c>
      <c r="L107" s="81">
        <v>7.2413009730791789E-3</v>
      </c>
      <c r="M107" s="81">
        <v>9.8207171314740993E-2</v>
      </c>
    </row>
    <row r="108" spans="1:13">
      <c r="A108" s="86" t="s">
        <v>1065</v>
      </c>
      <c r="B108" s="87">
        <v>42609</v>
      </c>
      <c r="C108" s="86">
        <v>77757.600000000006</v>
      </c>
      <c r="D108" s="86">
        <v>896.28200000000004</v>
      </c>
      <c r="E108" s="86">
        <v>179.75</v>
      </c>
      <c r="F108" s="85">
        <v>0.21069103070728579</v>
      </c>
      <c r="G108" s="85">
        <v>9.4722313827513283E-2</v>
      </c>
      <c r="H108" s="85">
        <v>4.7372101153711599E-2</v>
      </c>
      <c r="J108" s="81" t="s">
        <v>1561</v>
      </c>
      <c r="K108" s="81">
        <v>1.2841711539090683</v>
      </c>
      <c r="L108" s="81">
        <v>5.4448519680871943E-3</v>
      </c>
      <c r="M108" s="81">
        <v>0.10114873937043112</v>
      </c>
    </row>
    <row r="109" spans="1:13">
      <c r="A109" s="86" t="s">
        <v>1064</v>
      </c>
      <c r="B109" s="87">
        <v>42610</v>
      </c>
      <c r="C109" s="86">
        <v>77313.600000000006</v>
      </c>
      <c r="D109" s="86">
        <v>896.12599999999998</v>
      </c>
      <c r="E109" s="86">
        <v>179.97</v>
      </c>
      <c r="F109" s="85">
        <v>0.20330578512396702</v>
      </c>
      <c r="G109" s="85">
        <v>0.11860543495899445</v>
      </c>
      <c r="H109" s="85">
        <v>5.9831576467817005E-2</v>
      </c>
      <c r="J109" s="81" t="s">
        <v>1729</v>
      </c>
      <c r="K109" s="81">
        <v>1.2644226374233911</v>
      </c>
      <c r="L109" s="81">
        <v>2.9264056186995013E-4</v>
      </c>
      <c r="M109" s="81">
        <v>0.1053051455923415</v>
      </c>
    </row>
    <row r="110" spans="1:13">
      <c r="A110" s="86" t="s">
        <v>1063</v>
      </c>
      <c r="B110" s="87">
        <v>42611</v>
      </c>
      <c r="C110" s="86">
        <v>77345.600000000006</v>
      </c>
      <c r="D110" s="86">
        <v>895.97</v>
      </c>
      <c r="E110" s="86">
        <v>178.97</v>
      </c>
      <c r="F110" s="85">
        <v>0.20333187089467031</v>
      </c>
      <c r="G110" s="85">
        <v>0.12462971331023764</v>
      </c>
      <c r="H110" s="85">
        <v>6.9563138707942285E-2</v>
      </c>
      <c r="J110" s="81" t="s">
        <v>1728</v>
      </c>
      <c r="K110" s="81">
        <v>1.184720473947428</v>
      </c>
      <c r="L110" s="81">
        <v>-5.7653398884370821E-3</v>
      </c>
      <c r="M110" s="81">
        <v>0.11568081477021885</v>
      </c>
    </row>
    <row r="111" spans="1:13">
      <c r="A111" s="86" t="s">
        <v>1062</v>
      </c>
      <c r="B111" s="87">
        <v>42612</v>
      </c>
      <c r="C111" s="86">
        <v>77358.600000000006</v>
      </c>
      <c r="D111" s="86">
        <v>898.92</v>
      </c>
      <c r="E111" s="86">
        <v>179.48</v>
      </c>
      <c r="F111" s="85">
        <v>0.19941392622912701</v>
      </c>
      <c r="G111" s="85">
        <v>0.1442755670969218</v>
      </c>
      <c r="H111" s="85">
        <v>7.1554374757455408E-2</v>
      </c>
      <c r="J111" s="81" t="s">
        <v>1727</v>
      </c>
      <c r="K111" s="81">
        <v>1.1908388246215451</v>
      </c>
      <c r="L111" s="81">
        <v>-6.7647030973325695E-3</v>
      </c>
      <c r="M111" s="81">
        <v>0.10569711419063221</v>
      </c>
    </row>
    <row r="112" spans="1:13">
      <c r="A112" s="86" t="s">
        <v>1061</v>
      </c>
      <c r="B112" s="87">
        <v>42613</v>
      </c>
      <c r="C112" s="86">
        <v>77167.899999999994</v>
      </c>
      <c r="D112" s="86">
        <v>893.68</v>
      </c>
      <c r="E112" s="86">
        <v>178.8</v>
      </c>
      <c r="F112" s="85">
        <v>0.19627914042904138</v>
      </c>
      <c r="G112" s="85">
        <v>0.14298869391722513</v>
      </c>
      <c r="H112" s="85">
        <v>6.7144136078782557E-2</v>
      </c>
      <c r="J112" s="81" t="s">
        <v>1726</v>
      </c>
      <c r="K112" s="81">
        <v>1.244475352197524</v>
      </c>
      <c r="L112" s="81">
        <v>-1.8646881712361618E-2</v>
      </c>
      <c r="M112" s="81">
        <v>9.5178072711994188E-2</v>
      </c>
    </row>
    <row r="113" spans="1:13">
      <c r="A113" s="86" t="s">
        <v>1060</v>
      </c>
      <c r="B113" s="87">
        <v>42616</v>
      </c>
      <c r="C113" s="86">
        <v>76747</v>
      </c>
      <c r="D113" s="86">
        <v>903.23199999999997</v>
      </c>
      <c r="E113" s="86">
        <v>178.45500000000001</v>
      </c>
      <c r="F113" s="85">
        <v>0.18953662831068341</v>
      </c>
      <c r="G113" s="85">
        <v>0.16069803901410995</v>
      </c>
      <c r="H113" s="85">
        <v>8.0824904609048565E-2</v>
      </c>
      <c r="J113" s="81" t="s">
        <v>1725</v>
      </c>
      <c r="K113" s="81">
        <v>1.2436891361567972</v>
      </c>
      <c r="L113" s="81">
        <v>-2.5258302295497859E-2</v>
      </c>
      <c r="M113" s="81">
        <v>9.9689088486403898E-2</v>
      </c>
    </row>
    <row r="114" spans="1:13">
      <c r="A114" s="86" t="s">
        <v>1059</v>
      </c>
      <c r="B114" s="87">
        <v>42617</v>
      </c>
      <c r="C114" s="86">
        <v>76509.399999999994</v>
      </c>
      <c r="D114" s="86">
        <v>906.41600000000005</v>
      </c>
      <c r="E114" s="86">
        <v>178.34</v>
      </c>
      <c r="F114" s="85">
        <v>0.18597711732910471</v>
      </c>
      <c r="G114" s="85">
        <v>0.14653477870397302</v>
      </c>
      <c r="H114" s="85">
        <v>7.8821607888210021E-2</v>
      </c>
      <c r="J114" s="81" t="s">
        <v>1724</v>
      </c>
      <c r="K114" s="81">
        <v>1.2519115131460454</v>
      </c>
      <c r="L114" s="81">
        <v>-2.5311515624564462E-2</v>
      </c>
      <c r="M114" s="81">
        <v>9.048825650521386E-2</v>
      </c>
    </row>
    <row r="115" spans="1:13">
      <c r="A115" s="86" t="s">
        <v>1058</v>
      </c>
      <c r="B115" s="87">
        <v>42618</v>
      </c>
      <c r="C115" s="86">
        <v>76522.2</v>
      </c>
      <c r="D115" s="86">
        <v>909.6</v>
      </c>
      <c r="E115" s="86">
        <v>179.51</v>
      </c>
      <c r="F115" s="85">
        <v>0.20568730236009825</v>
      </c>
      <c r="G115" s="85">
        <v>0.12364269743425038</v>
      </c>
      <c r="H115" s="85">
        <v>7.336761540301362E-2</v>
      </c>
      <c r="J115" s="81" t="s">
        <v>1549</v>
      </c>
      <c r="K115" s="81">
        <v>1.2885230973975657</v>
      </c>
      <c r="L115" s="81">
        <v>-9.8523555488767567E-3</v>
      </c>
      <c r="M115" s="81">
        <v>9.6633813866823681E-2</v>
      </c>
    </row>
    <row r="116" spans="1:13">
      <c r="A116" s="86" t="s">
        <v>1057</v>
      </c>
      <c r="B116" s="87">
        <v>42619</v>
      </c>
      <c r="C116" s="86">
        <v>76669.600000000006</v>
      </c>
      <c r="D116" s="86">
        <v>923.45</v>
      </c>
      <c r="E116" s="86">
        <v>180.13</v>
      </c>
      <c r="F116" s="85">
        <v>0.2077281140471785</v>
      </c>
      <c r="G116" s="85">
        <v>0.14231815932706593</v>
      </c>
      <c r="H116" s="85">
        <v>7.3800298062593139E-2</v>
      </c>
      <c r="J116" s="81" t="s">
        <v>1723</v>
      </c>
      <c r="K116" s="81">
        <v>1.3281829980754356</v>
      </c>
      <c r="L116" s="81">
        <v>-1.1274943072866694E-2</v>
      </c>
      <c r="M116" s="81">
        <v>9.5876983397659821E-2</v>
      </c>
    </row>
    <row r="117" spans="1:13">
      <c r="A117" s="86" t="s">
        <v>1056</v>
      </c>
      <c r="B117" s="87">
        <v>42620</v>
      </c>
      <c r="C117" s="86">
        <v>76742.2</v>
      </c>
      <c r="D117" s="86">
        <v>926.04</v>
      </c>
      <c r="E117" s="86">
        <v>179.64</v>
      </c>
      <c r="F117" s="85">
        <v>0.21893891502616025</v>
      </c>
      <c r="G117" s="85">
        <v>0.146046557677314</v>
      </c>
      <c r="H117" s="85">
        <v>6.9795140543115863E-2</v>
      </c>
      <c r="J117" s="81" t="s">
        <v>1722</v>
      </c>
      <c r="K117" s="81">
        <v>1.343832996843954</v>
      </c>
      <c r="L117" s="81">
        <v>-1.0649720896125481E-2</v>
      </c>
      <c r="M117" s="81">
        <v>9.9132650561082114E-2</v>
      </c>
    </row>
    <row r="118" spans="1:13">
      <c r="A118" s="86" t="s">
        <v>1055</v>
      </c>
      <c r="B118" s="87">
        <v>42623</v>
      </c>
      <c r="C118" s="86">
        <v>76640.3</v>
      </c>
      <c r="D118" s="86">
        <v>906.02499999999998</v>
      </c>
      <c r="E118" s="86">
        <v>178.29499999999999</v>
      </c>
      <c r="F118" s="85">
        <v>0.21664788151064407</v>
      </c>
      <c r="G118" s="85">
        <v>0.12179010969962611</v>
      </c>
      <c r="H118" s="85">
        <v>5.8381811706042841E-2</v>
      </c>
      <c r="J118" s="81" t="s">
        <v>1721</v>
      </c>
      <c r="K118" s="81">
        <v>1.2779398370122874</v>
      </c>
      <c r="L118" s="81">
        <v>-9.2128868291223576E-3</v>
      </c>
      <c r="M118" s="81">
        <v>9.267104942780624E-2</v>
      </c>
    </row>
    <row r="119" spans="1:13">
      <c r="A119" s="86" t="s">
        <v>1054</v>
      </c>
      <c r="B119" s="87">
        <v>42624</v>
      </c>
      <c r="C119" s="86">
        <v>76643.899999999994</v>
      </c>
      <c r="D119" s="86">
        <v>899.35333333333301</v>
      </c>
      <c r="E119" s="86">
        <v>177.84666666666701</v>
      </c>
      <c r="F119" s="85">
        <v>0.22558665739208283</v>
      </c>
      <c r="G119" s="85">
        <v>0.1147442094912281</v>
      </c>
      <c r="H119" s="85">
        <v>5.6786895636502521E-2</v>
      </c>
      <c r="J119" s="81" t="s">
        <v>1720</v>
      </c>
      <c r="K119" s="81">
        <v>1.2897476630466556</v>
      </c>
      <c r="L119" s="81">
        <v>-1.4949902419437611E-2</v>
      </c>
      <c r="M119" s="81">
        <v>9.2957471712836526E-2</v>
      </c>
    </row>
    <row r="120" spans="1:13">
      <c r="A120" s="86" t="s">
        <v>1053</v>
      </c>
      <c r="B120" s="87">
        <v>42626</v>
      </c>
      <c r="C120" s="86">
        <v>76444.2</v>
      </c>
      <c r="D120" s="86">
        <v>886.01</v>
      </c>
      <c r="E120" s="86">
        <v>176.95</v>
      </c>
      <c r="F120" s="85">
        <v>0.22773329907089912</v>
      </c>
      <c r="G120" s="85">
        <v>7.6940841851928399E-2</v>
      </c>
      <c r="H120" s="85">
        <v>4.933878906481648E-2</v>
      </c>
      <c r="J120" s="81" t="s">
        <v>1719</v>
      </c>
      <c r="K120" s="81">
        <v>1.2865583601152872</v>
      </c>
      <c r="L120" s="81">
        <v>-1.3570994152046656E-2</v>
      </c>
      <c r="M120" s="81">
        <v>8.8233865876754081E-2</v>
      </c>
    </row>
    <row r="121" spans="1:13">
      <c r="A121" s="86" t="s">
        <v>1052</v>
      </c>
      <c r="B121" s="87">
        <v>42627</v>
      </c>
      <c r="C121" s="86">
        <v>76455.399999999994</v>
      </c>
      <c r="D121" s="86">
        <v>885.14</v>
      </c>
      <c r="E121" s="86">
        <v>175.72</v>
      </c>
      <c r="F121" s="85">
        <v>0.22810647228241399</v>
      </c>
      <c r="G121" s="85">
        <v>8.1467435262724486E-2</v>
      </c>
      <c r="H121" s="85">
        <v>3.7338764426340765E-2</v>
      </c>
      <c r="J121" s="81" t="s">
        <v>1564</v>
      </c>
      <c r="K121" s="81">
        <v>1.3053729425810587</v>
      </c>
      <c r="L121" s="81">
        <v>-7.7588560347180424E-3</v>
      </c>
      <c r="M121" s="81">
        <v>8.8828695324741469E-2</v>
      </c>
    </row>
    <row r="122" spans="1:13">
      <c r="A122" s="86" t="s">
        <v>1051</v>
      </c>
      <c r="B122" s="87">
        <v>42630</v>
      </c>
      <c r="C122" s="86">
        <v>76104.899999999994</v>
      </c>
      <c r="D122" s="86">
        <v>892.66399999999999</v>
      </c>
      <c r="E122" s="86">
        <v>175.26249999999999</v>
      </c>
      <c r="F122" s="85">
        <v>0.23640850516301337</v>
      </c>
      <c r="G122" s="85">
        <v>9.2550480633893262E-2</v>
      </c>
      <c r="H122" s="85">
        <v>3.3082817565576184E-2</v>
      </c>
      <c r="J122" s="81" t="s">
        <v>1698</v>
      </c>
      <c r="K122" s="81">
        <v>1.3252318689225198</v>
      </c>
      <c r="L122" s="81">
        <v>-5.9427795228796931E-3</v>
      </c>
      <c r="M122" s="81">
        <v>8.6645932549324511E-2</v>
      </c>
    </row>
    <row r="123" spans="1:13">
      <c r="A123" s="86" t="s">
        <v>1050</v>
      </c>
      <c r="B123" s="87">
        <v>42631</v>
      </c>
      <c r="C123" s="86">
        <v>76166.7</v>
      </c>
      <c r="D123" s="86">
        <v>895.17200000000003</v>
      </c>
      <c r="E123" s="86">
        <v>175.11</v>
      </c>
      <c r="F123" s="85">
        <v>0.24195636577093649</v>
      </c>
      <c r="G123" s="85">
        <v>9.7522160783688694E-2</v>
      </c>
      <c r="H123" s="85">
        <v>3.5969946163403099E-2</v>
      </c>
      <c r="J123" s="81" t="s">
        <v>1775</v>
      </c>
      <c r="K123" s="81">
        <v>1.3125421939666242</v>
      </c>
      <c r="L123" s="81">
        <v>-1.311803425835889E-2</v>
      </c>
      <c r="M123" s="81">
        <v>7.9260046367851666E-2</v>
      </c>
    </row>
    <row r="124" spans="1:13">
      <c r="A124" s="86" t="s">
        <v>1049</v>
      </c>
      <c r="B124" s="87">
        <v>42632</v>
      </c>
      <c r="C124" s="86">
        <v>76272.600000000006</v>
      </c>
      <c r="D124" s="86">
        <v>897.68</v>
      </c>
      <c r="E124" s="86">
        <v>174.51</v>
      </c>
      <c r="F124" s="85">
        <v>0.2386580660248665</v>
      </c>
      <c r="G124" s="85">
        <v>0.11067394182349077</v>
      </c>
      <c r="H124" s="85">
        <v>4.0794417606011768E-2</v>
      </c>
      <c r="J124" s="81" t="s">
        <v>1776</v>
      </c>
      <c r="K124" s="81">
        <v>1.3327872364176137</v>
      </c>
      <c r="L124" s="81">
        <v>-2.3177030304152413E-2</v>
      </c>
      <c r="M124" s="81">
        <v>7.6026770667822152E-2</v>
      </c>
    </row>
    <row r="125" spans="1:13">
      <c r="A125" s="86" t="s">
        <v>389</v>
      </c>
      <c r="B125" s="87">
        <v>42634</v>
      </c>
      <c r="C125" s="86">
        <v>76450.899999999994</v>
      </c>
      <c r="D125" s="86">
        <v>905.65</v>
      </c>
      <c r="E125" s="86">
        <v>174.38</v>
      </c>
      <c r="F125" s="85">
        <v>0.23935576954252169</v>
      </c>
      <c r="G125" s="85">
        <v>0.14380075525076097</v>
      </c>
      <c r="H125" s="85">
        <v>5.3146515279623108E-2</v>
      </c>
      <c r="J125" s="81" t="s">
        <v>1777</v>
      </c>
      <c r="K125" s="81">
        <v>1.3187054975133297</v>
      </c>
      <c r="L125" s="81">
        <v>-3.6044525265884086E-2</v>
      </c>
      <c r="M125" s="81">
        <v>7.614286400999859E-2</v>
      </c>
    </row>
    <row r="126" spans="1:13">
      <c r="A126" s="86" t="s">
        <v>1048</v>
      </c>
      <c r="B126" s="87">
        <v>42637</v>
      </c>
      <c r="C126" s="86">
        <v>76906.899999999994</v>
      </c>
      <c r="D126" s="86">
        <v>905.55399999999997</v>
      </c>
      <c r="E126" s="86">
        <v>176.6</v>
      </c>
      <c r="F126" s="85">
        <v>0.24989070532041602</v>
      </c>
      <c r="G126" s="85">
        <v>0.15260584121844367</v>
      </c>
      <c r="H126" s="85">
        <v>7.126067241928391E-2</v>
      </c>
      <c r="J126" s="81" t="s">
        <v>1778</v>
      </c>
      <c r="K126" s="81">
        <v>1.2553574566558723</v>
      </c>
      <c r="L126" s="81">
        <v>-3.8509120677819308E-2</v>
      </c>
      <c r="M126" s="81">
        <v>7.4985002999400141E-2</v>
      </c>
    </row>
    <row r="127" spans="1:13">
      <c r="A127" s="86" t="s">
        <v>1047</v>
      </c>
      <c r="B127" s="87">
        <v>42638</v>
      </c>
      <c r="C127" s="86">
        <v>77081.5</v>
      </c>
      <c r="D127" s="86">
        <v>905.52200000000005</v>
      </c>
      <c r="E127" s="86">
        <v>177.34</v>
      </c>
      <c r="F127" s="85">
        <v>0.25207511004986771</v>
      </c>
      <c r="G127" s="85">
        <v>0.15557149310757601</v>
      </c>
      <c r="H127" s="85">
        <v>7.7334305327744213E-2</v>
      </c>
      <c r="J127" s="81" t="s">
        <v>1779</v>
      </c>
      <c r="K127" s="81">
        <v>1.2176827345604786</v>
      </c>
      <c r="L127" s="81">
        <v>-4.05055253992197E-2</v>
      </c>
      <c r="M127" s="81">
        <v>7.0363086958607157E-2</v>
      </c>
    </row>
    <row r="128" spans="1:13">
      <c r="A128" s="86" t="s">
        <v>1046</v>
      </c>
      <c r="B128" s="87">
        <v>42639</v>
      </c>
      <c r="C128" s="86">
        <v>77089.8</v>
      </c>
      <c r="D128" s="86">
        <v>905.49</v>
      </c>
      <c r="E128" s="86">
        <v>176.65</v>
      </c>
      <c r="F128" s="85">
        <v>0.25208993501589272</v>
      </c>
      <c r="G128" s="85">
        <v>0.15855265683176167</v>
      </c>
      <c r="H128" s="85">
        <v>8.2414215686274606E-2</v>
      </c>
      <c r="J128" s="81" t="s">
        <v>1780</v>
      </c>
      <c r="K128" s="81">
        <v>1.1659740577854478</v>
      </c>
      <c r="L128" s="81">
        <v>-4.3113728511934291E-2</v>
      </c>
      <c r="M128" s="81">
        <v>6.8550121898752314E-2</v>
      </c>
    </row>
    <row r="129" spans="1:13">
      <c r="A129" s="86" t="s">
        <v>1045</v>
      </c>
      <c r="B129" s="87">
        <v>42640</v>
      </c>
      <c r="C129" s="86">
        <v>77143.100000000006</v>
      </c>
      <c r="D129" s="86">
        <v>911.13</v>
      </c>
      <c r="E129" s="86">
        <v>175.91</v>
      </c>
      <c r="F129" s="85">
        <v>0.25275419462542303</v>
      </c>
      <c r="G129" s="85">
        <v>0.17360726476460364</v>
      </c>
      <c r="H129" s="85">
        <v>8.1923857555815216E-2</v>
      </c>
      <c r="J129" s="81" t="s">
        <v>1781</v>
      </c>
      <c r="K129" s="81">
        <v>1.0998462535125255</v>
      </c>
      <c r="L129" s="81">
        <v>-4.6392510988909952E-2</v>
      </c>
      <c r="M129" s="81">
        <v>7.3663938372652948E-2</v>
      </c>
    </row>
    <row r="130" spans="1:13">
      <c r="A130" s="86" t="s">
        <v>1044</v>
      </c>
      <c r="B130" s="87">
        <v>42641</v>
      </c>
      <c r="C130" s="86">
        <v>77300.3</v>
      </c>
      <c r="D130" s="86">
        <v>912.19</v>
      </c>
      <c r="E130" s="86">
        <v>174.33</v>
      </c>
      <c r="F130" s="85">
        <v>0.25695019211913173</v>
      </c>
      <c r="G130" s="85">
        <v>0.15168234328640873</v>
      </c>
      <c r="H130" s="85">
        <v>5.8727073970606281E-2</v>
      </c>
      <c r="J130" s="81" t="s">
        <v>1782</v>
      </c>
      <c r="K130" s="81">
        <v>1.0528535884657928</v>
      </c>
      <c r="L130" s="81">
        <v>-8.1211184410278969E-2</v>
      </c>
      <c r="M130" s="81">
        <v>5.2679382379654971E-2</v>
      </c>
    </row>
    <row r="131" spans="1:13">
      <c r="A131" s="86" t="s">
        <v>1043</v>
      </c>
      <c r="B131" s="87">
        <v>42644</v>
      </c>
      <c r="C131" s="86">
        <v>77478.8</v>
      </c>
      <c r="D131" s="86">
        <v>911.84199999999998</v>
      </c>
      <c r="E131" s="86">
        <v>173.565</v>
      </c>
      <c r="F131" s="85">
        <v>0.26563362704067806</v>
      </c>
      <c r="G131" s="85">
        <v>0.126320444281945</v>
      </c>
      <c r="H131" s="85">
        <v>5.480180494993836E-2</v>
      </c>
      <c r="J131" s="81" t="s">
        <v>1783</v>
      </c>
      <c r="K131" s="81">
        <v>1.0548657579147225</v>
      </c>
      <c r="L131" s="81">
        <v>-8.4973471895803288E-2</v>
      </c>
      <c r="M131" s="81">
        <v>5.333189225540691E-2</v>
      </c>
    </row>
    <row r="132" spans="1:13">
      <c r="A132" s="86" t="s">
        <v>1042</v>
      </c>
      <c r="B132" s="87">
        <v>42645</v>
      </c>
      <c r="C132" s="86">
        <v>77287.600000000006</v>
      </c>
      <c r="D132" s="86">
        <v>911.726</v>
      </c>
      <c r="E132" s="86">
        <v>173.31</v>
      </c>
      <c r="F132" s="85">
        <v>0.26361878042041287</v>
      </c>
      <c r="G132" s="85">
        <v>0.11810874913234692</v>
      </c>
      <c r="H132" s="85">
        <v>5.3492188924685546E-2</v>
      </c>
      <c r="J132" s="81" t="s">
        <v>1784</v>
      </c>
      <c r="K132" s="81">
        <v>0.99846036528400584</v>
      </c>
      <c r="L132" s="81">
        <v>-9.4187720052803292E-2</v>
      </c>
      <c r="M132" s="81">
        <v>3.0648575827559643E-2</v>
      </c>
    </row>
    <row r="133" spans="1:13">
      <c r="A133" s="86" t="s">
        <v>1041</v>
      </c>
      <c r="B133" s="87">
        <v>42646</v>
      </c>
      <c r="C133" s="86">
        <v>77265.3</v>
      </c>
      <c r="D133" s="86">
        <v>911.61</v>
      </c>
      <c r="E133" s="86">
        <v>173.74</v>
      </c>
      <c r="F133" s="85">
        <v>0.26181214235321781</v>
      </c>
      <c r="G133" s="85">
        <v>0.1100138811095146</v>
      </c>
      <c r="H133" s="85">
        <v>3.2323232323232309E-2</v>
      </c>
      <c r="J133" s="81" t="s">
        <v>1770</v>
      </c>
      <c r="K133" s="81">
        <v>0.91641223956204376</v>
      </c>
      <c r="L133" s="81">
        <v>-9.1811391223155958E-2</v>
      </c>
      <c r="M133" s="81">
        <v>2.284920482851116E-2</v>
      </c>
    </row>
    <row r="134" spans="1:13">
      <c r="A134" s="86" t="s">
        <v>1040</v>
      </c>
      <c r="B134" s="87">
        <v>42647</v>
      </c>
      <c r="C134" s="86">
        <v>77335.3</v>
      </c>
      <c r="D134" s="86">
        <v>915.61</v>
      </c>
      <c r="E134" s="86">
        <v>174.66</v>
      </c>
      <c r="F134" s="85">
        <v>0.26344637623387102</v>
      </c>
      <c r="G134" s="85">
        <v>0.10490177149201152</v>
      </c>
      <c r="H134" s="85">
        <v>2.3438415563107995E-2</v>
      </c>
      <c r="J134" s="81" t="s">
        <v>1785</v>
      </c>
      <c r="K134" s="81">
        <v>0.91012779186791271</v>
      </c>
      <c r="L134" s="81">
        <v>-9.9222997064243978E-2</v>
      </c>
      <c r="M134" s="81">
        <v>3.1315739147064425E-2</v>
      </c>
    </row>
    <row r="135" spans="1:13">
      <c r="A135" s="86" t="s">
        <v>1039</v>
      </c>
      <c r="B135" s="87">
        <v>42648</v>
      </c>
      <c r="C135" s="86">
        <v>77183</v>
      </c>
      <c r="D135" s="86">
        <v>915.26</v>
      </c>
      <c r="E135" s="86">
        <v>174.66</v>
      </c>
      <c r="F135" s="85">
        <v>0.25726097820810612</v>
      </c>
      <c r="G135" s="85">
        <v>7.5789275723453731E-2</v>
      </c>
      <c r="H135" s="85">
        <v>-6.541152380410753E-3</v>
      </c>
      <c r="J135" s="81" t="s">
        <v>1786</v>
      </c>
      <c r="K135" s="81">
        <v>0.9411745599201955</v>
      </c>
      <c r="L135" s="81">
        <v>-0.10092337899289638</v>
      </c>
      <c r="M135" s="81">
        <v>3.0644466771924783E-2</v>
      </c>
    </row>
    <row r="136" spans="1:13">
      <c r="A136" s="86" t="s">
        <v>1038</v>
      </c>
      <c r="B136" s="87">
        <v>42651</v>
      </c>
      <c r="C136" s="86">
        <v>77217</v>
      </c>
      <c r="D136" s="86">
        <v>917.31200000000001</v>
      </c>
      <c r="E136" s="86">
        <v>173.98500000000001</v>
      </c>
      <c r="F136" s="85">
        <v>0.25766936115667072</v>
      </c>
      <c r="G136" s="85">
        <v>6.7324451684216635E-2</v>
      </c>
      <c r="H136" s="85">
        <v>-2.6207900149719299E-2</v>
      </c>
      <c r="J136" s="81" t="s">
        <v>1787</v>
      </c>
      <c r="K136" s="81">
        <v>0.98332429554047707</v>
      </c>
      <c r="L136" s="81">
        <v>-8.294198163861044E-2</v>
      </c>
      <c r="M136" s="81">
        <v>4.3276723922121452E-2</v>
      </c>
    </row>
    <row r="137" spans="1:13">
      <c r="A137" s="86" t="s">
        <v>1037</v>
      </c>
      <c r="B137" s="87">
        <v>42652</v>
      </c>
      <c r="C137" s="86">
        <v>77435.8</v>
      </c>
      <c r="D137" s="86">
        <v>917.99599999999998</v>
      </c>
      <c r="E137" s="86">
        <v>173.76</v>
      </c>
      <c r="F137" s="85">
        <v>0.26349264363952618</v>
      </c>
      <c r="G137" s="85">
        <v>6.4540668413850533E-2</v>
      </c>
      <c r="H137" s="85">
        <v>-3.2624429350851858E-2</v>
      </c>
      <c r="J137" s="81" t="s">
        <v>1788</v>
      </c>
      <c r="K137" s="81">
        <v>0.97916410768433737</v>
      </c>
      <c r="L137" s="81">
        <v>-7.7781352502317769E-2</v>
      </c>
      <c r="M137" s="81">
        <v>4.676171475840607E-2</v>
      </c>
    </row>
    <row r="138" spans="1:13">
      <c r="A138" s="86" t="s">
        <v>1036</v>
      </c>
      <c r="B138" s="87">
        <v>42653</v>
      </c>
      <c r="C138" s="86">
        <v>77655.100000000006</v>
      </c>
      <c r="D138" s="86">
        <v>918.68</v>
      </c>
      <c r="E138" s="86">
        <v>174</v>
      </c>
      <c r="F138" s="85">
        <v>0.26687450853717842</v>
      </c>
      <c r="G138" s="85">
        <v>6.1775481663834952E-2</v>
      </c>
      <c r="H138" s="85">
        <v>-3.2204238277990904E-2</v>
      </c>
      <c r="J138" s="81" t="s">
        <v>1789</v>
      </c>
      <c r="K138" s="81">
        <v>1.0338158006328841</v>
      </c>
      <c r="L138" s="81">
        <v>-7.5596664430173544E-2</v>
      </c>
      <c r="M138" s="81">
        <v>7.5157201317496813E-2</v>
      </c>
    </row>
    <row r="139" spans="1:13">
      <c r="A139" s="86" t="s">
        <v>1035</v>
      </c>
      <c r="B139" s="87">
        <v>42658</v>
      </c>
      <c r="C139" s="86">
        <v>77886.399999999994</v>
      </c>
      <c r="D139" s="86">
        <v>901.55857142857099</v>
      </c>
      <c r="E139" s="86">
        <v>173.77500000000001</v>
      </c>
      <c r="F139" s="85">
        <v>0.26779784615785274</v>
      </c>
      <c r="G139" s="85">
        <v>5.5330826099534214E-2</v>
      </c>
      <c r="H139" s="85">
        <v>-1.7776396111236603E-2</v>
      </c>
      <c r="J139" s="81" t="s">
        <v>1790</v>
      </c>
      <c r="K139" s="81">
        <v>0.99656632630069875</v>
      </c>
      <c r="L139" s="81">
        <v>-6.7286295273173757E-2</v>
      </c>
      <c r="M139" s="81">
        <v>7.5760603487036171E-2</v>
      </c>
    </row>
    <row r="140" spans="1:13">
      <c r="A140" s="86" t="s">
        <v>1034</v>
      </c>
      <c r="B140" s="87">
        <v>42659</v>
      </c>
      <c r="C140" s="86">
        <v>77569.100000000006</v>
      </c>
      <c r="D140" s="86">
        <v>898.13428571428597</v>
      </c>
      <c r="E140" s="86">
        <v>173.73</v>
      </c>
      <c r="F140" s="85">
        <v>0.25165353466734874</v>
      </c>
      <c r="G140" s="85">
        <v>5.7374953748865032E-2</v>
      </c>
      <c r="H140" s="85">
        <v>-1.8308187828445566E-2</v>
      </c>
      <c r="J140" s="81" t="s">
        <v>1791</v>
      </c>
      <c r="K140" s="81">
        <v>1.000292381256759</v>
      </c>
      <c r="L140" s="81">
        <v>-4.7252865364509455E-2</v>
      </c>
      <c r="M140" s="81">
        <v>7.2317959956170963E-2</v>
      </c>
    </row>
    <row r="141" spans="1:13">
      <c r="A141" s="86" t="s">
        <v>1033</v>
      </c>
      <c r="B141" s="87">
        <v>42660</v>
      </c>
      <c r="C141" s="86">
        <v>77707.199999999997</v>
      </c>
      <c r="D141" s="86">
        <v>894.71</v>
      </c>
      <c r="E141" s="86">
        <v>172.9</v>
      </c>
      <c r="F141" s="85">
        <v>0.23739352952510462</v>
      </c>
      <c r="G141" s="85">
        <v>4.0227412772784854E-2</v>
      </c>
      <c r="H141" s="85">
        <v>-3.0965391621129323E-2</v>
      </c>
      <c r="J141" s="81" t="s">
        <v>1792</v>
      </c>
      <c r="K141" s="81">
        <v>0.9990070992079727</v>
      </c>
      <c r="L141" s="81">
        <v>-5.0343738405263516E-2</v>
      </c>
      <c r="M141" s="81">
        <v>7.6491630417170331E-2</v>
      </c>
    </row>
    <row r="142" spans="1:13">
      <c r="A142" s="86" t="s">
        <v>1032</v>
      </c>
      <c r="B142" s="87">
        <v>42661</v>
      </c>
      <c r="C142" s="86">
        <v>77849.5</v>
      </c>
      <c r="D142" s="86">
        <v>908.55</v>
      </c>
      <c r="E142" s="86">
        <v>173.77</v>
      </c>
      <c r="F142" s="85">
        <v>0.23430746740995123</v>
      </c>
      <c r="G142" s="85">
        <v>5.195211189329374E-2</v>
      </c>
      <c r="H142" s="85">
        <v>-2.8729528813369765E-2</v>
      </c>
      <c r="J142" s="81" t="s">
        <v>1793</v>
      </c>
      <c r="K142" s="81">
        <v>0.98077930226534527</v>
      </c>
      <c r="L142" s="81">
        <v>-4.6981114883007713E-2</v>
      </c>
      <c r="M142" s="81">
        <v>7.3362924542416774E-2</v>
      </c>
    </row>
    <row r="143" spans="1:13">
      <c r="A143" s="86" t="s">
        <v>1031</v>
      </c>
      <c r="B143" s="87">
        <v>42662</v>
      </c>
      <c r="C143" s="86">
        <v>78091.5</v>
      </c>
      <c r="D143" s="86">
        <v>913.35</v>
      </c>
      <c r="E143" s="86">
        <v>174.61</v>
      </c>
      <c r="F143" s="85">
        <v>0.23705975443037586</v>
      </c>
      <c r="G143" s="85">
        <v>5.3156529259152485E-2</v>
      </c>
      <c r="H143" s="85">
        <v>-2.5994310258269593E-2</v>
      </c>
      <c r="J143" s="81" t="s">
        <v>1797</v>
      </c>
      <c r="K143" s="81">
        <v>0.96965343258952008</v>
      </c>
      <c r="L143" s="81">
        <v>-6.1827504474435413E-2</v>
      </c>
      <c r="M143" s="81">
        <v>5.5846853977047806E-2</v>
      </c>
    </row>
    <row r="144" spans="1:13">
      <c r="A144" s="86" t="s">
        <v>1030</v>
      </c>
      <c r="B144" s="87">
        <v>42665</v>
      </c>
      <c r="C144" s="86">
        <v>78387.199999999997</v>
      </c>
      <c r="D144" s="86">
        <v>916.38</v>
      </c>
      <c r="E144" s="86">
        <v>175.19499999999999</v>
      </c>
      <c r="F144" s="85">
        <v>0.24144309651262219</v>
      </c>
      <c r="G144" s="85">
        <v>6.0048353326315418E-2</v>
      </c>
      <c r="H144" s="85">
        <v>-1.614533610377944E-2</v>
      </c>
      <c r="J144" s="81" t="s">
        <v>1798</v>
      </c>
      <c r="K144" s="81">
        <v>0.9664312624442517</v>
      </c>
      <c r="L144" s="81">
        <v>-7.5680592927387491E-2</v>
      </c>
      <c r="M144" s="81">
        <v>4.8158361236950942E-2</v>
      </c>
    </row>
    <row r="145" spans="1:13">
      <c r="A145" s="86" t="s">
        <v>1029</v>
      </c>
      <c r="B145" s="87">
        <v>42666</v>
      </c>
      <c r="C145" s="86">
        <v>78370.3</v>
      </c>
      <c r="D145" s="86">
        <v>917.39</v>
      </c>
      <c r="E145" s="86">
        <v>175.39</v>
      </c>
      <c r="F145" s="85">
        <v>0.24052710724178872</v>
      </c>
      <c r="G145" s="85">
        <v>6.7850075660574882E-2</v>
      </c>
      <c r="H145" s="85">
        <v>-4.6535383916918027E-3</v>
      </c>
      <c r="J145" s="81" t="s">
        <v>1799</v>
      </c>
      <c r="K145" s="81">
        <v>1.0160258323083413</v>
      </c>
      <c r="L145" s="81">
        <v>-9.4313122331180388E-2</v>
      </c>
      <c r="M145" s="81">
        <v>4.051321317783807E-2</v>
      </c>
    </row>
    <row r="146" spans="1:13">
      <c r="A146" s="86" t="s">
        <v>1028</v>
      </c>
      <c r="B146" s="87">
        <v>42667</v>
      </c>
      <c r="C146" s="86">
        <v>78568.800000000003</v>
      </c>
      <c r="D146" s="86">
        <v>918.4</v>
      </c>
      <c r="E146" s="86">
        <v>176.1</v>
      </c>
      <c r="F146" s="85">
        <v>0.25123899555363027</v>
      </c>
      <c r="G146" s="85">
        <v>6.0581564542578015E-2</v>
      </c>
      <c r="H146" s="85">
        <v>3.1901560897800163E-3</v>
      </c>
      <c r="J146" s="81" t="s">
        <v>1800</v>
      </c>
      <c r="K146" s="81">
        <v>1.00941511524998</v>
      </c>
      <c r="L146" s="81">
        <v>-9.4283107538175592E-2</v>
      </c>
      <c r="M146" s="81">
        <v>4.9337910740559154E-2</v>
      </c>
    </row>
    <row r="147" spans="1:13">
      <c r="A147" s="86" t="s">
        <v>1027</v>
      </c>
      <c r="B147" s="87">
        <v>42668</v>
      </c>
      <c r="C147" s="86">
        <v>78761.899999999994</v>
      </c>
      <c r="D147" s="86">
        <v>918.25</v>
      </c>
      <c r="E147" s="86">
        <v>176.91</v>
      </c>
      <c r="F147" s="85">
        <v>0.2541044817708622</v>
      </c>
      <c r="G147" s="85">
        <v>5.831844637814787E-2</v>
      </c>
      <c r="H147" s="85">
        <v>5.4560954816709195E-3</v>
      </c>
      <c r="J147" s="81" t="s">
        <v>1801</v>
      </c>
      <c r="K147" s="81">
        <v>0.98614857093659714</v>
      </c>
      <c r="L147" s="81">
        <v>-9.7078025328768969E-2</v>
      </c>
      <c r="M147" s="81">
        <v>4.1944755687630897E-2</v>
      </c>
    </row>
    <row r="148" spans="1:13">
      <c r="A148" s="86" t="s">
        <v>1026</v>
      </c>
      <c r="B148" s="87">
        <v>42669</v>
      </c>
      <c r="C148" s="86">
        <v>79299.600000000006</v>
      </c>
      <c r="D148" s="86">
        <v>910.58</v>
      </c>
      <c r="E148" s="86">
        <v>176.26</v>
      </c>
      <c r="F148" s="85">
        <v>0.26026413235224011</v>
      </c>
      <c r="G148" s="85">
        <v>5.5487939168434419E-2</v>
      </c>
      <c r="H148" s="85">
        <v>1.3745902110772423E-2</v>
      </c>
      <c r="J148" s="81" t="s">
        <v>1802</v>
      </c>
      <c r="K148" s="81">
        <v>1.0775583582841137</v>
      </c>
      <c r="L148" s="81">
        <v>-8.8008817320804678E-2</v>
      </c>
      <c r="M148" s="81">
        <v>4.0918115345503825E-2</v>
      </c>
    </row>
    <row r="149" spans="1:13">
      <c r="A149" s="86" t="s">
        <v>1025</v>
      </c>
      <c r="B149" s="87">
        <v>42672</v>
      </c>
      <c r="C149" s="86">
        <v>80340.7</v>
      </c>
      <c r="D149" s="86">
        <v>907.28599999999994</v>
      </c>
      <c r="E149" s="86">
        <v>175.8775</v>
      </c>
      <c r="F149" s="85">
        <v>0.27679554762355041</v>
      </c>
      <c r="G149" s="85">
        <v>5.4615831686620986E-2</v>
      </c>
      <c r="H149" s="85">
        <v>1.399538771980402E-2</v>
      </c>
      <c r="J149" s="81" t="s">
        <v>1803</v>
      </c>
      <c r="K149" s="81">
        <v>1.0812534339631164</v>
      </c>
      <c r="L149" s="81">
        <v>-8.4492727901133047E-2</v>
      </c>
      <c r="M149" s="81">
        <v>4.336870669186399E-2</v>
      </c>
    </row>
    <row r="150" spans="1:13">
      <c r="A150" s="86" t="s">
        <v>1024</v>
      </c>
      <c r="B150" s="87">
        <v>42673</v>
      </c>
      <c r="C150" s="86">
        <v>80339.199999999997</v>
      </c>
      <c r="D150" s="86">
        <v>906.18799999999999</v>
      </c>
      <c r="E150" s="86">
        <v>175.75</v>
      </c>
      <c r="F150" s="85">
        <v>0.27626666836117075</v>
      </c>
      <c r="G150" s="85">
        <v>6.0789597522060035E-2</v>
      </c>
      <c r="H150" s="85">
        <v>3.0232864868033449E-2</v>
      </c>
      <c r="J150" s="81" t="s">
        <v>1804</v>
      </c>
      <c r="K150" s="81">
        <v>1.0796652377460449</v>
      </c>
      <c r="L150" s="81">
        <v>-6.8841162718056959E-2</v>
      </c>
      <c r="M150" s="81">
        <v>4.9328663164039721E-2</v>
      </c>
    </row>
    <row r="151" spans="1:13">
      <c r="A151" s="86" t="s">
        <v>1023</v>
      </c>
      <c r="B151" s="87">
        <v>42674</v>
      </c>
      <c r="C151" s="86">
        <v>80263.7</v>
      </c>
      <c r="D151" s="86">
        <v>905.09</v>
      </c>
      <c r="E151" s="86">
        <v>175.89</v>
      </c>
      <c r="F151" s="85">
        <v>0.2751867968803372</v>
      </c>
      <c r="G151" s="85">
        <v>6.200806341845766E-2</v>
      </c>
      <c r="H151" s="85">
        <v>3.6842725772223472E-2</v>
      </c>
      <c r="J151" s="81" t="s">
        <v>1805</v>
      </c>
      <c r="K151" s="81">
        <v>1.1363092702293329</v>
      </c>
      <c r="L151" s="81">
        <v>-7.4671280934769602E-2</v>
      </c>
      <c r="M151" s="81">
        <v>4.0820302986019685E-2</v>
      </c>
    </row>
    <row r="152" spans="1:13">
      <c r="A152" s="86" t="s">
        <v>1022</v>
      </c>
      <c r="B152" s="87">
        <v>42675</v>
      </c>
      <c r="C152" s="86">
        <v>79659.199999999997</v>
      </c>
      <c r="D152" s="86">
        <v>902.58</v>
      </c>
      <c r="E152" s="86">
        <v>175.68</v>
      </c>
      <c r="F152" s="85">
        <v>0.26733454563388848</v>
      </c>
      <c r="G152" s="85">
        <v>6.1571574750361791E-2</v>
      </c>
      <c r="H152" s="85">
        <v>2.6767971946230373E-2</v>
      </c>
      <c r="J152" s="81" t="s">
        <v>1535</v>
      </c>
      <c r="K152" s="81">
        <v>1.1453737980781851</v>
      </c>
      <c r="L152" s="81">
        <v>-5.397610611862913E-2</v>
      </c>
      <c r="M152" s="81">
        <v>5.2164968652037569E-2</v>
      </c>
    </row>
    <row r="153" spans="1:13">
      <c r="A153" s="86" t="s">
        <v>1021</v>
      </c>
      <c r="B153" s="87">
        <v>42676</v>
      </c>
      <c r="C153" s="86">
        <v>79670.899999999994</v>
      </c>
      <c r="D153" s="86">
        <v>890.21</v>
      </c>
      <c r="E153" s="86">
        <v>174.68</v>
      </c>
      <c r="F153" s="85">
        <v>0.26841061205255068</v>
      </c>
      <c r="G153" s="85">
        <v>3.4201935476375844E-2</v>
      </c>
      <c r="H153" s="85">
        <v>1.7652199242644828E-2</v>
      </c>
      <c r="J153" s="81" t="s">
        <v>1806</v>
      </c>
      <c r="K153" s="81">
        <v>1.1350441603180847</v>
      </c>
      <c r="L153" s="81">
        <v>-3.6756354387129098E-2</v>
      </c>
      <c r="M153" s="81">
        <v>5.7363350373574651E-2</v>
      </c>
    </row>
    <row r="154" spans="1:13">
      <c r="A154" s="86" t="s">
        <v>1020</v>
      </c>
      <c r="B154" s="87">
        <v>42679</v>
      </c>
      <c r="C154" s="86">
        <v>79253.5</v>
      </c>
      <c r="D154" s="86">
        <v>892.94600000000003</v>
      </c>
      <c r="E154" s="86">
        <v>174.02</v>
      </c>
      <c r="F154" s="85">
        <v>0.25944342210229565</v>
      </c>
      <c r="G154" s="85">
        <v>2.8550036859565031E-2</v>
      </c>
      <c r="H154" s="85">
        <v>9.5724313975749098E-3</v>
      </c>
      <c r="J154" s="81" t="s">
        <v>1807</v>
      </c>
      <c r="K154" s="81">
        <v>1.1546936355916886</v>
      </c>
      <c r="L154" s="81">
        <v>-1.5666858686469887E-2</v>
      </c>
      <c r="M154" s="81">
        <v>7.4760287654814128E-2</v>
      </c>
    </row>
    <row r="155" spans="1:13">
      <c r="A155" s="86" t="s">
        <v>1019</v>
      </c>
      <c r="B155" s="87">
        <v>42680</v>
      </c>
      <c r="C155" s="86">
        <v>79137.5</v>
      </c>
      <c r="D155" s="86">
        <v>893.85799999999995</v>
      </c>
      <c r="E155" s="86">
        <v>173.8</v>
      </c>
      <c r="F155" s="85">
        <v>0.25614281814083717</v>
      </c>
      <c r="G155" s="85">
        <v>4.7400651038310038E-2</v>
      </c>
      <c r="H155" s="85">
        <v>2.348178137651824E-2</v>
      </c>
      <c r="J155" s="81" t="s">
        <v>1808</v>
      </c>
      <c r="K155" s="81">
        <v>1.1480595181106508</v>
      </c>
      <c r="L155" s="81">
        <v>1.5776443268815665E-3</v>
      </c>
      <c r="M155" s="81">
        <v>6.0998884620151239E-2</v>
      </c>
    </row>
    <row r="156" spans="1:13">
      <c r="A156" s="86" t="s">
        <v>1018</v>
      </c>
      <c r="B156" s="87">
        <v>42681</v>
      </c>
      <c r="C156" s="86">
        <v>79632.3</v>
      </c>
      <c r="D156" s="86">
        <v>894.77</v>
      </c>
      <c r="E156" s="86">
        <v>174.36</v>
      </c>
      <c r="F156" s="85">
        <v>0.26402081296270441</v>
      </c>
      <c r="G156" s="85">
        <v>5.454644025607891E-2</v>
      </c>
      <c r="H156" s="85">
        <v>3.1960227272727293E-2</v>
      </c>
      <c r="J156" s="81" t="s">
        <v>1809</v>
      </c>
      <c r="K156" s="81">
        <v>1.1405513439836139</v>
      </c>
      <c r="L156" s="81">
        <v>9.5920042946915363E-3</v>
      </c>
      <c r="M156" s="81">
        <v>5.3580259123726659E-2</v>
      </c>
    </row>
    <row r="157" spans="1:13">
      <c r="A157" s="86" t="s">
        <v>1017</v>
      </c>
      <c r="B157" s="87">
        <v>42682</v>
      </c>
      <c r="C157" s="86">
        <v>79871.399999999994</v>
      </c>
      <c r="D157" s="86">
        <v>902.45</v>
      </c>
      <c r="E157" s="86">
        <v>176.77</v>
      </c>
      <c r="F157" s="85">
        <v>0.26708198687410456</v>
      </c>
      <c r="G157" s="85">
        <v>6.9798594070438646E-2</v>
      </c>
      <c r="H157" s="85">
        <v>4.7712185870080637E-2</v>
      </c>
      <c r="J157" s="81" t="s">
        <v>1810</v>
      </c>
      <c r="K157" s="81">
        <v>1.0571323219645046</v>
      </c>
      <c r="L157" s="81">
        <v>1.3668232385661172E-2</v>
      </c>
      <c r="M157" s="81">
        <v>5.3118811881188055E-2</v>
      </c>
    </row>
    <row r="158" spans="1:13">
      <c r="A158" s="86" t="s">
        <v>1016</v>
      </c>
      <c r="B158" s="87">
        <v>42683</v>
      </c>
      <c r="C158" s="86">
        <v>78411.600000000006</v>
      </c>
      <c r="D158" s="86">
        <v>880.15</v>
      </c>
      <c r="E158" s="86">
        <v>175.48</v>
      </c>
      <c r="F158" s="85">
        <v>0.24375399520654528</v>
      </c>
      <c r="G158" s="85">
        <v>5.6108184643444137E-2</v>
      </c>
      <c r="H158" s="85">
        <v>5.1408028759736268E-2</v>
      </c>
      <c r="J158" s="81" t="s">
        <v>1811</v>
      </c>
      <c r="K158" s="81">
        <v>1.058972399935767</v>
      </c>
      <c r="L158" s="81">
        <v>2.3671174987292209E-2</v>
      </c>
      <c r="M158" s="81">
        <v>5.812227938266723E-2</v>
      </c>
    </row>
    <row r="159" spans="1:13">
      <c r="A159" s="86" t="s">
        <v>1015</v>
      </c>
      <c r="B159" s="87">
        <v>42686</v>
      </c>
      <c r="C159" s="86">
        <v>79010.7</v>
      </c>
      <c r="D159" s="86">
        <v>855.43600000000004</v>
      </c>
      <c r="E159" s="86">
        <v>173.13249999999999</v>
      </c>
      <c r="F159" s="85">
        <v>0.25301634727006284</v>
      </c>
      <c r="G159" s="85">
        <v>2.6465717919796461E-2</v>
      </c>
      <c r="H159" s="85">
        <v>3.1164383561643749E-2</v>
      </c>
      <c r="J159" s="81" t="s">
        <v>1812</v>
      </c>
      <c r="K159" s="81">
        <v>0.94814959245376484</v>
      </c>
      <c r="L159" s="81">
        <v>1.4304770247670628E-2</v>
      </c>
      <c r="M159" s="81">
        <v>5.721516474791577E-2</v>
      </c>
    </row>
    <row r="160" spans="1:13">
      <c r="A160" s="86" t="s">
        <v>1014</v>
      </c>
      <c r="B160" s="87">
        <v>42687</v>
      </c>
      <c r="C160" s="86">
        <v>79048.5</v>
      </c>
      <c r="D160" s="86">
        <v>847.19799999999998</v>
      </c>
      <c r="E160" s="86">
        <v>172.35</v>
      </c>
      <c r="F160" s="85">
        <v>0.25333356587696976</v>
      </c>
      <c r="G160" s="85">
        <v>3.1432467311110601E-2</v>
      </c>
      <c r="H160" s="85">
        <v>3.4638011766118249E-2</v>
      </c>
      <c r="J160" s="81" t="s">
        <v>1581</v>
      </c>
      <c r="K160" s="81">
        <v>0.86041045219696444</v>
      </c>
      <c r="L160" s="81">
        <v>9.56624710136178E-3</v>
      </c>
      <c r="M160" s="81">
        <v>5.2121332030815148E-2</v>
      </c>
    </row>
    <row r="161" spans="1:13">
      <c r="A161" s="86" t="s">
        <v>1013</v>
      </c>
      <c r="B161" s="87">
        <v>42688</v>
      </c>
      <c r="C161" s="86">
        <v>79341.5</v>
      </c>
      <c r="D161" s="86">
        <v>838.96</v>
      </c>
      <c r="E161" s="86">
        <v>169.42</v>
      </c>
      <c r="F161" s="85">
        <v>0.25772190826444308</v>
      </c>
      <c r="G161" s="85">
        <v>2.6401428955932449E-2</v>
      </c>
      <c r="H161" s="85">
        <v>1.9742385939569118E-2</v>
      </c>
      <c r="J161" s="81" t="s">
        <v>1813</v>
      </c>
      <c r="K161" s="81">
        <v>0.91196538406164396</v>
      </c>
      <c r="L161" s="81">
        <v>1.4391710122517942E-2</v>
      </c>
      <c r="M161" s="81">
        <v>5.5215178615544369E-2</v>
      </c>
    </row>
    <row r="162" spans="1:13">
      <c r="A162" s="86" t="s">
        <v>1012</v>
      </c>
      <c r="B162" s="87">
        <v>42689</v>
      </c>
      <c r="C162" s="86">
        <v>79236.2</v>
      </c>
      <c r="D162" s="86">
        <v>841.49</v>
      </c>
      <c r="E162" s="86">
        <v>169.33</v>
      </c>
      <c r="F162" s="85">
        <v>0.25555312588141699</v>
      </c>
      <c r="G162" s="85">
        <v>3.4559492488135835E-2</v>
      </c>
      <c r="H162" s="85">
        <v>2.0367580596565293E-2</v>
      </c>
      <c r="J162" s="81" t="s">
        <v>1794</v>
      </c>
      <c r="K162" s="81">
        <v>0.91117795635655918</v>
      </c>
      <c r="L162" s="81">
        <v>1.4413191267475423E-2</v>
      </c>
      <c r="M162" s="81">
        <v>6.4512917517049129E-2</v>
      </c>
    </row>
    <row r="163" spans="1:13">
      <c r="A163" s="86" t="s">
        <v>1011</v>
      </c>
      <c r="B163" s="87">
        <v>42690</v>
      </c>
      <c r="C163" s="86">
        <v>79268.399999999994</v>
      </c>
      <c r="D163" s="86">
        <v>847.15</v>
      </c>
      <c r="E163" s="86">
        <v>171.2</v>
      </c>
      <c r="F163" s="85">
        <v>0.25795701245445413</v>
      </c>
      <c r="G163" s="85">
        <v>2.7982380565229503E-2</v>
      </c>
      <c r="H163" s="85">
        <v>2.6501978654514868E-2</v>
      </c>
      <c r="J163" s="81" t="s">
        <v>1863</v>
      </c>
      <c r="K163" s="81">
        <v>0.97974986794045726</v>
      </c>
      <c r="L163" s="81">
        <v>-4.422695981328606E-3</v>
      </c>
      <c r="M163" s="81">
        <v>6.3051388127398633E-2</v>
      </c>
    </row>
    <row r="164" spans="1:13">
      <c r="A164" s="86" t="s">
        <v>1010</v>
      </c>
      <c r="B164" s="87">
        <v>42693</v>
      </c>
      <c r="C164" s="86">
        <v>79278.600000000006</v>
      </c>
      <c r="D164" s="86">
        <v>864.13</v>
      </c>
      <c r="E164" s="86">
        <v>176.81</v>
      </c>
      <c r="F164" s="85">
        <v>0.26096645051080536</v>
      </c>
      <c r="G164" s="85">
        <v>5.017986485829562E-2</v>
      </c>
      <c r="H164" s="85">
        <v>5.5708144256030545E-2</v>
      </c>
      <c r="J164" s="81" t="s">
        <v>1864</v>
      </c>
      <c r="K164" s="81">
        <v>0.94474845648914885</v>
      </c>
      <c r="L164" s="81">
        <v>-2.0939417994540022E-2</v>
      </c>
      <c r="M164" s="81">
        <v>6.7638659251465505E-2</v>
      </c>
    </row>
    <row r="165" spans="1:13">
      <c r="A165" s="86" t="s">
        <v>1009</v>
      </c>
      <c r="B165" s="87">
        <v>42695</v>
      </c>
      <c r="C165" s="86">
        <v>79318.899999999994</v>
      </c>
      <c r="D165" s="86">
        <v>847.4</v>
      </c>
      <c r="E165" s="86">
        <v>169.29</v>
      </c>
      <c r="F165" s="85">
        <v>0.26125236527850659</v>
      </c>
      <c r="G165" s="85">
        <v>1.6308428140014097E-2</v>
      </c>
      <c r="H165" s="85">
        <v>-6.0182602824179199E-3</v>
      </c>
      <c r="J165" s="81" t="s">
        <v>1865</v>
      </c>
      <c r="K165" s="81">
        <v>0.90467794375912103</v>
      </c>
      <c r="L165" s="81">
        <v>-3.1794963965282586E-2</v>
      </c>
      <c r="M165" s="81">
        <v>4.520245398773004E-2</v>
      </c>
    </row>
    <row r="166" spans="1:13">
      <c r="A166" s="86" t="s">
        <v>1008</v>
      </c>
      <c r="B166" s="87">
        <v>42696</v>
      </c>
      <c r="C166" s="86">
        <v>79393.8</v>
      </c>
      <c r="D166" s="86">
        <v>857.45</v>
      </c>
      <c r="E166" s="86">
        <v>169.15</v>
      </c>
      <c r="F166" s="85">
        <v>0.2617431532374821</v>
      </c>
      <c r="G166" s="85">
        <v>2.3874687147742657E-2</v>
      </c>
      <c r="H166" s="85">
        <v>-1.2320448440966913E-2</v>
      </c>
      <c r="J166" s="81" t="s">
        <v>1866</v>
      </c>
      <c r="K166" s="81">
        <v>0.89784714220395956</v>
      </c>
      <c r="L166" s="81">
        <v>-3.7920084424617362E-2</v>
      </c>
      <c r="M166" s="81">
        <v>4.7630191653939002E-2</v>
      </c>
    </row>
    <row r="167" spans="1:13">
      <c r="A167" s="86" t="s">
        <v>1007</v>
      </c>
      <c r="B167" s="87">
        <v>42697</v>
      </c>
      <c r="C167" s="86">
        <v>79385.600000000006</v>
      </c>
      <c r="D167" s="86">
        <v>855.92</v>
      </c>
      <c r="E167" s="86">
        <v>170.58</v>
      </c>
      <c r="F167" s="85">
        <v>0.26418847150362224</v>
      </c>
      <c r="G167" s="85">
        <v>1.7607685082807079E-2</v>
      </c>
      <c r="H167" s="85">
        <v>4.9487451396252879E-3</v>
      </c>
      <c r="J167" s="81" t="s">
        <v>1867</v>
      </c>
      <c r="K167" s="81">
        <v>0.82255095402426526</v>
      </c>
      <c r="L167" s="81">
        <v>-3.8269116320144292E-2</v>
      </c>
      <c r="M167" s="81">
        <v>4.4886922320550582E-2</v>
      </c>
    </row>
    <row r="168" spans="1:13">
      <c r="A168" s="86" t="s">
        <v>1006</v>
      </c>
      <c r="B168" s="87">
        <v>42700</v>
      </c>
      <c r="C168" s="86">
        <v>79541.399999999994</v>
      </c>
      <c r="D168" s="86">
        <v>857.19500000000005</v>
      </c>
      <c r="E168" s="86">
        <v>169.86750000000001</v>
      </c>
      <c r="F168" s="85">
        <v>0.2681801440986975</v>
      </c>
      <c r="G168" s="85">
        <v>2.1321339211247681E-2</v>
      </c>
      <c r="H168" s="85">
        <v>3.4113060428850872E-3</v>
      </c>
      <c r="J168" s="81" t="s">
        <v>1868</v>
      </c>
      <c r="K168" s="81">
        <v>0.79757413820974365</v>
      </c>
      <c r="L168" s="81">
        <v>-4.3039330031930501E-2</v>
      </c>
      <c r="M168" s="81">
        <v>4.2667974497302641E-2</v>
      </c>
    </row>
    <row r="169" spans="1:13">
      <c r="A169" s="86" t="s">
        <v>1005</v>
      </c>
      <c r="B169" s="87">
        <v>42701</v>
      </c>
      <c r="C169" s="86">
        <v>79625.899999999994</v>
      </c>
      <c r="D169" s="86">
        <v>857.62</v>
      </c>
      <c r="E169" s="86">
        <v>169.63</v>
      </c>
      <c r="F169" s="85">
        <v>0.26925014266449443</v>
      </c>
      <c r="G169" s="85">
        <v>2.5677211026729596E-2</v>
      </c>
      <c r="H169" s="85">
        <v>-4.6356061495129719E-3</v>
      </c>
      <c r="J169" s="81" t="s">
        <v>1869</v>
      </c>
      <c r="K169" s="81">
        <v>0.74006113995222123</v>
      </c>
      <c r="L169" s="81">
        <v>-4.5656479152170415E-2</v>
      </c>
      <c r="M169" s="81">
        <v>2.8728035603846624E-2</v>
      </c>
    </row>
    <row r="170" spans="1:13">
      <c r="A170" s="86" t="s">
        <v>1004</v>
      </c>
      <c r="B170" s="87">
        <v>42703</v>
      </c>
      <c r="C170" s="86">
        <v>80018.600000000006</v>
      </c>
      <c r="D170" s="86">
        <v>858.47</v>
      </c>
      <c r="E170" s="86">
        <v>169.92</v>
      </c>
      <c r="F170" s="85">
        <v>0.27752995909661315</v>
      </c>
      <c r="G170" s="85">
        <v>4.3047725505443335E-2</v>
      </c>
      <c r="H170" s="85">
        <v>2.0049534143176118E-3</v>
      </c>
      <c r="J170" s="81" t="s">
        <v>1870</v>
      </c>
      <c r="K170" s="81">
        <v>0.67150455141873056</v>
      </c>
      <c r="L170" s="81">
        <v>-5.4594943822372399E-2</v>
      </c>
      <c r="M170" s="81">
        <v>1.3097481997003557E-2</v>
      </c>
    </row>
    <row r="171" spans="1:13">
      <c r="A171" s="86" t="s">
        <v>1003</v>
      </c>
      <c r="B171" s="87">
        <v>42707</v>
      </c>
      <c r="C171" s="86">
        <v>80058.8</v>
      </c>
      <c r="D171" s="86">
        <v>855.47</v>
      </c>
      <c r="E171" s="86">
        <v>172.376</v>
      </c>
      <c r="F171" s="85">
        <v>0.27809626894383865</v>
      </c>
      <c r="G171" s="85">
        <v>4.4950957040077233E-2</v>
      </c>
      <c r="H171" s="85">
        <v>1.8168930891907742E-2</v>
      </c>
      <c r="J171" s="81" t="s">
        <v>1562</v>
      </c>
      <c r="K171" s="81">
        <v>0.67436788994486396</v>
      </c>
      <c r="L171" s="81">
        <v>-5.1819571865443503E-2</v>
      </c>
      <c r="M171" s="81">
        <v>1.5736974627154732E-2</v>
      </c>
    </row>
    <row r="172" spans="1:13">
      <c r="A172" s="86" t="s">
        <v>1002</v>
      </c>
      <c r="B172" s="87">
        <v>42708</v>
      </c>
      <c r="C172" s="86">
        <v>80063.7</v>
      </c>
      <c r="D172" s="86">
        <v>854.72</v>
      </c>
      <c r="E172" s="86">
        <v>172.99</v>
      </c>
      <c r="F172" s="85">
        <v>0.27799903268595649</v>
      </c>
      <c r="G172" s="85">
        <v>4.9637725653935982E-2</v>
      </c>
      <c r="H172" s="85">
        <v>3.8355342136854764E-2</v>
      </c>
      <c r="J172" s="81" t="s">
        <v>1871</v>
      </c>
      <c r="K172" s="81">
        <v>0.70088952795982551</v>
      </c>
      <c r="L172" s="81">
        <v>-3.8838672215232739E-2</v>
      </c>
      <c r="M172" s="81">
        <v>2.206634517024697E-2</v>
      </c>
    </row>
    <row r="173" spans="1:13">
      <c r="A173" s="86" t="s">
        <v>1001</v>
      </c>
      <c r="B173" s="87">
        <v>42709</v>
      </c>
      <c r="C173" s="86">
        <v>80081.2</v>
      </c>
      <c r="D173" s="86">
        <v>853.97</v>
      </c>
      <c r="E173" s="86">
        <v>173.13</v>
      </c>
      <c r="F173" s="85">
        <v>0.28027498001598716</v>
      </c>
      <c r="G173" s="85">
        <v>3.4513252895285174E-2</v>
      </c>
      <c r="H173" s="85">
        <v>2.3226950354609865E-2</v>
      </c>
      <c r="J173" s="81" t="s">
        <v>1536</v>
      </c>
      <c r="K173" s="81">
        <v>0.72941868717978586</v>
      </c>
      <c r="L173" s="81">
        <v>-3.9486778161019531E-2</v>
      </c>
      <c r="M173" s="81">
        <v>1.5770260403991321E-2</v>
      </c>
    </row>
    <row r="174" spans="1:13">
      <c r="A174" s="86" t="s">
        <v>1000</v>
      </c>
      <c r="B174" s="87">
        <v>42710</v>
      </c>
      <c r="C174" s="86">
        <v>80830.5</v>
      </c>
      <c r="D174" s="86">
        <v>861.49</v>
      </c>
      <c r="E174" s="86">
        <v>174.57</v>
      </c>
      <c r="F174" s="85">
        <v>0.29169456558389584</v>
      </c>
      <c r="G174" s="85">
        <v>5.8749068027823537E-2</v>
      </c>
      <c r="H174" s="85">
        <v>3.7920947488584433E-2</v>
      </c>
      <c r="J174" s="81" t="s">
        <v>1872</v>
      </c>
      <c r="K174" s="81">
        <v>0.70828381640675064</v>
      </c>
      <c r="L174" s="81">
        <v>-1.7167797870488943E-2</v>
      </c>
      <c r="M174" s="81">
        <v>2.734528971225858E-2</v>
      </c>
    </row>
    <row r="175" spans="1:13">
      <c r="A175" s="86" t="s">
        <v>999</v>
      </c>
      <c r="B175" s="87">
        <v>42711</v>
      </c>
      <c r="C175" s="86">
        <v>81341.600000000006</v>
      </c>
      <c r="D175" s="86">
        <v>867.61</v>
      </c>
      <c r="E175" s="86">
        <v>174.9</v>
      </c>
      <c r="F175" s="85">
        <v>0.30312943566345529</v>
      </c>
      <c r="G175" s="85">
        <v>7.0147992673345483E-2</v>
      </c>
      <c r="H175" s="85">
        <v>4.1443372633083397E-2</v>
      </c>
      <c r="J175" s="81" t="s">
        <v>1873</v>
      </c>
      <c r="K175" s="81">
        <v>0.77445932816912433</v>
      </c>
      <c r="L175" s="81">
        <v>-1.036071141691397E-2</v>
      </c>
      <c r="M175" s="81">
        <v>2.2906050561519731E-2</v>
      </c>
    </row>
    <row r="176" spans="1:13">
      <c r="A176" s="86" t="s">
        <v>998</v>
      </c>
      <c r="B176" s="87">
        <v>42714</v>
      </c>
      <c r="C176" s="86">
        <v>81250.5</v>
      </c>
      <c r="D176" s="86">
        <v>870.38800000000003</v>
      </c>
      <c r="E176" s="86">
        <v>175.98</v>
      </c>
      <c r="F176" s="85">
        <v>0.30261740318205432</v>
      </c>
      <c r="G176" s="85">
        <v>7.7492912761980337E-2</v>
      </c>
      <c r="H176" s="85">
        <v>5.3330939127311794E-2</v>
      </c>
      <c r="J176" s="81" t="s">
        <v>1874</v>
      </c>
      <c r="K176" s="81">
        <v>0.83839317180931072</v>
      </c>
      <c r="L176" s="81">
        <v>1.2229030637870286E-2</v>
      </c>
      <c r="M176" s="81">
        <v>2.4408320569198283E-2</v>
      </c>
    </row>
    <row r="177" spans="1:13">
      <c r="A177" s="86" t="s">
        <v>997</v>
      </c>
      <c r="B177" s="87">
        <v>42715</v>
      </c>
      <c r="C177" s="86">
        <v>80925.899999999994</v>
      </c>
      <c r="D177" s="86">
        <v>871.31399999999996</v>
      </c>
      <c r="E177" s="86">
        <v>176.34</v>
      </c>
      <c r="F177" s="85">
        <v>0.29704739679832781</v>
      </c>
      <c r="G177" s="85">
        <v>9.53586603977572E-2</v>
      </c>
      <c r="H177" s="85">
        <v>7.4588665447897773E-2</v>
      </c>
      <c r="J177" s="81" t="s">
        <v>1875</v>
      </c>
      <c r="K177" s="81">
        <v>0.80367782044107838</v>
      </c>
      <c r="L177" s="81">
        <v>1.8684292598517116E-2</v>
      </c>
      <c r="M177" s="81">
        <v>2.36274848320428E-2</v>
      </c>
    </row>
    <row r="178" spans="1:13">
      <c r="A178" s="86" t="s">
        <v>996</v>
      </c>
      <c r="B178" s="87">
        <v>42716</v>
      </c>
      <c r="C178" s="86">
        <v>80915.5</v>
      </c>
      <c r="D178" s="86">
        <v>872.24</v>
      </c>
      <c r="E178" s="86">
        <v>176.84</v>
      </c>
      <c r="F178" s="85">
        <v>0.29651913641767802</v>
      </c>
      <c r="G178" s="85">
        <v>9.6839907951158821E-2</v>
      </c>
      <c r="H178" s="85">
        <v>7.7110488488244533E-2</v>
      </c>
      <c r="J178" s="81" t="s">
        <v>1558</v>
      </c>
      <c r="K178" s="81">
        <v>0.76709325765665626</v>
      </c>
      <c r="L178" s="81">
        <v>3.2242028265038192E-2</v>
      </c>
      <c r="M178" s="81">
        <v>3.345061697804641E-2</v>
      </c>
    </row>
    <row r="179" spans="1:13">
      <c r="A179" s="86" t="s">
        <v>995</v>
      </c>
      <c r="B179" s="87">
        <v>42717</v>
      </c>
      <c r="C179" s="86">
        <v>80741.2</v>
      </c>
      <c r="D179" s="86">
        <v>877.2</v>
      </c>
      <c r="E179" s="86">
        <v>176.54</v>
      </c>
      <c r="F179" s="85">
        <v>0.29578387018601937</v>
      </c>
      <c r="G179" s="85">
        <v>0.13038032426915724</v>
      </c>
      <c r="H179" s="85">
        <v>0.10878030398191174</v>
      </c>
      <c r="J179" s="81" t="s">
        <v>1565</v>
      </c>
      <c r="K179" s="81">
        <v>0.76526105362988717</v>
      </c>
      <c r="L179" s="81">
        <v>4.2956398948090113E-2</v>
      </c>
      <c r="M179" s="81">
        <v>4.944363325109502E-2</v>
      </c>
    </row>
    <row r="180" spans="1:13">
      <c r="A180" s="86" t="s">
        <v>994</v>
      </c>
      <c r="B180" s="87">
        <v>42718</v>
      </c>
      <c r="C180" s="86">
        <v>80683.600000000006</v>
      </c>
      <c r="D180" s="86">
        <v>872.76</v>
      </c>
      <c r="E180" s="86">
        <v>175.84</v>
      </c>
      <c r="F180" s="85">
        <v>0.29682414415514913</v>
      </c>
      <c r="G180" s="85">
        <v>0.13166152330074432</v>
      </c>
      <c r="H180" s="85">
        <v>0.11277053537526882</v>
      </c>
      <c r="J180" s="81" t="s">
        <v>1876</v>
      </c>
      <c r="K180" s="81">
        <v>0.7711302068795105</v>
      </c>
      <c r="L180" s="81">
        <v>5.090972528656601E-2</v>
      </c>
      <c r="M180" s="81">
        <v>5.7909390027841123E-2</v>
      </c>
    </row>
    <row r="181" spans="1:13">
      <c r="A181" s="86" t="s">
        <v>993</v>
      </c>
      <c r="B181" s="87">
        <v>42722</v>
      </c>
      <c r="C181" s="86">
        <v>80709</v>
      </c>
      <c r="D181" s="86">
        <v>855.45600000000002</v>
      </c>
      <c r="E181" s="86">
        <v>175.19</v>
      </c>
      <c r="F181" s="85">
        <v>0.29687803796359824</v>
      </c>
      <c r="G181" s="85">
        <v>9.7568673740393352E-2</v>
      </c>
      <c r="H181" s="85">
        <v>9.4116912315763024E-2</v>
      </c>
      <c r="J181" s="81" t="s">
        <v>1877</v>
      </c>
      <c r="K181" s="81">
        <v>0.66881827116607551</v>
      </c>
      <c r="L181" s="81">
        <v>5.7585394218201635E-2</v>
      </c>
      <c r="M181" s="81">
        <v>5.9840225091694732E-2</v>
      </c>
    </row>
    <row r="182" spans="1:13">
      <c r="A182" s="86" t="s">
        <v>992</v>
      </c>
      <c r="B182" s="87">
        <v>42723</v>
      </c>
      <c r="C182" s="86">
        <v>80413.100000000006</v>
      </c>
      <c r="D182" s="86">
        <v>851.13</v>
      </c>
      <c r="E182" s="86">
        <v>173.97</v>
      </c>
      <c r="F182" s="85">
        <v>0.29391140081709111</v>
      </c>
      <c r="G182" s="85">
        <v>7.6916263886428471E-2</v>
      </c>
      <c r="H182" s="85">
        <v>7.4087794035932575E-2</v>
      </c>
      <c r="J182" s="81" t="s">
        <v>1878</v>
      </c>
      <c r="K182" s="81">
        <v>0.65271726663680352</v>
      </c>
      <c r="L182" s="81">
        <v>4.4533138342168987E-2</v>
      </c>
      <c r="M182" s="81">
        <v>4.3598752907408445E-2</v>
      </c>
    </row>
    <row r="183" spans="1:13">
      <c r="A183" s="86" t="s">
        <v>386</v>
      </c>
      <c r="B183" s="87">
        <v>42724</v>
      </c>
      <c r="C183" s="86">
        <v>80122.7</v>
      </c>
      <c r="D183" s="86">
        <v>851.31</v>
      </c>
      <c r="E183" s="86">
        <v>173.69</v>
      </c>
      <c r="F183" s="85">
        <v>0.29786989341367809</v>
      </c>
      <c r="G183" s="85">
        <v>7.62534229083911E-2</v>
      </c>
      <c r="H183" s="85">
        <v>6.0815659688821855E-2</v>
      </c>
      <c r="J183" s="81" t="s">
        <v>1529</v>
      </c>
      <c r="K183" s="81">
        <v>0.68543375548231533</v>
      </c>
      <c r="L183" s="81">
        <v>5.1204115033902209E-2</v>
      </c>
      <c r="M183" s="81">
        <v>4.3995477559848561E-2</v>
      </c>
    </row>
    <row r="184" spans="1:13">
      <c r="A184" s="86" t="s">
        <v>991</v>
      </c>
      <c r="B184" s="87">
        <v>42725</v>
      </c>
      <c r="C184" s="86">
        <v>80250</v>
      </c>
      <c r="D184" s="86">
        <v>851.17</v>
      </c>
      <c r="E184" s="86">
        <v>173.49</v>
      </c>
      <c r="F184" s="85">
        <v>0.30484622326284727</v>
      </c>
      <c r="G184" s="85">
        <v>7.5779942670232359E-2</v>
      </c>
      <c r="H184" s="85">
        <v>5.5805744888023368E-2</v>
      </c>
      <c r="J184" s="81" t="s">
        <v>1930</v>
      </c>
      <c r="K184" s="81">
        <v>0.6216692703941864</v>
      </c>
      <c r="L184" s="81">
        <v>4.8565907241659989E-2</v>
      </c>
      <c r="M184" s="81">
        <v>4.9514227942989653E-2</v>
      </c>
    </row>
    <row r="185" spans="1:13">
      <c r="A185" s="86" t="s">
        <v>990</v>
      </c>
      <c r="B185" s="87">
        <v>42728</v>
      </c>
      <c r="C185" s="86">
        <v>80161.2</v>
      </c>
      <c r="D185" s="86">
        <v>845.93799999999999</v>
      </c>
      <c r="E185" s="86">
        <v>173.38499999999999</v>
      </c>
      <c r="F185" s="85">
        <v>0.30304217430529024</v>
      </c>
      <c r="G185" s="85">
        <v>6.8872799868592294E-2</v>
      </c>
      <c r="H185" s="85">
        <v>5.2157291097760794E-2</v>
      </c>
      <c r="J185" s="81" t="s">
        <v>1929</v>
      </c>
      <c r="K185" s="81">
        <v>0.60184230196687061</v>
      </c>
      <c r="L185" s="81">
        <v>5.6083741086233374E-2</v>
      </c>
      <c r="M185" s="81">
        <v>4.4996297210565084E-2</v>
      </c>
    </row>
    <row r="186" spans="1:13">
      <c r="A186" s="86" t="s">
        <v>989</v>
      </c>
      <c r="B186" s="87">
        <v>42729</v>
      </c>
      <c r="C186" s="86">
        <v>79898.899999999994</v>
      </c>
      <c r="D186" s="86">
        <v>844.19399999999996</v>
      </c>
      <c r="E186" s="86">
        <v>173.35</v>
      </c>
      <c r="F186" s="85">
        <v>0.30098413721907957</v>
      </c>
      <c r="G186" s="85">
        <v>6.2400422848944759E-2</v>
      </c>
      <c r="H186" s="85">
        <v>3.7961798694688964E-2</v>
      </c>
      <c r="J186" s="81" t="s">
        <v>1928</v>
      </c>
      <c r="K186" s="81">
        <v>0.62941576503004359</v>
      </c>
      <c r="L186" s="81">
        <v>6.1158252446940509E-2</v>
      </c>
      <c r="M186" s="81">
        <v>4.3026706231453993E-2</v>
      </c>
    </row>
    <row r="187" spans="1:13">
      <c r="A187" s="86" t="s">
        <v>988</v>
      </c>
      <c r="B187" s="87">
        <v>42730</v>
      </c>
      <c r="C187" s="86">
        <v>79966.5</v>
      </c>
      <c r="D187" s="86">
        <v>842.45</v>
      </c>
      <c r="E187" s="86">
        <v>173.09</v>
      </c>
      <c r="F187" s="85">
        <v>0.30194706344929312</v>
      </c>
      <c r="G187" s="85">
        <v>4.8958450064124248E-2</v>
      </c>
      <c r="H187" s="85">
        <v>3.640500568828231E-2</v>
      </c>
      <c r="J187" s="81" t="s">
        <v>1927</v>
      </c>
      <c r="K187" s="81">
        <v>0.67096640004489561</v>
      </c>
      <c r="L187" s="81">
        <v>8.4285922501926125E-2</v>
      </c>
      <c r="M187" s="81">
        <v>5.6333100069979158E-2</v>
      </c>
    </row>
    <row r="188" spans="1:13">
      <c r="A188" s="86" t="s">
        <v>987</v>
      </c>
      <c r="B188" s="87">
        <v>42731</v>
      </c>
      <c r="C188" s="86">
        <v>79800.800000000003</v>
      </c>
      <c r="D188" s="86">
        <v>844.66</v>
      </c>
      <c r="E188" s="86">
        <v>173.44</v>
      </c>
      <c r="F188" s="85">
        <v>0.29890668311714941</v>
      </c>
      <c r="G188" s="85">
        <v>5.392266958140568E-2</v>
      </c>
      <c r="H188" s="85">
        <v>3.8267558628533704E-2</v>
      </c>
      <c r="J188" s="81" t="s">
        <v>1926</v>
      </c>
      <c r="K188" s="81">
        <v>0.70512626753562357</v>
      </c>
      <c r="L188" s="81">
        <v>0.10731860867740406</v>
      </c>
      <c r="M188" s="81">
        <v>5.9563420044363768E-2</v>
      </c>
    </row>
    <row r="189" spans="1:13">
      <c r="A189" s="86" t="s">
        <v>986</v>
      </c>
      <c r="B189" s="87">
        <v>42732</v>
      </c>
      <c r="C189" s="86">
        <v>79691.8</v>
      </c>
      <c r="D189" s="86">
        <v>851.18</v>
      </c>
      <c r="E189" s="86">
        <v>174.4</v>
      </c>
      <c r="F189" s="85">
        <v>0.29674413760896123</v>
      </c>
      <c r="G189" s="85">
        <v>6.2803259406504441E-2</v>
      </c>
      <c r="H189" s="85">
        <v>4.3936310307673976E-2</v>
      </c>
      <c r="J189" s="81" t="s">
        <v>1925</v>
      </c>
      <c r="K189" s="81">
        <v>0.72757022007780092</v>
      </c>
      <c r="L189" s="81">
        <v>0.1250822630294024</v>
      </c>
      <c r="M189" s="81">
        <v>4.78366735343696E-2</v>
      </c>
    </row>
    <row r="190" spans="1:13">
      <c r="A190" s="86" t="s">
        <v>985</v>
      </c>
      <c r="B190" s="87">
        <v>42735</v>
      </c>
      <c r="C190" s="86">
        <v>79486.600000000006</v>
      </c>
      <c r="D190" s="86">
        <v>857.6</v>
      </c>
      <c r="E190" s="86">
        <v>175.36</v>
      </c>
      <c r="F190" s="85">
        <v>0.29311054461332731</v>
      </c>
      <c r="G190" s="85">
        <v>7.1571371451419452E-2</v>
      </c>
      <c r="H190" s="85">
        <v>4.611346417705664E-2</v>
      </c>
      <c r="J190" s="81" t="s">
        <v>1924</v>
      </c>
      <c r="K190" s="81">
        <v>0.68677246855258001</v>
      </c>
      <c r="L190" s="81">
        <v>0.1343705045553838</v>
      </c>
      <c r="M190" s="81">
        <v>4.5660508888114348E-2</v>
      </c>
    </row>
    <row r="191" spans="1:13">
      <c r="A191" s="86" t="s">
        <v>984</v>
      </c>
      <c r="B191" s="87">
        <v>42736</v>
      </c>
      <c r="C191" s="86">
        <v>78896</v>
      </c>
      <c r="D191" s="86">
        <v>859.74</v>
      </c>
      <c r="E191" s="86">
        <v>175.68</v>
      </c>
      <c r="F191" s="85">
        <v>0.2788899515326384</v>
      </c>
      <c r="G191" s="85">
        <v>8.6257217582473178E-2</v>
      </c>
      <c r="H191" s="85">
        <v>4.871060171919761E-2</v>
      </c>
      <c r="J191" s="81" t="s">
        <v>1923</v>
      </c>
      <c r="K191" s="81">
        <v>0.66648869798247468</v>
      </c>
      <c r="L191" s="81">
        <v>0.14593495934959355</v>
      </c>
      <c r="M191" s="81">
        <v>5.7925616547334968E-2</v>
      </c>
    </row>
    <row r="192" spans="1:13">
      <c r="A192" s="86" t="s">
        <v>983</v>
      </c>
      <c r="B192" s="87">
        <v>42737</v>
      </c>
      <c r="C192" s="86">
        <v>78968.899999999994</v>
      </c>
      <c r="D192" s="86">
        <v>861.88</v>
      </c>
      <c r="E192" s="86">
        <v>175.79</v>
      </c>
      <c r="F192" s="85">
        <v>0.2798828527020214</v>
      </c>
      <c r="G192" s="85">
        <v>0.10888388549372796</v>
      </c>
      <c r="H192" s="85">
        <v>5.0919906141176696E-2</v>
      </c>
      <c r="J192" s="81" t="s">
        <v>1922</v>
      </c>
      <c r="K192" s="81">
        <v>0.66801209921289129</v>
      </c>
      <c r="L192" s="81">
        <v>0.10782631740452131</v>
      </c>
      <c r="M192" s="81">
        <v>4.5332678615271238E-2</v>
      </c>
    </row>
    <row r="193" spans="1:13">
      <c r="A193" s="86" t="s">
        <v>982</v>
      </c>
      <c r="B193" s="87">
        <v>42738</v>
      </c>
      <c r="C193" s="86">
        <v>78983.7</v>
      </c>
      <c r="D193" s="86">
        <v>868.44</v>
      </c>
      <c r="E193" s="86">
        <v>175.48</v>
      </c>
      <c r="F193" s="85">
        <v>0.27991320721695923</v>
      </c>
      <c r="G193" s="85">
        <v>0.12417962227026202</v>
      </c>
      <c r="H193" s="85">
        <v>4.9584305281416219E-2</v>
      </c>
      <c r="J193" s="81" t="s">
        <v>1921</v>
      </c>
      <c r="K193" s="81">
        <v>0.65057000645411689</v>
      </c>
      <c r="L193" s="81">
        <v>7.9915101582201054E-2</v>
      </c>
      <c r="M193" s="81">
        <v>3.8471387286761249E-2</v>
      </c>
    </row>
    <row r="194" spans="1:13">
      <c r="A194" s="86" t="s">
        <v>981</v>
      </c>
      <c r="B194" s="87">
        <v>42739</v>
      </c>
      <c r="C194" s="86">
        <v>78990.3</v>
      </c>
      <c r="D194" s="86">
        <v>871.45</v>
      </c>
      <c r="E194" s="86">
        <v>176.25</v>
      </c>
      <c r="F194" s="85">
        <v>0.27964897672210887</v>
      </c>
      <c r="G194" s="85">
        <v>0.13504044179897634</v>
      </c>
      <c r="H194" s="85">
        <v>8.2483724358187072E-2</v>
      </c>
      <c r="J194" s="81" t="s">
        <v>1559</v>
      </c>
      <c r="K194" s="81">
        <v>0.66163575492049476</v>
      </c>
      <c r="L194" s="81">
        <v>6.8818217255717462E-2</v>
      </c>
      <c r="M194" s="81">
        <v>3.4212575433132164E-2</v>
      </c>
    </row>
    <row r="195" spans="1:13">
      <c r="A195" s="86" t="s">
        <v>980</v>
      </c>
      <c r="B195" s="87">
        <v>42742</v>
      </c>
      <c r="C195" s="86">
        <v>78826.5</v>
      </c>
      <c r="D195" s="86">
        <v>875.64400000000001</v>
      </c>
      <c r="E195" s="86">
        <v>177.60749999999999</v>
      </c>
      <c r="F195" s="85">
        <v>0.27024988760133994</v>
      </c>
      <c r="G195" s="85">
        <v>0.13947895791583154</v>
      </c>
      <c r="H195" s="85">
        <v>9.1089200147438154E-2</v>
      </c>
      <c r="J195" s="81" t="s">
        <v>1920</v>
      </c>
      <c r="K195" s="81">
        <v>0.66515894891284644</v>
      </c>
      <c r="L195" s="81">
        <v>6.393720147524129E-2</v>
      </c>
      <c r="M195" s="81">
        <v>3.7042438384133014E-2</v>
      </c>
    </row>
    <row r="196" spans="1:13">
      <c r="A196" s="86" t="s">
        <v>979</v>
      </c>
      <c r="B196" s="87">
        <v>42743</v>
      </c>
      <c r="C196" s="86">
        <v>78833.399999999994</v>
      </c>
      <c r="D196" s="86">
        <v>877.04200000000003</v>
      </c>
      <c r="E196" s="86">
        <v>178.06</v>
      </c>
      <c r="F196" s="85">
        <v>0.25865999923362826</v>
      </c>
      <c r="G196" s="85">
        <v>0.1542912043800424</v>
      </c>
      <c r="H196" s="85">
        <v>9.6901373744840757E-2</v>
      </c>
      <c r="J196" s="81" t="s">
        <v>1919</v>
      </c>
      <c r="K196" s="81">
        <v>0.65906760871397352</v>
      </c>
      <c r="L196" s="81">
        <v>5.1961663660092361E-2</v>
      </c>
      <c r="M196" s="81">
        <v>2.6734594856865801E-2</v>
      </c>
    </row>
    <row r="197" spans="1:13">
      <c r="A197" s="86" t="s">
        <v>978</v>
      </c>
      <c r="B197" s="87">
        <v>42744</v>
      </c>
      <c r="C197" s="86">
        <v>78609.5</v>
      </c>
      <c r="D197" s="86">
        <v>878.44</v>
      </c>
      <c r="E197" s="86">
        <v>177.2</v>
      </c>
      <c r="F197" s="85">
        <v>0.25464049158087931</v>
      </c>
      <c r="G197" s="85">
        <v>0.19039488305282282</v>
      </c>
      <c r="H197" s="85">
        <v>0.1184750362936311</v>
      </c>
      <c r="J197" s="81" t="s">
        <v>1918</v>
      </c>
      <c r="K197" s="81">
        <v>0.66576532952362544</v>
      </c>
      <c r="L197" s="81">
        <v>7.5663312923704984E-2</v>
      </c>
      <c r="M197" s="81">
        <v>2.8070107183846726E-2</v>
      </c>
    </row>
    <row r="198" spans="1:13">
      <c r="A198" s="86" t="s">
        <v>977</v>
      </c>
      <c r="B198" s="87">
        <v>42746</v>
      </c>
      <c r="C198" s="86">
        <v>78622</v>
      </c>
      <c r="D198" s="86">
        <v>886.73</v>
      </c>
      <c r="E198" s="86">
        <v>176.23</v>
      </c>
      <c r="F198" s="85">
        <v>0.2587374521701542</v>
      </c>
      <c r="G198" s="85">
        <v>0.21361801135974834</v>
      </c>
      <c r="H198" s="85">
        <v>0.12155539998727161</v>
      </c>
      <c r="J198" s="81" t="s">
        <v>1917</v>
      </c>
      <c r="K198" s="81">
        <v>0.67345657207158105</v>
      </c>
      <c r="L198" s="81">
        <v>8.2147272127905069E-2</v>
      </c>
      <c r="M198" s="81">
        <v>2.8319789791251049E-2</v>
      </c>
    </row>
    <row r="199" spans="1:13">
      <c r="A199" s="86" t="s">
        <v>976</v>
      </c>
      <c r="B199" s="87">
        <v>42749</v>
      </c>
      <c r="C199" s="86">
        <v>78876.2</v>
      </c>
      <c r="D199" s="86">
        <v>888.15800000000002</v>
      </c>
      <c r="E199" s="86">
        <v>177.22749999999999</v>
      </c>
      <c r="F199" s="85">
        <v>0.25621648481335013</v>
      </c>
      <c r="G199" s="85">
        <v>0.22782293740322945</v>
      </c>
      <c r="H199" s="85">
        <v>0.13222704912796268</v>
      </c>
      <c r="J199" s="81" t="s">
        <v>1679</v>
      </c>
      <c r="K199" s="81">
        <v>0.66139866978904216</v>
      </c>
      <c r="L199" s="81">
        <v>8.8689065717449056E-2</v>
      </c>
      <c r="M199" s="81">
        <v>4.0667618531829985E-2</v>
      </c>
    </row>
    <row r="200" spans="1:13">
      <c r="A200" s="86" t="s">
        <v>975</v>
      </c>
      <c r="B200" s="87">
        <v>42750</v>
      </c>
      <c r="C200" s="86">
        <v>79073.2</v>
      </c>
      <c r="D200" s="86">
        <v>888.63400000000001</v>
      </c>
      <c r="E200" s="86">
        <v>177.56</v>
      </c>
      <c r="F200" s="85">
        <v>0.25830187838551777</v>
      </c>
      <c r="G200" s="85">
        <v>0.22873577522434707</v>
      </c>
      <c r="H200" s="85">
        <v>0.13835107065008345</v>
      </c>
      <c r="J200" s="81" t="s">
        <v>1916</v>
      </c>
      <c r="K200" s="81">
        <v>0.66303622247863414</v>
      </c>
      <c r="L200" s="81">
        <v>9.4345872756257831E-2</v>
      </c>
      <c r="M200" s="81">
        <v>4.9203766701178209E-2</v>
      </c>
    </row>
    <row r="201" spans="1:13">
      <c r="A201" s="86" t="s">
        <v>974</v>
      </c>
      <c r="B201" s="87">
        <v>42751</v>
      </c>
      <c r="C201" s="86">
        <v>79084.2</v>
      </c>
      <c r="D201" s="86">
        <v>889.11</v>
      </c>
      <c r="E201" s="86">
        <v>176.3</v>
      </c>
      <c r="F201" s="85">
        <v>0.24508910227041936</v>
      </c>
      <c r="G201" s="85">
        <v>0.21869345907122106</v>
      </c>
      <c r="H201" s="85">
        <v>0.12350242161611025</v>
      </c>
      <c r="J201" s="81" t="s">
        <v>1915</v>
      </c>
      <c r="K201" s="81">
        <v>0.67586020001725355</v>
      </c>
      <c r="L201" s="81">
        <v>8.6619703761852573E-2</v>
      </c>
      <c r="M201" s="81">
        <v>5.0325315457413256E-2</v>
      </c>
    </row>
    <row r="202" spans="1:13">
      <c r="A202" s="86" t="s">
        <v>973</v>
      </c>
      <c r="B202" s="87">
        <v>42752</v>
      </c>
      <c r="C202" s="86">
        <v>79280.399999999994</v>
      </c>
      <c r="D202" s="86">
        <v>894.87</v>
      </c>
      <c r="E202" s="86">
        <v>177.44</v>
      </c>
      <c r="F202" s="85">
        <v>0.22231421395632789</v>
      </c>
      <c r="G202" s="85">
        <v>0.25354756468264528</v>
      </c>
      <c r="H202" s="85">
        <v>0.17164647231668262</v>
      </c>
      <c r="J202" s="81" t="s">
        <v>2036</v>
      </c>
      <c r="K202" s="81">
        <v>0.70911347376933032</v>
      </c>
      <c r="L202" s="81">
        <v>7.4104149791582197E-2</v>
      </c>
      <c r="M202" s="81">
        <v>3.2966765014264432E-2</v>
      </c>
    </row>
    <row r="203" spans="1:13">
      <c r="A203" s="86" t="s">
        <v>972</v>
      </c>
      <c r="B203" s="87">
        <v>42753</v>
      </c>
      <c r="C203" s="86">
        <v>79382.2</v>
      </c>
      <c r="D203" s="86">
        <v>897.89</v>
      </c>
      <c r="E203" s="86">
        <v>177.82</v>
      </c>
      <c r="F203" s="85">
        <v>0.21334798644536179</v>
      </c>
      <c r="G203" s="85">
        <v>0.26706084895010163</v>
      </c>
      <c r="H203" s="85">
        <v>0.18847747627322553</v>
      </c>
      <c r="J203" s="81" t="s">
        <v>2037</v>
      </c>
      <c r="K203" s="81">
        <v>0.76180033498945887</v>
      </c>
      <c r="L203" s="81">
        <v>7.0000690863131876E-2</v>
      </c>
      <c r="M203" s="81">
        <v>2.7262124599086279E-2</v>
      </c>
    </row>
    <row r="204" spans="1:13">
      <c r="A204" s="86" t="s">
        <v>971</v>
      </c>
      <c r="B204" s="87">
        <v>42756</v>
      </c>
      <c r="C204" s="86">
        <v>79206.600000000006</v>
      </c>
      <c r="D204" s="86">
        <v>900.44</v>
      </c>
      <c r="E204" s="86">
        <v>178.10499999999999</v>
      </c>
      <c r="F204" s="85">
        <v>0.2163269066869371</v>
      </c>
      <c r="G204" s="85">
        <v>0.28010690777782532</v>
      </c>
      <c r="H204" s="85">
        <v>0.19662053211502273</v>
      </c>
      <c r="J204" s="81" t="s">
        <v>2038</v>
      </c>
      <c r="K204" s="81">
        <v>0.75454038159103365</v>
      </c>
      <c r="L204" s="81">
        <v>6.5930730236464452E-2</v>
      </c>
      <c r="M204" s="81">
        <v>2.6040151294733693E-2</v>
      </c>
    </row>
    <row r="205" spans="1:13">
      <c r="A205" s="86" t="s">
        <v>970</v>
      </c>
      <c r="B205" s="87">
        <v>42757</v>
      </c>
      <c r="C205" s="86">
        <v>79218</v>
      </c>
      <c r="D205" s="86">
        <v>901.29</v>
      </c>
      <c r="E205" s="86">
        <v>178.2</v>
      </c>
      <c r="F205" s="85">
        <v>0.19812880285428647</v>
      </c>
      <c r="G205" s="85">
        <v>0.26165712445931377</v>
      </c>
      <c r="H205" s="85">
        <v>0.17577197149643697</v>
      </c>
      <c r="J205" s="81" t="s">
        <v>2039</v>
      </c>
      <c r="K205" s="81">
        <v>0.75476381725582242</v>
      </c>
      <c r="L205" s="81">
        <v>7.7381809208496799E-2</v>
      </c>
      <c r="M205" s="81">
        <v>1.8715274393215742E-2</v>
      </c>
    </row>
    <row r="206" spans="1:13">
      <c r="A206" s="86" t="s">
        <v>969</v>
      </c>
      <c r="B206" s="87">
        <v>42758</v>
      </c>
      <c r="C206" s="86">
        <v>79263.5</v>
      </c>
      <c r="D206" s="86">
        <v>902.14</v>
      </c>
      <c r="E206" s="86">
        <v>179.11</v>
      </c>
      <c r="F206" s="85">
        <v>0.19081314553990603</v>
      </c>
      <c r="G206" s="85">
        <v>0.30224031410589536</v>
      </c>
      <c r="H206" s="85">
        <v>0.21744154431756391</v>
      </c>
      <c r="J206" s="81" t="s">
        <v>2040</v>
      </c>
      <c r="K206" s="81">
        <v>0.77123900196456474</v>
      </c>
      <c r="L206" s="81">
        <v>7.9883902198884194E-2</v>
      </c>
      <c r="M206" s="81">
        <v>2.468289338361318E-2</v>
      </c>
    </row>
    <row r="207" spans="1:13">
      <c r="A207" s="86" t="s">
        <v>968</v>
      </c>
      <c r="B207" s="87">
        <v>42759</v>
      </c>
      <c r="C207" s="86">
        <v>78249.100000000006</v>
      </c>
      <c r="D207" s="86">
        <v>908.63</v>
      </c>
      <c r="E207" s="86">
        <v>181.05</v>
      </c>
      <c r="F207" s="85">
        <v>0.16858770258242206</v>
      </c>
      <c r="G207" s="85">
        <v>0.28564192248483211</v>
      </c>
      <c r="H207" s="85">
        <v>0.20344982302208492</v>
      </c>
      <c r="J207" s="81" t="s">
        <v>2041</v>
      </c>
      <c r="K207" s="81">
        <v>0.83697825263105052</v>
      </c>
      <c r="L207" s="81">
        <v>7.1054287172193975E-2</v>
      </c>
      <c r="M207" s="81">
        <v>2.3278157645750586E-2</v>
      </c>
    </row>
    <row r="208" spans="1:13">
      <c r="A208" s="86" t="s">
        <v>967</v>
      </c>
      <c r="B208" s="87">
        <v>42760</v>
      </c>
      <c r="C208" s="86">
        <v>78049</v>
      </c>
      <c r="D208" s="86">
        <v>912.16</v>
      </c>
      <c r="E208" s="86">
        <v>180.24</v>
      </c>
      <c r="F208" s="85">
        <v>0.15218312343796359</v>
      </c>
      <c r="G208" s="85">
        <v>0.28217526735412179</v>
      </c>
      <c r="H208" s="85">
        <v>0.18931045859452333</v>
      </c>
      <c r="J208" s="81" t="s">
        <v>2042</v>
      </c>
      <c r="K208" s="81">
        <v>0.91435660069624869</v>
      </c>
      <c r="L208" s="81">
        <v>6.7780087448928272E-2</v>
      </c>
      <c r="M208" s="81">
        <v>2.1399737366859517E-2</v>
      </c>
    </row>
    <row r="209" spans="1:13">
      <c r="A209" s="86" t="s">
        <v>966</v>
      </c>
      <c r="B209" s="87">
        <v>42763</v>
      </c>
      <c r="C209" s="86">
        <v>77714.100000000006</v>
      </c>
      <c r="D209" s="86">
        <v>912.71799999999996</v>
      </c>
      <c r="E209" s="86">
        <v>180.48750000000001</v>
      </c>
      <c r="F209" s="85">
        <v>0.12862215444940639</v>
      </c>
      <c r="G209" s="85">
        <v>0.27460339626857322</v>
      </c>
      <c r="H209" s="85">
        <v>0.19346359849236272</v>
      </c>
      <c r="J209" s="81" t="s">
        <v>1569</v>
      </c>
      <c r="K209" s="81">
        <v>0.9150431100994143</v>
      </c>
      <c r="L209" s="81">
        <v>6.1275710088148916E-2</v>
      </c>
      <c r="M209" s="81">
        <v>2.9702002931118798E-2</v>
      </c>
    </row>
    <row r="210" spans="1:13">
      <c r="A210" s="86" t="s">
        <v>965</v>
      </c>
      <c r="B210" s="87">
        <v>42764</v>
      </c>
      <c r="C210" s="86">
        <v>77707.3</v>
      </c>
      <c r="D210" s="86">
        <v>912.904</v>
      </c>
      <c r="E210" s="86">
        <v>180.57</v>
      </c>
      <c r="F210" s="85">
        <v>9.447672166705412E-2</v>
      </c>
      <c r="G210" s="85">
        <v>0.28881171205511547</v>
      </c>
      <c r="H210" s="85">
        <v>0.19693755800079527</v>
      </c>
      <c r="J210" s="81" t="s">
        <v>1518</v>
      </c>
      <c r="K210" s="81">
        <v>0.9589073291482495</v>
      </c>
      <c r="L210" s="81">
        <v>4.6093962709369274E-2</v>
      </c>
      <c r="M210" s="81">
        <v>3.5689739813451249E-2</v>
      </c>
    </row>
    <row r="211" spans="1:13">
      <c r="A211" s="86" t="s">
        <v>964</v>
      </c>
      <c r="B211" s="87">
        <v>42765</v>
      </c>
      <c r="C211" s="86">
        <v>77961.399999999994</v>
      </c>
      <c r="D211" s="86">
        <v>913.09</v>
      </c>
      <c r="E211" s="86">
        <v>180.51</v>
      </c>
      <c r="F211" s="85">
        <v>9.7877793581276018E-2</v>
      </c>
      <c r="G211" s="85">
        <v>0.27530098606106312</v>
      </c>
      <c r="H211" s="85">
        <v>0.17772558230573487</v>
      </c>
      <c r="J211" s="81" t="s">
        <v>2043</v>
      </c>
      <c r="K211" s="81">
        <v>1.0176431088907489</v>
      </c>
      <c r="L211" s="81">
        <v>2.9579157520436272E-2</v>
      </c>
      <c r="M211" s="81">
        <v>2.9909989130302073E-2</v>
      </c>
    </row>
    <row r="212" spans="1:13">
      <c r="A212" s="86" t="s">
        <v>963</v>
      </c>
      <c r="B212" s="87">
        <v>42766</v>
      </c>
      <c r="C212" s="86">
        <v>77975.399999999994</v>
      </c>
      <c r="D212" s="86">
        <v>909.23</v>
      </c>
      <c r="E212" s="86">
        <v>179.23</v>
      </c>
      <c r="F212" s="85">
        <v>9.2185746961575221E-2</v>
      </c>
      <c r="G212" s="85">
        <v>0.24205640159773578</v>
      </c>
      <c r="H212" s="85">
        <v>0.13764321305023963</v>
      </c>
      <c r="J212" s="81" t="s">
        <v>2044</v>
      </c>
      <c r="K212" s="81">
        <v>1.008261765309844</v>
      </c>
      <c r="L212" s="81">
        <v>3.3072749374895016E-2</v>
      </c>
      <c r="M212" s="81">
        <v>4.0128273911134826E-2</v>
      </c>
    </row>
    <row r="213" spans="1:13">
      <c r="A213" s="86" t="s">
        <v>962</v>
      </c>
      <c r="B213" s="87">
        <v>42767</v>
      </c>
      <c r="C213" s="86">
        <v>77414.899999999994</v>
      </c>
      <c r="D213" s="86">
        <v>913</v>
      </c>
      <c r="E213" s="86">
        <v>179.72</v>
      </c>
      <c r="F213" s="85">
        <v>8.8529334015759353E-2</v>
      </c>
      <c r="G213" s="85">
        <v>0.23815413323786117</v>
      </c>
      <c r="H213" s="85">
        <v>0.13052777253569858</v>
      </c>
      <c r="J213" s="81" t="s">
        <v>2045</v>
      </c>
      <c r="K213" s="81">
        <v>0.9997499945882371</v>
      </c>
      <c r="L213" s="81">
        <v>3.0812198216094489E-2</v>
      </c>
      <c r="M213" s="81">
        <v>3.1811828216127713E-2</v>
      </c>
    </row>
    <row r="214" spans="1:13">
      <c r="A214" s="86" t="s">
        <v>961</v>
      </c>
      <c r="B214" s="87">
        <v>42770</v>
      </c>
      <c r="C214" s="86">
        <v>76825.7</v>
      </c>
      <c r="D214" s="86">
        <v>918.99400000000003</v>
      </c>
      <c r="E214" s="86">
        <v>180.45500000000001</v>
      </c>
      <c r="F214" s="85">
        <v>5.3665474374869682E-2</v>
      </c>
      <c r="G214" s="85">
        <v>0.23730242076635166</v>
      </c>
      <c r="H214" s="85">
        <v>0.13130838191962901</v>
      </c>
      <c r="J214" s="81" t="s">
        <v>2046</v>
      </c>
      <c r="K214" s="81">
        <v>1.02648497872985</v>
      </c>
      <c r="L214" s="81">
        <v>3.6342124722701374E-2</v>
      </c>
      <c r="M214" s="81">
        <v>2.0487106017191836E-2</v>
      </c>
    </row>
    <row r="215" spans="1:13">
      <c r="A215" s="86" t="s">
        <v>960</v>
      </c>
      <c r="B215" s="87">
        <v>42771</v>
      </c>
      <c r="C215" s="86">
        <v>76616</v>
      </c>
      <c r="D215" s="86">
        <v>920.99199999999996</v>
      </c>
      <c r="E215" s="86">
        <v>180.7</v>
      </c>
      <c r="F215" s="85">
        <v>3.9206244786403666E-2</v>
      </c>
      <c r="G215" s="85">
        <v>0.26386628425573955</v>
      </c>
      <c r="H215" s="85">
        <v>0.14490274345815091</v>
      </c>
      <c r="J215" s="81" t="s">
        <v>2047</v>
      </c>
      <c r="K215" s="81">
        <v>1.0342454846904685</v>
      </c>
      <c r="L215" s="81">
        <v>4.7499276382110267E-2</v>
      </c>
      <c r="M215" s="81">
        <v>1.8133231532735383E-2</v>
      </c>
    </row>
    <row r="216" spans="1:13">
      <c r="A216" s="86" t="s">
        <v>959</v>
      </c>
      <c r="B216" s="87">
        <v>42772</v>
      </c>
      <c r="C216" s="86">
        <v>76678.7</v>
      </c>
      <c r="D216" s="86">
        <v>922.99</v>
      </c>
      <c r="E216" s="86">
        <v>181.3</v>
      </c>
      <c r="F216" s="85">
        <v>4.0642473264209222E-2</v>
      </c>
      <c r="G216" s="85">
        <v>0.27899951500034659</v>
      </c>
      <c r="H216" s="85">
        <v>0.15074579498571872</v>
      </c>
      <c r="J216" s="81" t="s">
        <v>2048</v>
      </c>
      <c r="K216" s="81">
        <v>1.0312431531117432</v>
      </c>
      <c r="L216" s="81">
        <v>8.1550389498363796E-2</v>
      </c>
      <c r="M216" s="81">
        <v>2.1890821175090558E-2</v>
      </c>
    </row>
    <row r="217" spans="1:13">
      <c r="A217" s="86" t="s">
        <v>958</v>
      </c>
      <c r="B217" s="87">
        <v>42773</v>
      </c>
      <c r="C217" s="86">
        <v>76766</v>
      </c>
      <c r="D217" s="86">
        <v>919.8</v>
      </c>
      <c r="E217" s="86">
        <v>180.47</v>
      </c>
      <c r="F217" s="85">
        <v>3.5928079067683472E-2</v>
      </c>
      <c r="G217" s="85">
        <v>0.26148959456234611</v>
      </c>
      <c r="H217" s="85">
        <v>0.12129731744823635</v>
      </c>
      <c r="J217" s="81" t="s">
        <v>2049</v>
      </c>
      <c r="K217" s="81">
        <v>1.0569793434285328</v>
      </c>
      <c r="L217" s="81">
        <v>0.10864669168176011</v>
      </c>
      <c r="M217" s="81">
        <v>2.4442846872753332E-2</v>
      </c>
    </row>
    <row r="218" spans="1:13">
      <c r="A218" s="86" t="s">
        <v>957</v>
      </c>
      <c r="B218" s="87">
        <v>42774</v>
      </c>
      <c r="C218" s="86">
        <v>76792.800000000003</v>
      </c>
      <c r="D218" s="86">
        <v>921.68</v>
      </c>
      <c r="E218" s="86">
        <v>180.64</v>
      </c>
      <c r="F218" s="85">
        <v>2.9816519912993833E-2</v>
      </c>
      <c r="G218" s="85">
        <v>0.25975556084052953</v>
      </c>
      <c r="H218" s="85">
        <v>0.11451135241855859</v>
      </c>
      <c r="J218" s="81" t="s">
        <v>1506</v>
      </c>
      <c r="K218" s="81">
        <v>1.0616074562099835</v>
      </c>
      <c r="L218" s="81">
        <v>0.12383178055443023</v>
      </c>
      <c r="M218" s="81">
        <v>3.16962562717098E-2</v>
      </c>
    </row>
    <row r="219" spans="1:13">
      <c r="A219" s="86" t="s">
        <v>956</v>
      </c>
      <c r="B219" s="87">
        <v>42777</v>
      </c>
      <c r="C219" s="86">
        <v>76816.800000000003</v>
      </c>
      <c r="D219" s="86">
        <v>929.94200000000001</v>
      </c>
      <c r="E219" s="86">
        <v>180.7825</v>
      </c>
      <c r="F219" s="85">
        <v>1.3630881534048234E-2</v>
      </c>
      <c r="G219" s="85">
        <v>0.26672660155558292</v>
      </c>
      <c r="H219" s="85">
        <v>0.11470279935873706</v>
      </c>
      <c r="J219" s="81" t="s">
        <v>2050</v>
      </c>
      <c r="K219" s="81">
        <v>1.0722929587631969</v>
      </c>
      <c r="L219" s="81">
        <v>0.12765339966832512</v>
      </c>
      <c r="M219" s="81">
        <v>3.9686404363069583E-2</v>
      </c>
    </row>
    <row r="220" spans="1:13">
      <c r="A220" s="86" t="s">
        <v>955</v>
      </c>
      <c r="B220" s="87">
        <v>42778</v>
      </c>
      <c r="C220" s="86">
        <v>76827.7</v>
      </c>
      <c r="D220" s="86">
        <v>932.69600000000003</v>
      </c>
      <c r="E220" s="86">
        <v>180.83</v>
      </c>
      <c r="F220" s="85">
        <v>-1.7537286234752147E-2</v>
      </c>
      <c r="G220" s="85">
        <v>0.27787581520249915</v>
      </c>
      <c r="H220" s="85">
        <v>0.1194824490806663</v>
      </c>
      <c r="J220" s="81" t="s">
        <v>2051</v>
      </c>
      <c r="K220" s="81">
        <v>1.0977703458256656</v>
      </c>
      <c r="L220" s="81">
        <v>0.12637654510164453</v>
      </c>
      <c r="M220" s="81">
        <v>4.4905092480217457E-2</v>
      </c>
    </row>
    <row r="221" spans="1:13">
      <c r="A221" s="86" t="s">
        <v>954</v>
      </c>
      <c r="B221" s="87">
        <v>42779</v>
      </c>
      <c r="C221" s="86">
        <v>76975.5</v>
      </c>
      <c r="D221" s="86">
        <v>935.45</v>
      </c>
      <c r="E221" s="86">
        <v>181.57</v>
      </c>
      <c r="F221" s="85">
        <v>-6.7408278159794E-3</v>
      </c>
      <c r="G221" s="85">
        <v>0.28042103534178331</v>
      </c>
      <c r="H221" s="85">
        <v>0.12951788491446337</v>
      </c>
      <c r="J221" s="81" t="s">
        <v>2052</v>
      </c>
      <c r="K221" s="81">
        <v>1.1298031138231304</v>
      </c>
      <c r="L221" s="81">
        <v>0.14083591496854742</v>
      </c>
      <c r="M221" s="81">
        <v>4.8377338399361092E-2</v>
      </c>
    </row>
    <row r="222" spans="1:13">
      <c r="A222" s="86" t="s">
        <v>953</v>
      </c>
      <c r="B222" s="87">
        <v>42780</v>
      </c>
      <c r="C222" s="86">
        <v>77000.2</v>
      </c>
      <c r="D222" s="86">
        <v>934.08</v>
      </c>
      <c r="E222" s="86">
        <v>180.98</v>
      </c>
      <c r="F222" s="85">
        <v>5.3006624522482504E-3</v>
      </c>
      <c r="G222" s="85">
        <v>0.28246387715762267</v>
      </c>
      <c r="H222" s="85">
        <v>0.1360241039482768</v>
      </c>
      <c r="J222" s="81" t="s">
        <v>2030</v>
      </c>
      <c r="K222" s="81">
        <v>1.189109395262204</v>
      </c>
      <c r="L222" s="81">
        <v>0.16376093258394553</v>
      </c>
      <c r="M222" s="81">
        <v>6.7066389439582208E-2</v>
      </c>
    </row>
    <row r="223" spans="1:13">
      <c r="A223" s="86" t="s">
        <v>952</v>
      </c>
      <c r="B223" s="87">
        <v>42781</v>
      </c>
      <c r="C223" s="86">
        <v>77189.7</v>
      </c>
      <c r="D223" s="86">
        <v>941.78</v>
      </c>
      <c r="E223" s="86">
        <v>181.14</v>
      </c>
      <c r="F223" s="85">
        <v>6.2599808367933552E-3</v>
      </c>
      <c r="G223" s="85">
        <v>0.29435791996745464</v>
      </c>
      <c r="H223" s="85">
        <v>0.14046464773657341</v>
      </c>
      <c r="J223" s="81" t="s">
        <v>2371</v>
      </c>
      <c r="K223" s="81">
        <v>1.232997360248739</v>
      </c>
      <c r="L223" s="81">
        <v>0.14809365377859507</v>
      </c>
      <c r="M223" s="81">
        <v>5.546397750412102E-2</v>
      </c>
    </row>
    <row r="224" spans="1:13">
      <c r="A224" s="86" t="s">
        <v>384</v>
      </c>
      <c r="B224" s="87">
        <v>42784</v>
      </c>
      <c r="C224" s="86">
        <v>77599.100000000006</v>
      </c>
      <c r="D224" s="86">
        <v>964.88</v>
      </c>
      <c r="E224" s="86">
        <v>181.62</v>
      </c>
      <c r="F224" s="85">
        <v>2.863881619333819E-3</v>
      </c>
      <c r="G224" s="85">
        <v>0.32746333544286377</v>
      </c>
      <c r="H224" s="85">
        <v>0.128986137875303</v>
      </c>
      <c r="J224" s="81" t="s">
        <v>2372</v>
      </c>
      <c r="K224" s="81">
        <v>1.2580813200926944</v>
      </c>
      <c r="L224" s="81">
        <v>0.15437496105838133</v>
      </c>
      <c r="M224" s="81">
        <v>6.0779928036565289E-2</v>
      </c>
    </row>
    <row r="225" spans="1:13">
      <c r="A225" s="86" t="s">
        <v>951</v>
      </c>
      <c r="B225" s="87">
        <v>42785</v>
      </c>
      <c r="C225" s="86">
        <v>77658.600000000006</v>
      </c>
      <c r="D225" s="86">
        <v>943.22</v>
      </c>
      <c r="E225" s="86">
        <v>182.15</v>
      </c>
      <c r="F225" s="85">
        <v>6.7019610689951215E-3</v>
      </c>
      <c r="G225" s="85">
        <v>0.28960896910035561</v>
      </c>
      <c r="H225" s="85">
        <v>0.12549431537320821</v>
      </c>
      <c r="J225" s="81" t="s">
        <v>2373</v>
      </c>
      <c r="K225" s="81">
        <v>1.3209374487452843</v>
      </c>
      <c r="L225" s="81">
        <v>0.14614788404898471</v>
      </c>
      <c r="M225" s="81">
        <v>5.2374740300526579E-2</v>
      </c>
    </row>
    <row r="226" spans="1:13">
      <c r="A226" s="86" t="s">
        <v>950</v>
      </c>
      <c r="B226" s="87">
        <v>42786</v>
      </c>
      <c r="C226" s="86">
        <v>77698.2</v>
      </c>
      <c r="D226" s="86">
        <v>943.58</v>
      </c>
      <c r="E226" s="86">
        <v>181.15</v>
      </c>
      <c r="F226" s="85">
        <v>-2.436832374691944E-3</v>
      </c>
      <c r="G226" s="85">
        <v>0.28242137595476913</v>
      </c>
      <c r="H226" s="85">
        <v>0.11979971564566982</v>
      </c>
      <c r="J226" s="81" t="s">
        <v>2374</v>
      </c>
      <c r="K226" s="81">
        <v>1.3363778894277276</v>
      </c>
      <c r="L226" s="81">
        <v>0.15684360280527865</v>
      </c>
      <c r="M226" s="81">
        <v>5.4566201731065744E-2</v>
      </c>
    </row>
    <row r="227" spans="1:13">
      <c r="A227" s="86" t="s">
        <v>949</v>
      </c>
      <c r="B227" s="87">
        <v>42787</v>
      </c>
      <c r="C227" s="86">
        <v>77800.2</v>
      </c>
      <c r="D227" s="86">
        <v>945.64</v>
      </c>
      <c r="E227" s="86">
        <v>181.12</v>
      </c>
      <c r="F227" s="85">
        <v>3.0853174731082511E-3</v>
      </c>
      <c r="G227" s="85">
        <v>0.27108300939292751</v>
      </c>
      <c r="H227" s="85">
        <v>0.11311188273975969</v>
      </c>
      <c r="J227" s="81" t="s">
        <v>2375</v>
      </c>
      <c r="K227" s="81">
        <v>1.3461816293943984</v>
      </c>
      <c r="L227" s="81">
        <v>0.1662540986522314</v>
      </c>
      <c r="M227" s="81">
        <v>6.0919260700389222E-2</v>
      </c>
    </row>
    <row r="228" spans="1:13">
      <c r="A228" s="86" t="s">
        <v>948</v>
      </c>
      <c r="B228" s="87">
        <v>42788</v>
      </c>
      <c r="C228" s="86">
        <v>77847.199999999997</v>
      </c>
      <c r="D228" s="86">
        <v>950.95</v>
      </c>
      <c r="E228" s="86">
        <v>181.72</v>
      </c>
      <c r="F228" s="85">
        <v>7.9277632262100273E-3</v>
      </c>
      <c r="G228" s="85">
        <v>0.2735505402495273</v>
      </c>
      <c r="H228" s="85">
        <v>0.11464147702876759</v>
      </c>
      <c r="J228" s="81" t="s">
        <v>2376</v>
      </c>
      <c r="K228" s="81">
        <v>1.347729616976963</v>
      </c>
      <c r="L228" s="81">
        <v>0.17182737920322411</v>
      </c>
      <c r="M228" s="81">
        <v>5.6592821901905621E-2</v>
      </c>
    </row>
    <row r="229" spans="1:13">
      <c r="A229" s="86" t="s">
        <v>947</v>
      </c>
      <c r="B229" s="87">
        <v>42791</v>
      </c>
      <c r="C229" s="86">
        <v>77863.5</v>
      </c>
      <c r="D229" s="86">
        <v>944.572</v>
      </c>
      <c r="E229" s="86">
        <v>181.57749999999999</v>
      </c>
      <c r="F229" s="85">
        <v>3.5546871475762298E-3</v>
      </c>
      <c r="G229" s="85">
        <v>0.2604040457954151</v>
      </c>
      <c r="H229" s="85">
        <v>0.10347918565785452</v>
      </c>
      <c r="J229" s="81" t="s">
        <v>2377</v>
      </c>
      <c r="K229" s="81">
        <v>1.3927808930597778</v>
      </c>
      <c r="L229" s="81">
        <v>0.17694970903006513</v>
      </c>
      <c r="M229" s="81">
        <v>5.9933677947917596E-2</v>
      </c>
    </row>
    <row r="230" spans="1:13">
      <c r="A230" s="86" t="s">
        <v>946</v>
      </c>
      <c r="B230" s="87">
        <v>42792</v>
      </c>
      <c r="C230" s="86">
        <v>77574.7</v>
      </c>
      <c r="D230" s="86">
        <v>942.44600000000003</v>
      </c>
      <c r="E230" s="86">
        <v>181.53</v>
      </c>
      <c r="F230" s="85">
        <v>-1.664007000926615E-3</v>
      </c>
      <c r="G230" s="85">
        <v>0.26543584510446316</v>
      </c>
      <c r="H230" s="85">
        <v>9.9981821487002298E-2</v>
      </c>
      <c r="J230" s="81" t="s">
        <v>2378</v>
      </c>
      <c r="K230" s="81">
        <v>1.3794733586756682</v>
      </c>
      <c r="L230" s="81">
        <v>0.1731410829868969</v>
      </c>
      <c r="M230" s="81">
        <v>6.5033080127419707E-2</v>
      </c>
    </row>
    <row r="231" spans="1:13">
      <c r="A231" s="86" t="s">
        <v>945</v>
      </c>
      <c r="B231" s="87">
        <v>42793</v>
      </c>
      <c r="C231" s="86">
        <v>77590.7</v>
      </c>
      <c r="D231" s="86">
        <v>940.32</v>
      </c>
      <c r="E231" s="86">
        <v>180.74</v>
      </c>
      <c r="F231" s="85">
        <v>-3.2052846729582196E-3</v>
      </c>
      <c r="G231" s="85">
        <v>0.27668934055639283</v>
      </c>
      <c r="H231" s="85">
        <v>0.10180443794196559</v>
      </c>
      <c r="J231" s="81" t="s">
        <v>2379</v>
      </c>
      <c r="K231" s="81">
        <v>1.3890654023660542</v>
      </c>
      <c r="L231" s="81">
        <v>0.16173438864697109</v>
      </c>
      <c r="M231" s="81">
        <v>5.6460540882492527E-2</v>
      </c>
    </row>
    <row r="232" spans="1:13">
      <c r="A232" s="86" t="s">
        <v>944</v>
      </c>
      <c r="B232" s="87">
        <v>42794</v>
      </c>
      <c r="C232" s="86">
        <v>77602.3</v>
      </c>
      <c r="D232" s="86">
        <v>936.37</v>
      </c>
      <c r="E232" s="86">
        <v>179.71</v>
      </c>
      <c r="F232" s="85">
        <v>-8.0022191457567171E-3</v>
      </c>
      <c r="G232" s="85">
        <v>0.26740298588270339</v>
      </c>
      <c r="H232" s="85">
        <v>8.6583227522824879E-2</v>
      </c>
      <c r="J232" s="81" t="s">
        <v>2380</v>
      </c>
      <c r="K232" s="81">
        <v>1.2771970208877579</v>
      </c>
      <c r="L232" s="81">
        <v>0.15861146144783844</v>
      </c>
      <c r="M232" s="81">
        <v>4.8487717254102503E-2</v>
      </c>
    </row>
    <row r="233" spans="1:13">
      <c r="A233" s="86" t="s">
        <v>943</v>
      </c>
      <c r="B233" s="87">
        <v>42795</v>
      </c>
      <c r="C233" s="86">
        <v>77475.199999999997</v>
      </c>
      <c r="D233" s="86">
        <v>938.47</v>
      </c>
      <c r="E233" s="86">
        <v>178.72</v>
      </c>
      <c r="F233" s="85">
        <v>-3.3267381756714176E-3</v>
      </c>
      <c r="G233" s="85">
        <v>0.26894005976445778</v>
      </c>
      <c r="H233" s="85">
        <v>7.7665219488663784E-2</v>
      </c>
      <c r="J233" s="81" t="s">
        <v>2381</v>
      </c>
      <c r="K233" s="81">
        <v>1.2664403771127715</v>
      </c>
      <c r="L233" s="81">
        <v>0.15509439042322959</v>
      </c>
      <c r="M233" s="81">
        <v>4.0693184012357664E-2</v>
      </c>
    </row>
    <row r="234" spans="1:13">
      <c r="A234" s="86" t="s">
        <v>942</v>
      </c>
      <c r="B234" s="87">
        <v>42798</v>
      </c>
      <c r="C234" s="86">
        <v>77135.100000000006</v>
      </c>
      <c r="D234" s="86">
        <v>936.04</v>
      </c>
      <c r="E234" s="86">
        <v>179.2525</v>
      </c>
      <c r="F234" s="85">
        <v>-5.2115575089759503E-3</v>
      </c>
      <c r="G234" s="85">
        <v>0.26435508489457393</v>
      </c>
      <c r="H234" s="85">
        <v>7.9509183980728704E-2</v>
      </c>
      <c r="J234" s="81" t="s">
        <v>1543</v>
      </c>
      <c r="K234" s="81">
        <v>1.2172604559542464</v>
      </c>
      <c r="L234" s="81">
        <v>0.15519758160529218</v>
      </c>
      <c r="M234" s="81">
        <v>4.7527047913446641E-2</v>
      </c>
    </row>
    <row r="235" spans="1:13">
      <c r="A235" s="86" t="s">
        <v>941</v>
      </c>
      <c r="B235" s="87">
        <v>42799</v>
      </c>
      <c r="C235" s="86">
        <v>76766.899999999994</v>
      </c>
      <c r="D235" s="86">
        <v>935.23</v>
      </c>
      <c r="E235" s="86">
        <v>179.43</v>
      </c>
      <c r="F235" s="85">
        <v>-1.1357548345885649E-2</v>
      </c>
      <c r="G235" s="85">
        <v>0.24213727886096814</v>
      </c>
      <c r="H235" s="85">
        <v>7.2568593460458075E-2</v>
      </c>
      <c r="J235" s="81" t="s">
        <v>2382</v>
      </c>
      <c r="K235" s="81">
        <v>1.1989440574174219</v>
      </c>
      <c r="L235" s="81">
        <v>0.16296590837745661</v>
      </c>
      <c r="M235" s="81">
        <v>4.9083642035484543E-2</v>
      </c>
    </row>
    <row r="236" spans="1:13">
      <c r="A236" s="86" t="s">
        <v>940</v>
      </c>
      <c r="B236" s="87">
        <v>42800</v>
      </c>
      <c r="C236" s="86">
        <v>76789.7</v>
      </c>
      <c r="D236" s="86">
        <v>934.42</v>
      </c>
      <c r="E236" s="86">
        <v>180.65</v>
      </c>
      <c r="F236" s="85">
        <v>-1.1687589610001936E-2</v>
      </c>
      <c r="G236" s="85">
        <v>0.21495254193212832</v>
      </c>
      <c r="H236" s="85">
        <v>6.9441155576604352E-2</v>
      </c>
      <c r="J236" s="81" t="s">
        <v>2383</v>
      </c>
      <c r="K236" s="81">
        <v>1.2333390086364746</v>
      </c>
      <c r="L236" s="81">
        <v>0.16709320564682573</v>
      </c>
      <c r="M236" s="81">
        <v>4.4372982637180591E-2</v>
      </c>
    </row>
    <row r="237" spans="1:13">
      <c r="A237" s="86" t="s">
        <v>939</v>
      </c>
      <c r="B237" s="87">
        <v>42801</v>
      </c>
      <c r="C237" s="86">
        <v>76800.399999999994</v>
      </c>
      <c r="D237" s="86">
        <v>936.5</v>
      </c>
      <c r="E237" s="86">
        <v>180.69</v>
      </c>
      <c r="F237" s="85">
        <v>-1.5659645588050664E-2</v>
      </c>
      <c r="G237" s="85">
        <v>0.19337672730609046</v>
      </c>
      <c r="H237" s="85">
        <v>5.658943059717858E-2</v>
      </c>
      <c r="J237" s="81" t="s">
        <v>2384</v>
      </c>
      <c r="K237" s="81">
        <v>1.3292407726391686</v>
      </c>
      <c r="L237" s="81">
        <v>0.16844375963020042</v>
      </c>
      <c r="M237" s="81">
        <v>4.2834630628909798E-2</v>
      </c>
    </row>
    <row r="238" spans="1:13">
      <c r="A238" s="86" t="s">
        <v>938</v>
      </c>
      <c r="B238" s="87">
        <v>42802</v>
      </c>
      <c r="C238" s="86">
        <v>76285.5</v>
      </c>
      <c r="D238" s="86">
        <v>934.9</v>
      </c>
      <c r="E238" s="86">
        <v>180.19</v>
      </c>
      <c r="F238" s="85">
        <v>-2.3145480388767292E-2</v>
      </c>
      <c r="G238" s="85">
        <v>0.1834716518727435</v>
      </c>
      <c r="H238" s="85">
        <v>4.938559198648873E-2</v>
      </c>
      <c r="J238" s="81" t="s">
        <v>2385</v>
      </c>
      <c r="K238" s="81">
        <v>1.4151656567498505</v>
      </c>
      <c r="L238" s="81">
        <v>0.1697819951736268</v>
      </c>
      <c r="M238" s="81">
        <v>3.6737588652482334E-2</v>
      </c>
    </row>
    <row r="239" spans="1:13">
      <c r="A239" s="86" t="s">
        <v>937</v>
      </c>
      <c r="B239" s="87">
        <v>42805</v>
      </c>
      <c r="C239" s="86">
        <v>76315.600000000006</v>
      </c>
      <c r="D239" s="86">
        <v>937.06</v>
      </c>
      <c r="E239" s="86">
        <v>179.8</v>
      </c>
      <c r="F239" s="85">
        <v>-2.3577760036029294E-2</v>
      </c>
      <c r="G239" s="85">
        <v>0.17842501068940364</v>
      </c>
      <c r="H239" s="85">
        <v>4.3286526633399047E-2</v>
      </c>
      <c r="J239" s="81" t="s">
        <v>2386</v>
      </c>
      <c r="K239" s="81">
        <v>1.4145844046858147</v>
      </c>
      <c r="L239" s="81">
        <v>0.17257639593648433</v>
      </c>
      <c r="M239" s="81">
        <v>4.683785068949109E-2</v>
      </c>
    </row>
    <row r="240" spans="1:13">
      <c r="A240" s="86" t="s">
        <v>936</v>
      </c>
      <c r="B240" s="87">
        <v>42806</v>
      </c>
      <c r="C240" s="86">
        <v>76329</v>
      </c>
      <c r="D240" s="86">
        <v>937.78</v>
      </c>
      <c r="E240" s="86">
        <v>179.67</v>
      </c>
      <c r="F240" s="85">
        <v>-2.4175402710304272E-2</v>
      </c>
      <c r="G240" s="85">
        <v>0.18994023525231873</v>
      </c>
      <c r="H240" s="85">
        <v>4.4228757410205599E-2</v>
      </c>
      <c r="J240" s="81" t="s">
        <v>2387</v>
      </c>
      <c r="K240" s="81">
        <v>1.4233862041601801</v>
      </c>
      <c r="L240" s="81">
        <v>0.14437706780905257</v>
      </c>
      <c r="M240" s="81">
        <v>4.3350268268363301E-2</v>
      </c>
    </row>
    <row r="241" spans="1:13">
      <c r="A241" s="86" t="s">
        <v>935</v>
      </c>
      <c r="B241" s="87">
        <v>42807</v>
      </c>
      <c r="C241" s="86">
        <v>76332</v>
      </c>
      <c r="D241" s="86">
        <v>938.5</v>
      </c>
      <c r="E241" s="86">
        <v>179.89</v>
      </c>
      <c r="F241" s="85">
        <v>-2.5284726115121448E-2</v>
      </c>
      <c r="G241" s="85">
        <v>0.19145856872627554</v>
      </c>
      <c r="H241" s="85">
        <v>4.7150590837650608E-2</v>
      </c>
      <c r="J241" s="81" t="s">
        <v>2388</v>
      </c>
      <c r="K241" s="81">
        <v>1.4856769815539814</v>
      </c>
      <c r="L241" s="81">
        <v>0.15020284077753954</v>
      </c>
      <c r="M241" s="81">
        <v>3.0300554420776171E-2</v>
      </c>
    </row>
    <row r="242" spans="1:13">
      <c r="A242" s="86" t="s">
        <v>934</v>
      </c>
      <c r="B242" s="87">
        <v>42808</v>
      </c>
      <c r="C242" s="86">
        <v>76639</v>
      </c>
      <c r="D242" s="86">
        <v>939.97</v>
      </c>
      <c r="E242" s="86">
        <v>179.69</v>
      </c>
      <c r="F242" s="85">
        <v>-3.4365884850661166E-2</v>
      </c>
      <c r="G242" s="85">
        <v>0.17916918607130938</v>
      </c>
      <c r="H242" s="85">
        <v>4.3180920976243931E-2</v>
      </c>
      <c r="J242" s="81" t="s">
        <v>2389</v>
      </c>
      <c r="K242" s="81">
        <v>1.4967173838770829</v>
      </c>
      <c r="L242" s="81">
        <v>0.15214742460097685</v>
      </c>
      <c r="M242" s="81">
        <v>2.6046986721144139E-2</v>
      </c>
    </row>
    <row r="243" spans="1:13">
      <c r="A243" s="86" t="s">
        <v>933</v>
      </c>
      <c r="B243" s="87">
        <v>42809</v>
      </c>
      <c r="C243" s="86">
        <v>76737.899999999994</v>
      </c>
      <c r="D243" s="86">
        <v>943.52</v>
      </c>
      <c r="E243" s="86">
        <v>179.69</v>
      </c>
      <c r="F243" s="85">
        <v>-4.3605980804295341E-2</v>
      </c>
      <c r="G243" s="85">
        <v>0.17433567739125011</v>
      </c>
      <c r="H243" s="85">
        <v>4.1318961520630415E-2</v>
      </c>
      <c r="J243" s="81" t="s">
        <v>1531</v>
      </c>
      <c r="K243" s="81">
        <v>1.4882618624329376</v>
      </c>
      <c r="L243" s="81">
        <v>0.15409334045189427</v>
      </c>
      <c r="M243" s="81">
        <v>3.0788637637824801E-2</v>
      </c>
    </row>
    <row r="244" spans="1:13">
      <c r="A244" s="86" t="s">
        <v>383</v>
      </c>
      <c r="B244" s="87">
        <v>42812</v>
      </c>
      <c r="C244" s="86">
        <v>77230</v>
      </c>
      <c r="D244" s="86">
        <v>954.17</v>
      </c>
      <c r="E244" s="86">
        <v>179.69</v>
      </c>
      <c r="F244" s="85">
        <v>-3.5077307512103695E-2</v>
      </c>
      <c r="G244" s="85">
        <v>0.20677138665452532</v>
      </c>
      <c r="H244" s="85">
        <v>5.1864426622958426E-2</v>
      </c>
    </row>
    <row r="245" spans="1:13">
      <c r="A245" s="86" t="s">
        <v>932</v>
      </c>
      <c r="B245" s="87">
        <v>42819</v>
      </c>
      <c r="C245" s="86">
        <v>77485.8</v>
      </c>
      <c r="D245" s="86">
        <v>962.011666666667</v>
      </c>
      <c r="E245" s="86">
        <v>183.59</v>
      </c>
      <c r="F245" s="85">
        <v>-3.4076545075131359E-2</v>
      </c>
      <c r="G245" s="85">
        <v>0.21592010246298821</v>
      </c>
      <c r="H245" s="85">
        <v>7.1307696796405473E-2</v>
      </c>
    </row>
    <row r="246" spans="1:13">
      <c r="A246" s="86" t="s">
        <v>931</v>
      </c>
      <c r="B246" s="87">
        <v>42820</v>
      </c>
      <c r="C246" s="86">
        <v>77502.899999999994</v>
      </c>
      <c r="D246" s="86">
        <v>963.86083333333295</v>
      </c>
      <c r="E246" s="86">
        <v>183.98</v>
      </c>
      <c r="F246" s="85">
        <v>-4.5534314528394737E-2</v>
      </c>
      <c r="G246" s="85">
        <v>0.19083864936434036</v>
      </c>
      <c r="H246" s="85">
        <v>7.0120613165397749E-2</v>
      </c>
    </row>
    <row r="247" spans="1:13">
      <c r="A247" s="86" t="s">
        <v>930</v>
      </c>
      <c r="B247" s="87">
        <v>42821</v>
      </c>
      <c r="C247" s="86">
        <v>77523.3</v>
      </c>
      <c r="D247" s="86">
        <v>965.71</v>
      </c>
      <c r="E247" s="86">
        <v>183.78</v>
      </c>
      <c r="F247" s="85">
        <v>-4.5996234355964116E-2</v>
      </c>
      <c r="G247" s="85">
        <v>0.1904440029502954</v>
      </c>
      <c r="H247" s="85">
        <v>6.8612629375508938E-2</v>
      </c>
    </row>
    <row r="248" spans="1:13">
      <c r="A248" s="86" t="s">
        <v>929</v>
      </c>
      <c r="B248" s="87">
        <v>42822</v>
      </c>
      <c r="C248" s="86">
        <v>77548.5</v>
      </c>
      <c r="D248" s="86">
        <v>970.32</v>
      </c>
      <c r="E248" s="86">
        <v>183.59</v>
      </c>
      <c r="F248" s="85">
        <v>-4.1850506018975553E-2</v>
      </c>
      <c r="G248" s="85">
        <v>0.19344681688477827</v>
      </c>
      <c r="H248" s="85">
        <v>7.0495626822157487E-2</v>
      </c>
    </row>
    <row r="249" spans="1:13">
      <c r="A249" s="86" t="s">
        <v>928</v>
      </c>
      <c r="B249" s="87">
        <v>42823</v>
      </c>
      <c r="C249" s="86">
        <v>77584.399999999994</v>
      </c>
      <c r="D249" s="86">
        <v>971.86</v>
      </c>
      <c r="E249" s="86">
        <v>183.55</v>
      </c>
      <c r="F249" s="85">
        <v>-3.6951985630817918E-2</v>
      </c>
      <c r="G249" s="85">
        <v>0.19271504485598223</v>
      </c>
      <c r="H249" s="85">
        <v>6.9202539756509696E-2</v>
      </c>
    </row>
    <row r="250" spans="1:13">
      <c r="A250" s="86" t="s">
        <v>927</v>
      </c>
      <c r="B250" s="87">
        <v>42828</v>
      </c>
      <c r="C250" s="86">
        <v>77616.800000000003</v>
      </c>
      <c r="D250" s="86">
        <v>965.15</v>
      </c>
      <c r="E250" s="86">
        <v>183.85</v>
      </c>
      <c r="F250" s="85">
        <v>-4.7417538450964747E-2</v>
      </c>
      <c r="G250" s="85">
        <v>0.1572819492074149</v>
      </c>
      <c r="H250" s="85">
        <v>5.3823225954373388E-2</v>
      </c>
    </row>
    <row r="251" spans="1:13">
      <c r="A251" s="86" t="s">
        <v>926</v>
      </c>
      <c r="B251" s="87">
        <v>42829</v>
      </c>
      <c r="C251" s="86">
        <v>77647.100000000006</v>
      </c>
      <c r="D251" s="86">
        <v>965.17</v>
      </c>
      <c r="E251" s="86">
        <v>185.24</v>
      </c>
      <c r="F251" s="85">
        <v>-4.7706007954680496E-2</v>
      </c>
      <c r="G251" s="85">
        <v>0.16333196731191091</v>
      </c>
      <c r="H251" s="85">
        <v>6.2430099509621195E-2</v>
      </c>
    </row>
    <row r="252" spans="1:13">
      <c r="A252" s="86" t="s">
        <v>925</v>
      </c>
      <c r="B252" s="87">
        <v>42830</v>
      </c>
      <c r="C252" s="86">
        <v>77689.899999999994</v>
      </c>
      <c r="D252" s="86">
        <v>969.22</v>
      </c>
      <c r="E252" s="86">
        <v>186.29</v>
      </c>
      <c r="F252" s="85">
        <v>-3.911805047945216E-2</v>
      </c>
      <c r="G252" s="85">
        <v>0.17024462099442172</v>
      </c>
      <c r="H252" s="85">
        <v>6.8666819642037691E-2</v>
      </c>
    </row>
    <row r="253" spans="1:13">
      <c r="A253" s="86" t="s">
        <v>924</v>
      </c>
      <c r="B253" s="87">
        <v>42833</v>
      </c>
      <c r="C253" s="86">
        <v>77804.7</v>
      </c>
      <c r="D253" s="86">
        <v>962.48800000000006</v>
      </c>
      <c r="E253" s="86">
        <v>185.78749999999999</v>
      </c>
      <c r="F253" s="85">
        <v>-3.7929026203103566E-2</v>
      </c>
      <c r="G253" s="85">
        <v>0.16414040010643705</v>
      </c>
      <c r="H253" s="85">
        <v>5.7533583788706766E-2</v>
      </c>
    </row>
    <row r="254" spans="1:13">
      <c r="A254" s="86" t="s">
        <v>923</v>
      </c>
      <c r="B254" s="87">
        <v>42834</v>
      </c>
      <c r="C254" s="86">
        <v>77860.399999999994</v>
      </c>
      <c r="D254" s="86">
        <v>960.24400000000003</v>
      </c>
      <c r="E254" s="86">
        <v>185.62</v>
      </c>
      <c r="F254" s="85">
        <v>-3.835446571268375E-2</v>
      </c>
      <c r="G254" s="85">
        <v>0.18115551619370951</v>
      </c>
      <c r="H254" s="85">
        <v>6.629136029411753E-2</v>
      </c>
    </row>
    <row r="255" spans="1:13">
      <c r="A255" s="86" t="s">
        <v>922</v>
      </c>
      <c r="B255" s="87">
        <v>42835</v>
      </c>
      <c r="C255" s="86">
        <v>78107.8</v>
      </c>
      <c r="D255" s="86">
        <v>958</v>
      </c>
      <c r="E255" s="86">
        <v>185.92</v>
      </c>
      <c r="F255" s="85">
        <v>-3.275308441699154E-2</v>
      </c>
      <c r="G255" s="85">
        <v>0.18413408649864649</v>
      </c>
      <c r="H255" s="85">
        <v>6.7462823678015704E-2</v>
      </c>
    </row>
    <row r="256" spans="1:13">
      <c r="A256" s="86" t="s">
        <v>921</v>
      </c>
      <c r="B256" s="87">
        <v>42837</v>
      </c>
      <c r="C256" s="86">
        <v>78132.399999999994</v>
      </c>
      <c r="D256" s="86">
        <v>958.2</v>
      </c>
      <c r="E256" s="86">
        <v>187.07</v>
      </c>
      <c r="F256" s="85">
        <v>-3.1264413420289183E-2</v>
      </c>
      <c r="G256" s="85">
        <v>0.17136786721074593</v>
      </c>
      <c r="H256" s="85">
        <v>6.2988322868426261E-2</v>
      </c>
    </row>
    <row r="257" spans="1:8">
      <c r="A257" s="86" t="s">
        <v>920</v>
      </c>
      <c r="B257" s="87">
        <v>42840</v>
      </c>
      <c r="C257" s="86">
        <v>78383.3</v>
      </c>
      <c r="D257" s="86">
        <v>960.90599999999995</v>
      </c>
      <c r="E257" s="86">
        <v>185.36</v>
      </c>
      <c r="F257" s="85">
        <v>-2.3634572194811354E-2</v>
      </c>
      <c r="G257" s="85">
        <v>0.17038929908625189</v>
      </c>
      <c r="H257" s="85">
        <v>4.9663061328501179E-2</v>
      </c>
    </row>
    <row r="258" spans="1:8">
      <c r="A258" s="86" t="s">
        <v>919</v>
      </c>
      <c r="B258" s="87">
        <v>42841</v>
      </c>
      <c r="C258" s="86">
        <v>78471.7</v>
      </c>
      <c r="D258" s="86">
        <v>961.80799999999999</v>
      </c>
      <c r="E258" s="86">
        <v>184.79</v>
      </c>
      <c r="F258" s="85">
        <v>-2.2310571326050521E-2</v>
      </c>
      <c r="G258" s="85">
        <v>0.16722855305154072</v>
      </c>
      <c r="H258" s="85">
        <v>4.8394417338023299E-2</v>
      </c>
    </row>
    <row r="259" spans="1:8">
      <c r="A259" s="86" t="s">
        <v>918</v>
      </c>
      <c r="B259" s="87">
        <v>42842</v>
      </c>
      <c r="C259" s="86">
        <v>78247.5</v>
      </c>
      <c r="D259" s="86">
        <v>962.71</v>
      </c>
      <c r="E259" s="86">
        <v>184.37</v>
      </c>
      <c r="F259" s="85">
        <v>-2.3240747328961864E-2</v>
      </c>
      <c r="G259" s="85">
        <v>0.15866310417870211</v>
      </c>
      <c r="H259" s="85">
        <v>4.2168334181222233E-2</v>
      </c>
    </row>
    <row r="260" spans="1:8">
      <c r="A260" s="86" t="s">
        <v>917</v>
      </c>
      <c r="B260" s="87">
        <v>42843</v>
      </c>
      <c r="C260" s="86">
        <v>78339.8</v>
      </c>
      <c r="D260" s="86">
        <v>957.7</v>
      </c>
      <c r="E260" s="86">
        <v>184.2</v>
      </c>
      <c r="F260" s="85">
        <v>-1.5686979116277144E-2</v>
      </c>
      <c r="G260" s="85">
        <v>0.13451400817390291</v>
      </c>
      <c r="H260" s="85">
        <v>3.6112048599392432E-2</v>
      </c>
    </row>
    <row r="261" spans="1:8">
      <c r="A261" s="86" t="s">
        <v>916</v>
      </c>
      <c r="B261" s="87">
        <v>42844</v>
      </c>
      <c r="C261" s="86">
        <v>78651.399999999994</v>
      </c>
      <c r="D261" s="86">
        <v>952.92</v>
      </c>
      <c r="E261" s="86">
        <v>184.16</v>
      </c>
      <c r="F261" s="85">
        <v>8.547819575096538E-3</v>
      </c>
      <c r="G261" s="85">
        <v>0.12922874193594236</v>
      </c>
      <c r="H261" s="85">
        <v>3.4054858362110085E-2</v>
      </c>
    </row>
    <row r="262" spans="1:8">
      <c r="A262" s="86" t="s">
        <v>915</v>
      </c>
      <c r="B262" s="87">
        <v>42847</v>
      </c>
      <c r="C262" s="86">
        <v>79302.7</v>
      </c>
      <c r="D262" s="86">
        <v>963.98400000000004</v>
      </c>
      <c r="E262" s="86">
        <v>184.60249999999999</v>
      </c>
      <c r="F262" s="85">
        <v>2.304679537954657E-2</v>
      </c>
      <c r="G262" s="85">
        <v>0.14246705871477428</v>
      </c>
      <c r="H262" s="85">
        <v>3.5928731762065125E-2</v>
      </c>
    </row>
    <row r="263" spans="1:8">
      <c r="A263" s="86" t="s">
        <v>914</v>
      </c>
      <c r="B263" s="87">
        <v>42848</v>
      </c>
      <c r="C263" s="86">
        <v>79390.600000000006</v>
      </c>
      <c r="D263" s="86">
        <v>967.67200000000003</v>
      </c>
      <c r="E263" s="86">
        <v>184.75</v>
      </c>
      <c r="F263" s="85">
        <v>1.2178174650731899E-2</v>
      </c>
      <c r="G263" s="85">
        <v>0.1469656741892662</v>
      </c>
      <c r="H263" s="85">
        <v>3.6931020935062175E-2</v>
      </c>
    </row>
    <row r="264" spans="1:8">
      <c r="A264" s="86" t="s">
        <v>913</v>
      </c>
      <c r="B264" s="87">
        <v>42849</v>
      </c>
      <c r="C264" s="86">
        <v>79425.899999999994</v>
      </c>
      <c r="D264" s="86">
        <v>971.36</v>
      </c>
      <c r="E264" s="86">
        <v>185.14</v>
      </c>
      <c r="F264" s="85">
        <v>1.268632643511669E-2</v>
      </c>
      <c r="G264" s="85">
        <v>0.13911789194704061</v>
      </c>
      <c r="H264" s="85">
        <v>3.2225691347011365E-2</v>
      </c>
    </row>
    <row r="265" spans="1:8">
      <c r="A265" s="86" t="s">
        <v>912</v>
      </c>
      <c r="B265" s="87">
        <v>42851</v>
      </c>
      <c r="C265" s="86">
        <v>79596.899999999994</v>
      </c>
      <c r="D265" s="86">
        <v>982.53</v>
      </c>
      <c r="E265" s="86">
        <v>186.81</v>
      </c>
      <c r="F265" s="85">
        <v>1.6965848547956242E-2</v>
      </c>
      <c r="G265" s="85">
        <v>0.15666607805050314</v>
      </c>
      <c r="H265" s="85">
        <v>4.3981222756231064E-2</v>
      </c>
    </row>
    <row r="266" spans="1:8">
      <c r="A266" s="86" t="s">
        <v>911</v>
      </c>
      <c r="B266" s="87">
        <v>42854</v>
      </c>
      <c r="C266" s="86">
        <v>79755.600000000006</v>
      </c>
      <c r="D266" s="86">
        <v>980.86800000000005</v>
      </c>
      <c r="E266" s="86">
        <v>186.99</v>
      </c>
      <c r="F266" s="85">
        <v>1.8828155239347222E-2</v>
      </c>
      <c r="G266" s="85">
        <v>0.16313055852009972</v>
      </c>
      <c r="H266" s="85">
        <v>3.9020934335366242E-2</v>
      </c>
    </row>
    <row r="267" spans="1:8">
      <c r="A267" s="86" t="s">
        <v>910</v>
      </c>
      <c r="B267" s="87">
        <v>42855</v>
      </c>
      <c r="C267" s="86">
        <v>79785</v>
      </c>
      <c r="D267" s="86">
        <v>980.31399999999996</v>
      </c>
      <c r="E267" s="86">
        <v>187.05</v>
      </c>
      <c r="F267" s="85">
        <v>1.7039247504407218E-2</v>
      </c>
      <c r="G267" s="85">
        <v>0.16530638930163444</v>
      </c>
      <c r="H267" s="85">
        <v>3.7380067661250127E-2</v>
      </c>
    </row>
    <row r="268" spans="1:8">
      <c r="A268" s="86" t="s">
        <v>909</v>
      </c>
      <c r="B268" s="87">
        <v>42856</v>
      </c>
      <c r="C268" s="86">
        <v>79826.600000000006</v>
      </c>
      <c r="D268" s="86">
        <v>979.76</v>
      </c>
      <c r="E268" s="86">
        <v>187.11</v>
      </c>
      <c r="F268" s="85">
        <v>1.4464647902359351E-2</v>
      </c>
      <c r="G268" s="85">
        <v>0.16749285033365102</v>
      </c>
      <c r="H268" s="85">
        <v>3.3071996466431219E-2</v>
      </c>
    </row>
    <row r="269" spans="1:8">
      <c r="A269" s="86" t="s">
        <v>908</v>
      </c>
      <c r="B269" s="87">
        <v>42857</v>
      </c>
      <c r="C269" s="86">
        <v>79942.100000000006</v>
      </c>
      <c r="D269" s="86">
        <v>988.19</v>
      </c>
      <c r="E269" s="86">
        <v>187.04</v>
      </c>
      <c r="F269" s="85">
        <v>1.9742481605829143E-2</v>
      </c>
      <c r="G269" s="85">
        <v>0.17274485836013431</v>
      </c>
      <c r="H269" s="85">
        <v>4.3749999999999956E-2</v>
      </c>
    </row>
    <row r="270" spans="1:8">
      <c r="A270" s="86" t="s">
        <v>907</v>
      </c>
      <c r="B270" s="87">
        <v>42858</v>
      </c>
      <c r="C270" s="86">
        <v>79969.2</v>
      </c>
      <c r="D270" s="86">
        <v>985.74</v>
      </c>
      <c r="E270" s="86">
        <v>186.56</v>
      </c>
      <c r="F270" s="85">
        <v>1.995416091127189E-2</v>
      </c>
      <c r="G270" s="85">
        <v>0.1690880842534721</v>
      </c>
      <c r="H270" s="85">
        <v>3.8116966223359805E-2</v>
      </c>
    </row>
    <row r="271" spans="1:8">
      <c r="A271" s="86" t="s">
        <v>906</v>
      </c>
      <c r="B271" s="87">
        <v>42861</v>
      </c>
      <c r="C271" s="86">
        <v>79697.399999999994</v>
      </c>
      <c r="D271" s="86">
        <v>985.36199999999997</v>
      </c>
      <c r="E271" s="86">
        <v>185.9</v>
      </c>
      <c r="F271" s="85">
        <v>1.6359198414580778E-2</v>
      </c>
      <c r="G271" s="85">
        <v>0.17499433586530078</v>
      </c>
      <c r="H271" s="85">
        <v>3.8083538083538038E-2</v>
      </c>
    </row>
    <row r="272" spans="1:8">
      <c r="A272" s="86" t="s">
        <v>905</v>
      </c>
      <c r="B272" s="87">
        <v>42862</v>
      </c>
      <c r="C272" s="86">
        <v>79660.899999999994</v>
      </c>
      <c r="D272" s="86">
        <v>985.23599999999999</v>
      </c>
      <c r="E272" s="86">
        <v>185.68</v>
      </c>
      <c r="F272" s="85">
        <v>1.6285128163257001E-2</v>
      </c>
      <c r="G272" s="85">
        <v>0.17697738594416368</v>
      </c>
      <c r="H272" s="85">
        <v>3.807234304243301E-2</v>
      </c>
    </row>
    <row r="273" spans="1:8">
      <c r="A273" s="86" t="s">
        <v>904</v>
      </c>
      <c r="B273" s="87">
        <v>42863</v>
      </c>
      <c r="C273" s="86">
        <v>79744.100000000006</v>
      </c>
      <c r="D273" s="86">
        <v>985.11</v>
      </c>
      <c r="E273" s="86">
        <v>186.2</v>
      </c>
      <c r="F273" s="85">
        <v>1.8633104001512635E-2</v>
      </c>
      <c r="G273" s="85">
        <v>0.17896765082518518</v>
      </c>
      <c r="H273" s="85">
        <v>4.8187345192524322E-2</v>
      </c>
    </row>
    <row r="274" spans="1:8">
      <c r="A274" s="86" t="s">
        <v>903</v>
      </c>
      <c r="B274" s="87">
        <v>42864</v>
      </c>
      <c r="C274" s="86">
        <v>79858.8</v>
      </c>
      <c r="D274" s="86">
        <v>990.6</v>
      </c>
      <c r="E274" s="86">
        <v>187.06</v>
      </c>
      <c r="F274" s="85">
        <v>2.3248304811107623E-2</v>
      </c>
      <c r="G274" s="85">
        <v>0.206445091281102</v>
      </c>
      <c r="H274" s="85">
        <v>6.5079997722484739E-2</v>
      </c>
    </row>
    <row r="275" spans="1:8">
      <c r="A275" s="86" t="s">
        <v>902</v>
      </c>
      <c r="B275" s="87">
        <v>42865</v>
      </c>
      <c r="C275" s="86">
        <v>80127.100000000006</v>
      </c>
      <c r="D275" s="86">
        <v>995.09</v>
      </c>
      <c r="E275" s="86">
        <v>187.41</v>
      </c>
      <c r="F275" s="85">
        <v>2.6825555079978303E-2</v>
      </c>
      <c r="G275" s="85">
        <v>0.22319057921132868</v>
      </c>
      <c r="H275" s="85">
        <v>7.4167478649624474E-2</v>
      </c>
    </row>
    <row r="276" spans="1:8">
      <c r="A276" s="86" t="s">
        <v>901</v>
      </c>
      <c r="B276" s="87">
        <v>42868</v>
      </c>
      <c r="C276" s="86">
        <v>80142</v>
      </c>
      <c r="D276" s="86">
        <v>1004.174</v>
      </c>
      <c r="E276" s="86">
        <v>187.85249999999999</v>
      </c>
      <c r="F276" s="85">
        <v>3.5106730609023806E-2</v>
      </c>
      <c r="G276" s="85">
        <v>0.24594455762984002</v>
      </c>
      <c r="H276" s="85">
        <v>7.5547857950560404E-2</v>
      </c>
    </row>
    <row r="277" spans="1:8">
      <c r="A277" s="86" t="s">
        <v>900</v>
      </c>
      <c r="B277" s="87">
        <v>42869</v>
      </c>
      <c r="C277" s="86">
        <v>79963</v>
      </c>
      <c r="D277" s="86">
        <v>1007.202</v>
      </c>
      <c r="E277" s="86">
        <v>188</v>
      </c>
      <c r="F277" s="85">
        <v>3.7869928470652958E-2</v>
      </c>
      <c r="G277" s="85">
        <v>0.25362445110476051</v>
      </c>
      <c r="H277" s="85">
        <v>7.6007326007325959E-2</v>
      </c>
    </row>
    <row r="278" spans="1:8">
      <c r="A278" s="86" t="s">
        <v>899</v>
      </c>
      <c r="B278" s="87">
        <v>42870</v>
      </c>
      <c r="C278" s="86">
        <v>79957.5</v>
      </c>
      <c r="D278" s="86">
        <v>1010.23</v>
      </c>
      <c r="E278" s="86">
        <v>188.92</v>
      </c>
      <c r="F278" s="85">
        <v>3.6981557855419789E-2</v>
      </c>
      <c r="G278" s="85">
        <v>0.26135271129090665</v>
      </c>
      <c r="H278" s="85">
        <v>8.7371935075399865E-2</v>
      </c>
    </row>
    <row r="279" spans="1:8">
      <c r="A279" s="86" t="s">
        <v>898</v>
      </c>
      <c r="B279" s="87">
        <v>42871</v>
      </c>
      <c r="C279" s="86">
        <v>80129.3</v>
      </c>
      <c r="D279" s="86">
        <v>1015.05</v>
      </c>
      <c r="E279" s="86">
        <v>188.73</v>
      </c>
      <c r="F279" s="85">
        <v>4.5659424980164731E-2</v>
      </c>
      <c r="G279" s="85">
        <v>0.2579469829348997</v>
      </c>
      <c r="H279" s="85">
        <v>8.8345539472925338E-2</v>
      </c>
    </row>
    <row r="280" spans="1:8">
      <c r="A280" s="86" t="s">
        <v>897</v>
      </c>
      <c r="B280" s="87">
        <v>42872</v>
      </c>
      <c r="C280" s="86">
        <v>80344.2</v>
      </c>
      <c r="D280" s="86">
        <v>1008.63</v>
      </c>
      <c r="E280" s="86">
        <v>188.59</v>
      </c>
      <c r="F280" s="85">
        <v>5.740261586205242E-2</v>
      </c>
      <c r="G280" s="85">
        <v>0.24835080510414986</v>
      </c>
      <c r="H280" s="85">
        <v>8.7475493022719508E-2</v>
      </c>
    </row>
    <row r="281" spans="1:8">
      <c r="A281" s="86" t="s">
        <v>896</v>
      </c>
      <c r="B281" s="87">
        <v>42875</v>
      </c>
      <c r="C281" s="86">
        <v>81077.600000000006</v>
      </c>
      <c r="D281" s="86">
        <v>989.37</v>
      </c>
      <c r="E281" s="86">
        <v>189.27250000000001</v>
      </c>
      <c r="F281" s="85">
        <v>6.4868542368785365E-2</v>
      </c>
      <c r="G281" s="85">
        <v>0.23417318866432324</v>
      </c>
      <c r="H281" s="85">
        <v>9.8059407089400752E-2</v>
      </c>
    </row>
    <row r="282" spans="1:8">
      <c r="A282" s="86" t="s">
        <v>381</v>
      </c>
      <c r="B282" s="87">
        <v>42876</v>
      </c>
      <c r="C282" s="86">
        <v>81194</v>
      </c>
      <c r="D282" s="86">
        <v>982.95</v>
      </c>
      <c r="E282" s="86">
        <v>189.5</v>
      </c>
      <c r="F282" s="85">
        <v>7.0268588722859127E-2</v>
      </c>
      <c r="G282" s="85">
        <v>0.22939747704299229</v>
      </c>
      <c r="H282" s="85">
        <v>0.1016160911521915</v>
      </c>
    </row>
    <row r="283" spans="1:8">
      <c r="A283" s="86" t="s">
        <v>895</v>
      </c>
      <c r="B283" s="87">
        <v>42877</v>
      </c>
      <c r="C283" s="86">
        <v>81124.399999999994</v>
      </c>
      <c r="D283" s="86">
        <v>1003.66</v>
      </c>
      <c r="E283" s="86">
        <v>190.19</v>
      </c>
      <c r="F283" s="85">
        <v>6.7700265199623466E-2</v>
      </c>
      <c r="G283" s="85">
        <v>0.25861831132513213</v>
      </c>
      <c r="H283" s="85">
        <v>0.10826874890740612</v>
      </c>
    </row>
    <row r="284" spans="1:8">
      <c r="A284" s="86" t="s">
        <v>894</v>
      </c>
      <c r="B284" s="87">
        <v>42878</v>
      </c>
      <c r="C284" s="86">
        <v>81124.399999999994</v>
      </c>
      <c r="D284" s="86">
        <v>1004.47</v>
      </c>
      <c r="E284" s="86">
        <v>189.85</v>
      </c>
      <c r="F284" s="85">
        <v>6.332830446869897E-2</v>
      </c>
      <c r="G284" s="85">
        <v>0.25301881143655502</v>
      </c>
      <c r="H284" s="85">
        <v>0.10262515971657571</v>
      </c>
    </row>
    <row r="285" spans="1:8">
      <c r="A285" s="86" t="s">
        <v>893</v>
      </c>
      <c r="B285" s="87">
        <v>42879</v>
      </c>
      <c r="C285" s="86">
        <v>81146.2</v>
      </c>
      <c r="D285" s="86">
        <v>1005.03</v>
      </c>
      <c r="E285" s="86">
        <v>189.09</v>
      </c>
      <c r="F285" s="85">
        <v>6.1938170449385099E-2</v>
      </c>
      <c r="G285" s="85">
        <v>0.26543023343657923</v>
      </c>
      <c r="H285" s="85">
        <v>0.10153792380286619</v>
      </c>
    </row>
    <row r="286" spans="1:8">
      <c r="A286" s="86" t="s">
        <v>892</v>
      </c>
      <c r="B286" s="87">
        <v>42882</v>
      </c>
      <c r="C286" s="86">
        <v>80921.2</v>
      </c>
      <c r="D286" s="86">
        <v>1011.126</v>
      </c>
      <c r="E286" s="86">
        <v>189.01499999999999</v>
      </c>
      <c r="F286" s="85">
        <v>5.8508822302130836E-2</v>
      </c>
      <c r="G286" s="85">
        <v>0.27824299519106765</v>
      </c>
      <c r="H286" s="85">
        <v>0.11454095170705814</v>
      </c>
    </row>
    <row r="287" spans="1:8">
      <c r="A287" s="86" t="s">
        <v>891</v>
      </c>
      <c r="B287" s="87">
        <v>42883</v>
      </c>
      <c r="C287" s="86">
        <v>80713.2</v>
      </c>
      <c r="D287" s="86">
        <v>1013.158</v>
      </c>
      <c r="E287" s="86">
        <v>188.99</v>
      </c>
      <c r="F287" s="85">
        <v>5.3505956490923934E-2</v>
      </c>
      <c r="G287" s="85">
        <v>0.28426670046900759</v>
      </c>
      <c r="H287" s="85">
        <v>0.12353605612032581</v>
      </c>
    </row>
    <row r="288" spans="1:8">
      <c r="A288" s="86" t="s">
        <v>890</v>
      </c>
      <c r="B288" s="87">
        <v>42884</v>
      </c>
      <c r="C288" s="86">
        <v>80607.899999999994</v>
      </c>
      <c r="D288" s="86">
        <v>1015.19</v>
      </c>
      <c r="E288" s="86">
        <v>189.11</v>
      </c>
      <c r="F288" s="85">
        <v>5.1049120647570501E-2</v>
      </c>
      <c r="G288" s="85">
        <v>0.28832853208797071</v>
      </c>
      <c r="H288" s="85">
        <v>0.12251439425416999</v>
      </c>
    </row>
    <row r="289" spans="1:8">
      <c r="A289" s="86" t="s">
        <v>889</v>
      </c>
      <c r="B289" s="87">
        <v>42885</v>
      </c>
      <c r="C289" s="86">
        <v>80511.5</v>
      </c>
      <c r="D289" s="86">
        <v>1011.77</v>
      </c>
      <c r="E289" s="86">
        <v>189.6</v>
      </c>
      <c r="F289" s="85">
        <v>4.7603867122949062E-2</v>
      </c>
      <c r="G289" s="85">
        <v>0.26521858743497395</v>
      </c>
      <c r="H289" s="85">
        <v>0.11359097850346522</v>
      </c>
    </row>
    <row r="290" spans="1:8">
      <c r="A290" s="86" t="s">
        <v>888</v>
      </c>
      <c r="B290" s="87">
        <v>42886</v>
      </c>
      <c r="C290" s="86">
        <v>80513.3</v>
      </c>
      <c r="D290" s="86">
        <v>1005.33</v>
      </c>
      <c r="E290" s="86">
        <v>189.72</v>
      </c>
      <c r="F290" s="85">
        <v>4.9845743806933296E-2</v>
      </c>
      <c r="G290" s="85">
        <v>0.24968302033144907</v>
      </c>
      <c r="H290" s="85">
        <v>0.11287413295009618</v>
      </c>
    </row>
    <row r="291" spans="1:8">
      <c r="A291" s="86" t="s">
        <v>887</v>
      </c>
      <c r="B291" s="87">
        <v>42889</v>
      </c>
      <c r="C291" s="86">
        <v>80288.899999999994</v>
      </c>
      <c r="D291" s="86">
        <v>1010.61</v>
      </c>
      <c r="E291" s="86">
        <v>189.95500000000001</v>
      </c>
      <c r="F291" s="85">
        <v>5.108068126775489E-2</v>
      </c>
      <c r="G291" s="85">
        <v>0.25375900672899432</v>
      </c>
      <c r="H291" s="85">
        <v>0.11377895045441222</v>
      </c>
    </row>
    <row r="292" spans="1:8">
      <c r="A292" s="86" t="s">
        <v>886</v>
      </c>
      <c r="B292" s="87">
        <v>42892</v>
      </c>
      <c r="C292" s="86">
        <v>80293.5</v>
      </c>
      <c r="D292" s="86">
        <v>1015.89</v>
      </c>
      <c r="E292" s="86">
        <v>190.19</v>
      </c>
      <c r="F292" s="85">
        <v>5.0528904967192867E-2</v>
      </c>
      <c r="G292" s="85">
        <v>0.25781888418393883</v>
      </c>
      <c r="H292" s="85">
        <v>0.12392152227869047</v>
      </c>
    </row>
    <row r="293" spans="1:8">
      <c r="A293" s="86" t="s">
        <v>885</v>
      </c>
      <c r="B293" s="87">
        <v>42893</v>
      </c>
      <c r="C293" s="86">
        <v>79758.5</v>
      </c>
      <c r="D293" s="86">
        <v>1015.75</v>
      </c>
      <c r="E293" s="86">
        <v>190.12</v>
      </c>
      <c r="F293" s="85">
        <v>4.7466517476052017E-2</v>
      </c>
      <c r="G293" s="85">
        <v>0.25797262988420333</v>
      </c>
      <c r="H293" s="85">
        <v>0.12430514488468369</v>
      </c>
    </row>
    <row r="294" spans="1:8">
      <c r="A294" s="86" t="s">
        <v>884</v>
      </c>
      <c r="B294" s="87">
        <v>42896</v>
      </c>
      <c r="C294" s="86">
        <v>79855.7</v>
      </c>
      <c r="D294" s="86">
        <v>1011.652</v>
      </c>
      <c r="E294" s="86">
        <v>189.85749999999999</v>
      </c>
      <c r="F294" s="85">
        <v>4.9570081567526403E-2</v>
      </c>
      <c r="G294" s="85">
        <v>0.25325437922747218</v>
      </c>
      <c r="H294" s="85">
        <v>0.11858540034171927</v>
      </c>
    </row>
    <row r="295" spans="1:8">
      <c r="A295" s="86" t="s">
        <v>883</v>
      </c>
      <c r="B295" s="87">
        <v>42897</v>
      </c>
      <c r="C295" s="86">
        <v>79870.7</v>
      </c>
      <c r="D295" s="86">
        <v>1010.2859999999999</v>
      </c>
      <c r="E295" s="86">
        <v>189.77</v>
      </c>
      <c r="F295" s="85">
        <v>4.8714164541770799E-2</v>
      </c>
      <c r="G295" s="85">
        <v>0.23197797212859661</v>
      </c>
      <c r="H295" s="85">
        <v>0.11288998357963864</v>
      </c>
    </row>
    <row r="296" spans="1:8">
      <c r="A296" s="86" t="s">
        <v>882</v>
      </c>
      <c r="B296" s="87">
        <v>42898</v>
      </c>
      <c r="C296" s="86">
        <v>79564.100000000006</v>
      </c>
      <c r="D296" s="86">
        <v>1008.92</v>
      </c>
      <c r="E296" s="86">
        <v>190.08</v>
      </c>
      <c r="F296" s="85">
        <v>4.5127586741382286E-2</v>
      </c>
      <c r="G296" s="85">
        <v>0.22551806233753613</v>
      </c>
      <c r="H296" s="85">
        <v>9.9618188129121821E-2</v>
      </c>
    </row>
    <row r="297" spans="1:8">
      <c r="A297" s="86" t="s">
        <v>881</v>
      </c>
      <c r="B297" s="87">
        <v>42899</v>
      </c>
      <c r="C297" s="86">
        <v>79426.899999999994</v>
      </c>
      <c r="D297" s="86">
        <v>1009.78</v>
      </c>
      <c r="E297" s="86">
        <v>190.59</v>
      </c>
      <c r="F297" s="85">
        <v>4.6819418908855992E-2</v>
      </c>
      <c r="G297" s="85">
        <v>0.20801531283646368</v>
      </c>
      <c r="H297" s="85">
        <v>8.9147951311503437E-2</v>
      </c>
    </row>
    <row r="298" spans="1:8">
      <c r="A298" s="86" t="s">
        <v>880</v>
      </c>
      <c r="B298" s="87">
        <v>42900</v>
      </c>
      <c r="C298" s="86">
        <v>79465.7</v>
      </c>
      <c r="D298" s="86">
        <v>1013.69</v>
      </c>
      <c r="E298" s="86">
        <v>191.4</v>
      </c>
      <c r="F298" s="85">
        <v>4.7307324299319164E-2</v>
      </c>
      <c r="G298" s="85">
        <v>0.20336427740449681</v>
      </c>
      <c r="H298" s="85">
        <v>9.1842555618938837E-2</v>
      </c>
    </row>
    <row r="299" spans="1:8">
      <c r="A299" s="86" t="s">
        <v>879</v>
      </c>
      <c r="B299" s="87">
        <v>42903</v>
      </c>
      <c r="C299" s="86">
        <v>79285</v>
      </c>
      <c r="D299" s="86">
        <v>1013.246</v>
      </c>
      <c r="E299" s="86">
        <v>191.0925</v>
      </c>
      <c r="F299" s="85">
        <v>5.9250421843123791E-2</v>
      </c>
      <c r="G299" s="85">
        <v>0.23171834656734269</v>
      </c>
      <c r="H299" s="85">
        <v>9.9449103174489073E-2</v>
      </c>
    </row>
    <row r="300" spans="1:8">
      <c r="A300" s="86" t="s">
        <v>878</v>
      </c>
      <c r="B300" s="87">
        <v>42904</v>
      </c>
      <c r="C300" s="86">
        <v>78990.399999999994</v>
      </c>
      <c r="D300" s="86">
        <v>1013.098</v>
      </c>
      <c r="E300" s="86">
        <v>190.99</v>
      </c>
      <c r="F300" s="85">
        <v>5.5770150953382558E-2</v>
      </c>
      <c r="G300" s="85">
        <v>0.24147472440211559</v>
      </c>
      <c r="H300" s="85">
        <v>0.10201373261785252</v>
      </c>
    </row>
    <row r="301" spans="1:8">
      <c r="A301" s="86" t="s">
        <v>877</v>
      </c>
      <c r="B301" s="87">
        <v>42905</v>
      </c>
      <c r="C301" s="86">
        <v>78859.199999999997</v>
      </c>
      <c r="D301" s="86">
        <v>1012.95</v>
      </c>
      <c r="E301" s="86">
        <v>192.28</v>
      </c>
      <c r="F301" s="85">
        <v>5.5671648784144656E-2</v>
      </c>
      <c r="G301" s="85">
        <v>0.25138981543251049</v>
      </c>
      <c r="H301" s="85">
        <v>0.11298911785135446</v>
      </c>
    </row>
    <row r="302" spans="1:8">
      <c r="A302" s="86" t="s">
        <v>876</v>
      </c>
      <c r="B302" s="87">
        <v>42906</v>
      </c>
      <c r="C302" s="86">
        <v>78867.5</v>
      </c>
      <c r="D302" s="86">
        <v>1008.67</v>
      </c>
      <c r="E302" s="86">
        <v>191.89</v>
      </c>
      <c r="F302" s="85">
        <v>6.635775969886315E-2</v>
      </c>
      <c r="G302" s="85">
        <v>0.25603317311284335</v>
      </c>
      <c r="H302" s="85">
        <v>0.10970390932222984</v>
      </c>
    </row>
    <row r="303" spans="1:8">
      <c r="A303" s="86" t="s">
        <v>380</v>
      </c>
      <c r="B303" s="87">
        <v>42907</v>
      </c>
      <c r="C303" s="86">
        <v>78736.2</v>
      </c>
      <c r="D303" s="86">
        <v>1006.47</v>
      </c>
      <c r="E303" s="86">
        <v>193.34</v>
      </c>
      <c r="F303" s="85">
        <v>6.5772749607117653E-2</v>
      </c>
      <c r="G303" s="85">
        <v>0.24533834865563775</v>
      </c>
      <c r="H303" s="85">
        <v>0.11441581647357202</v>
      </c>
    </row>
    <row r="304" spans="1:8">
      <c r="A304" s="86" t="s">
        <v>875</v>
      </c>
      <c r="B304" s="87">
        <v>42910</v>
      </c>
      <c r="C304" s="86">
        <v>78652.7</v>
      </c>
      <c r="D304" s="86">
        <v>1008.88285714286</v>
      </c>
      <c r="E304" s="86">
        <v>193.80285714285699</v>
      </c>
      <c r="F304" s="85">
        <v>6.4218979386116093E-2</v>
      </c>
      <c r="G304" s="85">
        <v>0.23640938498692377</v>
      </c>
      <c r="H304" s="85">
        <v>0.11732524548713341</v>
      </c>
    </row>
    <row r="305" spans="1:8">
      <c r="A305" s="86" t="s">
        <v>874</v>
      </c>
      <c r="B305" s="87">
        <v>42911</v>
      </c>
      <c r="C305" s="86">
        <v>78665.5</v>
      </c>
      <c r="D305" s="86">
        <v>1009.68714285714</v>
      </c>
      <c r="E305" s="86">
        <v>193.957142857143</v>
      </c>
      <c r="F305" s="85">
        <v>7.7197892860126238E-2</v>
      </c>
      <c r="G305" s="85">
        <v>0.23347081981243001</v>
      </c>
      <c r="H305" s="85">
        <v>0.11829533473906251</v>
      </c>
    </row>
    <row r="306" spans="1:8">
      <c r="A306" s="86" t="s">
        <v>873</v>
      </c>
      <c r="B306" s="87">
        <v>42914</v>
      </c>
      <c r="C306" s="86">
        <v>78704.5</v>
      </c>
      <c r="D306" s="86">
        <v>1012.1</v>
      </c>
      <c r="E306" s="86">
        <v>194.42</v>
      </c>
      <c r="F306" s="85">
        <v>8.3860084004682145E-2</v>
      </c>
      <c r="G306" s="85">
        <v>0.23250971175274304</v>
      </c>
      <c r="H306" s="85">
        <v>0.11671453187823078</v>
      </c>
    </row>
    <row r="307" spans="1:8">
      <c r="A307" s="86" t="s">
        <v>872</v>
      </c>
      <c r="B307" s="87">
        <v>42917</v>
      </c>
      <c r="C307" s="86">
        <v>78799.7</v>
      </c>
      <c r="D307" s="86">
        <v>1013.384</v>
      </c>
      <c r="E307" s="86">
        <v>194.36</v>
      </c>
      <c r="F307" s="85">
        <v>8.2425356322596954E-2</v>
      </c>
      <c r="G307" s="85">
        <v>0.22782334767068524</v>
      </c>
      <c r="H307" s="85">
        <v>0.11393856029344351</v>
      </c>
    </row>
    <row r="308" spans="1:8">
      <c r="A308" s="86" t="s">
        <v>871</v>
      </c>
      <c r="B308" s="87">
        <v>42918</v>
      </c>
      <c r="C308" s="86">
        <v>78765.3</v>
      </c>
      <c r="D308" s="86">
        <v>1013.812</v>
      </c>
      <c r="E308" s="86">
        <v>194.34</v>
      </c>
      <c r="F308" s="85">
        <v>6.9529688450508331E-2</v>
      </c>
      <c r="G308" s="85">
        <v>0.22244703555882461</v>
      </c>
      <c r="H308" s="85">
        <v>0.11344104503265728</v>
      </c>
    </row>
    <row r="309" spans="1:8">
      <c r="A309" s="86" t="s">
        <v>870</v>
      </c>
      <c r="B309" s="87">
        <v>42919</v>
      </c>
      <c r="C309" s="86">
        <v>78659.199999999997</v>
      </c>
      <c r="D309" s="86">
        <v>1014.24</v>
      </c>
      <c r="E309" s="86">
        <v>195.34</v>
      </c>
      <c r="F309" s="85">
        <v>6.7694646541426762E-2</v>
      </c>
      <c r="G309" s="85">
        <v>0.24098692622524576</v>
      </c>
      <c r="H309" s="85">
        <v>0.1298023395364305</v>
      </c>
    </row>
    <row r="310" spans="1:8">
      <c r="A310" s="86" t="s">
        <v>869</v>
      </c>
      <c r="B310" s="87">
        <v>42920</v>
      </c>
      <c r="C310" s="86">
        <v>78632.5</v>
      </c>
      <c r="D310" s="86">
        <v>1006.72</v>
      </c>
      <c r="E310" s="86">
        <v>193.29</v>
      </c>
      <c r="F310" s="85">
        <v>6.6297368581637706E-2</v>
      </c>
      <c r="G310" s="85">
        <v>0.23786688307696102</v>
      </c>
      <c r="H310" s="85">
        <v>0.12149695387293291</v>
      </c>
    </row>
    <row r="311" spans="1:8">
      <c r="A311" s="86" t="s">
        <v>868</v>
      </c>
      <c r="B311" s="87">
        <v>42921</v>
      </c>
      <c r="C311" s="86">
        <v>78700.2</v>
      </c>
      <c r="D311" s="86">
        <v>1009.85</v>
      </c>
      <c r="E311" s="86">
        <v>192.19</v>
      </c>
      <c r="F311" s="85">
        <v>6.0785410530997952E-2</v>
      </c>
      <c r="G311" s="85">
        <v>0.25409815707118377</v>
      </c>
      <c r="H311" s="85">
        <v>0.11028307336799537</v>
      </c>
    </row>
    <row r="312" spans="1:8">
      <c r="A312" s="86" t="s">
        <v>867</v>
      </c>
      <c r="B312" s="87">
        <v>42924</v>
      </c>
      <c r="C312" s="86">
        <v>78881.600000000006</v>
      </c>
      <c r="D312" s="86">
        <v>1009.514</v>
      </c>
      <c r="E312" s="86">
        <v>191.39500000000001</v>
      </c>
      <c r="F312" s="85">
        <v>6.682823845724184E-2</v>
      </c>
      <c r="G312" s="85">
        <v>0.22838821153050537</v>
      </c>
      <c r="H312" s="85">
        <v>9.3061107938321008E-2</v>
      </c>
    </row>
    <row r="313" spans="1:8">
      <c r="A313" s="86" t="s">
        <v>866</v>
      </c>
      <c r="B313" s="87">
        <v>42925</v>
      </c>
      <c r="C313" s="86">
        <v>78985.399999999994</v>
      </c>
      <c r="D313" s="86">
        <v>1009.402</v>
      </c>
      <c r="E313" s="86">
        <v>191.13</v>
      </c>
      <c r="F313" s="85">
        <v>6.7868127708188286E-2</v>
      </c>
      <c r="G313" s="85">
        <v>0.20918325786434755</v>
      </c>
      <c r="H313" s="85">
        <v>8.7495199214804975E-2</v>
      </c>
    </row>
    <row r="314" spans="1:8">
      <c r="A314" s="86" t="s">
        <v>865</v>
      </c>
      <c r="B314" s="87">
        <v>42926</v>
      </c>
      <c r="C314" s="86">
        <v>79377</v>
      </c>
      <c r="D314" s="86">
        <v>1009.29</v>
      </c>
      <c r="E314" s="86">
        <v>191.49</v>
      </c>
      <c r="F314" s="85">
        <v>7.1735255994815228E-2</v>
      </c>
      <c r="G314" s="85">
        <v>0.20282445477297095</v>
      </c>
      <c r="H314" s="85">
        <v>8.8196851736091375E-2</v>
      </c>
    </row>
    <row r="315" spans="1:8">
      <c r="A315" s="86" t="s">
        <v>864</v>
      </c>
      <c r="B315" s="87">
        <v>42927</v>
      </c>
      <c r="C315" s="86">
        <v>79490.399999999994</v>
      </c>
      <c r="D315" s="86">
        <v>1018.2</v>
      </c>
      <c r="E315" s="86">
        <v>192.19</v>
      </c>
      <c r="F315" s="85">
        <v>7.496159421857751E-2</v>
      </c>
      <c r="G315" s="85">
        <v>0.20722771572881848</v>
      </c>
      <c r="H315" s="85">
        <v>8.9203740436384349E-2</v>
      </c>
    </row>
    <row r="316" spans="1:8">
      <c r="A316" s="86" t="s">
        <v>863</v>
      </c>
      <c r="B316" s="87">
        <v>42928</v>
      </c>
      <c r="C316" s="86">
        <v>79509.600000000006</v>
      </c>
      <c r="D316" s="86">
        <v>1029.9000000000001</v>
      </c>
      <c r="E316" s="86">
        <v>193.97</v>
      </c>
      <c r="F316" s="85">
        <v>7.3741611984480482E-2</v>
      </c>
      <c r="G316" s="85">
        <v>0.23833686033089663</v>
      </c>
      <c r="H316" s="85">
        <v>0.10316783256554629</v>
      </c>
    </row>
    <row r="317" spans="1:8">
      <c r="A317" s="86" t="s">
        <v>862</v>
      </c>
      <c r="B317" s="87">
        <v>42931</v>
      </c>
      <c r="C317" s="86">
        <v>79658.899999999994</v>
      </c>
      <c r="D317" s="86">
        <v>1042.8900000000001</v>
      </c>
      <c r="E317" s="86">
        <v>194.78749999999999</v>
      </c>
      <c r="F317" s="85">
        <v>8.0610066118079082E-2</v>
      </c>
      <c r="G317" s="85">
        <v>0.23900853022010726</v>
      </c>
      <c r="H317" s="85">
        <v>0.1084728497774945</v>
      </c>
    </row>
    <row r="318" spans="1:8">
      <c r="A318" s="86" t="s">
        <v>861</v>
      </c>
      <c r="B318" s="87">
        <v>42932</v>
      </c>
      <c r="C318" s="86">
        <v>79620.800000000003</v>
      </c>
      <c r="D318" s="86">
        <v>1047.22</v>
      </c>
      <c r="E318" s="86">
        <v>195.06</v>
      </c>
      <c r="F318" s="85">
        <v>7.9396238283611975E-2</v>
      </c>
      <c r="G318" s="85">
        <v>0.24045619929994633</v>
      </c>
      <c r="H318" s="85">
        <v>0.11018782014797956</v>
      </c>
    </row>
    <row r="319" spans="1:8">
      <c r="A319" s="86" t="s">
        <v>860</v>
      </c>
      <c r="B319" s="87">
        <v>42933</v>
      </c>
      <c r="C319" s="86">
        <v>79692.899999999994</v>
      </c>
      <c r="D319" s="86">
        <v>1051.55</v>
      </c>
      <c r="E319" s="86">
        <v>195.49</v>
      </c>
      <c r="F319" s="85">
        <v>7.9605292569296715E-2</v>
      </c>
      <c r="G319" s="85">
        <v>0.24189529129710752</v>
      </c>
      <c r="H319" s="85">
        <v>9.6779622980251334E-2</v>
      </c>
    </row>
    <row r="320" spans="1:8">
      <c r="A320" s="86" t="s">
        <v>859</v>
      </c>
      <c r="B320" s="87">
        <v>42934</v>
      </c>
      <c r="C320" s="86">
        <v>79735.7</v>
      </c>
      <c r="D320" s="86">
        <v>1053.23</v>
      </c>
      <c r="E320" s="86">
        <v>195.48</v>
      </c>
      <c r="F320" s="85">
        <v>8.1367310404687032E-2</v>
      </c>
      <c r="G320" s="85">
        <v>0.23317487823154726</v>
      </c>
      <c r="H320" s="85">
        <v>9.206703910614511E-2</v>
      </c>
    </row>
    <row r="321" spans="1:8">
      <c r="A321" s="86" t="s">
        <v>858</v>
      </c>
      <c r="B321" s="87">
        <v>42935</v>
      </c>
      <c r="C321" s="86">
        <v>80162.5</v>
      </c>
      <c r="D321" s="86">
        <v>1060.1199999999999</v>
      </c>
      <c r="E321" s="86">
        <v>195.87</v>
      </c>
      <c r="F321" s="85">
        <v>8.6757588492875737E-2</v>
      </c>
      <c r="G321" s="85">
        <v>0.23793731608202151</v>
      </c>
      <c r="H321" s="85">
        <v>8.1557150745444673E-2</v>
      </c>
    </row>
    <row r="322" spans="1:8">
      <c r="A322" s="86" t="s">
        <v>379</v>
      </c>
      <c r="B322" s="87">
        <v>42938</v>
      </c>
      <c r="C322" s="86">
        <v>80670.8</v>
      </c>
      <c r="D322" s="86">
        <v>1080.79</v>
      </c>
      <c r="E322" s="86">
        <v>197.04</v>
      </c>
      <c r="F322" s="85">
        <v>9.2094005523366107E-2</v>
      </c>
      <c r="G322" s="85">
        <v>0.25001445718475823</v>
      </c>
      <c r="H322" s="85">
        <v>8.5096716459007293E-2</v>
      </c>
    </row>
    <row r="323" spans="1:8">
      <c r="A323" s="86" t="s">
        <v>857</v>
      </c>
      <c r="B323" s="87">
        <v>42939</v>
      </c>
      <c r="C323" s="86">
        <v>80863</v>
      </c>
      <c r="D323" s="86">
        <v>1063.44</v>
      </c>
      <c r="E323" s="86">
        <v>196.02</v>
      </c>
      <c r="F323" s="85">
        <v>8.9874222991368713E-2</v>
      </c>
      <c r="G323" s="85">
        <v>0.226042685063917</v>
      </c>
      <c r="H323" s="85">
        <v>7.8514442916093552E-2</v>
      </c>
    </row>
    <row r="324" spans="1:8">
      <c r="A324" s="86" t="s">
        <v>856</v>
      </c>
      <c r="B324" s="87">
        <v>42940</v>
      </c>
      <c r="C324" s="86">
        <v>80933.899999999994</v>
      </c>
      <c r="D324" s="86">
        <v>1064.27</v>
      </c>
      <c r="E324" s="86">
        <v>196.98</v>
      </c>
      <c r="F324" s="85">
        <v>9.079894173476255E-2</v>
      </c>
      <c r="G324" s="85">
        <v>0.22311608610207667</v>
      </c>
      <c r="H324" s="85">
        <v>8.7086092715231711E-2</v>
      </c>
    </row>
    <row r="325" spans="1:8">
      <c r="A325" s="86" t="s">
        <v>855</v>
      </c>
      <c r="B325" s="87">
        <v>42941</v>
      </c>
      <c r="C325" s="86">
        <v>81181.7</v>
      </c>
      <c r="D325" s="86">
        <v>1061.69</v>
      </c>
      <c r="E325" s="86">
        <v>196.97</v>
      </c>
      <c r="F325" s="85">
        <v>9.2420499074193474E-2</v>
      </c>
      <c r="G325" s="85">
        <v>0.22297608625535648</v>
      </c>
      <c r="H325" s="85">
        <v>9.3245268357662336E-2</v>
      </c>
    </row>
    <row r="326" spans="1:8">
      <c r="A326" s="86" t="s">
        <v>854</v>
      </c>
      <c r="B326" s="87">
        <v>42942</v>
      </c>
      <c r="C326" s="86">
        <v>81509.3</v>
      </c>
      <c r="D326" s="86">
        <v>1062.29</v>
      </c>
      <c r="E326" s="86">
        <v>196.82</v>
      </c>
      <c r="F326" s="85">
        <v>9.3877534587413658E-2</v>
      </c>
      <c r="G326" s="85">
        <v>0.21995727869906756</v>
      </c>
      <c r="H326" s="85">
        <v>9.4113069097782054E-2</v>
      </c>
    </row>
    <row r="327" spans="1:8">
      <c r="A327" s="86" t="s">
        <v>853</v>
      </c>
      <c r="B327" s="87">
        <v>42945</v>
      </c>
      <c r="C327" s="86">
        <v>81420.899999999994</v>
      </c>
      <c r="D327" s="86">
        <v>1064.654</v>
      </c>
      <c r="E327" s="86">
        <v>196.14500000000001</v>
      </c>
      <c r="F327" s="85">
        <v>8.656382991500533E-2</v>
      </c>
      <c r="G327" s="85">
        <v>0.22407227707746014</v>
      </c>
      <c r="H327" s="85">
        <v>0.10008412787436893</v>
      </c>
    </row>
    <row r="328" spans="1:8">
      <c r="A328" s="86" t="s">
        <v>852</v>
      </c>
      <c r="B328" s="87">
        <v>42946</v>
      </c>
      <c r="C328" s="86">
        <v>81491.399999999994</v>
      </c>
      <c r="D328" s="86">
        <v>1065.442</v>
      </c>
      <c r="E328" s="86">
        <v>195.92</v>
      </c>
      <c r="F328" s="85">
        <v>8.3894291197982529E-2</v>
      </c>
      <c r="G328" s="85">
        <v>0.22544603833307253</v>
      </c>
      <c r="H328" s="85">
        <v>0.10209821679698483</v>
      </c>
    </row>
    <row r="329" spans="1:8">
      <c r="A329" s="86" t="s">
        <v>851</v>
      </c>
      <c r="B329" s="87">
        <v>42947</v>
      </c>
      <c r="C329" s="86">
        <v>81533.5</v>
      </c>
      <c r="D329" s="86">
        <v>1066.23</v>
      </c>
      <c r="E329" s="86">
        <v>195.76</v>
      </c>
      <c r="F329" s="85">
        <v>8.0393287087648257E-2</v>
      </c>
      <c r="G329" s="85">
        <v>0.22682084915429757</v>
      </c>
      <c r="H329" s="85">
        <v>9.3020658849804594E-2</v>
      </c>
    </row>
    <row r="330" spans="1:8">
      <c r="A330" s="86" t="s">
        <v>850</v>
      </c>
      <c r="B330" s="87">
        <v>42948</v>
      </c>
      <c r="C330" s="86">
        <v>81415.899999999994</v>
      </c>
      <c r="D330" s="86">
        <v>1069</v>
      </c>
      <c r="E330" s="86">
        <v>195.02</v>
      </c>
      <c r="F330" s="85">
        <v>7.8342008715116318E-2</v>
      </c>
      <c r="G330" s="85">
        <v>0.22771958838662254</v>
      </c>
      <c r="H330" s="85">
        <v>8.9740724184175225E-2</v>
      </c>
    </row>
    <row r="331" spans="1:8">
      <c r="A331" s="86" t="s">
        <v>849</v>
      </c>
      <c r="B331" s="87">
        <v>42949</v>
      </c>
      <c r="C331" s="86">
        <v>81265.899999999994</v>
      </c>
      <c r="D331" s="86">
        <v>1069.97</v>
      </c>
      <c r="E331" s="86">
        <v>195.55</v>
      </c>
      <c r="F331" s="85">
        <v>6.6122055947009928E-2</v>
      </c>
      <c r="G331" s="85">
        <v>0.22415193638807862</v>
      </c>
      <c r="H331" s="85">
        <v>8.5906263882718825E-2</v>
      </c>
    </row>
    <row r="332" spans="1:8">
      <c r="A332" s="86" t="s">
        <v>848</v>
      </c>
      <c r="B332" s="87">
        <v>42953</v>
      </c>
      <c r="C332" s="86">
        <v>81384.100000000006</v>
      </c>
      <c r="D332" s="86">
        <v>1074.2819999999999</v>
      </c>
      <c r="E332" s="86">
        <v>195.78</v>
      </c>
      <c r="F332" s="85">
        <v>6.2737252822876233E-2</v>
      </c>
      <c r="G332" s="85">
        <v>0.2195969801895894</v>
      </c>
      <c r="H332" s="85">
        <v>9.8591549295774517E-2</v>
      </c>
    </row>
    <row r="333" spans="1:8">
      <c r="A333" s="86" t="s">
        <v>847</v>
      </c>
      <c r="B333" s="87">
        <v>42954</v>
      </c>
      <c r="C333" s="86">
        <v>81285.7</v>
      </c>
      <c r="D333" s="86">
        <v>1075.3599999999999</v>
      </c>
      <c r="E333" s="86">
        <v>196.15</v>
      </c>
      <c r="F333" s="85">
        <v>6.051477284291451E-2</v>
      </c>
      <c r="G333" s="85">
        <v>0.21846920854342522</v>
      </c>
      <c r="H333" s="85">
        <v>8.1848767304616432E-2</v>
      </c>
    </row>
    <row r="334" spans="1:8">
      <c r="A334" s="86" t="s">
        <v>846</v>
      </c>
      <c r="B334" s="87">
        <v>42955</v>
      </c>
      <c r="C334" s="86">
        <v>81313.899999999994</v>
      </c>
      <c r="D334" s="86">
        <v>1078.53</v>
      </c>
      <c r="E334" s="86">
        <v>196.73</v>
      </c>
      <c r="F334" s="85">
        <v>5.4794538317650243E-2</v>
      </c>
      <c r="G334" s="85">
        <v>0.23011736259224191</v>
      </c>
      <c r="H334" s="85">
        <v>9.4890917186108537E-2</v>
      </c>
    </row>
    <row r="335" spans="1:8">
      <c r="A335" s="86" t="s">
        <v>845</v>
      </c>
      <c r="B335" s="87">
        <v>42956</v>
      </c>
      <c r="C335" s="86">
        <v>81579.3</v>
      </c>
      <c r="D335" s="86">
        <v>1068.92</v>
      </c>
      <c r="E335" s="86">
        <v>196.54</v>
      </c>
      <c r="F335" s="85">
        <v>4.7460995931071004E-2</v>
      </c>
      <c r="G335" s="85">
        <v>0.23121933239650772</v>
      </c>
      <c r="H335" s="85">
        <v>9.952447552447552E-2</v>
      </c>
    </row>
    <row r="336" spans="1:8">
      <c r="A336" s="86" t="s">
        <v>844</v>
      </c>
      <c r="B336" s="87">
        <v>42959</v>
      </c>
      <c r="C336" s="86">
        <v>81763.100000000006</v>
      </c>
      <c r="D336" s="86">
        <v>1059.758</v>
      </c>
      <c r="E336" s="86">
        <v>195.25749999999999</v>
      </c>
      <c r="F336" s="85">
        <v>4.3896640787284946E-2</v>
      </c>
      <c r="G336" s="85">
        <v>0.1980216823613199</v>
      </c>
      <c r="H336" s="85">
        <v>7.997898201025988E-2</v>
      </c>
    </row>
    <row r="337" spans="1:8">
      <c r="A337" s="86" t="s">
        <v>843</v>
      </c>
      <c r="B337" s="87">
        <v>42960</v>
      </c>
      <c r="C337" s="86">
        <v>81661.5</v>
      </c>
      <c r="D337" s="86">
        <v>1056.704</v>
      </c>
      <c r="E337" s="86">
        <v>194.83</v>
      </c>
      <c r="F337" s="85">
        <v>3.756959567801621E-2</v>
      </c>
      <c r="G337" s="85">
        <v>0.18722782733748278</v>
      </c>
      <c r="H337" s="85">
        <v>7.3561824994489822E-2</v>
      </c>
    </row>
    <row r="338" spans="1:8">
      <c r="A338" s="86" t="s">
        <v>842</v>
      </c>
      <c r="B338" s="87">
        <v>42961</v>
      </c>
      <c r="C338" s="86">
        <v>81659.3</v>
      </c>
      <c r="D338" s="86">
        <v>1053.6500000000001</v>
      </c>
      <c r="E338" s="86">
        <v>195.51</v>
      </c>
      <c r="F338" s="85">
        <v>4.2571391728556396E-2</v>
      </c>
      <c r="G338" s="85">
        <v>0.17656583252375713</v>
      </c>
      <c r="H338" s="85">
        <v>7.2168905950096063E-2</v>
      </c>
    </row>
    <row r="339" spans="1:8">
      <c r="A339" s="86" t="s">
        <v>841</v>
      </c>
      <c r="B339" s="87">
        <v>42962</v>
      </c>
      <c r="C339" s="86">
        <v>81696.3</v>
      </c>
      <c r="D339" s="86">
        <v>1052.51</v>
      </c>
      <c r="E339" s="86">
        <v>195.05</v>
      </c>
      <c r="F339" s="85">
        <v>4.2464820003981218E-2</v>
      </c>
      <c r="G339" s="85">
        <v>0.16972849220373654</v>
      </c>
      <c r="H339" s="85">
        <v>6.6838046272493568E-2</v>
      </c>
    </row>
    <row r="340" spans="1:8">
      <c r="A340" s="86" t="s">
        <v>840</v>
      </c>
      <c r="B340" s="87">
        <v>42963</v>
      </c>
      <c r="C340" s="86">
        <v>81741.899999999994</v>
      </c>
      <c r="D340" s="86">
        <v>1060.27</v>
      </c>
      <c r="E340" s="86">
        <v>195.48</v>
      </c>
      <c r="F340" s="85">
        <v>4.5419840006138745E-2</v>
      </c>
      <c r="G340" s="85">
        <v>0.17417690118384477</v>
      </c>
      <c r="H340" s="85">
        <v>6.6506628839543946E-2</v>
      </c>
    </row>
    <row r="341" spans="1:8">
      <c r="A341" s="86" t="s">
        <v>839</v>
      </c>
      <c r="B341" s="87">
        <v>42966</v>
      </c>
      <c r="C341" s="86">
        <v>81954.899999999994</v>
      </c>
      <c r="D341" s="86">
        <v>1062.3040000000001</v>
      </c>
      <c r="E341" s="86">
        <v>196.71</v>
      </c>
      <c r="F341" s="85">
        <v>4.7764731752468537E-2</v>
      </c>
      <c r="G341" s="85">
        <v>0.16645437855216594</v>
      </c>
      <c r="H341" s="85">
        <v>7.4624419557497879E-2</v>
      </c>
    </row>
    <row r="342" spans="1:8">
      <c r="A342" s="86" t="s">
        <v>838</v>
      </c>
      <c r="B342" s="87">
        <v>42967</v>
      </c>
      <c r="C342" s="86">
        <v>82016.2</v>
      </c>
      <c r="D342" s="86">
        <v>1062.982</v>
      </c>
      <c r="E342" s="86">
        <v>197.12</v>
      </c>
      <c r="F342" s="85">
        <v>4.8732115936172882E-2</v>
      </c>
      <c r="G342" s="85">
        <v>0.16390922449265632</v>
      </c>
      <c r="H342" s="85">
        <v>7.7335082253921383E-2</v>
      </c>
    </row>
    <row r="343" spans="1:8">
      <c r="A343" s="86" t="s">
        <v>837</v>
      </c>
      <c r="B343" s="87">
        <v>42968</v>
      </c>
      <c r="C343" s="86">
        <v>82075</v>
      </c>
      <c r="D343" s="86">
        <v>1063.6600000000001</v>
      </c>
      <c r="E343" s="86">
        <v>197.1</v>
      </c>
      <c r="F343" s="85">
        <v>5.4558209814361769E-2</v>
      </c>
      <c r="G343" s="85">
        <v>0.16137837660777854</v>
      </c>
      <c r="H343" s="85">
        <v>7.7402427025254239E-2</v>
      </c>
    </row>
    <row r="344" spans="1:8">
      <c r="A344" s="86" t="s">
        <v>378</v>
      </c>
      <c r="B344" s="87">
        <v>42969</v>
      </c>
      <c r="C344" s="86">
        <v>82372.399999999994</v>
      </c>
      <c r="D344" s="86">
        <v>1072.52</v>
      </c>
      <c r="E344" s="86">
        <v>197.95</v>
      </c>
      <c r="F344" s="85">
        <v>5.8016453558194181E-2</v>
      </c>
      <c r="G344" s="85">
        <v>0.17138488422892095</v>
      </c>
      <c r="H344" s="85">
        <v>7.7103058004135416E-2</v>
      </c>
    </row>
    <row r="345" spans="1:8">
      <c r="A345" s="86" t="s">
        <v>836</v>
      </c>
      <c r="B345" s="87">
        <v>42970</v>
      </c>
      <c r="C345" s="86">
        <v>82541.8</v>
      </c>
      <c r="D345" s="86">
        <v>1075.5999999999999</v>
      </c>
      <c r="E345" s="86">
        <v>198.47</v>
      </c>
      <c r="F345" s="85">
        <v>5.9872366106395791E-2</v>
      </c>
      <c r="G345" s="85">
        <v>0.18240680686402766</v>
      </c>
      <c r="H345" s="85">
        <v>8.6792246194283162E-2</v>
      </c>
    </row>
    <row r="346" spans="1:8">
      <c r="A346" s="86" t="s">
        <v>835</v>
      </c>
      <c r="B346" s="87">
        <v>42973</v>
      </c>
      <c r="C346" s="86">
        <v>82897.100000000006</v>
      </c>
      <c r="D346" s="86">
        <v>1081.288</v>
      </c>
      <c r="E346" s="86">
        <v>198.38</v>
      </c>
      <c r="F346" s="85">
        <v>6.320998041521797E-2</v>
      </c>
      <c r="G346" s="85">
        <v>0.19294792586054732</v>
      </c>
      <c r="H346" s="85">
        <v>9.1274152513236562E-2</v>
      </c>
    </row>
    <row r="347" spans="1:8">
      <c r="A347" s="86" t="s">
        <v>834</v>
      </c>
      <c r="B347" s="87">
        <v>42974</v>
      </c>
      <c r="C347" s="86">
        <v>82885</v>
      </c>
      <c r="D347" s="86">
        <v>1083.184</v>
      </c>
      <c r="E347" s="86">
        <v>198.35</v>
      </c>
      <c r="F347" s="85">
        <v>6.1452442422752274E-2</v>
      </c>
      <c r="G347" s="85">
        <v>0.19647855430736438</v>
      </c>
      <c r="H347" s="85">
        <v>9.2777257451380102E-2</v>
      </c>
    </row>
    <row r="348" spans="1:8">
      <c r="A348" s="86" t="s">
        <v>833</v>
      </c>
      <c r="B348" s="87">
        <v>42975</v>
      </c>
      <c r="C348" s="86">
        <v>83012.100000000006</v>
      </c>
      <c r="D348" s="86">
        <v>1085.08</v>
      </c>
      <c r="E348" s="86">
        <v>198.77</v>
      </c>
      <c r="F348" s="85">
        <v>6.3084210890286485E-2</v>
      </c>
      <c r="G348" s="85">
        <v>0.20001769480878528</v>
      </c>
      <c r="H348" s="85">
        <v>9.8540952802033788E-2</v>
      </c>
    </row>
    <row r="349" spans="1:8">
      <c r="A349" s="86" t="s">
        <v>832</v>
      </c>
      <c r="B349" s="87">
        <v>42976</v>
      </c>
      <c r="C349" s="86">
        <v>83252</v>
      </c>
      <c r="D349" s="86">
        <v>1081.23</v>
      </c>
      <c r="E349" s="86">
        <v>198.79</v>
      </c>
      <c r="F349" s="85">
        <v>6.782617618387965E-2</v>
      </c>
      <c r="G349" s="85">
        <v>0.19275234418091558</v>
      </c>
      <c r="H349" s="85">
        <v>0.10187905326755731</v>
      </c>
    </row>
    <row r="350" spans="1:8">
      <c r="A350" s="86" t="s">
        <v>831</v>
      </c>
      <c r="B350" s="87">
        <v>42977</v>
      </c>
      <c r="C350" s="86">
        <v>83272.899999999994</v>
      </c>
      <c r="D350" s="86">
        <v>1088</v>
      </c>
      <c r="E350" s="86">
        <v>198.3</v>
      </c>
      <c r="F350" s="85">
        <v>6.6486939928152022E-2</v>
      </c>
      <c r="G350" s="85">
        <v>0.21327014218009488</v>
      </c>
      <c r="H350" s="85">
        <v>0.1072645038807305</v>
      </c>
    </row>
    <row r="351" spans="1:8">
      <c r="A351" s="86" t="s">
        <v>830</v>
      </c>
      <c r="B351" s="87">
        <v>42980</v>
      </c>
      <c r="C351" s="86">
        <v>83428.2</v>
      </c>
      <c r="D351" s="86">
        <v>1085.204</v>
      </c>
      <c r="E351" s="86">
        <v>198.114</v>
      </c>
      <c r="F351" s="85">
        <v>7.292663353807205E-2</v>
      </c>
      <c r="G351" s="85">
        <v>0.21078410589524266</v>
      </c>
      <c r="H351" s="85">
        <v>0.10216411682892912</v>
      </c>
    </row>
    <row r="352" spans="1:8">
      <c r="A352" s="86" t="s">
        <v>829</v>
      </c>
      <c r="B352" s="87">
        <v>42981</v>
      </c>
      <c r="C352" s="86">
        <v>83345.2</v>
      </c>
      <c r="D352" s="86">
        <v>1084.2719999999999</v>
      </c>
      <c r="E352" s="86">
        <v>198.05199999999999</v>
      </c>
      <c r="F352" s="85">
        <v>7.8014734794395801E-2</v>
      </c>
      <c r="G352" s="85">
        <v>0.20995485009920478</v>
      </c>
      <c r="H352" s="85">
        <v>0.10047230093904536</v>
      </c>
    </row>
    <row r="353" spans="1:8">
      <c r="A353" s="86" t="s">
        <v>828</v>
      </c>
      <c r="B353" s="87">
        <v>42982</v>
      </c>
      <c r="C353" s="86">
        <v>83452.100000000006</v>
      </c>
      <c r="D353" s="86">
        <v>1083.3399999999999</v>
      </c>
      <c r="E353" s="86">
        <v>197.99</v>
      </c>
      <c r="F353" s="85">
        <v>7.8950838832461123E-2</v>
      </c>
      <c r="G353" s="85">
        <v>0.20912530553478348</v>
      </c>
      <c r="H353" s="85">
        <v>0.10627479465832268</v>
      </c>
    </row>
    <row r="354" spans="1:8">
      <c r="A354" s="86" t="s">
        <v>827</v>
      </c>
      <c r="B354" s="87">
        <v>42983</v>
      </c>
      <c r="C354" s="86">
        <v>83733.5</v>
      </c>
      <c r="D354" s="86">
        <v>1084.93</v>
      </c>
      <c r="E354" s="86">
        <v>198.24</v>
      </c>
      <c r="F354" s="85">
        <v>8.2407127326502794E-2</v>
      </c>
      <c r="G354" s="85">
        <v>0.20692608908467958</v>
      </c>
      <c r="H354" s="85">
        <v>0.10452418096723881</v>
      </c>
    </row>
    <row r="355" spans="1:8">
      <c r="A355" s="86" t="s">
        <v>826</v>
      </c>
      <c r="B355" s="87">
        <v>42984</v>
      </c>
      <c r="C355" s="86">
        <v>83675.3</v>
      </c>
      <c r="D355" s="86">
        <v>1083.18</v>
      </c>
      <c r="E355" s="86">
        <v>198.62</v>
      </c>
      <c r="F355" s="85">
        <v>8.4327809879496618E-2</v>
      </c>
      <c r="G355" s="85">
        <v>0.21204457971533452</v>
      </c>
      <c r="H355" s="85">
        <v>0.11085011185682325</v>
      </c>
    </row>
    <row r="356" spans="1:8">
      <c r="A356" s="86" t="s">
        <v>825</v>
      </c>
      <c r="B356" s="87">
        <v>42988</v>
      </c>
      <c r="C356" s="86">
        <v>83255.7</v>
      </c>
      <c r="D356" s="86">
        <v>1095.98</v>
      </c>
      <c r="E356" s="86">
        <v>201.27</v>
      </c>
      <c r="F356" s="85">
        <v>8.4807223735129611E-2</v>
      </c>
      <c r="G356" s="85">
        <v>0.21339810812725868</v>
      </c>
      <c r="H356" s="85">
        <v>0.12784735647642265</v>
      </c>
    </row>
    <row r="357" spans="1:8">
      <c r="A357" s="86" t="s">
        <v>824</v>
      </c>
      <c r="B357" s="87">
        <v>42989</v>
      </c>
      <c r="C357" s="86">
        <v>83369.100000000006</v>
      </c>
      <c r="D357" s="86">
        <v>1099.18</v>
      </c>
      <c r="E357" s="86">
        <v>201.38</v>
      </c>
      <c r="F357" s="85">
        <v>8.9658264213286376E-2</v>
      </c>
      <c r="G357" s="85">
        <v>0.21266614887645408</v>
      </c>
      <c r="H357" s="85">
        <v>0.12919143209599637</v>
      </c>
    </row>
    <row r="358" spans="1:8">
      <c r="A358" s="86" t="s">
        <v>823</v>
      </c>
      <c r="B358" s="87">
        <v>42990</v>
      </c>
      <c r="C358" s="86">
        <v>83469.2</v>
      </c>
      <c r="D358" s="86">
        <v>1102.26</v>
      </c>
      <c r="E358" s="86">
        <v>200.76</v>
      </c>
      <c r="F358" s="85">
        <v>9.0784112322959798E-2</v>
      </c>
      <c r="G358" s="85">
        <v>0.21180738786279685</v>
      </c>
      <c r="H358" s="85">
        <v>0.11837780625034822</v>
      </c>
    </row>
    <row r="359" spans="1:8">
      <c r="A359" s="86" t="s">
        <v>822</v>
      </c>
      <c r="B359" s="87">
        <v>42991</v>
      </c>
      <c r="C359" s="86">
        <v>83523.8</v>
      </c>
      <c r="D359" s="86">
        <v>1099.46</v>
      </c>
      <c r="E359" s="86">
        <v>200.11</v>
      </c>
      <c r="F359" s="85">
        <v>8.9399188204972946E-2</v>
      </c>
      <c r="G359" s="85">
        <v>0.190600465645135</v>
      </c>
      <c r="H359" s="85">
        <v>0.11091989118969647</v>
      </c>
    </row>
    <row r="360" spans="1:8">
      <c r="A360" s="86" t="s">
        <v>821</v>
      </c>
      <c r="B360" s="87">
        <v>42994</v>
      </c>
      <c r="C360" s="86">
        <v>83683.199999999997</v>
      </c>
      <c r="D360" s="86">
        <v>1107.5360000000001</v>
      </c>
      <c r="E360" s="86">
        <v>200.36500000000001</v>
      </c>
      <c r="F360" s="85">
        <v>9.0445673957744166E-2</v>
      </c>
      <c r="G360" s="85">
        <v>0.1959915338430307</v>
      </c>
      <c r="H360" s="85">
        <v>0.11536962814517948</v>
      </c>
    </row>
    <row r="361" spans="1:8">
      <c r="A361" s="86" t="s">
        <v>820</v>
      </c>
      <c r="B361" s="87">
        <v>42995</v>
      </c>
      <c r="C361" s="86">
        <v>83916.6</v>
      </c>
      <c r="D361" s="86">
        <v>1110.2280000000001</v>
      </c>
      <c r="E361" s="86">
        <v>200.45</v>
      </c>
      <c r="F361" s="85">
        <v>9.4940912287660773E-2</v>
      </c>
      <c r="G361" s="85">
        <v>0.22538340553516756</v>
      </c>
      <c r="H361" s="85">
        <v>0.12426035502958577</v>
      </c>
    </row>
    <row r="362" spans="1:8">
      <c r="A362" s="86" t="s">
        <v>819</v>
      </c>
      <c r="B362" s="87">
        <v>42996</v>
      </c>
      <c r="C362" s="86">
        <v>84414.5</v>
      </c>
      <c r="D362" s="86">
        <v>1112.92</v>
      </c>
      <c r="E362" s="86">
        <v>199.76</v>
      </c>
      <c r="F362" s="85">
        <v>0.10138575933635963</v>
      </c>
      <c r="G362" s="85">
        <v>0.23746692067633823</v>
      </c>
      <c r="H362" s="85">
        <v>0.12321475428271333</v>
      </c>
    </row>
    <row r="363" spans="1:8">
      <c r="A363" s="86" t="s">
        <v>818</v>
      </c>
      <c r="B363" s="87">
        <v>42997</v>
      </c>
      <c r="C363" s="86">
        <v>85343.9</v>
      </c>
      <c r="D363" s="86">
        <v>1109.6300000000001</v>
      </c>
      <c r="E363" s="86">
        <v>199.24</v>
      </c>
      <c r="F363" s="85">
        <v>0.11642086646207295</v>
      </c>
      <c r="G363" s="85">
        <v>0.2523899278789179</v>
      </c>
      <c r="H363" s="85">
        <v>0.12596778751059623</v>
      </c>
    </row>
    <row r="364" spans="1:8">
      <c r="A364" s="86" t="s">
        <v>377</v>
      </c>
      <c r="B364" s="87">
        <v>42998</v>
      </c>
      <c r="C364" s="86">
        <v>85831.8</v>
      </c>
      <c r="D364" s="86">
        <v>1112.07</v>
      </c>
      <c r="E364" s="86">
        <v>199.15</v>
      </c>
      <c r="F364" s="85">
        <v>0.1226388194947643</v>
      </c>
      <c r="G364" s="85">
        <v>0.25637752219987786</v>
      </c>
      <c r="H364" s="85">
        <v>0.13333712724789448</v>
      </c>
    </row>
    <row r="365" spans="1:8">
      <c r="A365" s="86" t="s">
        <v>817</v>
      </c>
      <c r="B365" s="87">
        <v>43001</v>
      </c>
      <c r="C365" s="86">
        <v>85798.399999999994</v>
      </c>
      <c r="D365" s="86">
        <v>1097.7840000000001</v>
      </c>
      <c r="E365" s="86">
        <v>198.0625</v>
      </c>
      <c r="F365" s="85">
        <v>0.12737024817061715</v>
      </c>
      <c r="G365" s="85">
        <v>0.22978410689800421</v>
      </c>
      <c r="H365" s="85">
        <v>0.13009057841808724</v>
      </c>
    </row>
    <row r="366" spans="1:8">
      <c r="A366" s="86" t="s">
        <v>816</v>
      </c>
      <c r="B366" s="87">
        <v>43002</v>
      </c>
      <c r="C366" s="86">
        <v>85588.800000000003</v>
      </c>
      <c r="D366" s="86">
        <v>1093.0219999999999</v>
      </c>
      <c r="E366" s="86">
        <v>197.7</v>
      </c>
      <c r="F366" s="85">
        <v>0.12370366577520109</v>
      </c>
      <c r="G366" s="85">
        <v>0.22101897735854115</v>
      </c>
      <c r="H366" s="85">
        <v>0.12900462566386817</v>
      </c>
    </row>
    <row r="367" spans="1:8">
      <c r="A367" s="86" t="s">
        <v>815</v>
      </c>
      <c r="B367" s="87">
        <v>43003</v>
      </c>
      <c r="C367" s="86">
        <v>85516.9</v>
      </c>
      <c r="D367" s="86">
        <v>1088.26</v>
      </c>
      <c r="E367" s="86">
        <v>196.14</v>
      </c>
      <c r="F367" s="85">
        <v>0.12120079818965124</v>
      </c>
      <c r="G367" s="85">
        <v>0.21230282506015508</v>
      </c>
      <c r="H367" s="85">
        <v>0.12394705174488574</v>
      </c>
    </row>
    <row r="368" spans="1:8">
      <c r="A368" s="86" t="s">
        <v>814</v>
      </c>
      <c r="B368" s="87">
        <v>43004</v>
      </c>
      <c r="C368" s="86">
        <v>85628.800000000003</v>
      </c>
      <c r="D368" s="86">
        <v>1080.1099999999999</v>
      </c>
      <c r="E368" s="86">
        <v>196.66</v>
      </c>
      <c r="F368" s="85">
        <v>0.12004960046251911</v>
      </c>
      <c r="G368" s="85">
        <v>0.19263512394412841</v>
      </c>
      <c r="H368" s="85">
        <v>0.12776694575065939</v>
      </c>
    </row>
    <row r="369" spans="1:8">
      <c r="A369" s="86" t="s">
        <v>813</v>
      </c>
      <c r="B369" s="87">
        <v>43005</v>
      </c>
      <c r="C369" s="86">
        <v>85819</v>
      </c>
      <c r="D369" s="86">
        <v>1078.57</v>
      </c>
      <c r="E369" s="86">
        <v>195.81</v>
      </c>
      <c r="F369" s="85">
        <v>0.11588166991518323</v>
      </c>
      <c r="G369" s="85">
        <v>0.19106094169977705</v>
      </c>
      <c r="H369" s="85">
        <v>0.10877689694224246</v>
      </c>
    </row>
    <row r="370" spans="1:8">
      <c r="A370" s="86" t="s">
        <v>812</v>
      </c>
      <c r="B370" s="87">
        <v>43010</v>
      </c>
      <c r="C370" s="86">
        <v>85514.9</v>
      </c>
      <c r="D370" s="86">
        <v>1082.97</v>
      </c>
      <c r="E370" s="86">
        <v>196.12</v>
      </c>
      <c r="F370" s="85">
        <v>0.10940887242723596</v>
      </c>
      <c r="G370" s="85">
        <v>0.19596210804375813</v>
      </c>
      <c r="H370" s="85">
        <v>0.10589827450095868</v>
      </c>
    </row>
    <row r="371" spans="1:8">
      <c r="A371" s="86" t="s">
        <v>811</v>
      </c>
      <c r="B371" s="87">
        <v>43011</v>
      </c>
      <c r="C371" s="86">
        <v>85355</v>
      </c>
      <c r="D371" s="86">
        <v>1097.03</v>
      </c>
      <c r="E371" s="86">
        <v>196.76</v>
      </c>
      <c r="F371" s="85">
        <v>0.10721522172842568</v>
      </c>
      <c r="G371" s="85">
        <v>0.21153187776783833</v>
      </c>
      <c r="H371" s="85">
        <v>0.11384092838947057</v>
      </c>
    </row>
    <row r="372" spans="1:8">
      <c r="A372" s="86" t="s">
        <v>810</v>
      </c>
      <c r="B372" s="87">
        <v>43012</v>
      </c>
      <c r="C372" s="86">
        <v>85429.5</v>
      </c>
      <c r="D372" s="86">
        <v>1101.8399999999999</v>
      </c>
      <c r="E372" s="86">
        <v>197.42</v>
      </c>
      <c r="F372" s="85">
        <v>0.10741595813494653</v>
      </c>
      <c r="G372" s="85">
        <v>0.20931151427348449</v>
      </c>
      <c r="H372" s="85">
        <v>0.12227843783753056</v>
      </c>
    </row>
    <row r="373" spans="1:8">
      <c r="A373" s="86" t="s">
        <v>809</v>
      </c>
      <c r="B373" s="87">
        <v>43015</v>
      </c>
      <c r="C373" s="86">
        <v>85069.5</v>
      </c>
      <c r="D373" s="86">
        <v>1100.982</v>
      </c>
      <c r="E373" s="86">
        <v>196.67750000000001</v>
      </c>
      <c r="F373" s="85">
        <v>0.10050672507092462</v>
      </c>
      <c r="G373" s="85">
        <v>0.20696565408522338</v>
      </c>
      <c r="H373" s="85">
        <v>0.12819078758676072</v>
      </c>
    </row>
    <row r="374" spans="1:8">
      <c r="A374" s="86" t="s">
        <v>808</v>
      </c>
      <c r="B374" s="87">
        <v>43016</v>
      </c>
      <c r="C374" s="86">
        <v>84564.9</v>
      </c>
      <c r="D374" s="86">
        <v>1100.6959999999999</v>
      </c>
      <c r="E374" s="86">
        <v>196.43</v>
      </c>
      <c r="F374" s="85">
        <v>9.1458566730511892E-2</v>
      </c>
      <c r="G374" s="85">
        <v>0.20711263574171834</v>
      </c>
      <c r="H374" s="85">
        <v>0.13173738945063818</v>
      </c>
    </row>
    <row r="375" spans="1:8">
      <c r="A375" s="86" t="s">
        <v>807</v>
      </c>
      <c r="B375" s="87">
        <v>43017</v>
      </c>
      <c r="C375" s="86">
        <v>84611.6</v>
      </c>
      <c r="D375" s="86">
        <v>1100.4100000000001</v>
      </c>
      <c r="E375" s="86">
        <v>195.24</v>
      </c>
      <c r="F375" s="85">
        <v>9.4762937392285362E-2</v>
      </c>
      <c r="G375" s="85">
        <v>0.20695252740406667</v>
      </c>
      <c r="H375" s="85">
        <v>0.12653626449714395</v>
      </c>
    </row>
    <row r="376" spans="1:8">
      <c r="A376" s="86" t="s">
        <v>806</v>
      </c>
      <c r="B376" s="87">
        <v>43018</v>
      </c>
      <c r="C376" s="86">
        <v>84734.399999999994</v>
      </c>
      <c r="D376" s="86">
        <v>1112.52</v>
      </c>
      <c r="E376" s="86">
        <v>195.7</v>
      </c>
      <c r="F376" s="85">
        <v>9.6668232699542944E-2</v>
      </c>
      <c r="G376" s="85">
        <v>0.22039029848290381</v>
      </c>
      <c r="H376" s="85">
        <v>0.12639576378496598</v>
      </c>
    </row>
    <row r="377" spans="1:8">
      <c r="A377" s="86" t="s">
        <v>805</v>
      </c>
      <c r="B377" s="87">
        <v>43019</v>
      </c>
      <c r="C377" s="86">
        <v>84744.1</v>
      </c>
      <c r="D377" s="86">
        <v>1117.33</v>
      </c>
      <c r="E377" s="86">
        <v>194.64</v>
      </c>
      <c r="F377" s="85">
        <v>9.5801011957023618E-2</v>
      </c>
      <c r="G377" s="85">
        <v>0.22031214163235435</v>
      </c>
      <c r="H377" s="85">
        <v>0.11439367914805909</v>
      </c>
    </row>
    <row r="378" spans="1:8">
      <c r="A378" s="86" t="s">
        <v>804</v>
      </c>
      <c r="B378" s="87">
        <v>43022</v>
      </c>
      <c r="C378" s="86">
        <v>85263.6</v>
      </c>
      <c r="D378" s="86">
        <v>1126.0239999999999</v>
      </c>
      <c r="E378" s="86">
        <v>195.5925</v>
      </c>
      <c r="F378" s="85">
        <v>0.10469403884275041</v>
      </c>
      <c r="G378" s="85">
        <v>0.23027773528833317</v>
      </c>
      <c r="H378" s="85">
        <v>0.11984713156990723</v>
      </c>
    </row>
    <row r="379" spans="1:8">
      <c r="A379" s="86" t="s">
        <v>803</v>
      </c>
      <c r="B379" s="87">
        <v>43023</v>
      </c>
      <c r="C379" s="86">
        <v>85394.9</v>
      </c>
      <c r="D379" s="86">
        <v>1128.922</v>
      </c>
      <c r="E379" s="86">
        <v>195.91</v>
      </c>
      <c r="F379" s="85">
        <v>0.10590802543481348</v>
      </c>
      <c r="G379" s="85">
        <v>0.23068487057838549</v>
      </c>
      <c r="H379" s="85">
        <v>0.12601661062735281</v>
      </c>
    </row>
    <row r="380" spans="1:8">
      <c r="A380" s="86" t="s">
        <v>802</v>
      </c>
      <c r="B380" s="87">
        <v>43024</v>
      </c>
      <c r="C380" s="86">
        <v>85590.7</v>
      </c>
      <c r="D380" s="86">
        <v>1131.82</v>
      </c>
      <c r="E380" s="86">
        <v>196.55</v>
      </c>
      <c r="F380" s="85">
        <v>0.10531175502803602</v>
      </c>
      <c r="G380" s="85">
        <v>0.2329247621993995</v>
      </c>
      <c r="H380" s="85">
        <v>0.13115791896869267</v>
      </c>
    </row>
    <row r="381" spans="1:8">
      <c r="A381" s="86" t="s">
        <v>801</v>
      </c>
      <c r="B381" s="87">
        <v>43025</v>
      </c>
      <c r="C381" s="86">
        <v>85660</v>
      </c>
      <c r="D381" s="86">
        <v>1125.6600000000001</v>
      </c>
      <c r="E381" s="86">
        <v>195.94</v>
      </c>
      <c r="F381" s="85">
        <v>0.10308273378052424</v>
      </c>
      <c r="G381" s="85">
        <v>0.22530151957155931</v>
      </c>
      <c r="H381" s="85">
        <v>0.12609195402298856</v>
      </c>
    </row>
    <row r="382" spans="1:8">
      <c r="A382" s="86" t="s">
        <v>800</v>
      </c>
      <c r="B382" s="87">
        <v>43026</v>
      </c>
      <c r="C382" s="86">
        <v>85768</v>
      </c>
      <c r="D382" s="86">
        <v>1126.9000000000001</v>
      </c>
      <c r="E382" s="86">
        <v>195.55</v>
      </c>
      <c r="F382" s="85">
        <v>0.10119353314570967</v>
      </c>
      <c r="G382" s="85">
        <v>0.24994652118315819</v>
      </c>
      <c r="H382" s="85">
        <v>0.12530571140843039</v>
      </c>
    </row>
    <row r="383" spans="1:8">
      <c r="A383" s="86" t="s">
        <v>799</v>
      </c>
      <c r="B383" s="87">
        <v>43029</v>
      </c>
      <c r="C383" s="86">
        <v>86430.5</v>
      </c>
      <c r="D383" s="86">
        <v>1130.6199999999999</v>
      </c>
      <c r="E383" s="86">
        <v>195.3475</v>
      </c>
      <c r="F383" s="85">
        <v>0.11423878838351853</v>
      </c>
      <c r="G383" s="85">
        <v>0.2588540689111074</v>
      </c>
      <c r="H383" s="85">
        <v>0.12443158924768327</v>
      </c>
    </row>
    <row r="384" spans="1:8">
      <c r="A384" s="86" t="s">
        <v>376</v>
      </c>
      <c r="B384" s="87">
        <v>43030</v>
      </c>
      <c r="C384" s="86">
        <v>86480.2</v>
      </c>
      <c r="D384" s="86">
        <v>1131.8599999999999</v>
      </c>
      <c r="E384" s="86">
        <v>195.28</v>
      </c>
      <c r="F384" s="85">
        <v>0.11289816130294228</v>
      </c>
      <c r="G384" s="85">
        <v>0.26505795173855207</v>
      </c>
      <c r="H384" s="85">
        <v>0.12943898207056104</v>
      </c>
    </row>
    <row r="385" spans="1:8">
      <c r="A385" s="86" t="s">
        <v>798</v>
      </c>
      <c r="B385" s="87">
        <v>43031</v>
      </c>
      <c r="C385" s="86">
        <v>86346.2</v>
      </c>
      <c r="D385" s="86">
        <v>1115.9000000000001</v>
      </c>
      <c r="E385" s="86">
        <v>194.05</v>
      </c>
      <c r="F385" s="85">
        <v>0.10914264060783951</v>
      </c>
      <c r="G385" s="85">
        <v>0.22822079137086582</v>
      </c>
      <c r="H385" s="85">
        <v>0.11670599067733201</v>
      </c>
    </row>
    <row r="386" spans="1:8">
      <c r="A386" s="86" t="s">
        <v>797</v>
      </c>
      <c r="B386" s="87">
        <v>43032</v>
      </c>
      <c r="C386" s="86">
        <v>86529.2</v>
      </c>
      <c r="D386" s="86">
        <v>1113.32</v>
      </c>
      <c r="E386" s="86">
        <v>193.87</v>
      </c>
      <c r="F386" s="85">
        <v>0.10804889136461715</v>
      </c>
      <c r="G386" s="85">
        <v>0.2189412601959817</v>
      </c>
      <c r="H386" s="85">
        <v>0.11030296088425628</v>
      </c>
    </row>
    <row r="387" spans="1:8">
      <c r="A387" s="86" t="s">
        <v>796</v>
      </c>
      <c r="B387" s="87">
        <v>43033</v>
      </c>
      <c r="C387" s="86">
        <v>86636.800000000003</v>
      </c>
      <c r="D387" s="86">
        <v>1114.0899999999999</v>
      </c>
      <c r="E387" s="86">
        <v>195.05</v>
      </c>
      <c r="F387" s="85">
        <v>0.10524167210973223</v>
      </c>
      <c r="G387" s="85">
        <v>0.21575110761910987</v>
      </c>
      <c r="H387" s="85">
        <v>0.11333085989896974</v>
      </c>
    </row>
    <row r="388" spans="1:8">
      <c r="A388" s="86" t="s">
        <v>795</v>
      </c>
      <c r="B388" s="87">
        <v>43036</v>
      </c>
      <c r="C388" s="86">
        <v>86935.4</v>
      </c>
      <c r="D388" s="86">
        <v>1114.954</v>
      </c>
      <c r="E388" s="86">
        <v>194.5925</v>
      </c>
      <c r="F388" s="85">
        <v>0.10929012648924386</v>
      </c>
      <c r="G388" s="85">
        <v>0.21535442941388072</v>
      </c>
      <c r="H388" s="85">
        <v>0.10948457722789229</v>
      </c>
    </row>
    <row r="389" spans="1:8">
      <c r="A389" s="86" t="s">
        <v>794</v>
      </c>
      <c r="B389" s="87">
        <v>43037</v>
      </c>
      <c r="C389" s="86">
        <v>87416.6</v>
      </c>
      <c r="D389" s="86">
        <v>1115.242</v>
      </c>
      <c r="E389" s="86">
        <v>194.44</v>
      </c>
      <c r="F389" s="85">
        <v>0.11261213102401979</v>
      </c>
      <c r="G389" s="85">
        <v>0.21433144599303144</v>
      </c>
      <c r="H389" s="85">
        <v>0.10414537194775697</v>
      </c>
    </row>
    <row r="390" spans="1:8">
      <c r="A390" s="86" t="s">
        <v>793</v>
      </c>
      <c r="B390" s="87">
        <v>43038</v>
      </c>
      <c r="C390" s="86">
        <v>87477.2</v>
      </c>
      <c r="D390" s="86">
        <v>1115.53</v>
      </c>
      <c r="E390" s="86">
        <v>195.04</v>
      </c>
      <c r="F390" s="85">
        <v>0.11065375517858267</v>
      </c>
      <c r="G390" s="85">
        <v>0.21484345221889467</v>
      </c>
      <c r="H390" s="85">
        <v>0.10248148776213895</v>
      </c>
    </row>
    <row r="391" spans="1:8">
      <c r="A391" s="86" t="s">
        <v>792</v>
      </c>
      <c r="B391" s="87">
        <v>43039</v>
      </c>
      <c r="C391" s="86">
        <v>87649.9</v>
      </c>
      <c r="D391" s="86">
        <v>1119.08</v>
      </c>
      <c r="E391" s="86">
        <v>195.22</v>
      </c>
      <c r="F391" s="85">
        <v>0.10530065725426097</v>
      </c>
      <c r="G391" s="85">
        <v>0.22897493904983612</v>
      </c>
      <c r="H391" s="85">
        <v>0.10756836491546573</v>
      </c>
    </row>
    <row r="392" spans="1:8">
      <c r="A392" s="86" t="s">
        <v>791</v>
      </c>
      <c r="B392" s="87">
        <v>43040</v>
      </c>
      <c r="C392" s="86">
        <v>87844.9</v>
      </c>
      <c r="D392" s="86">
        <v>1128.94</v>
      </c>
      <c r="E392" s="86">
        <v>195.89</v>
      </c>
      <c r="F392" s="85">
        <v>9.3404712679874491E-2</v>
      </c>
      <c r="G392" s="85">
        <v>0.24430444203922486</v>
      </c>
      <c r="H392" s="85">
        <v>0.11378658441244616</v>
      </c>
    </row>
    <row r="393" spans="1:8">
      <c r="A393" s="86" t="s">
        <v>790</v>
      </c>
      <c r="B393" s="87">
        <v>43043</v>
      </c>
      <c r="C393" s="86">
        <v>87868.6</v>
      </c>
      <c r="D393" s="86">
        <v>1130.194</v>
      </c>
      <c r="E393" s="86">
        <v>195.785</v>
      </c>
      <c r="F393" s="85">
        <v>9.3720126662949266E-2</v>
      </c>
      <c r="G393" s="85">
        <v>0.24719594609507078</v>
      </c>
      <c r="H393" s="85">
        <v>0.11399715504978669</v>
      </c>
    </row>
    <row r="394" spans="1:8">
      <c r="A394" s="86" t="s">
        <v>789</v>
      </c>
      <c r="B394" s="87">
        <v>43044</v>
      </c>
      <c r="C394" s="86">
        <v>87905.1</v>
      </c>
      <c r="D394" s="86">
        <v>1130.6120000000001</v>
      </c>
      <c r="E394" s="86">
        <v>195.75</v>
      </c>
      <c r="F394" s="85">
        <v>9.5203684853800707E-2</v>
      </c>
      <c r="G394" s="85">
        <v>0.24917080069385378</v>
      </c>
      <c r="H394" s="85">
        <v>0.1129114787651373</v>
      </c>
    </row>
    <row r="395" spans="1:8">
      <c r="A395" s="86" t="s">
        <v>788</v>
      </c>
      <c r="B395" s="87">
        <v>43045</v>
      </c>
      <c r="C395" s="86">
        <v>87843.7</v>
      </c>
      <c r="D395" s="86">
        <v>1131.03</v>
      </c>
      <c r="E395" s="86">
        <v>195.85</v>
      </c>
      <c r="F395" s="85">
        <v>0.10274393918091063</v>
      </c>
      <c r="G395" s="85">
        <v>0.25310775776108474</v>
      </c>
      <c r="H395" s="85">
        <v>0.11481102003642984</v>
      </c>
    </row>
    <row r="396" spans="1:8">
      <c r="A396" s="86" t="s">
        <v>787</v>
      </c>
      <c r="B396" s="87">
        <v>43046</v>
      </c>
      <c r="C396" s="86">
        <v>87883.1</v>
      </c>
      <c r="D396" s="86">
        <v>1134.55</v>
      </c>
      <c r="E396" s="86">
        <v>194.59</v>
      </c>
      <c r="F396" s="85">
        <v>0.10307653107972947</v>
      </c>
      <c r="G396" s="85">
        <v>0.27447456218195687</v>
      </c>
      <c r="H396" s="85">
        <v>0.1139798488664987</v>
      </c>
    </row>
    <row r="397" spans="1:8">
      <c r="A397" s="86" t="s">
        <v>786</v>
      </c>
      <c r="B397" s="87">
        <v>43047</v>
      </c>
      <c r="C397" s="86">
        <v>87897.4</v>
      </c>
      <c r="D397" s="86">
        <v>1134.68</v>
      </c>
      <c r="E397" s="86">
        <v>193.92</v>
      </c>
      <c r="F397" s="85">
        <v>0.10906647655939472</v>
      </c>
      <c r="G397" s="85">
        <v>0.27071513842942352</v>
      </c>
      <c r="H397" s="85">
        <v>0.1143546718767956</v>
      </c>
    </row>
    <row r="398" spans="1:8">
      <c r="A398" s="86" t="s">
        <v>785</v>
      </c>
      <c r="B398" s="87">
        <v>43050</v>
      </c>
      <c r="C398" s="86">
        <v>87795.199999999997</v>
      </c>
      <c r="D398" s="86">
        <v>1127.828</v>
      </c>
      <c r="E398" s="86">
        <v>193.45500000000001</v>
      </c>
      <c r="F398" s="85">
        <v>0.10940072658347799</v>
      </c>
      <c r="G398" s="85">
        <v>0.26175298537351566</v>
      </c>
      <c r="H398" s="85">
        <v>0.1130897583429229</v>
      </c>
    </row>
    <row r="399" spans="1:8">
      <c r="A399" s="86" t="s">
        <v>784</v>
      </c>
      <c r="B399" s="87">
        <v>43051</v>
      </c>
      <c r="C399" s="86">
        <v>87744.7</v>
      </c>
      <c r="D399" s="86">
        <v>1125.5440000000001</v>
      </c>
      <c r="E399" s="86">
        <v>193.3</v>
      </c>
      <c r="F399" s="85">
        <v>0.10187323485570543</v>
      </c>
      <c r="G399" s="85">
        <v>0.25791432435150941</v>
      </c>
      <c r="H399" s="85">
        <v>0.1086258316127553</v>
      </c>
    </row>
    <row r="400" spans="1:8">
      <c r="A400" s="86" t="s">
        <v>783</v>
      </c>
      <c r="B400" s="87">
        <v>43052</v>
      </c>
      <c r="C400" s="86">
        <v>87832.5</v>
      </c>
      <c r="D400" s="86">
        <v>1123.26</v>
      </c>
      <c r="E400" s="86">
        <v>193.42</v>
      </c>
      <c r="F400" s="85">
        <v>9.9673975916285462E-2</v>
      </c>
      <c r="G400" s="85">
        <v>0.24467837553327043</v>
      </c>
      <c r="H400" s="85">
        <v>9.4190190643208549E-2</v>
      </c>
    </row>
    <row r="401" spans="1:8">
      <c r="A401" s="86" t="s">
        <v>782</v>
      </c>
      <c r="B401" s="87">
        <v>43053</v>
      </c>
      <c r="C401" s="86">
        <v>87949.8</v>
      </c>
      <c r="D401" s="86">
        <v>1118.32</v>
      </c>
      <c r="E401" s="86">
        <v>193.63</v>
      </c>
      <c r="F401" s="85">
        <v>0.12164271612873612</v>
      </c>
      <c r="G401" s="85">
        <v>0.2706016019996591</v>
      </c>
      <c r="H401" s="85">
        <v>0.10343059038067026</v>
      </c>
    </row>
    <row r="402" spans="1:8">
      <c r="A402" s="86" t="s">
        <v>781</v>
      </c>
      <c r="B402" s="87">
        <v>43054</v>
      </c>
      <c r="C402" s="86">
        <v>88005.9</v>
      </c>
      <c r="D402" s="86">
        <v>1111.1199999999999</v>
      </c>
      <c r="E402" s="86">
        <v>192.62</v>
      </c>
      <c r="F402" s="85">
        <v>0.11384787123769313</v>
      </c>
      <c r="G402" s="85">
        <v>0.29889319598426978</v>
      </c>
      <c r="H402" s="85">
        <v>0.11255830072343453</v>
      </c>
    </row>
    <row r="403" spans="1:8">
      <c r="A403" s="86" t="s">
        <v>780</v>
      </c>
      <c r="B403" s="87">
        <v>43057</v>
      </c>
      <c r="C403" s="86">
        <v>88202.3</v>
      </c>
      <c r="D403" s="86">
        <v>1126.1079999999999</v>
      </c>
      <c r="E403" s="86">
        <v>192.30799999999999</v>
      </c>
      <c r="F403" s="85">
        <v>0.11579979379747884</v>
      </c>
      <c r="G403" s="85">
        <v>0.32921465820268692</v>
      </c>
      <c r="H403" s="85">
        <v>0.11579924572091671</v>
      </c>
    </row>
    <row r="404" spans="1:8">
      <c r="A404" s="86" t="s">
        <v>779</v>
      </c>
      <c r="B404" s="87">
        <v>43059</v>
      </c>
      <c r="C404" s="86">
        <v>88261.2</v>
      </c>
      <c r="D404" s="86">
        <v>1136.0999999999999</v>
      </c>
      <c r="E404" s="86">
        <v>192.1</v>
      </c>
      <c r="F404" s="85">
        <v>0.11242162046343962</v>
      </c>
      <c r="G404" s="85">
        <v>0.35417659959950387</v>
      </c>
      <c r="H404" s="85">
        <v>0.1338684925038367</v>
      </c>
    </row>
    <row r="405" spans="1:8">
      <c r="A405" s="86" t="s">
        <v>375</v>
      </c>
      <c r="B405" s="87">
        <v>43060</v>
      </c>
      <c r="C405" s="86">
        <v>88774.6</v>
      </c>
      <c r="D405" s="86">
        <v>1150.98</v>
      </c>
      <c r="E405" s="86">
        <v>191.97</v>
      </c>
      <c r="F405" s="85">
        <v>0.12037932157271558</v>
      </c>
      <c r="G405" s="85">
        <v>0.36778809017338299</v>
      </c>
      <c r="H405" s="85">
        <v>0.1337034193586486</v>
      </c>
    </row>
    <row r="406" spans="1:8">
      <c r="A406" s="86" t="s">
        <v>778</v>
      </c>
      <c r="B406" s="87">
        <v>43061</v>
      </c>
      <c r="C406" s="86">
        <v>89339.1</v>
      </c>
      <c r="D406" s="86">
        <v>1156.67</v>
      </c>
      <c r="E406" s="86">
        <v>192.86</v>
      </c>
      <c r="F406" s="85">
        <v>0.12704558184598169</v>
      </c>
      <c r="G406" s="85">
        <v>0.36536622794074258</v>
      </c>
      <c r="H406" s="85">
        <v>0.12651869158878526</v>
      </c>
    </row>
    <row r="407" spans="1:8">
      <c r="A407" s="86" t="s">
        <v>777</v>
      </c>
      <c r="B407" s="87">
        <v>43064</v>
      </c>
      <c r="C407" s="86">
        <v>90469.5</v>
      </c>
      <c r="D407" s="86">
        <v>1151.585</v>
      </c>
      <c r="E407" s="86">
        <v>193.49</v>
      </c>
      <c r="F407" s="85">
        <v>0.14115915265910339</v>
      </c>
      <c r="G407" s="85">
        <v>0.33265249441634936</v>
      </c>
      <c r="H407" s="85">
        <v>9.4338555511566113E-2</v>
      </c>
    </row>
    <row r="408" spans="1:8">
      <c r="A408" s="86" t="s">
        <v>776</v>
      </c>
      <c r="B408" s="87">
        <v>43065</v>
      </c>
      <c r="C408" s="86">
        <v>90655.5</v>
      </c>
      <c r="D408" s="86">
        <v>1149.8900000000001</v>
      </c>
      <c r="E408" s="86">
        <v>193.7</v>
      </c>
      <c r="F408" s="85">
        <v>0.14292432194596749</v>
      </c>
      <c r="G408" s="85">
        <v>0.35696247344819465</v>
      </c>
      <c r="H408" s="85">
        <v>0.1441904424360565</v>
      </c>
    </row>
    <row r="409" spans="1:8">
      <c r="A409" s="86" t="s">
        <v>775</v>
      </c>
      <c r="B409" s="87">
        <v>43067</v>
      </c>
      <c r="C409" s="86">
        <v>91255.2</v>
      </c>
      <c r="D409" s="86">
        <v>1146.5</v>
      </c>
      <c r="E409" s="86">
        <v>193.31</v>
      </c>
      <c r="F409" s="85">
        <v>0.14939957528169701</v>
      </c>
      <c r="G409" s="85">
        <v>0.3371042043267829</v>
      </c>
      <c r="H409" s="85">
        <v>0.14283180608926993</v>
      </c>
    </row>
    <row r="410" spans="1:8">
      <c r="A410" s="86" t="s">
        <v>774</v>
      </c>
      <c r="B410" s="87">
        <v>43068</v>
      </c>
      <c r="C410" s="86">
        <v>91152.2</v>
      </c>
      <c r="D410" s="86">
        <v>1141.3800000000001</v>
      </c>
      <c r="E410" s="86">
        <v>194.04</v>
      </c>
      <c r="F410" s="85">
        <v>0.14822083602063829</v>
      </c>
      <c r="G410" s="85">
        <v>0.33351247780166382</v>
      </c>
      <c r="H410" s="85">
        <v>0.13753077734787178</v>
      </c>
    </row>
    <row r="411" spans="1:8">
      <c r="A411" s="86" t="s">
        <v>773</v>
      </c>
      <c r="B411" s="87">
        <v>43071</v>
      </c>
      <c r="C411" s="86">
        <v>91296.7</v>
      </c>
      <c r="D411" s="86">
        <v>1129.722</v>
      </c>
      <c r="E411" s="86">
        <v>193.62</v>
      </c>
      <c r="F411" s="85">
        <v>0.14778844727399831</v>
      </c>
      <c r="G411" s="85">
        <v>0.31792882599641836</v>
      </c>
      <c r="H411" s="85">
        <v>0.13982957304958266</v>
      </c>
    </row>
    <row r="412" spans="1:8">
      <c r="A412" s="86" t="s">
        <v>772</v>
      </c>
      <c r="B412" s="87">
        <v>43072</v>
      </c>
      <c r="C412" s="86">
        <v>90951.8</v>
      </c>
      <c r="D412" s="86">
        <v>1125.836</v>
      </c>
      <c r="E412" s="86">
        <v>193.48</v>
      </c>
      <c r="F412" s="85">
        <v>0.14223889463101846</v>
      </c>
      <c r="G412" s="85">
        <v>0.31274457218814855</v>
      </c>
      <c r="H412" s="85">
        <v>0.14060012969404001</v>
      </c>
    </row>
    <row r="413" spans="1:8">
      <c r="A413" s="86" t="s">
        <v>771</v>
      </c>
      <c r="B413" s="87">
        <v>43073</v>
      </c>
      <c r="C413" s="86">
        <v>90936.6</v>
      </c>
      <c r="D413" s="86">
        <v>1121.95</v>
      </c>
      <c r="E413" s="86">
        <v>194.72</v>
      </c>
      <c r="F413" s="85">
        <v>0.13644327693811187</v>
      </c>
      <c r="G413" s="85">
        <v>0.30691812177478539</v>
      </c>
      <c r="H413" s="85">
        <v>0.14595103578154434</v>
      </c>
    </row>
    <row r="414" spans="1:8">
      <c r="A414" s="86" t="s">
        <v>770</v>
      </c>
      <c r="B414" s="87">
        <v>43074</v>
      </c>
      <c r="C414" s="86">
        <v>91092.2</v>
      </c>
      <c r="D414" s="86">
        <v>1117.69</v>
      </c>
      <c r="E414" s="86">
        <v>194.17</v>
      </c>
      <c r="F414" s="85">
        <v>0.13781620508925929</v>
      </c>
      <c r="G414" s="85">
        <v>0.30652156124703378</v>
      </c>
      <c r="H414" s="85">
        <v>0.12643291409476953</v>
      </c>
    </row>
    <row r="415" spans="1:8">
      <c r="A415" s="86" t="s">
        <v>769</v>
      </c>
      <c r="B415" s="87">
        <v>43078</v>
      </c>
      <c r="C415" s="86">
        <v>91160.3</v>
      </c>
      <c r="D415" s="86">
        <v>1119.21</v>
      </c>
      <c r="E415" s="86">
        <v>194.482</v>
      </c>
      <c r="F415" s="85">
        <v>0.1385971420256622</v>
      </c>
      <c r="G415" s="85">
        <v>0.30944636840134776</v>
      </c>
      <c r="H415" s="85">
        <v>0.12423839528296421</v>
      </c>
    </row>
    <row r="416" spans="1:8">
      <c r="A416" s="86" t="s">
        <v>768</v>
      </c>
      <c r="B416" s="87">
        <v>43079</v>
      </c>
      <c r="C416" s="86">
        <v>91198.9</v>
      </c>
      <c r="D416" s="86">
        <v>1119.5899999999999</v>
      </c>
      <c r="E416" s="86">
        <v>194.56</v>
      </c>
      <c r="F416" s="85">
        <v>0.13883033720773419</v>
      </c>
      <c r="G416" s="85">
        <v>0.31104137147674971</v>
      </c>
      <c r="H416" s="85">
        <v>0.12377981863339693</v>
      </c>
    </row>
    <row r="417" spans="1:8">
      <c r="A417" s="86" t="s">
        <v>767</v>
      </c>
      <c r="B417" s="87">
        <v>43080</v>
      </c>
      <c r="C417" s="86">
        <v>91552.4</v>
      </c>
      <c r="D417" s="86">
        <v>1119.97</v>
      </c>
      <c r="E417" s="86">
        <v>194.74</v>
      </c>
      <c r="F417" s="85">
        <v>0.13264671132802586</v>
      </c>
      <c r="G417" s="85">
        <v>0.30003830572612578</v>
      </c>
      <c r="H417" s="85">
        <v>0.11554104370739537</v>
      </c>
    </row>
    <row r="418" spans="1:8">
      <c r="A418" s="86" t="s">
        <v>766</v>
      </c>
      <c r="B418" s="87">
        <v>43081</v>
      </c>
      <c r="C418" s="86">
        <v>92628.9</v>
      </c>
      <c r="D418" s="86">
        <v>1112.3699999999999</v>
      </c>
      <c r="E418" s="86">
        <v>195.72</v>
      </c>
      <c r="F418" s="85">
        <v>0.13876417478879177</v>
      </c>
      <c r="G418" s="85">
        <v>0.28210832055877622</v>
      </c>
      <c r="H418" s="85">
        <v>0.11903945111492287</v>
      </c>
    </row>
    <row r="419" spans="1:8">
      <c r="A419" s="86" t="s">
        <v>765</v>
      </c>
      <c r="B419" s="87">
        <v>43082</v>
      </c>
      <c r="C419" s="86">
        <v>93283.7</v>
      </c>
      <c r="D419" s="86">
        <v>1118.81</v>
      </c>
      <c r="E419" s="86">
        <v>196.51</v>
      </c>
      <c r="F419" s="85">
        <v>0.14810001169223574</v>
      </c>
      <c r="G419" s="85">
        <v>0.28541524009981734</v>
      </c>
      <c r="H419" s="85">
        <v>0.1166609842027504</v>
      </c>
    </row>
    <row r="420" spans="1:8">
      <c r="A420" s="86" t="s">
        <v>764</v>
      </c>
      <c r="B420" s="87">
        <v>43085</v>
      </c>
      <c r="C420" s="86">
        <v>94606.399999999994</v>
      </c>
      <c r="D420" s="86">
        <v>1125.758</v>
      </c>
      <c r="E420" s="86">
        <v>197.11</v>
      </c>
      <c r="F420" s="85">
        <v>0.16904971090837417</v>
      </c>
      <c r="G420" s="85">
        <v>0.29202331191740294</v>
      </c>
      <c r="H420" s="85">
        <v>0.11778382669842347</v>
      </c>
    </row>
    <row r="421" spans="1:8">
      <c r="A421" s="86" t="s">
        <v>763</v>
      </c>
      <c r="B421" s="87">
        <v>43086</v>
      </c>
      <c r="C421" s="86">
        <v>95600.7</v>
      </c>
      <c r="D421" s="86">
        <v>1128.0740000000001</v>
      </c>
      <c r="E421" s="86">
        <v>197.31</v>
      </c>
      <c r="F421" s="85">
        <v>0.18148809560590973</v>
      </c>
      <c r="G421" s="85">
        <v>0.29330688801247362</v>
      </c>
      <c r="H421" s="85">
        <v>0.11575435421850266</v>
      </c>
    </row>
    <row r="422" spans="1:8">
      <c r="A422" s="86" t="s">
        <v>762</v>
      </c>
      <c r="B422" s="87">
        <v>43087</v>
      </c>
      <c r="C422" s="86">
        <v>95477.4</v>
      </c>
      <c r="D422" s="86">
        <v>1130.3900000000001</v>
      </c>
      <c r="E422" s="86">
        <v>198.49</v>
      </c>
      <c r="F422" s="85">
        <v>0.18251153066835757</v>
      </c>
      <c r="G422" s="85">
        <v>0.28863429092567272</v>
      </c>
      <c r="H422" s="85">
        <v>0.1243344284581398</v>
      </c>
    </row>
    <row r="423" spans="1:8">
      <c r="A423" s="86" t="s">
        <v>761</v>
      </c>
      <c r="B423" s="87">
        <v>43088</v>
      </c>
      <c r="C423" s="86">
        <v>95590.6</v>
      </c>
      <c r="D423" s="86">
        <v>1132.2</v>
      </c>
      <c r="E423" s="86">
        <v>198.27</v>
      </c>
      <c r="F423" s="85">
        <v>0.18475873659578901</v>
      </c>
      <c r="G423" s="85">
        <v>0.29726385260552735</v>
      </c>
      <c r="H423" s="85">
        <v>0.12755914467697904</v>
      </c>
    </row>
    <row r="424" spans="1:8">
      <c r="A424" s="86" t="s">
        <v>760</v>
      </c>
      <c r="B424" s="87">
        <v>43089</v>
      </c>
      <c r="C424" s="86">
        <v>95508.6</v>
      </c>
      <c r="D424" s="86">
        <v>1132.8499999999999</v>
      </c>
      <c r="E424" s="86">
        <v>197.84</v>
      </c>
      <c r="F424" s="85">
        <v>0.18336988439950952</v>
      </c>
      <c r="G424" s="85">
        <v>0.32426448584146916</v>
      </c>
      <c r="H424" s="85">
        <v>0.12928820138135744</v>
      </c>
    </row>
    <row r="425" spans="1:8">
      <c r="A425" s="86" t="s">
        <v>759</v>
      </c>
      <c r="B425" s="87">
        <v>43092</v>
      </c>
      <c r="C425" s="86">
        <v>96816</v>
      </c>
      <c r="D425" s="86">
        <v>1137.806</v>
      </c>
      <c r="E425" s="86">
        <v>198.95</v>
      </c>
      <c r="F425" s="85">
        <v>0.2039829331290548</v>
      </c>
      <c r="G425" s="85">
        <v>0.33681811239176151</v>
      </c>
      <c r="H425" s="85">
        <v>0.14358797493820763</v>
      </c>
    </row>
    <row r="426" spans="1:8">
      <c r="A426" s="86" t="s">
        <v>758</v>
      </c>
      <c r="B426" s="87">
        <v>43093</v>
      </c>
      <c r="C426" s="86">
        <v>97529.3</v>
      </c>
      <c r="D426" s="86">
        <v>1139.4580000000001</v>
      </c>
      <c r="E426" s="86">
        <v>199.32</v>
      </c>
      <c r="F426" s="85">
        <v>0.21724929389548797</v>
      </c>
      <c r="G426" s="85">
        <v>0.33847599581820975</v>
      </c>
      <c r="H426" s="85">
        <v>0.14756174794173527</v>
      </c>
    </row>
    <row r="427" spans="1:8">
      <c r="A427" s="86" t="s">
        <v>757</v>
      </c>
      <c r="B427" s="87">
        <v>43094</v>
      </c>
      <c r="C427" s="86">
        <v>98358.399999999994</v>
      </c>
      <c r="D427" s="86">
        <v>1141.1099999999999</v>
      </c>
      <c r="E427" s="86">
        <v>199.36</v>
      </c>
      <c r="F427" s="85">
        <v>0.22564984423676004</v>
      </c>
      <c r="G427" s="85">
        <v>0.34063700553355969</v>
      </c>
      <c r="H427" s="85">
        <v>0.14911522277941103</v>
      </c>
    </row>
    <row r="428" spans="1:8">
      <c r="A428" s="86" t="s">
        <v>756</v>
      </c>
      <c r="B428" s="87">
        <v>43095</v>
      </c>
      <c r="C428" s="86">
        <v>98152.7</v>
      </c>
      <c r="D428" s="86">
        <v>1138.6300000000001</v>
      </c>
      <c r="E428" s="86">
        <v>199.05</v>
      </c>
      <c r="F428" s="85">
        <v>0.22444150037674082</v>
      </c>
      <c r="G428" s="85">
        <v>0.34599698795892864</v>
      </c>
      <c r="H428" s="85">
        <v>0.14802318539666071</v>
      </c>
    </row>
    <row r="429" spans="1:8">
      <c r="A429" s="86" t="s">
        <v>755</v>
      </c>
      <c r="B429" s="87">
        <v>43096</v>
      </c>
      <c r="C429" s="86">
        <v>97899.1</v>
      </c>
      <c r="D429" s="86">
        <v>1144.3900000000001</v>
      </c>
      <c r="E429" s="86">
        <v>199.98</v>
      </c>
      <c r="F429" s="85">
        <v>0.22528720670747671</v>
      </c>
      <c r="G429" s="85">
        <v>0.35560072684714661</v>
      </c>
      <c r="H429" s="85">
        <v>0.15361984424574548</v>
      </c>
    </row>
    <row r="430" spans="1:8">
      <c r="A430" s="86" t="s">
        <v>754</v>
      </c>
      <c r="B430" s="87">
        <v>43099</v>
      </c>
      <c r="C430" s="86">
        <v>97211.4</v>
      </c>
      <c r="D430" s="86">
        <v>1152.2860000000001</v>
      </c>
      <c r="E430" s="86">
        <v>202.23</v>
      </c>
      <c r="F430" s="85">
        <v>0.21565155408827441</v>
      </c>
      <c r="G430" s="85">
        <v>0.36777969018932866</v>
      </c>
      <c r="H430" s="85">
        <v>0.16835172453636837</v>
      </c>
    </row>
    <row r="431" spans="1:8">
      <c r="A431" s="86" t="s">
        <v>753</v>
      </c>
      <c r="B431" s="87">
        <v>43100</v>
      </c>
      <c r="C431" s="86">
        <v>95561.5</v>
      </c>
      <c r="D431" s="86">
        <v>1154.9179999999999</v>
      </c>
      <c r="E431" s="86">
        <v>202.98</v>
      </c>
      <c r="F431" s="85">
        <v>0.19750052631051318</v>
      </c>
      <c r="G431" s="85">
        <v>0.36731702696943147</v>
      </c>
      <c r="H431" s="85">
        <v>0.17031826568265673</v>
      </c>
    </row>
    <row r="432" spans="1:8">
      <c r="A432" s="86" t="s">
        <v>752</v>
      </c>
      <c r="B432" s="87">
        <v>43101</v>
      </c>
      <c r="C432" s="86">
        <v>96207.9</v>
      </c>
      <c r="D432" s="86">
        <v>1157.55</v>
      </c>
      <c r="E432" s="86">
        <v>202.91</v>
      </c>
      <c r="F432" s="85">
        <v>0.20724967938984928</v>
      </c>
      <c r="G432" s="85">
        <v>0.35993561878803537</v>
      </c>
      <c r="H432" s="85">
        <v>0.16347477064220173</v>
      </c>
    </row>
    <row r="433" spans="1:8">
      <c r="A433" s="86" t="s">
        <v>751</v>
      </c>
      <c r="B433" s="87">
        <v>43102</v>
      </c>
      <c r="C433" s="86">
        <v>96241.2</v>
      </c>
      <c r="D433" s="86">
        <v>1177.98</v>
      </c>
      <c r="E433" s="86">
        <v>203.77</v>
      </c>
      <c r="F433" s="85">
        <v>0.21078521411156093</v>
      </c>
      <c r="G433" s="85">
        <v>0.37357742537313432</v>
      </c>
      <c r="H433" s="85">
        <v>0.16200958029197077</v>
      </c>
    </row>
    <row r="434" spans="1:8">
      <c r="A434" s="86" t="s">
        <v>750</v>
      </c>
      <c r="B434" s="87">
        <v>43103</v>
      </c>
      <c r="C434" s="86">
        <v>95929.4</v>
      </c>
      <c r="D434" s="86">
        <v>1184.21</v>
      </c>
      <c r="E434" s="86">
        <v>203.83</v>
      </c>
      <c r="F434" s="85">
        <v>0.21589687690123704</v>
      </c>
      <c r="G434" s="85">
        <v>0.37740479679903238</v>
      </c>
      <c r="H434" s="85">
        <v>0.16023451730418947</v>
      </c>
    </row>
    <row r="435" spans="1:8">
      <c r="A435" s="86" t="s">
        <v>749</v>
      </c>
      <c r="B435" s="87">
        <v>43106</v>
      </c>
      <c r="C435" s="86">
        <v>96270.3</v>
      </c>
      <c r="D435" s="86">
        <v>1197.8</v>
      </c>
      <c r="E435" s="86">
        <v>206.8075</v>
      </c>
      <c r="F435" s="85">
        <v>0.21909131316252362</v>
      </c>
      <c r="G435" s="85">
        <v>0.38975263377732405</v>
      </c>
      <c r="H435" s="85">
        <v>0.17644632800500615</v>
      </c>
    </row>
    <row r="436" spans="1:8">
      <c r="A436" s="86" t="s">
        <v>748</v>
      </c>
      <c r="B436" s="87">
        <v>43107</v>
      </c>
      <c r="C436" s="86">
        <v>96234.5</v>
      </c>
      <c r="D436" s="86">
        <v>1202.33</v>
      </c>
      <c r="E436" s="86">
        <v>207.8</v>
      </c>
      <c r="F436" s="85">
        <v>0.21840962122564545</v>
      </c>
      <c r="G436" s="85">
        <v>0.38447100548109225</v>
      </c>
      <c r="H436" s="85">
        <v>0.18418053339411911</v>
      </c>
    </row>
    <row r="437" spans="1:8">
      <c r="A437" s="86" t="s">
        <v>747</v>
      </c>
      <c r="B437" s="87">
        <v>43108</v>
      </c>
      <c r="C437" s="86">
        <v>96332.5</v>
      </c>
      <c r="D437" s="86">
        <v>1206.8599999999999</v>
      </c>
      <c r="E437" s="86">
        <v>208.31</v>
      </c>
      <c r="F437" s="85">
        <v>0.21954847620530615</v>
      </c>
      <c r="G437" s="85">
        <v>0.38488725687073244</v>
      </c>
      <c r="H437" s="85">
        <v>0.18190070921985813</v>
      </c>
    </row>
    <row r="438" spans="1:8">
      <c r="A438" s="86" t="s">
        <v>746</v>
      </c>
      <c r="B438" s="87">
        <v>43109</v>
      </c>
      <c r="C438" s="86">
        <v>96149.2</v>
      </c>
      <c r="D438" s="86">
        <v>1205.1400000000001</v>
      </c>
      <c r="E438" s="86">
        <v>207.57</v>
      </c>
      <c r="F438" s="85">
        <v>0.21975731511610941</v>
      </c>
      <c r="G438" s="85">
        <v>0.37628990777073801</v>
      </c>
      <c r="H438" s="85">
        <v>0.16870064608758084</v>
      </c>
    </row>
    <row r="439" spans="1:8">
      <c r="A439" s="86" t="s">
        <v>745</v>
      </c>
      <c r="B439" s="87">
        <v>43110</v>
      </c>
      <c r="C439" s="86">
        <v>96185.9</v>
      </c>
      <c r="D439" s="86">
        <v>1197.53</v>
      </c>
      <c r="E439" s="86">
        <v>207.68</v>
      </c>
      <c r="F439" s="85">
        <v>0.22011609292508005</v>
      </c>
      <c r="G439" s="85">
        <v>0.36541921595545013</v>
      </c>
      <c r="H439" s="85">
        <v>0.16634842188026511</v>
      </c>
    </row>
    <row r="440" spans="1:8">
      <c r="A440" s="86" t="s">
        <v>744</v>
      </c>
      <c r="B440" s="87">
        <v>43113</v>
      </c>
      <c r="C440" s="86">
        <v>96627.5</v>
      </c>
      <c r="D440" s="86">
        <v>1205.396</v>
      </c>
      <c r="E440" s="86">
        <v>208.67750000000001</v>
      </c>
      <c r="F440" s="85">
        <v>0.22920893785102314</v>
      </c>
      <c r="G440" s="85">
        <v>0.37220071945721944</v>
      </c>
      <c r="H440" s="85">
        <v>0.17763826185101594</v>
      </c>
    </row>
    <row r="441" spans="1:8">
      <c r="A441" s="86" t="s">
        <v>743</v>
      </c>
      <c r="B441" s="87">
        <v>43114</v>
      </c>
      <c r="C441" s="86">
        <v>97228.6</v>
      </c>
      <c r="D441" s="86">
        <v>1208.018</v>
      </c>
      <c r="E441" s="86">
        <v>209.01</v>
      </c>
      <c r="F441" s="85">
        <v>0.23665895042100193</v>
      </c>
      <c r="G441" s="85">
        <v>0.36232900657471845</v>
      </c>
      <c r="H441" s="85">
        <v>0.18600692277137831</v>
      </c>
    </row>
    <row r="442" spans="1:8">
      <c r="A442" s="86" t="s">
        <v>742</v>
      </c>
      <c r="B442" s="87">
        <v>43115</v>
      </c>
      <c r="C442" s="86">
        <v>97944</v>
      </c>
      <c r="D442" s="86">
        <v>1210.6400000000001</v>
      </c>
      <c r="E442" s="86">
        <v>209.14</v>
      </c>
      <c r="F442" s="85">
        <v>0.24174339027488645</v>
      </c>
      <c r="G442" s="85">
        <v>0.36309080141146066</v>
      </c>
      <c r="H442" s="85">
        <v>0.18006517047297965</v>
      </c>
    </row>
    <row r="443" spans="1:8">
      <c r="A443" s="86" t="s">
        <v>741</v>
      </c>
      <c r="B443" s="87">
        <v>43116</v>
      </c>
      <c r="C443" s="86">
        <v>98596.9</v>
      </c>
      <c r="D443" s="86">
        <v>1217.8699999999999</v>
      </c>
      <c r="E443" s="86">
        <v>210.79</v>
      </c>
      <c r="F443" s="85">
        <v>0.24690666369895231</v>
      </c>
      <c r="G443" s="85">
        <v>0.37049673994017773</v>
      </c>
      <c r="H443" s="85">
        <v>0.18714800630772688</v>
      </c>
    </row>
    <row r="444" spans="1:8">
      <c r="A444" s="86" t="s">
        <v>740</v>
      </c>
      <c r="B444" s="87">
        <v>43117</v>
      </c>
      <c r="C444" s="86">
        <v>98923.5</v>
      </c>
      <c r="D444" s="86">
        <v>1222.6199999999999</v>
      </c>
      <c r="E444" s="86">
        <v>211.8</v>
      </c>
      <c r="F444" s="85">
        <v>0.25086300424104957</v>
      </c>
      <c r="G444" s="85">
        <v>0.37510544252117262</v>
      </c>
      <c r="H444" s="85">
        <v>0.20136131593874085</v>
      </c>
    </row>
    <row r="445" spans="1:8">
      <c r="A445" s="86" t="s">
        <v>373</v>
      </c>
      <c r="B445" s="87">
        <v>43120</v>
      </c>
      <c r="C445" s="86">
        <v>98817.2</v>
      </c>
      <c r="D445" s="86">
        <v>1236.8699999999999</v>
      </c>
      <c r="E445" s="86">
        <v>214.83</v>
      </c>
      <c r="F445" s="85">
        <v>0.24642660733295996</v>
      </c>
      <c r="G445" s="85">
        <v>0.38217841697676747</v>
      </c>
      <c r="H445" s="85">
        <v>0.21071911632101004</v>
      </c>
    </row>
    <row r="446" spans="1:8">
      <c r="A446" s="86" t="s">
        <v>739</v>
      </c>
      <c r="B446" s="87">
        <v>43121</v>
      </c>
      <c r="C446" s="86">
        <v>98221</v>
      </c>
      <c r="D446" s="86">
        <v>1235.3240000000001</v>
      </c>
      <c r="E446" s="86">
        <v>211.58</v>
      </c>
      <c r="F446" s="85">
        <v>0.23731768582881307</v>
      </c>
      <c r="G446" s="85">
        <v>0.37580772700442155</v>
      </c>
      <c r="H446" s="85">
        <v>0.18985490945900363</v>
      </c>
    </row>
    <row r="447" spans="1:8">
      <c r="A447" s="86" t="s">
        <v>738</v>
      </c>
      <c r="B447" s="87">
        <v>43122</v>
      </c>
      <c r="C447" s="86">
        <v>98628.4</v>
      </c>
      <c r="D447" s="86">
        <v>1238.5</v>
      </c>
      <c r="E447" s="86">
        <v>211.39</v>
      </c>
      <c r="F447" s="85">
        <v>0.24520431378193219</v>
      </c>
      <c r="G447" s="85">
        <v>0.37543867442583623</v>
      </c>
      <c r="H447" s="85">
        <v>0.18688414137727749</v>
      </c>
    </row>
    <row r="448" spans="1:8">
      <c r="A448" s="86" t="s">
        <v>737</v>
      </c>
      <c r="B448" s="87">
        <v>43123</v>
      </c>
      <c r="C448" s="86">
        <v>99224.7</v>
      </c>
      <c r="D448" s="86">
        <v>1252.3900000000001</v>
      </c>
      <c r="E448" s="86">
        <v>212.79</v>
      </c>
      <c r="F448" s="85">
        <v>0.25255245020071193</v>
      </c>
      <c r="G448" s="85">
        <v>0.38955275216633956</v>
      </c>
      <c r="H448" s="85">
        <v>0.19410774410774412</v>
      </c>
    </row>
    <row r="449" spans="1:8">
      <c r="A449" s="86" t="s">
        <v>736</v>
      </c>
      <c r="B449" s="87">
        <v>43124</v>
      </c>
      <c r="C449" s="86">
        <v>99522.1</v>
      </c>
      <c r="D449" s="86">
        <v>1258.75</v>
      </c>
      <c r="E449" s="86">
        <v>213.05</v>
      </c>
      <c r="F449" s="85">
        <v>0.25558548386079361</v>
      </c>
      <c r="G449" s="85">
        <v>0.39529341343915592</v>
      </c>
      <c r="H449" s="85">
        <v>0.18949249064820495</v>
      </c>
    </row>
    <row r="450" spans="1:8">
      <c r="A450" s="86" t="s">
        <v>735</v>
      </c>
      <c r="B450" s="87">
        <v>43127</v>
      </c>
      <c r="C450" s="86">
        <v>99355.5</v>
      </c>
      <c r="D450" s="86">
        <v>1264.288</v>
      </c>
      <c r="E450" s="86">
        <v>214.29499999999999</v>
      </c>
      <c r="F450" s="85">
        <v>0.26973345380330249</v>
      </c>
      <c r="G450" s="85">
        <v>0.39142225108129813</v>
      </c>
      <c r="H450" s="85">
        <v>0.18362330847832076</v>
      </c>
    </row>
    <row r="451" spans="1:8">
      <c r="A451" s="86" t="s">
        <v>734</v>
      </c>
      <c r="B451" s="87">
        <v>43128</v>
      </c>
      <c r="C451" s="86">
        <v>99414.5</v>
      </c>
      <c r="D451" s="86">
        <v>1266.134</v>
      </c>
      <c r="E451" s="86">
        <v>214.71</v>
      </c>
      <c r="F451" s="85">
        <v>0.27374469884303454</v>
      </c>
      <c r="G451" s="85">
        <v>0.38806130503420455</v>
      </c>
      <c r="H451" s="85">
        <v>0.19124500665778954</v>
      </c>
    </row>
    <row r="452" spans="1:8">
      <c r="A452" s="86" t="s">
        <v>733</v>
      </c>
      <c r="B452" s="87">
        <v>43129</v>
      </c>
      <c r="C452" s="86">
        <v>99046.1</v>
      </c>
      <c r="D452" s="86">
        <v>1267.98</v>
      </c>
      <c r="E452" s="86">
        <v>214.12</v>
      </c>
      <c r="F452" s="85">
        <v>0.27449330301708441</v>
      </c>
      <c r="G452" s="85">
        <v>0.38923522928220988</v>
      </c>
      <c r="H452" s="85">
        <v>0.18634254449754128</v>
      </c>
    </row>
    <row r="453" spans="1:8">
      <c r="A453" s="86" t="s">
        <v>732</v>
      </c>
      <c r="B453" s="87">
        <v>43130</v>
      </c>
      <c r="C453" s="86">
        <v>98557.8</v>
      </c>
      <c r="D453" s="86">
        <v>1247.6300000000001</v>
      </c>
      <c r="E453" s="86">
        <v>212.48</v>
      </c>
      <c r="F453" s="85">
        <v>0.26832099429525935</v>
      </c>
      <c r="G453" s="85">
        <v>0.36666067845030814</v>
      </c>
      <c r="H453" s="85">
        <v>0.17671817023868863</v>
      </c>
    </row>
    <row r="454" spans="1:8">
      <c r="A454" s="86" t="s">
        <v>731</v>
      </c>
      <c r="B454" s="87">
        <v>43131</v>
      </c>
      <c r="C454" s="86">
        <v>98133.5</v>
      </c>
      <c r="D454" s="86">
        <v>1254.5899999999999</v>
      </c>
      <c r="E454" s="86">
        <v>212.44</v>
      </c>
      <c r="F454" s="85">
        <v>0.25874471212677053</v>
      </c>
      <c r="G454" s="85">
        <v>0.37400475309115189</v>
      </c>
      <c r="H454" s="85">
        <v>0.17688770705224099</v>
      </c>
    </row>
    <row r="455" spans="1:8">
      <c r="A455" s="86" t="s">
        <v>730</v>
      </c>
      <c r="B455" s="87">
        <v>43134</v>
      </c>
      <c r="C455" s="86">
        <v>97718.8</v>
      </c>
      <c r="D455" s="86">
        <v>1227.44</v>
      </c>
      <c r="E455" s="86">
        <v>211.5025</v>
      </c>
      <c r="F455" s="85">
        <v>0.25320036832129111</v>
      </c>
      <c r="G455" s="85">
        <v>0.34997745344962228</v>
      </c>
      <c r="H455" s="85">
        <v>0.18006193159627304</v>
      </c>
    </row>
    <row r="456" spans="1:8">
      <c r="A456" s="86" t="s">
        <v>729</v>
      </c>
      <c r="B456" s="87">
        <v>43135</v>
      </c>
      <c r="C456" s="86">
        <v>97808.1</v>
      </c>
      <c r="D456" s="86">
        <v>1218.3900000000001</v>
      </c>
      <c r="E456" s="86">
        <v>211.19</v>
      </c>
      <c r="F456" s="85">
        <v>0.26342732471397645</v>
      </c>
      <c r="G456" s="85">
        <v>0.33449069003285881</v>
      </c>
      <c r="H456" s="85">
        <v>0.17510572000890279</v>
      </c>
    </row>
    <row r="457" spans="1:8">
      <c r="A457" s="86" t="s">
        <v>728</v>
      </c>
      <c r="B457" s="87">
        <v>43136</v>
      </c>
      <c r="C457" s="86">
        <v>98033.5</v>
      </c>
      <c r="D457" s="86">
        <v>1209.3399999999999</v>
      </c>
      <c r="E457" s="86">
        <v>209.51</v>
      </c>
      <c r="F457" s="85">
        <v>0.27605085277452734</v>
      </c>
      <c r="G457" s="85">
        <v>0.31593895063515087</v>
      </c>
      <c r="H457" s="85">
        <v>0.161009670000831</v>
      </c>
    </row>
    <row r="458" spans="1:8">
      <c r="A458" s="86" t="s">
        <v>727</v>
      </c>
      <c r="B458" s="87">
        <v>43137</v>
      </c>
      <c r="C458" s="86">
        <v>97927.5</v>
      </c>
      <c r="D458" s="86">
        <v>1176.18</v>
      </c>
      <c r="E458" s="86">
        <v>205.7</v>
      </c>
      <c r="F458" s="85">
        <v>0.27815991437819787</v>
      </c>
      <c r="G458" s="85">
        <v>0.27707949689030964</v>
      </c>
      <c r="H458" s="85">
        <v>0.1383508577753183</v>
      </c>
    </row>
    <row r="459" spans="1:8">
      <c r="A459" s="86" t="s">
        <v>726</v>
      </c>
      <c r="B459" s="87">
        <v>43138</v>
      </c>
      <c r="C459" s="86">
        <v>98299.7</v>
      </c>
      <c r="D459" s="86">
        <v>1173.3800000000001</v>
      </c>
      <c r="E459" s="86">
        <v>207.12</v>
      </c>
      <c r="F459" s="85">
        <v>0.28196878663827118</v>
      </c>
      <c r="G459" s="85">
        <v>0.27128137899652227</v>
      </c>
      <c r="H459" s="85">
        <v>0.14241588527302818</v>
      </c>
    </row>
    <row r="460" spans="1:8">
      <c r="A460" s="86" t="s">
        <v>725</v>
      </c>
      <c r="B460" s="87">
        <v>43141</v>
      </c>
      <c r="C460" s="86">
        <v>97782.7</v>
      </c>
      <c r="D460" s="86">
        <v>1161.374</v>
      </c>
      <c r="E460" s="86">
        <v>206.82599999999999</v>
      </c>
      <c r="F460" s="85">
        <v>0.27377615090013796</v>
      </c>
      <c r="G460" s="85">
        <v>0.26263752989780387</v>
      </c>
      <c r="H460" s="85">
        <v>0.14604089322325042</v>
      </c>
    </row>
    <row r="461" spans="1:8">
      <c r="A461" s="86" t="s">
        <v>724</v>
      </c>
      <c r="B461" s="87">
        <v>43143</v>
      </c>
      <c r="C461" s="86">
        <v>97924.7</v>
      </c>
      <c r="D461" s="86">
        <v>1153.3699999999999</v>
      </c>
      <c r="E461" s="86">
        <v>206.63</v>
      </c>
      <c r="F461" s="85">
        <v>0.27518074611161447</v>
      </c>
      <c r="G461" s="85">
        <v>0.25137791858345615</v>
      </c>
      <c r="H461" s="85">
        <v>0.14387732506643047</v>
      </c>
    </row>
    <row r="462" spans="1:8">
      <c r="A462" s="86" t="s">
        <v>723</v>
      </c>
      <c r="B462" s="87">
        <v>43144</v>
      </c>
      <c r="C462" s="86">
        <v>98103.3</v>
      </c>
      <c r="D462" s="86">
        <v>1164.49</v>
      </c>
      <c r="E462" s="86">
        <v>207.16</v>
      </c>
      <c r="F462" s="85">
        <v>0.27710735151685562</v>
      </c>
      <c r="G462" s="85">
        <v>0.25221788025489755</v>
      </c>
      <c r="H462" s="85">
        <v>0.14590737488418393</v>
      </c>
    </row>
    <row r="463" spans="1:8">
      <c r="A463" s="86" t="s">
        <v>722</v>
      </c>
      <c r="B463" s="87">
        <v>43145</v>
      </c>
      <c r="C463" s="86">
        <v>98347.9</v>
      </c>
      <c r="D463" s="86">
        <v>1185.33</v>
      </c>
      <c r="E463" s="86">
        <v>207.68</v>
      </c>
      <c r="F463" s="85">
        <v>0.28010990827527049</v>
      </c>
      <c r="G463" s="85">
        <v>0.27086424730029934</v>
      </c>
      <c r="H463" s="85">
        <v>0.14848199966819653</v>
      </c>
    </row>
    <row r="464" spans="1:8">
      <c r="A464" s="86" t="s">
        <v>721</v>
      </c>
      <c r="B464" s="87">
        <v>43148</v>
      </c>
      <c r="C464" s="86">
        <v>98429.6</v>
      </c>
      <c r="D464" s="86">
        <v>1194.7560000000001</v>
      </c>
      <c r="E464" s="86">
        <v>209.08250000000001</v>
      </c>
      <c r="F464" s="85">
        <v>0.27871335684730858</v>
      </c>
      <c r="G464" s="85">
        <v>0.27719920893687533</v>
      </c>
      <c r="H464" s="85">
        <v>0.15152558242000347</v>
      </c>
    </row>
    <row r="465" spans="1:8">
      <c r="A465" s="86" t="s">
        <v>720</v>
      </c>
      <c r="B465" s="87">
        <v>43149</v>
      </c>
      <c r="C465" s="86">
        <v>98311.6</v>
      </c>
      <c r="D465" s="86">
        <v>1197.8979999999999</v>
      </c>
      <c r="E465" s="86">
        <v>209.55</v>
      </c>
      <c r="F465" s="85">
        <v>0.27677070968646844</v>
      </c>
      <c r="G465" s="85">
        <v>0.28243619390202102</v>
      </c>
      <c r="H465" s="85">
        <v>0.15786274726489125</v>
      </c>
    </row>
    <row r="466" spans="1:8">
      <c r="A466" s="86" t="s">
        <v>372</v>
      </c>
      <c r="B466" s="87">
        <v>43150</v>
      </c>
      <c r="C466" s="86">
        <v>98148.5</v>
      </c>
      <c r="D466" s="86">
        <v>1201.04</v>
      </c>
      <c r="E466" s="86">
        <v>210.74</v>
      </c>
      <c r="F466" s="85">
        <v>0.27152327318282099</v>
      </c>
      <c r="G466" s="85">
        <v>0.27528722206884826</v>
      </c>
      <c r="H466" s="85">
        <v>0.1634095175002761</v>
      </c>
    </row>
    <row r="467" spans="1:8">
      <c r="A467" s="86" t="s">
        <v>719</v>
      </c>
      <c r="B467" s="87">
        <v>43152</v>
      </c>
      <c r="C467" s="86">
        <v>98157.3</v>
      </c>
      <c r="D467" s="86">
        <v>1209.67</v>
      </c>
      <c r="E467" s="86">
        <v>209.88</v>
      </c>
      <c r="F467" s="85">
        <v>0.26492833035434682</v>
      </c>
      <c r="G467" s="85">
        <v>0.25369994196169476</v>
      </c>
      <c r="H467" s="85">
        <v>0.15559960356788904</v>
      </c>
    </row>
    <row r="468" spans="1:8">
      <c r="A468" s="86" t="s">
        <v>718</v>
      </c>
      <c r="B468" s="87">
        <v>43155</v>
      </c>
      <c r="C468" s="86">
        <v>98176.9</v>
      </c>
      <c r="D468" s="86">
        <v>1216.5160000000001</v>
      </c>
      <c r="E468" s="86">
        <v>209.25</v>
      </c>
      <c r="F468" s="85">
        <v>0.26421156188754358</v>
      </c>
      <c r="G468" s="85">
        <v>0.28974788490490022</v>
      </c>
      <c r="H468" s="85">
        <v>0.1487784792753224</v>
      </c>
    </row>
    <row r="469" spans="1:8">
      <c r="A469" s="86" t="s">
        <v>717</v>
      </c>
      <c r="B469" s="87">
        <v>43156</v>
      </c>
      <c r="C469" s="86">
        <v>98080.2</v>
      </c>
      <c r="D469" s="86">
        <v>1218.798</v>
      </c>
      <c r="E469" s="86">
        <v>209.04</v>
      </c>
      <c r="F469" s="85">
        <v>0.26232267928986763</v>
      </c>
      <c r="G469" s="85">
        <v>0.29167426185379086</v>
      </c>
      <c r="H469" s="85">
        <v>0.15396080596190997</v>
      </c>
    </row>
    <row r="470" spans="1:8">
      <c r="A470" s="86" t="s">
        <v>716</v>
      </c>
      <c r="B470" s="87">
        <v>43157</v>
      </c>
      <c r="C470" s="86">
        <v>98098.5</v>
      </c>
      <c r="D470" s="86">
        <v>1221.08</v>
      </c>
      <c r="E470" s="86">
        <v>209.03</v>
      </c>
      <c r="F470" s="85">
        <v>0.26090292827010741</v>
      </c>
      <c r="G470" s="85">
        <v>0.2912736347870224</v>
      </c>
      <c r="H470" s="85">
        <v>0.15409673144876312</v>
      </c>
    </row>
    <row r="471" spans="1:8">
      <c r="A471" s="86" t="s">
        <v>715</v>
      </c>
      <c r="B471" s="87">
        <v>43158</v>
      </c>
      <c r="C471" s="86">
        <v>98100.800000000003</v>
      </c>
      <c r="D471" s="86">
        <v>1212.33</v>
      </c>
      <c r="E471" s="86">
        <v>209.22</v>
      </c>
      <c r="F471" s="85">
        <v>0.26017120718535813</v>
      </c>
      <c r="G471" s="85">
        <v>0.27486198012513796</v>
      </c>
      <c r="H471" s="85">
        <v>0.15133171912832921</v>
      </c>
    </row>
    <row r="472" spans="1:8">
      <c r="A472" s="86" t="s">
        <v>714</v>
      </c>
      <c r="B472" s="87">
        <v>43159</v>
      </c>
      <c r="C472" s="86">
        <v>97961.7</v>
      </c>
      <c r="D472" s="86">
        <v>1195.19</v>
      </c>
      <c r="E472" s="86">
        <v>207.42</v>
      </c>
      <c r="F472" s="85">
        <v>0.25812094241846295</v>
      </c>
      <c r="G472" s="85">
        <v>0.26532440089267939</v>
      </c>
      <c r="H472" s="85">
        <v>0.14232214894466555</v>
      </c>
    </row>
    <row r="473" spans="1:8">
      <c r="A473" s="86" t="s">
        <v>713</v>
      </c>
      <c r="B473" s="87">
        <v>43162</v>
      </c>
      <c r="C473" s="86">
        <v>97388.7</v>
      </c>
      <c r="D473" s="86">
        <v>1183.748</v>
      </c>
      <c r="E473" s="86">
        <v>207.3075</v>
      </c>
      <c r="F473" s="85">
        <v>0.25541832582014501</v>
      </c>
      <c r="G473" s="85">
        <v>0.25603801172693186</v>
      </c>
      <c r="H473" s="85">
        <v>0.14200132209552141</v>
      </c>
    </row>
    <row r="474" spans="1:8">
      <c r="A474" s="86" t="s">
        <v>712</v>
      </c>
      <c r="B474" s="87">
        <v>43163</v>
      </c>
      <c r="C474" s="86">
        <v>97354.3</v>
      </c>
      <c r="D474" s="86">
        <v>1179.934</v>
      </c>
      <c r="E474" s="86">
        <v>207.27</v>
      </c>
      <c r="F474" s="85">
        <v>0.25471609355244906</v>
      </c>
      <c r="G474" s="85">
        <v>0.25482176280415159</v>
      </c>
      <c r="H474" s="85">
        <v>0.14678543764523622</v>
      </c>
    </row>
    <row r="475" spans="1:8">
      <c r="A475" s="86" t="s">
        <v>711</v>
      </c>
      <c r="B475" s="87">
        <v>43164</v>
      </c>
      <c r="C475" s="86">
        <v>97182.6</v>
      </c>
      <c r="D475" s="86">
        <v>1176.1199999999999</v>
      </c>
      <c r="E475" s="86">
        <v>206.73</v>
      </c>
      <c r="F475" s="85">
        <v>0.25231597517083904</v>
      </c>
      <c r="G475" s="85">
        <v>0.25604194922947121</v>
      </c>
      <c r="H475" s="85">
        <v>0.15035334705915071</v>
      </c>
    </row>
    <row r="476" spans="1:8">
      <c r="A476" s="86" t="s">
        <v>710</v>
      </c>
      <c r="B476" s="87">
        <v>43165</v>
      </c>
      <c r="C476" s="86">
        <v>96991</v>
      </c>
      <c r="D476" s="86">
        <v>1193.93</v>
      </c>
      <c r="E476" s="86">
        <v>206.95</v>
      </c>
      <c r="F476" s="85">
        <v>0.25189738135558226</v>
      </c>
      <c r="G476" s="85">
        <v>0.27220902106620359</v>
      </c>
      <c r="H476" s="85">
        <v>0.15795658012533575</v>
      </c>
    </row>
    <row r="477" spans="1:8">
      <c r="A477" s="86" t="s">
        <v>709</v>
      </c>
      <c r="B477" s="87">
        <v>43166</v>
      </c>
      <c r="C477" s="86">
        <v>96860.3</v>
      </c>
      <c r="D477" s="86">
        <v>1189.2</v>
      </c>
      <c r="E477" s="86">
        <v>205.48</v>
      </c>
      <c r="F477" s="85">
        <v>0.25572275138037015</v>
      </c>
      <c r="G477" s="85">
        <v>0.27045852741335841</v>
      </c>
      <c r="H477" s="85">
        <v>0.14631595096302696</v>
      </c>
    </row>
    <row r="478" spans="1:8">
      <c r="A478" s="86" t="s">
        <v>708</v>
      </c>
      <c r="B478" s="87">
        <v>43169</v>
      </c>
      <c r="C478" s="86">
        <v>96594.5</v>
      </c>
      <c r="D478" s="86">
        <v>1209</v>
      </c>
      <c r="E478" s="86">
        <v>207.28749999999999</v>
      </c>
      <c r="F478" s="85">
        <v>0.2582831923654596</v>
      </c>
      <c r="G478" s="85">
        <v>0.29273013055611985</v>
      </c>
      <c r="H478" s="85">
        <v>0.15525553140500459</v>
      </c>
    </row>
    <row r="479" spans="1:8">
      <c r="A479" s="86" t="s">
        <v>707</v>
      </c>
      <c r="B479" s="87">
        <v>43170</v>
      </c>
      <c r="C479" s="86">
        <v>96028.4</v>
      </c>
      <c r="D479" s="86">
        <v>1215.5999999999999</v>
      </c>
      <c r="E479" s="86">
        <v>207.89</v>
      </c>
      <c r="F479" s="85">
        <v>0.25053750698335842</v>
      </c>
      <c r="G479" s="85">
        <v>0.30091393591746751</v>
      </c>
      <c r="H479" s="85">
        <v>0.15078881815665635</v>
      </c>
    </row>
    <row r="480" spans="1:8">
      <c r="A480" s="86" t="s">
        <v>706</v>
      </c>
      <c r="B480" s="87">
        <v>43171</v>
      </c>
      <c r="C480" s="86">
        <v>96194.4</v>
      </c>
      <c r="D480" s="86">
        <v>1222.2</v>
      </c>
      <c r="E480" s="86">
        <v>210.28</v>
      </c>
      <c r="F480" s="85">
        <v>0.25252472643371648</v>
      </c>
      <c r="G480" s="85">
        <v>0.30507207688200744</v>
      </c>
      <c r="H480" s="85">
        <v>0.16376113786042401</v>
      </c>
    </row>
    <row r="481" spans="1:8">
      <c r="A481" s="86" t="s">
        <v>705</v>
      </c>
      <c r="B481" s="87">
        <v>43172</v>
      </c>
      <c r="C481" s="86">
        <v>96314.1</v>
      </c>
      <c r="D481" s="86">
        <v>1223.83</v>
      </c>
      <c r="E481" s="86">
        <v>209.83</v>
      </c>
      <c r="F481" s="85">
        <v>0.26254792850541731</v>
      </c>
      <c r="G481" s="85">
        <v>0.30904909616001697</v>
      </c>
      <c r="H481" s="85">
        <v>0.16449303512958546</v>
      </c>
    </row>
    <row r="482" spans="1:8">
      <c r="A482" s="86" t="s">
        <v>704</v>
      </c>
      <c r="B482" s="87">
        <v>43173</v>
      </c>
      <c r="C482" s="86">
        <v>95525.9</v>
      </c>
      <c r="D482" s="86">
        <v>1218.7</v>
      </c>
      <c r="E482" s="86">
        <v>208.5</v>
      </c>
      <c r="F482" s="85">
        <v>0.25172179737825529</v>
      </c>
      <c r="G482" s="85">
        <v>0.30055706144750616</v>
      </c>
      <c r="H482" s="85">
        <v>0.15962180200222464</v>
      </c>
    </row>
    <row r="483" spans="1:8">
      <c r="A483" s="86" t="s">
        <v>703</v>
      </c>
      <c r="B483" s="87">
        <v>43176</v>
      </c>
      <c r="C483" s="86">
        <v>95577.3</v>
      </c>
      <c r="D483" s="86">
        <v>1209.634</v>
      </c>
      <c r="E483" s="86">
        <v>207.1875</v>
      </c>
      <c r="F483" s="85">
        <v>0.25217545100813576</v>
      </c>
      <c r="G483" s="85">
        <v>0.28989101921559435</v>
      </c>
      <c r="H483" s="85">
        <v>0.15315578560694609</v>
      </c>
    </row>
    <row r="484" spans="1:8">
      <c r="A484" s="86" t="s">
        <v>702</v>
      </c>
      <c r="B484" s="87">
        <v>43177</v>
      </c>
      <c r="C484" s="86">
        <v>95819.6</v>
      </c>
      <c r="D484" s="86">
        <v>1206.6120000000001</v>
      </c>
      <c r="E484" s="86">
        <v>206.75</v>
      </c>
      <c r="F484" s="85">
        <v>0.25530052926688684</v>
      </c>
      <c r="G484" s="85">
        <v>0.28568140649973373</v>
      </c>
      <c r="H484" s="85">
        <v>0.14931346934237588</v>
      </c>
    </row>
    <row r="485" spans="1:8">
      <c r="A485" s="86" t="s">
        <v>1</v>
      </c>
      <c r="B485" s="87">
        <v>43178</v>
      </c>
      <c r="C485" s="86">
        <v>96289.9</v>
      </c>
      <c r="D485" s="86">
        <v>1203.5899999999999</v>
      </c>
      <c r="E485" s="86">
        <v>206.42</v>
      </c>
      <c r="F485" s="85">
        <v>0.25640861702266471</v>
      </c>
      <c r="G485" s="85">
        <v>0.28045575922635813</v>
      </c>
      <c r="H485" s="85">
        <v>0.14875619121820916</v>
      </c>
    </row>
    <row r="486" spans="1:8">
      <c r="A486" s="86" t="s">
        <v>701</v>
      </c>
      <c r="B486" s="87">
        <v>43184</v>
      </c>
      <c r="C486" s="86">
        <v>96425.9</v>
      </c>
      <c r="D486" s="86">
        <v>1185.32428571429</v>
      </c>
      <c r="E486" s="86">
        <v>206.64</v>
      </c>
      <c r="F486" s="85">
        <v>0.25656162078972722</v>
      </c>
      <c r="G486" s="85">
        <v>0.2562789190629664</v>
      </c>
      <c r="H486" s="85">
        <v>0.14998052201012846</v>
      </c>
    </row>
    <row r="487" spans="1:8">
      <c r="A487" s="86" t="s">
        <v>700</v>
      </c>
      <c r="B487" s="87">
        <v>43185</v>
      </c>
      <c r="C487" s="86">
        <v>96489.7</v>
      </c>
      <c r="D487" s="86">
        <v>1182.28</v>
      </c>
      <c r="E487" s="86">
        <v>207.17</v>
      </c>
      <c r="F487" s="85">
        <v>0.24938106953256511</v>
      </c>
      <c r="G487" s="85">
        <v>0.23906641374178617</v>
      </c>
      <c r="H487" s="85">
        <v>0.15293004619066175</v>
      </c>
    </row>
    <row r="488" spans="1:8">
      <c r="A488" s="86" t="s">
        <v>699</v>
      </c>
      <c r="B488" s="87">
        <v>43186</v>
      </c>
      <c r="C488" s="86">
        <v>96596.6</v>
      </c>
      <c r="D488" s="86">
        <v>1185.18</v>
      </c>
      <c r="E488" s="86">
        <v>208.05</v>
      </c>
      <c r="F488" s="85">
        <v>0.2466361578508578</v>
      </c>
      <c r="G488" s="85">
        <v>0.23198090113252223</v>
      </c>
      <c r="H488" s="85">
        <v>0.13323165749768506</v>
      </c>
    </row>
    <row r="489" spans="1:8">
      <c r="A489" s="86" t="s">
        <v>698</v>
      </c>
      <c r="B489" s="87">
        <v>43187</v>
      </c>
      <c r="C489" s="86">
        <v>96938.8</v>
      </c>
      <c r="D489" s="86">
        <v>1162.67</v>
      </c>
      <c r="E489" s="86">
        <v>207.02</v>
      </c>
      <c r="F489" s="85">
        <v>0.25077642255967203</v>
      </c>
      <c r="G489" s="85">
        <v>0.20626335233388704</v>
      </c>
      <c r="H489" s="85">
        <v>0.12523100336993154</v>
      </c>
    </row>
    <row r="490" spans="1:8">
      <c r="A490" s="86" t="s">
        <v>697</v>
      </c>
      <c r="B490" s="87">
        <v>43193</v>
      </c>
      <c r="C490" s="86">
        <v>97086.1</v>
      </c>
      <c r="D490" s="86">
        <v>1170.1500000000001</v>
      </c>
      <c r="E490" s="86">
        <v>207.98</v>
      </c>
      <c r="F490" s="85">
        <v>0.25234735879406589</v>
      </c>
      <c r="G490" s="85">
        <v>0.21169916434540403</v>
      </c>
      <c r="H490" s="85">
        <v>0.13167918163020986</v>
      </c>
    </row>
    <row r="491" spans="1:8">
      <c r="A491" s="86" t="s">
        <v>696</v>
      </c>
      <c r="B491" s="87">
        <v>43194</v>
      </c>
      <c r="C491" s="86">
        <v>97150.5</v>
      </c>
      <c r="D491" s="86">
        <v>1155.6400000000001</v>
      </c>
      <c r="E491" s="86">
        <v>207.24</v>
      </c>
      <c r="F491" s="85">
        <v>0.25277084663146288</v>
      </c>
      <c r="G491" s="85">
        <v>0.19098853986313791</v>
      </c>
      <c r="H491" s="85">
        <v>0.12881965248651883</v>
      </c>
    </row>
    <row r="492" spans="1:8">
      <c r="A492" s="86" t="s">
        <v>695</v>
      </c>
      <c r="B492" s="87">
        <v>43197</v>
      </c>
      <c r="C492" s="86">
        <v>96779.8</v>
      </c>
      <c r="D492" s="86">
        <v>1160.098</v>
      </c>
      <c r="E492" s="86">
        <v>208.69499999999999</v>
      </c>
      <c r="F492" s="85">
        <v>0.24741313975489931</v>
      </c>
      <c r="G492" s="85">
        <v>0.19368839133208482</v>
      </c>
      <c r="H492" s="85">
        <v>0.13699264505584297</v>
      </c>
    </row>
    <row r="493" spans="1:8">
      <c r="A493" s="86" t="s">
        <v>694</v>
      </c>
      <c r="B493" s="87">
        <v>43198</v>
      </c>
      <c r="C493" s="86">
        <v>96341.2</v>
      </c>
      <c r="D493" s="86">
        <v>1161.5840000000001</v>
      </c>
      <c r="E493" s="86">
        <v>209.18</v>
      </c>
      <c r="F493" s="85">
        <v>0.24124158687294495</v>
      </c>
      <c r="G493" s="85">
        <v>0.20352691291509095</v>
      </c>
      <c r="H493" s="85">
        <v>0.13777536034811</v>
      </c>
    </row>
    <row r="494" spans="1:8">
      <c r="A494" s="86" t="s">
        <v>693</v>
      </c>
      <c r="B494" s="87">
        <v>43199</v>
      </c>
      <c r="C494" s="86">
        <v>97120.7</v>
      </c>
      <c r="D494" s="86">
        <v>1163.07</v>
      </c>
      <c r="E494" s="86">
        <v>211.23</v>
      </c>
      <c r="F494" s="85">
        <v>0.25079623063836243</v>
      </c>
      <c r="G494" s="85">
        <v>0.20504159888931484</v>
      </c>
      <c r="H494" s="85">
        <v>0.14030446987691625</v>
      </c>
    </row>
    <row r="495" spans="1:8">
      <c r="A495" s="86" t="s">
        <v>692</v>
      </c>
      <c r="B495" s="87">
        <v>43200</v>
      </c>
      <c r="C495" s="86">
        <v>96748</v>
      </c>
      <c r="D495" s="86">
        <v>1175.32</v>
      </c>
      <c r="E495" s="86">
        <v>212.05</v>
      </c>
      <c r="F495" s="85">
        <v>0.24530987940517379</v>
      </c>
      <c r="G495" s="85">
        <v>0.21264521986752216</v>
      </c>
      <c r="H495" s="85">
        <v>0.13827902732299124</v>
      </c>
    </row>
    <row r="496" spans="1:8">
      <c r="A496" s="86" t="s">
        <v>691</v>
      </c>
      <c r="B496" s="87">
        <v>43201</v>
      </c>
      <c r="C496" s="86">
        <v>96287</v>
      </c>
      <c r="D496" s="86">
        <v>1175.53</v>
      </c>
      <c r="E496" s="86">
        <v>211.46</v>
      </c>
      <c r="F496" s="85">
        <v>0.23754734611148165</v>
      </c>
      <c r="G496" s="85">
        <v>0.22134509728952456</v>
      </c>
      <c r="H496" s="85">
        <v>0.13818206284061096</v>
      </c>
    </row>
    <row r="497" spans="1:8">
      <c r="A497" s="86" t="s">
        <v>690</v>
      </c>
      <c r="B497" s="87">
        <v>43205</v>
      </c>
      <c r="C497" s="86">
        <v>95987.5</v>
      </c>
      <c r="D497" s="86">
        <v>1165.7059999999999</v>
      </c>
      <c r="E497" s="86">
        <v>210.69</v>
      </c>
      <c r="F497" s="85">
        <v>0.23281539781455018</v>
      </c>
      <c r="G497" s="85">
        <v>0.21396853299786289</v>
      </c>
      <c r="H497" s="85">
        <v>0.13506087706066161</v>
      </c>
    </row>
    <row r="498" spans="1:8">
      <c r="A498" s="86" t="s">
        <v>689</v>
      </c>
      <c r="B498" s="87">
        <v>43206</v>
      </c>
      <c r="C498" s="86">
        <v>95506.2</v>
      </c>
      <c r="D498" s="86">
        <v>1163.25</v>
      </c>
      <c r="E498" s="86">
        <v>211.89</v>
      </c>
      <c r="F498" s="85">
        <v>0.22274856032304058</v>
      </c>
      <c r="G498" s="85">
        <v>0.21424843423799578</v>
      </c>
      <c r="H498" s="85">
        <v>0.13968373493975905</v>
      </c>
    </row>
    <row r="499" spans="1:8">
      <c r="A499" s="86" t="s">
        <v>688</v>
      </c>
      <c r="B499" s="87">
        <v>43207</v>
      </c>
      <c r="C499" s="86">
        <v>95522.7</v>
      </c>
      <c r="D499" s="86">
        <v>1164.3599999999999</v>
      </c>
      <c r="E499" s="86">
        <v>212.42</v>
      </c>
      <c r="F499" s="85">
        <v>0.22257475771894897</v>
      </c>
      <c r="G499" s="85">
        <v>0.21515341264871624</v>
      </c>
      <c r="H499" s="85">
        <v>0.13551077136900624</v>
      </c>
    </row>
    <row r="500" spans="1:8">
      <c r="A500" s="86" t="s">
        <v>2</v>
      </c>
      <c r="B500" s="87">
        <v>43208</v>
      </c>
      <c r="C500" s="86">
        <v>95523.8</v>
      </c>
      <c r="D500" s="86">
        <v>1176.1400000000001</v>
      </c>
      <c r="E500" s="86">
        <v>213.3</v>
      </c>
      <c r="F500" s="85">
        <v>0.21867540662360474</v>
      </c>
      <c r="G500" s="85">
        <v>0.22399069211764755</v>
      </c>
      <c r="H500" s="85">
        <v>0.15073370738023306</v>
      </c>
    </row>
    <row r="501" spans="1:8">
      <c r="A501" s="86" t="s">
        <v>687</v>
      </c>
      <c r="B501" s="87">
        <v>43211</v>
      </c>
      <c r="C501" s="86">
        <v>95265.8</v>
      </c>
      <c r="D501" s="86">
        <v>1165.412</v>
      </c>
      <c r="E501" s="86">
        <v>213.2775</v>
      </c>
      <c r="F501" s="85">
        <v>0.21401473397415893</v>
      </c>
      <c r="G501" s="85">
        <v>0.2116888193901485</v>
      </c>
      <c r="H501" s="85">
        <v>0.15416148059959967</v>
      </c>
    </row>
    <row r="502" spans="1:8">
      <c r="A502" s="86" t="s">
        <v>686</v>
      </c>
      <c r="B502" s="87">
        <v>43212</v>
      </c>
      <c r="C502" s="86">
        <v>94494.2</v>
      </c>
      <c r="D502" s="86">
        <v>1161.836</v>
      </c>
      <c r="E502" s="86">
        <v>213.27</v>
      </c>
      <c r="F502" s="85">
        <v>0.2076321927218121</v>
      </c>
      <c r="G502" s="85">
        <v>0.20683902732910209</v>
      </c>
      <c r="H502" s="85">
        <v>0.15675001355968976</v>
      </c>
    </row>
    <row r="503" spans="1:8">
      <c r="A503" s="86" t="s">
        <v>685</v>
      </c>
      <c r="B503" s="87">
        <v>43213</v>
      </c>
      <c r="C503" s="86">
        <v>94299.5</v>
      </c>
      <c r="D503" s="86">
        <v>1158.26</v>
      </c>
      <c r="E503" s="86">
        <v>213.11</v>
      </c>
      <c r="F503" s="85">
        <v>0.20372403299472297</v>
      </c>
      <c r="G503" s="85">
        <v>0.20941839824579711</v>
      </c>
      <c r="H503" s="85">
        <v>0.15694896851248652</v>
      </c>
    </row>
    <row r="504" spans="1:8">
      <c r="A504" s="86" t="s">
        <v>684</v>
      </c>
      <c r="B504" s="87">
        <v>43214</v>
      </c>
      <c r="C504" s="86">
        <v>94576.3</v>
      </c>
      <c r="D504" s="86">
        <v>1154.21</v>
      </c>
      <c r="E504" s="86">
        <v>212.02</v>
      </c>
      <c r="F504" s="85">
        <v>0.20247446326448104</v>
      </c>
      <c r="G504" s="85">
        <v>0.21123494102338092</v>
      </c>
      <c r="H504" s="85">
        <v>0.15128149435273675</v>
      </c>
    </row>
    <row r="505" spans="1:8">
      <c r="A505" s="86" t="s">
        <v>683</v>
      </c>
      <c r="B505" s="87">
        <v>43215</v>
      </c>
      <c r="C505" s="86">
        <v>94796.1</v>
      </c>
      <c r="D505" s="86">
        <v>1140.27</v>
      </c>
      <c r="E505" s="86">
        <v>210.23</v>
      </c>
      <c r="F505" s="85">
        <v>0.19537039722481087</v>
      </c>
      <c r="G505" s="85">
        <v>0.1828723298312005</v>
      </c>
      <c r="H505" s="85">
        <v>0.13882531385002905</v>
      </c>
    </row>
    <row r="506" spans="1:8">
      <c r="A506" s="86" t="s">
        <v>682</v>
      </c>
      <c r="B506" s="87">
        <v>43218</v>
      </c>
      <c r="C506" s="86">
        <v>94284.4</v>
      </c>
      <c r="D506" s="86">
        <v>1154.7660000000001</v>
      </c>
      <c r="E506" s="86">
        <v>210.32</v>
      </c>
      <c r="F506" s="85">
        <v>0.18760155484402419</v>
      </c>
      <c r="G506" s="85">
        <v>0.19334443902479359</v>
      </c>
      <c r="H506" s="85">
        <v>0.13840324763193501</v>
      </c>
    </row>
    <row r="507" spans="1:8">
      <c r="A507" s="86" t="s">
        <v>681</v>
      </c>
      <c r="B507" s="87">
        <v>43219</v>
      </c>
      <c r="C507" s="86">
        <v>93805.5</v>
      </c>
      <c r="D507" s="86">
        <v>1159.598</v>
      </c>
      <c r="E507" s="86">
        <v>210.35</v>
      </c>
      <c r="F507" s="85">
        <v>0.18104421857353836</v>
      </c>
      <c r="G507" s="85">
        <v>0.19378809092406524</v>
      </c>
      <c r="H507" s="85">
        <v>0.13616722480285204</v>
      </c>
    </row>
    <row r="508" spans="1:8">
      <c r="A508" s="86" t="s">
        <v>680</v>
      </c>
      <c r="B508" s="87">
        <v>43220</v>
      </c>
      <c r="C508" s="86">
        <v>93586.9</v>
      </c>
      <c r="D508" s="86">
        <v>1164.43</v>
      </c>
      <c r="E508" s="86">
        <v>209.89</v>
      </c>
      <c r="F508" s="85">
        <v>0.17576061379274832</v>
      </c>
      <c r="G508" s="85">
        <v>0.18513429615380717</v>
      </c>
      <c r="H508" s="85">
        <v>0.12354798993629879</v>
      </c>
    </row>
    <row r="509" spans="1:8">
      <c r="A509" s="86" t="s">
        <v>679</v>
      </c>
      <c r="B509" s="87">
        <v>43221</v>
      </c>
      <c r="C509" s="86">
        <v>93612.1</v>
      </c>
      <c r="D509" s="86">
        <v>1160.46</v>
      </c>
      <c r="E509" s="86">
        <v>209.23</v>
      </c>
      <c r="F509" s="85">
        <v>0.17373701658566931</v>
      </c>
      <c r="G509" s="85">
        <v>0.1830949730238931</v>
      </c>
      <c r="H509" s="85">
        <v>0.11893684154232842</v>
      </c>
    </row>
    <row r="510" spans="1:8">
      <c r="A510" s="86" t="s">
        <v>678</v>
      </c>
      <c r="B510" s="87">
        <v>43225</v>
      </c>
      <c r="C510" s="86">
        <v>93100.6</v>
      </c>
      <c r="D510" s="86">
        <v>1146.52</v>
      </c>
      <c r="E510" s="86">
        <v>207.27799999999999</v>
      </c>
      <c r="F510" s="85">
        <v>0.16689352635207122</v>
      </c>
      <c r="G510" s="85">
        <v>0.16954363601866351</v>
      </c>
      <c r="H510" s="85">
        <v>0.10814220796578433</v>
      </c>
    </row>
    <row r="511" spans="1:8">
      <c r="A511" s="86" t="s">
        <v>677</v>
      </c>
      <c r="B511" s="87">
        <v>43226</v>
      </c>
      <c r="C511" s="86">
        <v>92849.9</v>
      </c>
      <c r="D511" s="86">
        <v>1143.0350000000001</v>
      </c>
      <c r="E511" s="86">
        <v>206.79</v>
      </c>
      <c r="F511" s="85">
        <v>0.16314486649813453</v>
      </c>
      <c r="G511" s="85">
        <v>0.1666479546011268</v>
      </c>
      <c r="H511" s="85">
        <v>0.10517877184543845</v>
      </c>
    </row>
    <row r="512" spans="1:8">
      <c r="A512" s="86" t="s">
        <v>676</v>
      </c>
      <c r="B512" s="87">
        <v>43227</v>
      </c>
      <c r="C512" s="86">
        <v>93165.9</v>
      </c>
      <c r="D512" s="86">
        <v>1139.55</v>
      </c>
      <c r="E512" s="86">
        <v>207.14</v>
      </c>
      <c r="F512" s="85">
        <v>0.16541722071349119</v>
      </c>
      <c r="G512" s="85">
        <v>0.15316892500430068</v>
      </c>
      <c r="H512" s="85">
        <v>0.10746364414029075</v>
      </c>
    </row>
    <row r="513" spans="1:8">
      <c r="A513" s="86" t="s">
        <v>675</v>
      </c>
      <c r="B513" s="87">
        <v>43228</v>
      </c>
      <c r="C513" s="86">
        <v>93605.8</v>
      </c>
      <c r="D513" s="86">
        <v>1142.6600000000001</v>
      </c>
      <c r="E513" s="86">
        <v>205.52</v>
      </c>
      <c r="F513" s="85">
        <v>0.17052315141329411</v>
      </c>
      <c r="G513" s="85">
        <v>0.15919005011463483</v>
      </c>
      <c r="H513" s="85">
        <v>0.10162950257289882</v>
      </c>
    </row>
    <row r="514" spans="1:8">
      <c r="A514" s="86" t="s">
        <v>674</v>
      </c>
      <c r="B514" s="87">
        <v>43229</v>
      </c>
      <c r="C514" s="86">
        <v>93691.1</v>
      </c>
      <c r="D514" s="86">
        <v>1143.76</v>
      </c>
      <c r="E514" s="86">
        <v>205.52</v>
      </c>
      <c r="F514" s="85">
        <v>0.17558540178224158</v>
      </c>
      <c r="G514" s="85">
        <v>0.16075107422449819</v>
      </c>
      <c r="H514" s="85">
        <v>0.10554061323292085</v>
      </c>
    </row>
    <row r="515" spans="1:8">
      <c r="A515" s="86" t="s">
        <v>673</v>
      </c>
      <c r="B515" s="87">
        <v>43232</v>
      </c>
      <c r="C515" s="86">
        <v>93891.1</v>
      </c>
      <c r="D515" s="86">
        <v>1158.8440000000001</v>
      </c>
      <c r="E515" s="86">
        <v>206.8475</v>
      </c>
      <c r="F515" s="85">
        <v>0.17863468778283975</v>
      </c>
      <c r="G515" s="85">
        <v>0.17620955791302806</v>
      </c>
      <c r="H515" s="85">
        <v>0.11399989228780694</v>
      </c>
    </row>
    <row r="516" spans="1:8">
      <c r="A516" s="86" t="s">
        <v>672</v>
      </c>
      <c r="B516" s="87">
        <v>43233</v>
      </c>
      <c r="C516" s="86">
        <v>94165.8</v>
      </c>
      <c r="D516" s="86">
        <v>1163.8720000000001</v>
      </c>
      <c r="E516" s="86">
        <v>207.29</v>
      </c>
      <c r="F516" s="85">
        <v>0.18084974311579161</v>
      </c>
      <c r="G516" s="85">
        <v>0.18146399894428034</v>
      </c>
      <c r="H516" s="85">
        <v>0.11326530612244889</v>
      </c>
    </row>
    <row r="517" spans="1:8">
      <c r="A517" s="86" t="s">
        <v>671</v>
      </c>
      <c r="B517" s="87">
        <v>43234</v>
      </c>
      <c r="C517" s="86">
        <v>94703.4</v>
      </c>
      <c r="D517" s="86">
        <v>1168.9000000000001</v>
      </c>
      <c r="E517" s="86">
        <v>207.95</v>
      </c>
      <c r="F517" s="85">
        <v>0.18588558806293087</v>
      </c>
      <c r="G517" s="85">
        <v>0.17999192408641229</v>
      </c>
      <c r="H517" s="85">
        <v>0.11167539826793527</v>
      </c>
    </row>
    <row r="518" spans="1:8">
      <c r="A518" s="86" t="s">
        <v>670</v>
      </c>
      <c r="B518" s="87">
        <v>43235</v>
      </c>
      <c r="C518" s="86">
        <v>94905.9</v>
      </c>
      <c r="D518" s="86">
        <v>1150.27</v>
      </c>
      <c r="E518" s="86">
        <v>205.67</v>
      </c>
      <c r="F518" s="85">
        <v>0.18444196782361999</v>
      </c>
      <c r="G518" s="85">
        <v>0.15594569335436992</v>
      </c>
      <c r="H518" s="85">
        <v>9.7433434715330058E-2</v>
      </c>
    </row>
    <row r="519" spans="1:8">
      <c r="A519" s="86" t="s">
        <v>669</v>
      </c>
      <c r="B519" s="87">
        <v>43236</v>
      </c>
      <c r="C519" s="86">
        <v>94940.2</v>
      </c>
      <c r="D519" s="86">
        <v>1155.0899999999999</v>
      </c>
      <c r="E519" s="86">
        <v>204.81</v>
      </c>
      <c r="F519" s="85">
        <v>0.18464974669960821</v>
      </c>
      <c r="G519" s="85">
        <v>0.15028869498712361</v>
      </c>
      <c r="H519" s="85">
        <v>9.0270291851319628E-2</v>
      </c>
    </row>
    <row r="520" spans="1:8">
      <c r="A520" s="86" t="s">
        <v>668</v>
      </c>
      <c r="B520" s="87">
        <v>43239</v>
      </c>
      <c r="C520" s="86">
        <v>95103.1</v>
      </c>
      <c r="D520" s="86">
        <v>1143.93</v>
      </c>
      <c r="E520" s="86">
        <v>204.1275</v>
      </c>
      <c r="F520" s="85">
        <v>0.18933881920388185</v>
      </c>
      <c r="G520" s="85">
        <v>0.1357503261510602</v>
      </c>
      <c r="H520" s="85">
        <v>8.5784574468085184E-2</v>
      </c>
    </row>
    <row r="521" spans="1:8">
      <c r="A521" s="86" t="s">
        <v>667</v>
      </c>
      <c r="B521" s="87">
        <v>43240</v>
      </c>
      <c r="C521" s="86">
        <v>95136.4</v>
      </c>
      <c r="D521" s="86">
        <v>1140.21</v>
      </c>
      <c r="E521" s="86">
        <v>203.9</v>
      </c>
      <c r="F521" s="85">
        <v>0.18983710095988493</v>
      </c>
      <c r="G521" s="85">
        <v>0.12866376963661752</v>
      </c>
      <c r="H521" s="85">
        <v>7.9292822358670412E-2</v>
      </c>
    </row>
    <row r="522" spans="1:8">
      <c r="A522" s="86" t="s">
        <v>3</v>
      </c>
      <c r="B522" s="87">
        <v>43241</v>
      </c>
      <c r="C522" s="86">
        <v>95227.4</v>
      </c>
      <c r="D522" s="86">
        <v>1136.49</v>
      </c>
      <c r="E522" s="86">
        <v>203.31</v>
      </c>
      <c r="F522" s="85">
        <v>0.18842171340570801</v>
      </c>
      <c r="G522" s="85">
        <v>0.11963942662923022</v>
      </c>
      <c r="H522" s="85">
        <v>7.7253218884120178E-2</v>
      </c>
    </row>
    <row r="523" spans="1:8">
      <c r="A523" s="86" t="s">
        <v>666</v>
      </c>
      <c r="B523" s="87">
        <v>43242</v>
      </c>
      <c r="C523" s="86">
        <v>95229.9</v>
      </c>
      <c r="D523" s="86">
        <v>1142.05</v>
      </c>
      <c r="E523" s="86">
        <v>203.99</v>
      </c>
      <c r="F523" s="85">
        <v>0.18527410814968603</v>
      </c>
      <c r="G523" s="85">
        <v>0.13227843708793108</v>
      </c>
      <c r="H523" s="85">
        <v>8.1658624529402424E-2</v>
      </c>
    </row>
    <row r="524" spans="1:8">
      <c r="A524" s="86" t="s">
        <v>665</v>
      </c>
      <c r="B524" s="87">
        <v>43243</v>
      </c>
      <c r="C524" s="86">
        <v>95445</v>
      </c>
      <c r="D524" s="86">
        <v>1133.0999999999999</v>
      </c>
      <c r="E524" s="86">
        <v>201.14</v>
      </c>
      <c r="F524" s="85">
        <v>0.17720554135790878</v>
      </c>
      <c r="G524" s="85">
        <v>0.14527426544164457</v>
      </c>
      <c r="H524" s="85">
        <v>6.2700603627045437E-2</v>
      </c>
    </row>
    <row r="525" spans="1:8">
      <c r="A525" s="86" t="s">
        <v>664</v>
      </c>
      <c r="B525" s="87">
        <v>43246</v>
      </c>
      <c r="C525" s="86">
        <v>95794</v>
      </c>
      <c r="D525" s="86">
        <v>1135.44</v>
      </c>
      <c r="E525" s="86">
        <v>202.95500000000001</v>
      </c>
      <c r="F525" s="85">
        <v>0.17981624257950091</v>
      </c>
      <c r="G525" s="85">
        <v>0.15513505264764227</v>
      </c>
      <c r="H525" s="85">
        <v>7.1002638522427608E-2</v>
      </c>
    </row>
    <row r="526" spans="1:8">
      <c r="A526" s="86" t="s">
        <v>663</v>
      </c>
      <c r="B526" s="87">
        <v>43247</v>
      </c>
      <c r="C526" s="86">
        <v>95626</v>
      </c>
      <c r="D526" s="86">
        <v>1136.22</v>
      </c>
      <c r="E526" s="86">
        <v>203.56</v>
      </c>
      <c r="F526" s="85">
        <v>0.17875756245963004</v>
      </c>
      <c r="G526" s="85">
        <v>0.13207659964529816</v>
      </c>
      <c r="H526" s="85">
        <v>7.0298122929701945E-2</v>
      </c>
    </row>
    <row r="527" spans="1:8">
      <c r="A527" s="86" t="s">
        <v>662</v>
      </c>
      <c r="B527" s="87">
        <v>43248</v>
      </c>
      <c r="C527" s="86">
        <v>95529.600000000006</v>
      </c>
      <c r="D527" s="86">
        <v>1137</v>
      </c>
      <c r="E527" s="86">
        <v>204.61</v>
      </c>
      <c r="F527" s="85">
        <v>0.17756926399455675</v>
      </c>
      <c r="G527" s="85">
        <v>0.13194022718448539</v>
      </c>
      <c r="H527" s="85">
        <v>7.774558862259684E-2</v>
      </c>
    </row>
    <row r="528" spans="1:8">
      <c r="A528" s="86" t="s">
        <v>661</v>
      </c>
      <c r="B528" s="87">
        <v>43249</v>
      </c>
      <c r="C528" s="86">
        <v>95409.600000000006</v>
      </c>
      <c r="D528" s="86">
        <v>1126.25</v>
      </c>
      <c r="E528" s="86">
        <v>205.03</v>
      </c>
      <c r="F528" s="85">
        <v>0.17577409663052634</v>
      </c>
      <c r="G528" s="85">
        <v>0.12061331502542205</v>
      </c>
      <c r="H528" s="85">
        <v>8.4298482204241409E-2</v>
      </c>
    </row>
    <row r="529" spans="1:8">
      <c r="A529" s="86" t="s">
        <v>660</v>
      </c>
      <c r="B529" s="87">
        <v>43250</v>
      </c>
      <c r="C529" s="86">
        <v>95577.600000000006</v>
      </c>
      <c r="D529" s="86">
        <v>1112.75</v>
      </c>
      <c r="E529" s="86">
        <v>202.19</v>
      </c>
      <c r="F529" s="85">
        <v>0.18111940999392018</v>
      </c>
      <c r="G529" s="85">
        <v>0.10050577277213724</v>
      </c>
      <c r="H529" s="85">
        <v>6.9703462688146534E-2</v>
      </c>
    </row>
    <row r="530" spans="1:8">
      <c r="A530" s="86" t="s">
        <v>659</v>
      </c>
      <c r="B530" s="87">
        <v>43253</v>
      </c>
      <c r="C530" s="86">
        <v>95951.9</v>
      </c>
      <c r="D530" s="86">
        <v>1119.4275</v>
      </c>
      <c r="E530" s="86">
        <v>203.8775</v>
      </c>
      <c r="F530" s="85">
        <v>0.1888005927159373</v>
      </c>
      <c r="G530" s="85">
        <v>0.10488936572578011</v>
      </c>
      <c r="H530" s="85">
        <v>7.8774009206836304E-2</v>
      </c>
    </row>
    <row r="531" spans="1:8">
      <c r="A531" s="86" t="s">
        <v>658</v>
      </c>
      <c r="B531" s="87">
        <v>43254</v>
      </c>
      <c r="C531" s="86">
        <v>95998.8</v>
      </c>
      <c r="D531" s="86">
        <v>1121.65333333333</v>
      </c>
      <c r="E531" s="86">
        <v>204.44</v>
      </c>
      <c r="F531" s="85">
        <v>0.190935379782875</v>
      </c>
      <c r="G531" s="85">
        <v>0.10487035267617872</v>
      </c>
      <c r="H531" s="85">
        <v>8.106393104542331E-2</v>
      </c>
    </row>
    <row r="532" spans="1:8">
      <c r="A532" s="86" t="s">
        <v>657</v>
      </c>
      <c r="B532" s="87">
        <v>43260</v>
      </c>
      <c r="C532" s="86">
        <v>96077.1</v>
      </c>
      <c r="D532" s="86">
        <v>1135.00833333333</v>
      </c>
      <c r="E532" s="86">
        <v>205.45142857142901</v>
      </c>
      <c r="F532" s="85">
        <v>0.19333387155872139</v>
      </c>
      <c r="G532" s="85">
        <v>0.121804692107228</v>
      </c>
      <c r="H532" s="85">
        <v>8.3604581072937778E-2</v>
      </c>
    </row>
    <row r="533" spans="1:8">
      <c r="A533" s="86" t="s">
        <v>656</v>
      </c>
      <c r="B533" s="87">
        <v>43261</v>
      </c>
      <c r="C533" s="86">
        <v>95915.9</v>
      </c>
      <c r="D533" s="86">
        <v>1137.23416666667</v>
      </c>
      <c r="E533" s="86">
        <v>205.62</v>
      </c>
      <c r="F533" s="85">
        <v>0.1913050390432387</v>
      </c>
      <c r="G533" s="85">
        <v>0.13120484484365336</v>
      </c>
      <c r="H533" s="85">
        <v>8.3807716635041052E-2</v>
      </c>
    </row>
    <row r="534" spans="1:8">
      <c r="A534" s="86" t="s">
        <v>655</v>
      </c>
      <c r="B534" s="87">
        <v>43262</v>
      </c>
      <c r="C534" s="86">
        <v>95847.4</v>
      </c>
      <c r="D534" s="86">
        <v>1139.46</v>
      </c>
      <c r="E534" s="86">
        <v>205.95</v>
      </c>
      <c r="F534" s="85">
        <v>0.19378145671444003</v>
      </c>
      <c r="G534" s="85">
        <v>0.1274972541336421</v>
      </c>
      <c r="H534" s="85">
        <v>8.4204153615329735E-2</v>
      </c>
    </row>
    <row r="535" spans="1:8">
      <c r="A535" s="86" t="s">
        <v>654</v>
      </c>
      <c r="B535" s="87">
        <v>43263</v>
      </c>
      <c r="C535" s="86">
        <v>96378.7</v>
      </c>
      <c r="D535" s="86">
        <v>1140.6400000000001</v>
      </c>
      <c r="E535" s="86">
        <v>205.31</v>
      </c>
      <c r="F535" s="85">
        <v>0.20033003916879943</v>
      </c>
      <c r="G535" s="85">
        <v>0.12279872820876281</v>
      </c>
      <c r="H535" s="85">
        <v>7.9499447920500677E-2</v>
      </c>
    </row>
    <row r="536" spans="1:8">
      <c r="A536" s="86" t="s">
        <v>653</v>
      </c>
      <c r="B536" s="87">
        <v>43264</v>
      </c>
      <c r="C536" s="86">
        <v>99146.2</v>
      </c>
      <c r="D536" s="86">
        <v>1135.68</v>
      </c>
      <c r="E536" s="86">
        <v>204.29</v>
      </c>
      <c r="F536" s="85">
        <v>0.24308004789458182</v>
      </c>
      <c r="G536" s="85">
        <v>0.11807039133645092</v>
      </c>
      <c r="H536" s="85">
        <v>7.4531874605512138E-2</v>
      </c>
    </row>
    <row r="537" spans="1:8">
      <c r="A537" s="86" t="s">
        <v>652</v>
      </c>
      <c r="B537" s="87">
        <v>43268</v>
      </c>
      <c r="C537" s="86">
        <v>102452.4</v>
      </c>
      <c r="D537" s="86">
        <v>1111.92</v>
      </c>
      <c r="E537" s="86">
        <v>203.482</v>
      </c>
      <c r="F537" s="85">
        <v>0.28296915561443958</v>
      </c>
      <c r="G537" s="85">
        <v>9.9113133765365902E-2</v>
      </c>
      <c r="H537" s="85">
        <v>7.1761716023860167E-2</v>
      </c>
    </row>
    <row r="538" spans="1:8">
      <c r="A538" s="86" t="s">
        <v>651</v>
      </c>
      <c r="B538" s="87">
        <v>43269</v>
      </c>
      <c r="C538" s="86">
        <v>104533.5</v>
      </c>
      <c r="D538" s="86">
        <v>1105.98</v>
      </c>
      <c r="E538" s="86">
        <v>203.28</v>
      </c>
      <c r="F538" s="85">
        <v>0.30878407225678517</v>
      </c>
      <c r="G538" s="85">
        <v>9.4719713031755415E-2</v>
      </c>
      <c r="H538" s="85">
        <v>7.1191442272224181E-2</v>
      </c>
    </row>
    <row r="539" spans="1:8">
      <c r="A539" s="86" t="s">
        <v>650</v>
      </c>
      <c r="B539" s="87">
        <v>43270</v>
      </c>
      <c r="C539" s="86">
        <v>106504.1</v>
      </c>
      <c r="D539" s="86">
        <v>1085.03</v>
      </c>
      <c r="E539" s="86">
        <v>202.49</v>
      </c>
      <c r="F539" s="85">
        <v>0.33859491906525685</v>
      </c>
      <c r="G539" s="85">
        <v>7.5437101058557721E-2</v>
      </c>
      <c r="H539" s="85">
        <v>6.5288299663299743E-2</v>
      </c>
    </row>
    <row r="540" spans="1:8">
      <c r="A540" s="86" t="s">
        <v>4</v>
      </c>
      <c r="B540" s="87">
        <v>43271</v>
      </c>
      <c r="C540" s="86">
        <v>108872.9</v>
      </c>
      <c r="D540" s="86">
        <v>1093.26</v>
      </c>
      <c r="E540" s="86">
        <v>201.46</v>
      </c>
      <c r="F540" s="85">
        <v>0.37073082293278481</v>
      </c>
      <c r="G540" s="85">
        <v>8.267147299411759E-2</v>
      </c>
      <c r="H540" s="85">
        <v>5.7033422530038402E-2</v>
      </c>
    </row>
    <row r="541" spans="1:8">
      <c r="A541" s="86" t="s">
        <v>649</v>
      </c>
      <c r="B541" s="87">
        <v>43274</v>
      </c>
      <c r="C541" s="86">
        <v>109401.414</v>
      </c>
      <c r="D541" s="86">
        <v>1079.94</v>
      </c>
      <c r="E541" s="86">
        <v>201.67750000000001</v>
      </c>
      <c r="F541" s="85">
        <v>0.37671239289404124</v>
      </c>
      <c r="G541" s="85">
        <v>6.5355286132841472E-2</v>
      </c>
      <c r="H541" s="85">
        <v>5.3696447230930033E-2</v>
      </c>
    </row>
    <row r="542" spans="1:8">
      <c r="A542" s="86" t="s">
        <v>648</v>
      </c>
      <c r="B542" s="87">
        <v>43275</v>
      </c>
      <c r="C542" s="86">
        <v>112061.317</v>
      </c>
      <c r="D542" s="86">
        <v>1075.5</v>
      </c>
      <c r="E542" s="86">
        <v>201.75</v>
      </c>
      <c r="F542" s="85">
        <v>0.41339871350192348</v>
      </c>
      <c r="G542" s="85">
        <v>6.1440163593046604E-2</v>
      </c>
      <c r="H542" s="85">
        <v>5.5771419600455285E-2</v>
      </c>
    </row>
    <row r="543" spans="1:8">
      <c r="A543" s="86" t="s">
        <v>647</v>
      </c>
      <c r="B543" s="87">
        <v>43276</v>
      </c>
      <c r="C543" s="86">
        <v>115174.54</v>
      </c>
      <c r="D543" s="86">
        <v>1071.06</v>
      </c>
      <c r="E543" s="86">
        <v>200.61</v>
      </c>
      <c r="F543" s="85">
        <v>0.45808275436002344</v>
      </c>
      <c r="G543" s="85">
        <v>5.7212628985547243E-2</v>
      </c>
      <c r="H543" s="85">
        <v>5.0369129273784008E-2</v>
      </c>
    </row>
    <row r="544" spans="1:8">
      <c r="A544" s="86" t="s">
        <v>646</v>
      </c>
      <c r="B544" s="87">
        <v>43277</v>
      </c>
      <c r="C544" s="86">
        <v>113527.663</v>
      </c>
      <c r="D544" s="86">
        <v>1067.75</v>
      </c>
      <c r="E544" s="86">
        <v>200.3</v>
      </c>
      <c r="F544" s="85">
        <v>0.43962483768539373</v>
      </c>
      <c r="G544" s="85">
        <v>5.4099412606742669E-2</v>
      </c>
      <c r="H544" s="85">
        <v>4.1710006240898823E-2</v>
      </c>
    </row>
    <row r="545" spans="1:8">
      <c r="A545" s="86" t="s">
        <v>645</v>
      </c>
      <c r="B545" s="87">
        <v>43278</v>
      </c>
      <c r="C545" s="86">
        <v>111324.821</v>
      </c>
      <c r="D545" s="86">
        <v>1052.1199999999999</v>
      </c>
      <c r="E545" s="86">
        <v>199.93</v>
      </c>
      <c r="F545" s="85">
        <v>0.4115424097378515</v>
      </c>
      <c r="G545" s="85">
        <v>4.3076526515113844E-2</v>
      </c>
      <c r="H545" s="85">
        <v>4.1899004638074056E-2</v>
      </c>
    </row>
    <row r="546" spans="1:8">
      <c r="A546" s="86" t="s">
        <v>644</v>
      </c>
      <c r="B546" s="87">
        <v>43281</v>
      </c>
      <c r="C546" s="86">
        <v>111528.18799999999</v>
      </c>
      <c r="D546" s="86">
        <v>1056.44</v>
      </c>
      <c r="E546" s="86">
        <v>200.8</v>
      </c>
      <c r="F546" s="85">
        <v>0.41647917984357896</v>
      </c>
      <c r="G546" s="85">
        <v>4.9648772442298261E-2</v>
      </c>
      <c r="H546" s="85">
        <v>3.8584876383572997E-2</v>
      </c>
    </row>
    <row r="547" spans="1:8">
      <c r="A547" s="86" t="s">
        <v>643</v>
      </c>
      <c r="B547" s="87">
        <v>43282</v>
      </c>
      <c r="C547" s="86">
        <v>108694.076</v>
      </c>
      <c r="D547" s="86">
        <v>1057.8800000000001</v>
      </c>
      <c r="E547" s="86">
        <v>201.09</v>
      </c>
      <c r="F547" s="85">
        <v>0.38194971056301941</v>
      </c>
      <c r="G547" s="85">
        <v>4.856574032380645E-2</v>
      </c>
      <c r="H547" s="85">
        <v>3.7600801993189714E-2</v>
      </c>
    </row>
    <row r="548" spans="1:8">
      <c r="A548" s="86" t="s">
        <v>642</v>
      </c>
      <c r="B548" s="87">
        <v>43283</v>
      </c>
      <c r="C548" s="86">
        <v>109937.07</v>
      </c>
      <c r="D548" s="86">
        <v>1059.32</v>
      </c>
      <c r="E548" s="86">
        <v>200.56</v>
      </c>
      <c r="F548" s="85">
        <v>0.39752585313765265</v>
      </c>
      <c r="G548" s="85">
        <v>4.9156669463386926E-2</v>
      </c>
      <c r="H548" s="85">
        <v>3.40428666126531E-2</v>
      </c>
    </row>
    <row r="549" spans="1:8">
      <c r="A549" s="86" t="s">
        <v>641</v>
      </c>
      <c r="B549" s="87">
        <v>43284</v>
      </c>
      <c r="C549" s="86">
        <v>112346.469</v>
      </c>
      <c r="D549" s="86">
        <v>1057.7</v>
      </c>
      <c r="E549" s="86">
        <v>199.32</v>
      </c>
      <c r="F549" s="85">
        <v>0.42744657548170695</v>
      </c>
      <c r="G549" s="85">
        <v>4.5054836478608751E-2</v>
      </c>
      <c r="H549" s="85">
        <v>2.5203168398312936E-2</v>
      </c>
    </row>
    <row r="550" spans="1:8">
      <c r="A550" s="86" t="s">
        <v>640</v>
      </c>
      <c r="B550" s="87">
        <v>43285</v>
      </c>
      <c r="C550" s="86">
        <v>112489.99800000001</v>
      </c>
      <c r="D550" s="86">
        <v>1056.07</v>
      </c>
      <c r="E550" s="86">
        <v>201.33</v>
      </c>
      <c r="F550" s="85">
        <v>0.4275434804954843</v>
      </c>
      <c r="G550" s="85">
        <v>4.2122235993463431E-2</v>
      </c>
      <c r="H550" s="85">
        <v>3.5861288330932384E-2</v>
      </c>
    </row>
    <row r="551" spans="1:8">
      <c r="A551" s="86" t="s">
        <v>639</v>
      </c>
      <c r="B551" s="87">
        <v>43288</v>
      </c>
      <c r="C551" s="86">
        <v>111051.60400000001</v>
      </c>
      <c r="D551" s="86">
        <v>1066.1300000000001</v>
      </c>
      <c r="E551" s="86">
        <v>202.30500000000001</v>
      </c>
      <c r="F551" s="85">
        <v>0.40990517397889681</v>
      </c>
      <c r="G551" s="85">
        <v>5.1605228582814355E-2</v>
      </c>
      <c r="H551" s="85">
        <v>4.0984871874035322E-2</v>
      </c>
    </row>
    <row r="552" spans="1:8">
      <c r="A552" s="86" t="s">
        <v>638</v>
      </c>
      <c r="B552" s="87">
        <v>43289</v>
      </c>
      <c r="C552" s="86">
        <v>110851.425</v>
      </c>
      <c r="D552" s="86">
        <v>1069.4833333333299</v>
      </c>
      <c r="E552" s="86">
        <v>202.63</v>
      </c>
      <c r="F552" s="85">
        <v>0.40926204436353286</v>
      </c>
      <c r="G552" s="85">
        <v>5.4467713098802939E-2</v>
      </c>
      <c r="H552" s="85">
        <v>3.7319545408006416E-2</v>
      </c>
    </row>
    <row r="553" spans="1:8">
      <c r="A553" s="86" t="s">
        <v>637</v>
      </c>
      <c r="B553" s="87">
        <v>43291</v>
      </c>
      <c r="C553" s="86">
        <v>110848.963</v>
      </c>
      <c r="D553" s="86">
        <v>1076.19</v>
      </c>
      <c r="E553" s="86">
        <v>205.22</v>
      </c>
      <c r="F553" s="85">
        <v>0.40970925507900691</v>
      </c>
      <c r="G553" s="85">
        <v>6.9006277813095984E-2</v>
      </c>
      <c r="H553" s="85">
        <v>6.1720730508562305E-2</v>
      </c>
    </row>
    <row r="554" spans="1:8">
      <c r="A554" s="86" t="s">
        <v>636</v>
      </c>
      <c r="B554" s="87">
        <v>43292</v>
      </c>
      <c r="C554" s="86">
        <v>109505.129</v>
      </c>
      <c r="D554" s="86">
        <v>1064.72</v>
      </c>
      <c r="E554" s="86">
        <v>203.94</v>
      </c>
      <c r="F554" s="85">
        <v>0.39142122891682618</v>
      </c>
      <c r="G554" s="85">
        <v>5.4334802198346299E-2</v>
      </c>
      <c r="H554" s="85">
        <v>6.113741609865242E-2</v>
      </c>
    </row>
    <row r="555" spans="1:8">
      <c r="A555" s="86" t="s">
        <v>635</v>
      </c>
      <c r="B555" s="87">
        <v>43295</v>
      </c>
      <c r="C555" s="86">
        <v>108916.599</v>
      </c>
      <c r="D555" s="86">
        <v>1068.0319999999999</v>
      </c>
      <c r="E555" s="86">
        <v>204.03749999999999</v>
      </c>
      <c r="F555" s="85">
        <v>0.38076051956349755</v>
      </c>
      <c r="G555" s="85">
        <v>5.7966506655677819E-2</v>
      </c>
      <c r="H555" s="85">
        <v>6.6054494631521132E-2</v>
      </c>
    </row>
    <row r="556" spans="1:8">
      <c r="A556" s="86" t="s">
        <v>634</v>
      </c>
      <c r="B556" s="87">
        <v>43296</v>
      </c>
      <c r="C556" s="86">
        <v>108072.257</v>
      </c>
      <c r="D556" s="86">
        <v>1069.136</v>
      </c>
      <c r="E556" s="86">
        <v>204.07</v>
      </c>
      <c r="F556" s="85">
        <v>0.3682561207514301</v>
      </c>
      <c r="G556" s="85">
        <v>5.9177612091119158E-2</v>
      </c>
      <c r="H556" s="85">
        <v>6.770261078846862E-2</v>
      </c>
    </row>
    <row r="557" spans="1:8">
      <c r="A557" s="86" t="s">
        <v>633</v>
      </c>
      <c r="B557" s="87">
        <v>43297</v>
      </c>
      <c r="C557" s="86">
        <v>108109.99</v>
      </c>
      <c r="D557" s="86">
        <v>1070.24</v>
      </c>
      <c r="E557" s="86">
        <v>205.35</v>
      </c>
      <c r="F557" s="85">
        <v>0.36198130440807796</v>
      </c>
      <c r="G557" s="85">
        <v>6.0388986317114091E-2</v>
      </c>
      <c r="H557" s="85">
        <v>7.2379758734137489E-2</v>
      </c>
    </row>
    <row r="558" spans="1:8">
      <c r="A558" s="86" t="s">
        <v>632</v>
      </c>
      <c r="B558" s="87">
        <v>43298</v>
      </c>
      <c r="C558" s="86">
        <v>107780.607</v>
      </c>
      <c r="D558" s="86">
        <v>1070.9100000000001</v>
      </c>
      <c r="E558" s="86">
        <v>205.04</v>
      </c>
      <c r="F558" s="85">
        <v>0.35589463633344409</v>
      </c>
      <c r="G558" s="85">
        <v>5.1767825574543291E-2</v>
      </c>
      <c r="H558" s="85">
        <v>6.6860918882355902E-2</v>
      </c>
    </row>
    <row r="559" spans="1:8">
      <c r="A559" s="86" t="s">
        <v>631</v>
      </c>
      <c r="B559" s="87">
        <v>43299</v>
      </c>
      <c r="C559" s="86">
        <v>107776.552</v>
      </c>
      <c r="D559" s="86">
        <v>1068.75</v>
      </c>
      <c r="E559" s="86">
        <v>205.93</v>
      </c>
      <c r="F559" s="85">
        <v>0.35551621439423653</v>
      </c>
      <c r="G559" s="85">
        <v>3.7722108942615629E-2</v>
      </c>
      <c r="H559" s="85">
        <v>6.1659019435995388E-2</v>
      </c>
    </row>
    <row r="560" spans="1:8">
      <c r="A560" s="86" t="s">
        <v>630</v>
      </c>
      <c r="B560" s="87">
        <v>43302</v>
      </c>
      <c r="C560" s="86">
        <v>108295.518</v>
      </c>
      <c r="D560" s="86">
        <v>1062.27</v>
      </c>
      <c r="E560" s="86">
        <v>205.8175</v>
      </c>
      <c r="F560" s="85">
        <v>0.35949050263059124</v>
      </c>
      <c r="G560" s="85">
        <v>1.8582976152806019E-2</v>
      </c>
      <c r="H560" s="85">
        <v>5.6625810177757918E-2</v>
      </c>
    </row>
    <row r="561" spans="1:8">
      <c r="A561" s="86" t="s">
        <v>5</v>
      </c>
      <c r="B561" s="87">
        <v>43303</v>
      </c>
      <c r="C561" s="86">
        <v>108830.777</v>
      </c>
      <c r="D561" s="86">
        <v>1060.1099999999999</v>
      </c>
      <c r="E561" s="86">
        <v>205.78</v>
      </c>
      <c r="F561" s="85">
        <v>0.3668636461829069</v>
      </c>
      <c r="G561" s="85">
        <v>1.2308779435075579E-2</v>
      </c>
      <c r="H561" s="85">
        <v>5.4957448990054392E-2</v>
      </c>
    </row>
    <row r="562" spans="1:8">
      <c r="A562" s="86" t="s">
        <v>629</v>
      </c>
      <c r="B562" s="87">
        <v>43304</v>
      </c>
      <c r="C562" s="86">
        <v>108658.9</v>
      </c>
      <c r="D562" s="86">
        <v>1069.52</v>
      </c>
      <c r="E562" s="86">
        <v>207.04</v>
      </c>
      <c r="F562" s="85">
        <v>0.36347027150473887</v>
      </c>
      <c r="G562" s="85">
        <v>1.7089059008130958E-2</v>
      </c>
      <c r="H562" s="85">
        <v>5.9082306000306728E-2</v>
      </c>
    </row>
    <row r="563" spans="1:8">
      <c r="A563" s="86" t="s">
        <v>628</v>
      </c>
      <c r="B563" s="87">
        <v>43305</v>
      </c>
      <c r="C563" s="86">
        <v>108395.9</v>
      </c>
      <c r="D563" s="86">
        <v>1080.3800000000001</v>
      </c>
      <c r="E563" s="86">
        <v>207.69</v>
      </c>
      <c r="F563" s="85">
        <v>0.35943999989966846</v>
      </c>
      <c r="G563" s="85">
        <v>2.5777845294949975E-2</v>
      </c>
      <c r="H563" s="85">
        <v>6.2461632903621833E-2</v>
      </c>
    </row>
    <row r="564" spans="1:8">
      <c r="A564" s="86" t="s">
        <v>627</v>
      </c>
      <c r="B564" s="87">
        <v>43306</v>
      </c>
      <c r="C564" s="86">
        <v>108800.1</v>
      </c>
      <c r="D564" s="86">
        <v>1088.82</v>
      </c>
      <c r="E564" s="86">
        <v>208.03</v>
      </c>
      <c r="F564" s="85">
        <v>0.35724434741930455</v>
      </c>
      <c r="G564" s="85">
        <v>2.7072406897332479E-2</v>
      </c>
      <c r="H564" s="85">
        <v>6.2081993158727755E-2</v>
      </c>
    </row>
    <row r="565" spans="1:8">
      <c r="A565" s="86" t="s">
        <v>626</v>
      </c>
      <c r="B565" s="87">
        <v>43309</v>
      </c>
      <c r="C565" s="86">
        <v>111877.9</v>
      </c>
      <c r="D565" s="86">
        <v>1089.6120000000001</v>
      </c>
      <c r="E565" s="86">
        <v>208.375</v>
      </c>
      <c r="F565" s="85">
        <v>0.38684505422036208</v>
      </c>
      <c r="G565" s="85">
        <v>8.1625477659861279E-3</v>
      </c>
      <c r="H565" s="85">
        <v>5.7526390580592723E-2</v>
      </c>
    </row>
    <row r="566" spans="1:8">
      <c r="A566" s="86" t="s">
        <v>625</v>
      </c>
      <c r="B566" s="87">
        <v>43310</v>
      </c>
      <c r="C566" s="86">
        <v>113852.3</v>
      </c>
      <c r="D566" s="86">
        <v>1089.876</v>
      </c>
      <c r="E566" s="86">
        <v>208.49</v>
      </c>
      <c r="F566" s="85">
        <v>0.40796532406663122</v>
      </c>
      <c r="G566" s="85">
        <v>2.4858948318663865E-2</v>
      </c>
      <c r="H566" s="85">
        <v>6.3615957555351432E-2</v>
      </c>
    </row>
    <row r="567" spans="1:8">
      <c r="A567" s="86" t="s">
        <v>624</v>
      </c>
      <c r="B567" s="87">
        <v>43311</v>
      </c>
      <c r="C567" s="86">
        <v>116759.5</v>
      </c>
      <c r="D567" s="86">
        <v>1090.1400000000001</v>
      </c>
      <c r="E567" s="86">
        <v>209.19</v>
      </c>
      <c r="F567" s="85">
        <v>0.44265258439294297</v>
      </c>
      <c r="G567" s="85">
        <v>2.4307741456585319E-2</v>
      </c>
      <c r="H567" s="85">
        <v>6.1985988425220961E-2</v>
      </c>
    </row>
    <row r="568" spans="1:8">
      <c r="A568" s="86" t="s">
        <v>623</v>
      </c>
      <c r="B568" s="87">
        <v>43312</v>
      </c>
      <c r="C568" s="86">
        <v>121173.5</v>
      </c>
      <c r="D568" s="86">
        <v>1087.46</v>
      </c>
      <c r="E568" s="86">
        <v>207.7</v>
      </c>
      <c r="F568" s="85">
        <v>0.49262087391616594</v>
      </c>
      <c r="G568" s="85">
        <v>2.4272621951793916E-2</v>
      </c>
      <c r="H568" s="85">
        <v>5.4475300807229399E-2</v>
      </c>
    </row>
    <row r="569" spans="1:8">
      <c r="A569" s="86" t="s">
        <v>622</v>
      </c>
      <c r="B569" s="87">
        <v>43313</v>
      </c>
      <c r="C569" s="86">
        <v>123951.3</v>
      </c>
      <c r="D569" s="86">
        <v>1086.8699999999999</v>
      </c>
      <c r="E569" s="86">
        <v>209.19</v>
      </c>
      <c r="F569" s="85">
        <v>0.52070131874522296</v>
      </c>
      <c r="G569" s="85">
        <v>2.3138690941268303E-2</v>
      </c>
      <c r="H569" s="85">
        <v>6.2849303932527301E-2</v>
      </c>
    </row>
    <row r="570" spans="1:8">
      <c r="A570" s="86" t="s">
        <v>621</v>
      </c>
      <c r="B570" s="87">
        <v>43316</v>
      </c>
      <c r="C570" s="86">
        <v>124353.7</v>
      </c>
      <c r="D570" s="86">
        <v>1077.348</v>
      </c>
      <c r="E570" s="86">
        <v>208.17750000000001</v>
      </c>
      <c r="F570" s="85">
        <v>0.52729458898145332</v>
      </c>
      <c r="G570" s="85">
        <v>1.1923122441657164E-2</v>
      </c>
      <c r="H570" s="85">
        <v>6.1344923398506168E-2</v>
      </c>
    </row>
    <row r="571" spans="1:8">
      <c r="A571" s="86" t="s">
        <v>620</v>
      </c>
      <c r="B571" s="87">
        <v>43317</v>
      </c>
      <c r="C571" s="86">
        <v>128448</v>
      </c>
      <c r="D571" s="86">
        <v>1074.174</v>
      </c>
      <c r="E571" s="86">
        <v>207.84</v>
      </c>
      <c r="F571" s="85">
        <v>0.57621540432487373</v>
      </c>
      <c r="G571" s="85">
        <v>8.195659641726083E-3</v>
      </c>
      <c r="H571" s="85">
        <v>6.0841159657002875E-2</v>
      </c>
    </row>
    <row r="572" spans="1:8">
      <c r="A572" s="86" t="s">
        <v>619</v>
      </c>
      <c r="B572" s="87">
        <v>43318</v>
      </c>
      <c r="C572" s="86">
        <v>133328.29999999999</v>
      </c>
      <c r="D572" s="86">
        <v>1071</v>
      </c>
      <c r="E572" s="86">
        <v>208.76</v>
      </c>
      <c r="F572" s="85">
        <v>0.63525790012694161</v>
      </c>
      <c r="G572" s="85">
        <v>4.4737064235671475E-3</v>
      </c>
      <c r="H572" s="85">
        <v>6.6407846342460219E-2</v>
      </c>
    </row>
    <row r="573" spans="1:8">
      <c r="A573" s="86" t="s">
        <v>618</v>
      </c>
      <c r="B573" s="87">
        <v>43319</v>
      </c>
      <c r="C573" s="86">
        <v>133584.4</v>
      </c>
      <c r="D573" s="86">
        <v>1079.79</v>
      </c>
      <c r="E573" s="86">
        <v>209.16</v>
      </c>
      <c r="F573" s="85">
        <v>0.64076550157892997</v>
      </c>
      <c r="G573" s="85">
        <v>1.0093545369504131E-2</v>
      </c>
      <c r="H573" s="85">
        <v>7.2505384063172862E-2</v>
      </c>
    </row>
    <row r="574" spans="1:8">
      <c r="A574" s="86" t="s">
        <v>617</v>
      </c>
      <c r="B574" s="87">
        <v>43320</v>
      </c>
      <c r="C574" s="86">
        <v>131521.60000000001</v>
      </c>
      <c r="D574" s="86">
        <v>1079.73</v>
      </c>
      <c r="E574" s="86">
        <v>209.01</v>
      </c>
      <c r="F574" s="85">
        <v>0.6184106740957771</v>
      </c>
      <c r="G574" s="85">
        <v>9.121751077133089E-3</v>
      </c>
      <c r="H574" s="85">
        <v>6.8831500894911635E-2</v>
      </c>
    </row>
    <row r="575" spans="1:8">
      <c r="A575" s="86" t="s">
        <v>616</v>
      </c>
      <c r="B575" s="87">
        <v>43323</v>
      </c>
      <c r="C575" s="86">
        <v>129013.8</v>
      </c>
      <c r="D575" s="86">
        <v>1057.8720000000001</v>
      </c>
      <c r="E575" s="86">
        <v>206.38499999999999</v>
      </c>
      <c r="F575" s="85">
        <v>0.58524576667924078</v>
      </c>
      <c r="G575" s="85">
        <v>-1.5275318771048818E-2</v>
      </c>
      <c r="H575" s="85">
        <v>5.416794361017474E-2</v>
      </c>
    </row>
    <row r="576" spans="1:8">
      <c r="A576" s="86" t="s">
        <v>615</v>
      </c>
      <c r="B576" s="87">
        <v>43324</v>
      </c>
      <c r="C576" s="86">
        <v>129901.9</v>
      </c>
      <c r="D576" s="86">
        <v>1050.586</v>
      </c>
      <c r="E576" s="86">
        <v>205.51</v>
      </c>
      <c r="F576" s="85">
        <v>0.59809043903171166</v>
      </c>
      <c r="G576" s="85">
        <v>-2.3037866388930128E-2</v>
      </c>
      <c r="H576" s="85">
        <v>4.7718582717308111E-2</v>
      </c>
    </row>
    <row r="577" spans="1:8">
      <c r="A577" s="86" t="s">
        <v>614</v>
      </c>
      <c r="B577" s="87">
        <v>43325</v>
      </c>
      <c r="C577" s="86">
        <v>128522.7</v>
      </c>
      <c r="D577" s="86">
        <v>1043.3</v>
      </c>
      <c r="E577" s="86">
        <v>200.38</v>
      </c>
      <c r="F577" s="85">
        <v>0.58057478487687852</v>
      </c>
      <c r="G577" s="85">
        <v>-3.2664830834561842E-2</v>
      </c>
      <c r="H577" s="85">
        <v>1.8553347227164174E-2</v>
      </c>
    </row>
    <row r="578" spans="1:8">
      <c r="A578" s="86" t="s">
        <v>613</v>
      </c>
      <c r="B578" s="87">
        <v>43326</v>
      </c>
      <c r="C578" s="86">
        <v>130927.7</v>
      </c>
      <c r="D578" s="86">
        <v>1042.56</v>
      </c>
      <c r="E578" s="86">
        <v>200.17</v>
      </c>
      <c r="F578" s="85">
        <v>0.60491325618140857</v>
      </c>
      <c r="G578" s="85">
        <v>-2.4660404894660148E-2</v>
      </c>
      <c r="H578" s="85">
        <v>1.8469522743461919E-2</v>
      </c>
    </row>
    <row r="579" spans="1:8">
      <c r="A579" s="86" t="s">
        <v>612</v>
      </c>
      <c r="B579" s="87">
        <v>43327</v>
      </c>
      <c r="C579" s="86">
        <v>130476.9</v>
      </c>
      <c r="D579" s="86">
        <v>1023.43</v>
      </c>
      <c r="E579" s="86">
        <v>200.78</v>
      </c>
      <c r="F579" s="85">
        <v>0.59579198929590471</v>
      </c>
      <c r="G579" s="85">
        <v>-3.4279524193259303E-2</v>
      </c>
      <c r="H579" s="85">
        <v>2.8283164539134154E-2</v>
      </c>
    </row>
    <row r="580" spans="1:8">
      <c r="A580" s="86" t="s">
        <v>611</v>
      </c>
      <c r="B580" s="87">
        <v>43330</v>
      </c>
      <c r="C580" s="86">
        <v>131535.79999999999</v>
      </c>
      <c r="D580" s="86">
        <v>1029.5619999999999</v>
      </c>
      <c r="E580" s="86">
        <v>200.57749999999999</v>
      </c>
      <c r="F580" s="85">
        <v>0.61074435321418274</v>
      </c>
      <c r="G580" s="85">
        <v>-2.5685527829931609E-2</v>
      </c>
      <c r="H580" s="85">
        <v>2.9500076990196522E-2</v>
      </c>
    </row>
    <row r="581" spans="1:8">
      <c r="A581" s="86" t="s">
        <v>610</v>
      </c>
      <c r="B581" s="87">
        <v>43331</v>
      </c>
      <c r="C581" s="86">
        <v>134354.79999999999</v>
      </c>
      <c r="D581" s="86">
        <v>1031.606</v>
      </c>
      <c r="E581" s="86">
        <v>200.51</v>
      </c>
      <c r="F581" s="85">
        <v>0.64530922993461837</v>
      </c>
      <c r="G581" s="85">
        <v>-2.0921558392255624E-2</v>
      </c>
      <c r="H581" s="85">
        <v>2.5574139430208254E-2</v>
      </c>
    </row>
    <row r="582" spans="1:8">
      <c r="A582" s="86" t="s">
        <v>609</v>
      </c>
      <c r="B582" s="87">
        <v>43332</v>
      </c>
      <c r="C582" s="86">
        <v>137072.9</v>
      </c>
      <c r="D582" s="86">
        <v>1033.6500000000001</v>
      </c>
      <c r="E582" s="86">
        <v>202.16</v>
      </c>
      <c r="F582" s="85">
        <v>0.67783485910622621</v>
      </c>
      <c r="G582" s="85">
        <v>-1.791906965254475E-2</v>
      </c>
      <c r="H582" s="85">
        <v>3.6452191745706131E-2</v>
      </c>
    </row>
    <row r="583" spans="1:8">
      <c r="A583" s="86" t="s">
        <v>6</v>
      </c>
      <c r="B583" s="87">
        <v>43333</v>
      </c>
      <c r="C583" s="86">
        <v>136910.6</v>
      </c>
      <c r="D583" s="86">
        <v>1044.31</v>
      </c>
      <c r="E583" s="86">
        <v>203.08</v>
      </c>
      <c r="F583" s="85">
        <v>0.67491335532939667</v>
      </c>
      <c r="G583" s="85">
        <v>-1.5052769577560521E-2</v>
      </c>
      <c r="H583" s="85">
        <v>3.8878657663188099E-2</v>
      </c>
    </row>
    <row r="584" spans="1:8">
      <c r="A584" s="86" t="s">
        <v>608</v>
      </c>
      <c r="B584" s="87">
        <v>43337</v>
      </c>
      <c r="C584" s="86">
        <v>136343.37100000001</v>
      </c>
      <c r="D584" s="86">
        <v>1060.86333333333</v>
      </c>
      <c r="E584" s="86">
        <v>203.73599999999999</v>
      </c>
      <c r="F584" s="85">
        <v>0.66363903805629709</v>
      </c>
      <c r="G584" s="85">
        <v>-1.3561717424297459E-3</v>
      </c>
      <c r="H584" s="85">
        <v>3.5717553759341047E-2</v>
      </c>
    </row>
    <row r="585" spans="1:8">
      <c r="A585" s="86" t="s">
        <v>607</v>
      </c>
      <c r="B585" s="87">
        <v>43338</v>
      </c>
      <c r="C585" s="86">
        <v>138582.584</v>
      </c>
      <c r="D585" s="86">
        <v>1065.00166666667</v>
      </c>
      <c r="E585" s="86">
        <v>203.9</v>
      </c>
      <c r="F585" s="85">
        <v>0.6896976938702355</v>
      </c>
      <c r="G585" s="85">
        <v>1.9000008153196024E-3</v>
      </c>
      <c r="H585" s="85">
        <v>3.4395292207792139E-2</v>
      </c>
    </row>
    <row r="586" spans="1:8">
      <c r="A586" s="86" t="s">
        <v>606</v>
      </c>
      <c r="B586" s="87">
        <v>43339</v>
      </c>
      <c r="C586" s="86">
        <v>140309.20499999999</v>
      </c>
      <c r="D586" s="86">
        <v>1069.1400000000001</v>
      </c>
      <c r="E586" s="86">
        <v>205.27</v>
      </c>
      <c r="F586" s="85">
        <v>0.7095242765763019</v>
      </c>
      <c r="G586" s="85">
        <v>5.1520222627532419E-3</v>
      </c>
      <c r="H586" s="85">
        <v>4.1451040081177171E-2</v>
      </c>
    </row>
    <row r="587" spans="1:8">
      <c r="A587" s="86" t="s">
        <v>605</v>
      </c>
      <c r="B587" s="87">
        <v>43340</v>
      </c>
      <c r="C587" s="86">
        <v>136765.93</v>
      </c>
      <c r="D587" s="86">
        <v>1070.6199999999999</v>
      </c>
      <c r="E587" s="86">
        <v>206.51</v>
      </c>
      <c r="F587" s="85">
        <v>0.66033683612472149</v>
      </c>
      <c r="G587" s="85">
        <v>-1.7715287360609011E-3</v>
      </c>
      <c r="H587" s="85">
        <v>4.3243243243243246E-2</v>
      </c>
    </row>
    <row r="588" spans="1:8">
      <c r="A588" s="86" t="s">
        <v>604</v>
      </c>
      <c r="B588" s="87">
        <v>43341</v>
      </c>
      <c r="C588" s="86">
        <v>137472.356</v>
      </c>
      <c r="D588" s="86">
        <v>1070.53</v>
      </c>
      <c r="E588" s="86">
        <v>206.37</v>
      </c>
      <c r="F588" s="85">
        <v>0.66548774075680428</v>
      </c>
      <c r="G588" s="85">
        <v>-4.7136481963554466E-3</v>
      </c>
      <c r="H588" s="85">
        <v>3.9804504459112211E-2</v>
      </c>
    </row>
    <row r="589" spans="1:8">
      <c r="A589" s="86" t="s">
        <v>603</v>
      </c>
      <c r="B589" s="87">
        <v>43344</v>
      </c>
      <c r="C589" s="86">
        <v>136109.73000000001</v>
      </c>
      <c r="D589" s="86">
        <v>1056.49</v>
      </c>
      <c r="E589" s="86">
        <v>205.56</v>
      </c>
      <c r="F589" s="85">
        <v>0.64191184010055835</v>
      </c>
      <c r="G589" s="85">
        <v>-2.2933760478244469E-2</v>
      </c>
      <c r="H589" s="85">
        <v>3.6193164633531616E-2</v>
      </c>
    </row>
    <row r="590" spans="1:8">
      <c r="A590" s="86" t="s">
        <v>602</v>
      </c>
      <c r="B590" s="87">
        <v>43345</v>
      </c>
      <c r="C590" s="86">
        <v>133676.13200000001</v>
      </c>
      <c r="D590" s="86">
        <v>1051.81</v>
      </c>
      <c r="E590" s="86">
        <v>205.29</v>
      </c>
      <c r="F590" s="85">
        <v>0.61279039633226784</v>
      </c>
      <c r="G590" s="85">
        <v>-2.8964608044432016E-2</v>
      </c>
      <c r="H590" s="85">
        <v>3.4988656415427366E-2</v>
      </c>
    </row>
    <row r="591" spans="1:8">
      <c r="A591" s="86" t="s">
        <v>601</v>
      </c>
      <c r="B591" s="87">
        <v>43346</v>
      </c>
      <c r="C591" s="86">
        <v>135257.758</v>
      </c>
      <c r="D591" s="86">
        <v>1047.1300000000001</v>
      </c>
      <c r="E591" s="86">
        <v>204.16</v>
      </c>
      <c r="F591" s="85">
        <v>0.62937400692188228</v>
      </c>
      <c r="G591" s="85">
        <v>-3.4974379769233455E-2</v>
      </c>
      <c r="H591" s="85">
        <v>2.7116768123962354E-2</v>
      </c>
    </row>
    <row r="592" spans="1:8">
      <c r="A592" s="86" t="s">
        <v>600</v>
      </c>
      <c r="B592" s="87">
        <v>43347</v>
      </c>
      <c r="C592" s="86">
        <v>137983.834</v>
      </c>
      <c r="D592" s="86">
        <v>1040.17</v>
      </c>
      <c r="E592" s="86">
        <v>203.44</v>
      </c>
      <c r="F592" s="85">
        <v>0.65742365348580223</v>
      </c>
      <c r="G592" s="85">
        <v>-3.7975268906708104E-2</v>
      </c>
      <c r="H592" s="85">
        <v>2.3391518688062884E-2</v>
      </c>
    </row>
    <row r="593" spans="1:8">
      <c r="A593" s="86" t="s">
        <v>599</v>
      </c>
      <c r="B593" s="87">
        <v>43348</v>
      </c>
      <c r="C593" s="86">
        <v>137714.15299999999</v>
      </c>
      <c r="D593" s="86">
        <v>1021.72</v>
      </c>
      <c r="E593" s="86">
        <v>200.24</v>
      </c>
      <c r="F593" s="85">
        <v>0.6537691493871356</v>
      </c>
      <c r="G593" s="85">
        <v>-6.0919117647058818E-2</v>
      </c>
      <c r="H593" s="85">
        <v>9.7831568330812857E-3</v>
      </c>
    </row>
    <row r="594" spans="1:8">
      <c r="A594" s="86" t="s">
        <v>598</v>
      </c>
      <c r="B594" s="87">
        <v>43351</v>
      </c>
      <c r="C594" s="86">
        <v>139628.693</v>
      </c>
      <c r="D594" s="86">
        <v>1015.438</v>
      </c>
      <c r="E594" s="86">
        <v>201.72499999999999</v>
      </c>
      <c r="F594" s="85">
        <v>0.67363904531081831</v>
      </c>
      <c r="G594" s="85">
        <v>-6.4288373430249068E-2</v>
      </c>
      <c r="H594" s="85">
        <v>1.8226879473434376E-2</v>
      </c>
    </row>
    <row r="595" spans="1:8">
      <c r="A595" s="86" t="s">
        <v>597</v>
      </c>
      <c r="B595" s="87">
        <v>43352</v>
      </c>
      <c r="C595" s="86">
        <v>142234.435</v>
      </c>
      <c r="D595" s="86">
        <v>1013.3440000000001</v>
      </c>
      <c r="E595" s="86">
        <v>202.22</v>
      </c>
      <c r="F595" s="85">
        <v>0.70657020440289298</v>
      </c>
      <c r="G595" s="85">
        <v>-6.5415320141071542E-2</v>
      </c>
      <c r="H595" s="85">
        <v>2.1044978086563138E-2</v>
      </c>
    </row>
    <row r="596" spans="1:8">
      <c r="A596" s="86" t="s">
        <v>596</v>
      </c>
      <c r="B596" s="87">
        <v>43353</v>
      </c>
      <c r="C596" s="86">
        <v>146998.66399999999</v>
      </c>
      <c r="D596" s="86">
        <v>1011.25</v>
      </c>
      <c r="E596" s="86">
        <v>202</v>
      </c>
      <c r="F596" s="85">
        <v>0.76147351594507473</v>
      </c>
      <c r="G596" s="85">
        <v>-6.654420588180987E-2</v>
      </c>
      <c r="H596" s="85">
        <v>2.0253548158997825E-2</v>
      </c>
    </row>
    <row r="597" spans="1:8">
      <c r="A597" s="86" t="s">
        <v>595</v>
      </c>
      <c r="B597" s="87">
        <v>43354</v>
      </c>
      <c r="C597" s="86">
        <v>148577.58900000001</v>
      </c>
      <c r="D597" s="86">
        <v>1003.33</v>
      </c>
      <c r="E597" s="86">
        <v>202.16</v>
      </c>
      <c r="F597" s="85">
        <v>0.77441034950169296</v>
      </c>
      <c r="G597" s="85">
        <v>-7.5212225673545796E-2</v>
      </c>
      <c r="H597" s="85">
        <v>1.9774011299434902E-2</v>
      </c>
    </row>
    <row r="598" spans="1:8">
      <c r="A598" s="86" t="s">
        <v>594</v>
      </c>
      <c r="B598" s="87">
        <v>43355</v>
      </c>
      <c r="C598" s="86">
        <v>155061.057</v>
      </c>
      <c r="D598" s="86">
        <v>1004.56</v>
      </c>
      <c r="E598" s="86">
        <v>201.52</v>
      </c>
      <c r="F598" s="85">
        <v>0.85312818717112449</v>
      </c>
      <c r="G598" s="85">
        <v>-7.2582580919145601E-2</v>
      </c>
      <c r="H598" s="85">
        <v>1.4600745141476246E-2</v>
      </c>
    </row>
    <row r="599" spans="1:8">
      <c r="A599" s="86" t="s">
        <v>593</v>
      </c>
      <c r="B599" s="87">
        <v>43358</v>
      </c>
      <c r="C599" s="86">
        <v>158119.217</v>
      </c>
      <c r="D599" s="86">
        <v>1011.682</v>
      </c>
      <c r="E599" s="86">
        <v>202.17250000000001</v>
      </c>
      <c r="F599" s="85">
        <v>0.8991998986255596</v>
      </c>
      <c r="G599" s="85">
        <v>-7.6915637146663274E-2</v>
      </c>
      <c r="H599" s="85">
        <v>4.4840264321557299E-3</v>
      </c>
    </row>
    <row r="600" spans="1:8">
      <c r="A600" s="86" t="s">
        <v>592</v>
      </c>
      <c r="B600" s="87">
        <v>43359</v>
      </c>
      <c r="C600" s="86">
        <v>155710.23800000001</v>
      </c>
      <c r="D600" s="86">
        <v>1014.056</v>
      </c>
      <c r="E600" s="86">
        <v>202.39</v>
      </c>
      <c r="F600" s="85">
        <v>0.86772123004806345</v>
      </c>
      <c r="G600" s="85">
        <v>-7.7443184919667396E-2</v>
      </c>
      <c r="H600" s="85">
        <v>5.0153937828980588E-3</v>
      </c>
    </row>
    <row r="601" spans="1:8">
      <c r="A601" s="86" t="s">
        <v>591</v>
      </c>
      <c r="B601" s="87">
        <v>43360</v>
      </c>
      <c r="C601" s="86">
        <v>158071.90900000001</v>
      </c>
      <c r="D601" s="86">
        <v>1016.43</v>
      </c>
      <c r="E601" s="86">
        <v>200.89</v>
      </c>
      <c r="F601" s="85">
        <v>0.89377529675616896</v>
      </c>
      <c r="G601" s="85">
        <v>-7.7867290838822045E-2</v>
      </c>
      <c r="H601" s="85">
        <v>6.4753935046812927E-4</v>
      </c>
    </row>
    <row r="602" spans="1:8">
      <c r="A602" s="86" t="s">
        <v>590</v>
      </c>
      <c r="B602" s="87">
        <v>43361</v>
      </c>
      <c r="C602" s="86">
        <v>157328.65299999999</v>
      </c>
      <c r="D602" s="86">
        <v>1019.74</v>
      </c>
      <c r="E602" s="86">
        <v>200.63</v>
      </c>
      <c r="F602" s="85">
        <v>0.88363859163495895</v>
      </c>
      <c r="G602" s="85">
        <v>-7.2508322267294867E-2</v>
      </c>
      <c r="H602" s="85">
        <v>2.5985707860676222E-3</v>
      </c>
    </row>
    <row r="603" spans="1:8">
      <c r="A603" s="86" t="s">
        <v>7</v>
      </c>
      <c r="B603" s="87">
        <v>43365</v>
      </c>
      <c r="C603" s="86">
        <v>160538.23000000001</v>
      </c>
      <c r="D603" s="86">
        <v>1032.98</v>
      </c>
      <c r="E603" s="86">
        <v>199.59</v>
      </c>
      <c r="F603" s="85">
        <v>0.918404530419487</v>
      </c>
      <c r="G603" s="85">
        <v>-6.731699917655054E-2</v>
      </c>
      <c r="H603" s="85">
        <v>-3.8679410076610798E-3</v>
      </c>
    </row>
    <row r="604" spans="1:8">
      <c r="A604" s="86" t="s">
        <v>589</v>
      </c>
      <c r="B604" s="87">
        <v>43366</v>
      </c>
      <c r="C604" s="86">
        <v>165072.1</v>
      </c>
      <c r="D604" s="86">
        <v>1038.5816666666699</v>
      </c>
      <c r="E604" s="86">
        <v>203.75</v>
      </c>
      <c r="F604" s="85">
        <v>0.96709709401953847</v>
      </c>
      <c r="G604" s="85">
        <v>-6.4532990821101754E-2</v>
      </c>
      <c r="H604" s="85">
        <v>1.6462958343726575E-2</v>
      </c>
    </row>
    <row r="605" spans="1:8">
      <c r="A605" s="86" t="s">
        <v>588</v>
      </c>
      <c r="B605" s="87">
        <v>43367</v>
      </c>
      <c r="C605" s="86">
        <v>168624.7</v>
      </c>
      <c r="D605" s="86">
        <v>1042.3499999999999</v>
      </c>
      <c r="E605" s="86">
        <v>202.97</v>
      </c>
      <c r="F605" s="85">
        <v>0.99757979967896526</v>
      </c>
      <c r="G605" s="85">
        <v>-6.3409768896237062E-2</v>
      </c>
      <c r="H605" s="85">
        <v>1.6069283139767743E-2</v>
      </c>
    </row>
    <row r="606" spans="1:8">
      <c r="A606" s="86" t="s">
        <v>587</v>
      </c>
      <c r="B606" s="87">
        <v>43368</v>
      </c>
      <c r="C606" s="86">
        <v>174618.2</v>
      </c>
      <c r="D606" s="86">
        <v>1041.78</v>
      </c>
      <c r="E606" s="86">
        <v>203.4</v>
      </c>
      <c r="F606" s="85">
        <v>1.0460536722601148</v>
      </c>
      <c r="G606" s="85">
        <v>-6.1146508295558122E-2</v>
      </c>
      <c r="H606" s="85">
        <v>2.0879341497691106E-2</v>
      </c>
    </row>
    <row r="607" spans="1:8">
      <c r="A607" s="86" t="s">
        <v>586</v>
      </c>
      <c r="B607" s="87">
        <v>43369</v>
      </c>
      <c r="C607" s="86">
        <v>180635.6</v>
      </c>
      <c r="D607" s="86">
        <v>1046.02</v>
      </c>
      <c r="E607" s="86">
        <v>203.9</v>
      </c>
      <c r="F607" s="85">
        <v>1.1045300226722499</v>
      </c>
      <c r="G607" s="85">
        <v>-5.9393743199618654E-2</v>
      </c>
      <c r="H607" s="85">
        <v>2.3851368315340293E-2</v>
      </c>
    </row>
    <row r="608" spans="1:8">
      <c r="A608" s="86" t="s">
        <v>585</v>
      </c>
      <c r="B608" s="87">
        <v>43372</v>
      </c>
      <c r="C608" s="86">
        <v>187406.1</v>
      </c>
      <c r="D608" s="86">
        <v>1046.248</v>
      </c>
      <c r="E608" s="86">
        <v>206.1575</v>
      </c>
      <c r="F608" s="85">
        <v>1.1842610118603614</v>
      </c>
      <c r="G608" s="85">
        <v>-4.6945482900096924E-2</v>
      </c>
      <c r="H608" s="85">
        <v>4.0870937204165347E-2</v>
      </c>
    </row>
    <row r="609" spans="1:8">
      <c r="A609" s="86" t="s">
        <v>584</v>
      </c>
      <c r="B609" s="87">
        <v>43373</v>
      </c>
      <c r="C609" s="86">
        <v>195104</v>
      </c>
      <c r="D609" s="86">
        <v>1046.3240000000001</v>
      </c>
      <c r="E609" s="86">
        <v>206.91</v>
      </c>
      <c r="F609" s="85">
        <v>1.2795505954050062</v>
      </c>
      <c r="G609" s="85">
        <v>-4.2723751214522543E-2</v>
      </c>
      <c r="H609" s="85">
        <v>4.6585735963581287E-2</v>
      </c>
    </row>
    <row r="610" spans="1:8">
      <c r="A610" s="86" t="s">
        <v>583</v>
      </c>
      <c r="B610" s="87">
        <v>43374</v>
      </c>
      <c r="C610" s="86">
        <v>195480.2</v>
      </c>
      <c r="D610" s="86">
        <v>1046.4000000000001</v>
      </c>
      <c r="E610" s="86">
        <v>206.52</v>
      </c>
      <c r="F610" s="85">
        <v>1.2858663024501591</v>
      </c>
      <c r="G610" s="85">
        <v>-3.8465072684836232E-2</v>
      </c>
      <c r="H610" s="85">
        <v>5.2921382685836793E-2</v>
      </c>
    </row>
    <row r="611" spans="1:8">
      <c r="A611" s="86" t="s">
        <v>582</v>
      </c>
      <c r="B611" s="87">
        <v>43375</v>
      </c>
      <c r="C611" s="86">
        <v>188259.4</v>
      </c>
      <c r="D611" s="86">
        <v>1033.3</v>
      </c>
      <c r="E611" s="86">
        <v>205.29</v>
      </c>
      <c r="F611" s="85">
        <v>1.1985523562166001</v>
      </c>
      <c r="G611" s="85">
        <v>-4.3338178518854464E-2</v>
      </c>
      <c r="H611" s="85">
        <v>4.3882843486219958E-2</v>
      </c>
    </row>
    <row r="612" spans="1:8">
      <c r="A612" s="86" t="s">
        <v>581</v>
      </c>
      <c r="B612" s="87">
        <v>43376</v>
      </c>
      <c r="C612" s="86">
        <v>185559.3</v>
      </c>
      <c r="D612" s="86">
        <v>1035.03</v>
      </c>
      <c r="E612" s="86">
        <v>205.45</v>
      </c>
      <c r="F612" s="85">
        <v>1.162216991575292</v>
      </c>
      <c r="G612" s="85">
        <v>-4.0368265388430968E-2</v>
      </c>
      <c r="H612" s="85">
        <v>4.9231397783565667E-2</v>
      </c>
    </row>
    <row r="613" spans="1:8">
      <c r="A613" s="86" t="s">
        <v>580</v>
      </c>
      <c r="B613" s="87">
        <v>43379</v>
      </c>
      <c r="C613" s="86">
        <v>184085.2</v>
      </c>
      <c r="D613" s="86">
        <v>1011.312</v>
      </c>
      <c r="E613" s="86">
        <v>202.96</v>
      </c>
      <c r="F613" s="85">
        <v>1.1526681315186011</v>
      </c>
      <c r="G613" s="85">
        <v>-6.6168037895786624E-2</v>
      </c>
      <c r="H613" s="85">
        <v>3.4876606159494283E-2</v>
      </c>
    </row>
    <row r="614" spans="1:8">
      <c r="A614" s="86" t="s">
        <v>579</v>
      </c>
      <c r="B614" s="87">
        <v>43380</v>
      </c>
      <c r="C614" s="86">
        <v>176419.4</v>
      </c>
      <c r="D614" s="86">
        <v>1003.4059999999999</v>
      </c>
      <c r="E614" s="86">
        <v>202.13</v>
      </c>
      <c r="F614" s="85">
        <v>1.06689004744889</v>
      </c>
      <c r="G614" s="85">
        <v>-8.5343153787954762E-2</v>
      </c>
      <c r="H614" s="85">
        <v>2.7292132547265702E-2</v>
      </c>
    </row>
    <row r="615" spans="1:8">
      <c r="A615" s="86" t="s">
        <v>578</v>
      </c>
      <c r="B615" s="87">
        <v>43381</v>
      </c>
      <c r="C615" s="86">
        <v>175185.5</v>
      </c>
      <c r="D615" s="86">
        <v>995.5</v>
      </c>
      <c r="E615" s="86">
        <v>202.39</v>
      </c>
      <c r="F615" s="85">
        <v>1.0506440983501015</v>
      </c>
      <c r="G615" s="85">
        <v>-9.6511290205474443E-2</v>
      </c>
      <c r="H615" s="85">
        <v>2.5174754330868243E-2</v>
      </c>
    </row>
    <row r="616" spans="1:8">
      <c r="A616" s="86" t="s">
        <v>577</v>
      </c>
      <c r="B616" s="87">
        <v>43382</v>
      </c>
      <c r="C616" s="86">
        <v>180847.6</v>
      </c>
      <c r="D616" s="86">
        <v>993.99</v>
      </c>
      <c r="E616" s="86">
        <v>202.73</v>
      </c>
      <c r="F616" s="85">
        <v>1.1258806035065447</v>
      </c>
      <c r="G616" s="85">
        <v>-9.7178700469217394E-2</v>
      </c>
      <c r="H616" s="85">
        <v>3.0773728565799185E-2</v>
      </c>
    </row>
    <row r="617" spans="1:8">
      <c r="A617" s="86" t="s">
        <v>576</v>
      </c>
      <c r="B617" s="87">
        <v>43383</v>
      </c>
      <c r="C617" s="86">
        <v>181015.7</v>
      </c>
      <c r="D617" s="86">
        <v>985.67</v>
      </c>
      <c r="E617" s="86">
        <v>201.79</v>
      </c>
      <c r="F617" s="85">
        <v>1.1405535866535645</v>
      </c>
      <c r="G617" s="85">
        <v>-0.10450296903050427</v>
      </c>
      <c r="H617" s="85">
        <v>2.7287074275823331E-2</v>
      </c>
    </row>
    <row r="618" spans="1:8">
      <c r="A618" s="86" t="s">
        <v>575</v>
      </c>
      <c r="B618" s="87">
        <v>43386</v>
      </c>
      <c r="C618" s="86">
        <v>175033</v>
      </c>
      <c r="D618" s="86">
        <v>977.27</v>
      </c>
      <c r="E618" s="86">
        <v>198.61</v>
      </c>
      <c r="F618" s="85">
        <v>1.0686643438961085</v>
      </c>
      <c r="G618" s="85">
        <v>-0.11190374496778477</v>
      </c>
      <c r="H618" s="85">
        <v>1.7260807211636919E-2</v>
      </c>
    </row>
    <row r="619" spans="1:8">
      <c r="A619" s="86" t="s">
        <v>574</v>
      </c>
      <c r="B619" s="87">
        <v>43387</v>
      </c>
      <c r="C619" s="86">
        <v>174826.4</v>
      </c>
      <c r="D619" s="86">
        <v>974.47</v>
      </c>
      <c r="E619" s="86">
        <v>197.55</v>
      </c>
      <c r="F619" s="85">
        <v>1.0632281576313751</v>
      </c>
      <c r="G619" s="85">
        <v>-0.12408765685111278</v>
      </c>
      <c r="H619" s="85">
        <v>9.4532447623916216E-3</v>
      </c>
    </row>
    <row r="620" spans="1:8">
      <c r="A620" s="86" t="s">
        <v>573</v>
      </c>
      <c r="B620" s="87">
        <v>43388</v>
      </c>
      <c r="C620" s="86">
        <v>180601.5</v>
      </c>
      <c r="D620" s="86">
        <v>971.67</v>
      </c>
      <c r="E620" s="86">
        <v>199.03</v>
      </c>
      <c r="F620" s="85">
        <v>1.1311395129572439</v>
      </c>
      <c r="G620" s="85">
        <v>-0.1303643507289699</v>
      </c>
      <c r="H620" s="85">
        <v>2.2554459515002234E-2</v>
      </c>
    </row>
    <row r="621" spans="1:8">
      <c r="A621" s="86" t="s">
        <v>572</v>
      </c>
      <c r="B621" s="87">
        <v>43389</v>
      </c>
      <c r="C621" s="86">
        <v>182834.1</v>
      </c>
      <c r="D621" s="86">
        <v>984.66</v>
      </c>
      <c r="E621" s="86">
        <v>202.07</v>
      </c>
      <c r="F621" s="85">
        <v>1.144339436758476</v>
      </c>
      <c r="G621" s="85">
        <v>-0.12554261720886939</v>
      </c>
      <c r="H621" s="85">
        <v>3.3117323005738886E-2</v>
      </c>
    </row>
    <row r="622" spans="1:8">
      <c r="A622" s="86" t="s">
        <v>571</v>
      </c>
      <c r="B622" s="87">
        <v>43390</v>
      </c>
      <c r="C622" s="86">
        <v>182929.1</v>
      </c>
      <c r="D622" s="86">
        <v>983.71</v>
      </c>
      <c r="E622" s="86">
        <v>203.43</v>
      </c>
      <c r="F622" s="85">
        <v>1.1421548593651378</v>
      </c>
      <c r="G622" s="85">
        <v>-0.12862890438843422</v>
      </c>
      <c r="H622" s="85">
        <v>3.8384972691542174E-2</v>
      </c>
    </row>
    <row r="623" spans="1:8">
      <c r="A623" s="86" t="s">
        <v>570</v>
      </c>
      <c r="B623" s="87">
        <v>43393</v>
      </c>
      <c r="C623" s="86">
        <v>188575.8</v>
      </c>
      <c r="D623" s="86">
        <v>983.2</v>
      </c>
      <c r="E623" s="86">
        <v>202.77</v>
      </c>
      <c r="F623" s="85">
        <v>1.2032276871202128</v>
      </c>
      <c r="G623" s="85">
        <v>-0.1313106324327189</v>
      </c>
      <c r="H623" s="85">
        <v>3.1645891630628364E-2</v>
      </c>
    </row>
    <row r="624" spans="1:8">
      <c r="A624" s="86" t="s">
        <v>569</v>
      </c>
      <c r="B624" s="87">
        <v>43394</v>
      </c>
      <c r="C624" s="86">
        <v>189438</v>
      </c>
      <c r="D624" s="86">
        <v>983.03</v>
      </c>
      <c r="E624" s="86">
        <v>202.55</v>
      </c>
      <c r="F624" s="85">
        <v>1.2115106233948167</v>
      </c>
      <c r="G624" s="85">
        <v>-0.12670788692855761</v>
      </c>
      <c r="H624" s="85">
        <v>3.373481678064727E-2</v>
      </c>
    </row>
    <row r="625" spans="1:8">
      <c r="A625" s="86" t="s">
        <v>8</v>
      </c>
      <c r="B625" s="87">
        <v>43395</v>
      </c>
      <c r="C625" s="86">
        <v>187778.9</v>
      </c>
      <c r="D625" s="86">
        <v>982.86</v>
      </c>
      <c r="E625" s="86">
        <v>202.2</v>
      </c>
      <c r="F625" s="85">
        <v>1.1893818207256786</v>
      </c>
      <c r="G625" s="85">
        <v>-0.12781968231431362</v>
      </c>
      <c r="H625" s="85">
        <v>3.4006647916133836E-2</v>
      </c>
    </row>
    <row r="626" spans="1:8">
      <c r="A626" s="86" t="s">
        <v>568</v>
      </c>
      <c r="B626" s="87">
        <v>43396</v>
      </c>
      <c r="C626" s="86">
        <v>185318.7</v>
      </c>
      <c r="D626" s="86">
        <v>960.54</v>
      </c>
      <c r="E626" s="86">
        <v>200.06</v>
      </c>
      <c r="F626" s="85">
        <v>1.1441354614401167</v>
      </c>
      <c r="G626" s="85">
        <v>-0.15043073711768762</v>
      </c>
      <c r="H626" s="85">
        <v>2.4123677037074964E-2</v>
      </c>
    </row>
    <row r="627" spans="1:8">
      <c r="A627" s="86" t="s">
        <v>567</v>
      </c>
      <c r="B627" s="87">
        <v>43397</v>
      </c>
      <c r="C627" s="86">
        <v>181060</v>
      </c>
      <c r="D627" s="86">
        <v>953.05</v>
      </c>
      <c r="E627" s="86">
        <v>198.36</v>
      </c>
      <c r="F627" s="85">
        <v>1.093658432797334</v>
      </c>
      <c r="G627" s="85">
        <v>-0.15797890198434428</v>
      </c>
      <c r="H627" s="85">
        <v>1.5772224498156628E-2</v>
      </c>
    </row>
    <row r="628" spans="1:8">
      <c r="A628" s="86" t="s">
        <v>566</v>
      </c>
      <c r="B628" s="87">
        <v>43400</v>
      </c>
      <c r="C628" s="86">
        <v>178841.3</v>
      </c>
      <c r="D628" s="86">
        <v>942.1</v>
      </c>
      <c r="E628" s="86">
        <v>200.21250000000001</v>
      </c>
      <c r="F628" s="85">
        <v>1.0712121668353674</v>
      </c>
      <c r="G628" s="85">
        <v>-0.15574872300385345</v>
      </c>
      <c r="H628" s="85">
        <v>3.1757279051790821E-2</v>
      </c>
    </row>
    <row r="629" spans="1:8">
      <c r="A629" s="86" t="s">
        <v>565</v>
      </c>
      <c r="B629" s="87">
        <v>43401</v>
      </c>
      <c r="C629" s="86">
        <v>180626.9</v>
      </c>
      <c r="D629" s="86">
        <v>938.45</v>
      </c>
      <c r="E629" s="86">
        <v>200.83</v>
      </c>
      <c r="F629" s="85">
        <v>1.0874675831973484</v>
      </c>
      <c r="G629" s="85">
        <v>-0.15707074336219584</v>
      </c>
      <c r="H629" s="85">
        <v>3.5900345592407401E-2</v>
      </c>
    </row>
    <row r="630" spans="1:8">
      <c r="A630" s="86" t="s">
        <v>564</v>
      </c>
      <c r="B630" s="87">
        <v>43402</v>
      </c>
      <c r="C630" s="86">
        <v>183219.5</v>
      </c>
      <c r="D630" s="86">
        <v>934.8</v>
      </c>
      <c r="E630" s="86">
        <v>201.12</v>
      </c>
      <c r="F630" s="85">
        <v>1.1147999464430818</v>
      </c>
      <c r="G630" s="85">
        <v>-0.16092954788212799</v>
      </c>
      <c r="H630" s="85">
        <v>3.1120225583183725E-2</v>
      </c>
    </row>
    <row r="631" spans="1:8">
      <c r="A631" s="86" t="s">
        <v>563</v>
      </c>
      <c r="B631" s="87">
        <v>43404</v>
      </c>
      <c r="C631" s="86">
        <v>183367.3</v>
      </c>
      <c r="D631" s="86">
        <v>955.92</v>
      </c>
      <c r="E631" s="86">
        <v>203.65</v>
      </c>
      <c r="F631" s="85">
        <v>1.1092362834932605</v>
      </c>
      <c r="G631" s="85">
        <v>-0.14263727472164767</v>
      </c>
      <c r="H631" s="85">
        <v>4.6545987126944688E-2</v>
      </c>
    </row>
    <row r="632" spans="1:8">
      <c r="A632" s="86" t="s">
        <v>562</v>
      </c>
      <c r="B632" s="87">
        <v>43407</v>
      </c>
      <c r="C632" s="86">
        <v>183448.8</v>
      </c>
      <c r="D632" s="86">
        <v>977.79600000000005</v>
      </c>
      <c r="E632" s="86">
        <v>205.02250000000001</v>
      </c>
      <c r="F632" s="85">
        <v>1.0985579397963314</v>
      </c>
      <c r="G632" s="85">
        <v>-0.1232432064072192</v>
      </c>
      <c r="H632" s="85">
        <v>5.4425529726393806E-2</v>
      </c>
    </row>
    <row r="633" spans="1:8">
      <c r="A633" s="86" t="s">
        <v>561</v>
      </c>
      <c r="B633" s="87">
        <v>43408</v>
      </c>
      <c r="C633" s="86">
        <v>182918.6</v>
      </c>
      <c r="D633" s="86">
        <v>985.08799999999997</v>
      </c>
      <c r="E633" s="86">
        <v>205.48</v>
      </c>
      <c r="F633" s="85">
        <v>1.0910431518155588</v>
      </c>
      <c r="G633" s="85">
        <v>-0.11693275841976458</v>
      </c>
      <c r="H633" s="85">
        <v>5.3527481542247735E-2</v>
      </c>
    </row>
    <row r="634" spans="1:8">
      <c r="A634" s="86" t="s">
        <v>560</v>
      </c>
      <c r="B634" s="87">
        <v>43409</v>
      </c>
      <c r="C634" s="86">
        <v>184159.8</v>
      </c>
      <c r="D634" s="86">
        <v>992.38</v>
      </c>
      <c r="E634" s="86">
        <v>205.71</v>
      </c>
      <c r="F634" s="85">
        <v>1.1010839715732703</v>
      </c>
      <c r="G634" s="85">
        <v>-0.11321800050041098</v>
      </c>
      <c r="H634" s="85">
        <v>5.3734248540108664E-2</v>
      </c>
    </row>
    <row r="635" spans="1:8">
      <c r="A635" s="86" t="s">
        <v>559</v>
      </c>
      <c r="B635" s="87">
        <v>43410</v>
      </c>
      <c r="C635" s="86">
        <v>185100.4</v>
      </c>
      <c r="D635" s="86">
        <v>992.27</v>
      </c>
      <c r="E635" s="86">
        <v>206.1</v>
      </c>
      <c r="F635" s="85">
        <v>1.1071274484916027</v>
      </c>
      <c r="G635" s="85">
        <v>-0.12106046379789892</v>
      </c>
      <c r="H635" s="85">
        <v>5.2121088365919777E-2</v>
      </c>
    </row>
    <row r="636" spans="1:8">
      <c r="A636" s="86" t="s">
        <v>558</v>
      </c>
      <c r="B636" s="87">
        <v>43414</v>
      </c>
      <c r="C636" s="86">
        <v>184231.1</v>
      </c>
      <c r="D636" s="86">
        <v>975.03</v>
      </c>
      <c r="E636" s="86">
        <v>205.62799999999999</v>
      </c>
      <c r="F636" s="85">
        <v>1.0966659307192783</v>
      </c>
      <c r="G636" s="85">
        <v>-0.13728970424546583</v>
      </c>
      <c r="H636" s="85">
        <v>5.0274535842888879E-2</v>
      </c>
    </row>
    <row r="637" spans="1:8">
      <c r="A637" s="86" t="s">
        <v>557</v>
      </c>
      <c r="B637" s="87">
        <v>43415</v>
      </c>
      <c r="C637" s="86">
        <v>180668.3</v>
      </c>
      <c r="D637" s="86">
        <v>970.72</v>
      </c>
      <c r="E637" s="86">
        <v>205.51</v>
      </c>
      <c r="F637" s="85">
        <v>1.0552652803989755</v>
      </c>
      <c r="G637" s="85">
        <v>-0.14142075265431464</v>
      </c>
      <c r="H637" s="85">
        <v>4.9859514687100814E-2</v>
      </c>
    </row>
    <row r="638" spans="1:8">
      <c r="A638" s="86" t="s">
        <v>556</v>
      </c>
      <c r="B638" s="87">
        <v>43416</v>
      </c>
      <c r="C638" s="86">
        <v>182211.7</v>
      </c>
      <c r="D638" s="86">
        <v>966.41</v>
      </c>
      <c r="E638" s="86">
        <v>203.11</v>
      </c>
      <c r="F638" s="85">
        <v>1.0742716893755615</v>
      </c>
      <c r="G638" s="85">
        <v>-0.14554874760174352</v>
      </c>
      <c r="H638" s="85">
        <v>3.7069185601225518E-2</v>
      </c>
    </row>
    <row r="639" spans="1:8">
      <c r="A639" s="86" t="s">
        <v>555</v>
      </c>
      <c r="B639" s="87">
        <v>43417</v>
      </c>
      <c r="C639" s="86">
        <v>183212.2</v>
      </c>
      <c r="D639" s="86">
        <v>966.02</v>
      </c>
      <c r="E639" s="86">
        <v>202.83</v>
      </c>
      <c r="F639" s="85">
        <v>1.0847261874012184</v>
      </c>
      <c r="G639" s="85">
        <v>-0.14854347538671719</v>
      </c>
      <c r="H639" s="85">
        <v>4.2345444267434029E-2</v>
      </c>
    </row>
    <row r="640" spans="1:8">
      <c r="A640" s="86" t="s">
        <v>554</v>
      </c>
      <c r="B640" s="87">
        <v>43418</v>
      </c>
      <c r="C640" s="86">
        <v>181994.3</v>
      </c>
      <c r="D640" s="86">
        <v>968.14</v>
      </c>
      <c r="E640" s="86">
        <v>202.88</v>
      </c>
      <c r="F640" s="85">
        <v>1.0705310964829451</v>
      </c>
      <c r="G640" s="85">
        <v>-0.14677265837064202</v>
      </c>
      <c r="H640" s="85">
        <v>4.620462046204632E-2</v>
      </c>
    </row>
    <row r="641" spans="1:8">
      <c r="A641" s="86" t="s">
        <v>553</v>
      </c>
      <c r="B641" s="87">
        <v>43421</v>
      </c>
      <c r="C641" s="86">
        <v>178819.3</v>
      </c>
      <c r="D641" s="86">
        <v>980.24199999999996</v>
      </c>
      <c r="E641" s="86">
        <v>205.05500000000001</v>
      </c>
      <c r="F641" s="85">
        <v>1.0367776370462165</v>
      </c>
      <c r="G641" s="85">
        <v>-0.13085860609951161</v>
      </c>
      <c r="H641" s="85">
        <v>5.9962265126256797E-2</v>
      </c>
    </row>
    <row r="642" spans="1:8">
      <c r="A642" s="86" t="s">
        <v>552</v>
      </c>
      <c r="B642" s="87">
        <v>43422</v>
      </c>
      <c r="C642" s="86">
        <v>173557.7</v>
      </c>
      <c r="D642" s="86">
        <v>984.27599999999995</v>
      </c>
      <c r="E642" s="86">
        <v>205.78</v>
      </c>
      <c r="F642" s="85">
        <v>0.9779849951051176</v>
      </c>
      <c r="G642" s="85">
        <v>-0.12551086407994727</v>
      </c>
      <c r="H642" s="85">
        <v>6.4562855664769714E-2</v>
      </c>
    </row>
    <row r="643" spans="1:8">
      <c r="A643" s="86" t="s">
        <v>551</v>
      </c>
      <c r="B643" s="87">
        <v>43423</v>
      </c>
      <c r="C643" s="86">
        <v>175816.5</v>
      </c>
      <c r="D643" s="86">
        <v>988.31</v>
      </c>
      <c r="E643" s="86">
        <v>206.22</v>
      </c>
      <c r="F643" s="85">
        <v>1.0017248740500384</v>
      </c>
      <c r="G643" s="85">
        <v>-0.12014137421434046</v>
      </c>
      <c r="H643" s="85">
        <v>6.6177230896494743E-2</v>
      </c>
    </row>
    <row r="644" spans="1:8">
      <c r="A644" s="86" t="s">
        <v>550</v>
      </c>
      <c r="B644" s="87">
        <v>43424</v>
      </c>
      <c r="C644" s="86">
        <v>176458.7</v>
      </c>
      <c r="D644" s="86">
        <v>972.58</v>
      </c>
      <c r="E644" s="86">
        <v>205.18</v>
      </c>
      <c r="F644" s="85">
        <v>1.0063570354907005</v>
      </c>
      <c r="G644" s="85">
        <v>-0.13032048072108149</v>
      </c>
      <c r="H644" s="85">
        <v>5.9649847647575305E-2</v>
      </c>
    </row>
    <row r="645" spans="1:8">
      <c r="A645" s="86" t="s">
        <v>9</v>
      </c>
      <c r="B645" s="87">
        <v>43425</v>
      </c>
      <c r="C645" s="86">
        <v>175713.2</v>
      </c>
      <c r="D645" s="86">
        <v>975.04</v>
      </c>
      <c r="E645" s="86">
        <v>204.19</v>
      </c>
      <c r="F645" s="85">
        <v>0.99660704566398417</v>
      </c>
      <c r="G645" s="85">
        <v>-0.12247102023183809</v>
      </c>
      <c r="H645" s="85">
        <v>6.0066452081819044E-2</v>
      </c>
    </row>
    <row r="646" spans="1:8">
      <c r="A646" s="86" t="s">
        <v>549</v>
      </c>
      <c r="B646" s="87">
        <v>43428</v>
      </c>
      <c r="C646" s="86">
        <v>171252.9</v>
      </c>
      <c r="D646" s="86">
        <v>975.95799999999997</v>
      </c>
      <c r="E646" s="86">
        <v>205.042</v>
      </c>
      <c r="F646" s="85">
        <v>0.94159222605306203</v>
      </c>
      <c r="G646" s="85">
        <v>-0.13333534616573184</v>
      </c>
      <c r="H646" s="85">
        <v>6.621669405328956E-2</v>
      </c>
    </row>
    <row r="647" spans="1:8">
      <c r="A647" s="86" t="s">
        <v>548</v>
      </c>
      <c r="B647" s="87">
        <v>43430</v>
      </c>
      <c r="C647" s="86">
        <v>166463.5</v>
      </c>
      <c r="D647" s="86">
        <v>976.57</v>
      </c>
      <c r="E647" s="86">
        <v>205.61</v>
      </c>
      <c r="F647" s="85">
        <v>0.88603259416368685</v>
      </c>
      <c r="G647" s="85">
        <v>-0.1404189772027109</v>
      </c>
      <c r="H647" s="85">
        <v>7.0327954190525954E-2</v>
      </c>
    </row>
    <row r="648" spans="1:8">
      <c r="A648" s="86" t="s">
        <v>547</v>
      </c>
      <c r="B648" s="87">
        <v>43431</v>
      </c>
      <c r="C648" s="86">
        <v>167199.79999999999</v>
      </c>
      <c r="D648" s="86">
        <v>980.16</v>
      </c>
      <c r="E648" s="86">
        <v>204.7</v>
      </c>
      <c r="F648" s="85">
        <v>0.88341935643753922</v>
      </c>
      <c r="G648" s="85">
        <v>-0.14841265704008766</v>
      </c>
      <c r="H648" s="85">
        <v>6.6312444652810276E-2</v>
      </c>
    </row>
    <row r="649" spans="1:8">
      <c r="A649" s="86" t="s">
        <v>546</v>
      </c>
      <c r="B649" s="87">
        <v>43432</v>
      </c>
      <c r="C649" s="86">
        <v>163772.1</v>
      </c>
      <c r="D649" s="86">
        <v>991.67</v>
      </c>
      <c r="E649" s="86">
        <v>203.7</v>
      </c>
      <c r="F649" s="85">
        <v>0.83315144208974568</v>
      </c>
      <c r="G649" s="85">
        <v>-0.14265088573231788</v>
      </c>
      <c r="H649" s="85">
        <v>5.6206574717411417E-2</v>
      </c>
    </row>
    <row r="650" spans="1:8">
      <c r="A650" s="86" t="s">
        <v>545</v>
      </c>
      <c r="B650" s="87">
        <v>43435</v>
      </c>
      <c r="C650" s="86">
        <v>159853.79999999999</v>
      </c>
      <c r="D650" s="86">
        <v>1006.79</v>
      </c>
      <c r="E650" s="86">
        <v>204.69749999999999</v>
      </c>
      <c r="F650" s="85">
        <v>0.76693581814865763</v>
      </c>
      <c r="G650" s="85">
        <v>-0.12573539947116374</v>
      </c>
      <c r="H650" s="85">
        <v>5.7922890071838262E-2</v>
      </c>
    </row>
    <row r="651" spans="1:8">
      <c r="A651" s="86" t="s">
        <v>544</v>
      </c>
      <c r="B651" s="87">
        <v>43436</v>
      </c>
      <c r="C651" s="86">
        <v>163138.5</v>
      </c>
      <c r="D651" s="86">
        <v>1011.83</v>
      </c>
      <c r="E651" s="86">
        <v>205.03</v>
      </c>
      <c r="F651" s="85">
        <v>0.7995433261081788</v>
      </c>
      <c r="G651" s="85">
        <v>-0.12006365826296428</v>
      </c>
      <c r="H651" s="85">
        <v>5.8492514197212353E-2</v>
      </c>
    </row>
    <row r="652" spans="1:8">
      <c r="A652" s="86" t="s">
        <v>543</v>
      </c>
      <c r="B652" s="87">
        <v>43437</v>
      </c>
      <c r="C652" s="86">
        <v>166304.4</v>
      </c>
      <c r="D652" s="86">
        <v>1016.87</v>
      </c>
      <c r="E652" s="86">
        <v>207.47</v>
      </c>
      <c r="F652" s="85">
        <v>0.82241012019041104</v>
      </c>
      <c r="G652" s="85">
        <v>-0.11306585259485391</v>
      </c>
      <c r="H652" s="85">
        <v>7.325021985412028E-2</v>
      </c>
    </row>
    <row r="653" spans="1:8">
      <c r="A653" s="86" t="s">
        <v>542</v>
      </c>
      <c r="B653" s="87">
        <v>43438</v>
      </c>
      <c r="C653" s="86">
        <v>165701.70000000001</v>
      </c>
      <c r="D653" s="86">
        <v>1014.25</v>
      </c>
      <c r="E653" s="86">
        <v>209.4</v>
      </c>
      <c r="F653" s="85">
        <v>0.81785738577895017</v>
      </c>
      <c r="G653" s="85">
        <v>-0.11138271215546103</v>
      </c>
      <c r="H653" s="85">
        <v>7.9158936301793492E-2</v>
      </c>
    </row>
    <row r="654" spans="1:8">
      <c r="A654" s="86" t="s">
        <v>541</v>
      </c>
      <c r="B654" s="87">
        <v>43439</v>
      </c>
      <c r="C654" s="86">
        <v>166860.1</v>
      </c>
      <c r="D654" s="86">
        <v>1001.91</v>
      </c>
      <c r="E654" s="86">
        <v>209.56</v>
      </c>
      <c r="F654" s="85">
        <v>0.82766846994469701</v>
      </c>
      <c r="G654" s="85">
        <v>-0.11313579801048401</v>
      </c>
      <c r="H654" s="85">
        <v>8.2326205970457478E-2</v>
      </c>
    </row>
    <row r="655" spans="1:8">
      <c r="A655" s="86" t="s">
        <v>540</v>
      </c>
      <c r="B655" s="87">
        <v>43442</v>
      </c>
      <c r="C655" s="86">
        <v>167083.20000000001</v>
      </c>
      <c r="D655" s="86">
        <v>978.43799999999999</v>
      </c>
      <c r="E655" s="86">
        <v>208.8775</v>
      </c>
      <c r="F655" s="85">
        <v>0.83705215289856838</v>
      </c>
      <c r="G655" s="85">
        <v>-0.13092315399400978</v>
      </c>
      <c r="H655" s="85">
        <v>7.9581868927020905E-2</v>
      </c>
    </row>
    <row r="656" spans="1:8">
      <c r="A656" s="86" t="s">
        <v>539</v>
      </c>
      <c r="B656" s="87">
        <v>43443</v>
      </c>
      <c r="C656" s="86">
        <v>166891.20000000001</v>
      </c>
      <c r="D656" s="86">
        <v>970.61400000000003</v>
      </c>
      <c r="E656" s="86">
        <v>208.65</v>
      </c>
      <c r="F656" s="85">
        <v>0.83524785399937973</v>
      </c>
      <c r="G656" s="85">
        <v>-0.13488658139845799</v>
      </c>
      <c r="H656" s="85">
        <v>7.1538619556285932E-2</v>
      </c>
    </row>
    <row r="657" spans="1:8">
      <c r="A657" s="86" t="s">
        <v>538</v>
      </c>
      <c r="B657" s="87">
        <v>43444</v>
      </c>
      <c r="C657" s="86">
        <v>166915.9</v>
      </c>
      <c r="D657" s="86">
        <v>962.79</v>
      </c>
      <c r="E657" s="86">
        <v>207.28</v>
      </c>
      <c r="F657" s="85">
        <v>0.8323841119217672</v>
      </c>
      <c r="G657" s="85">
        <v>-0.13858941209100917</v>
      </c>
      <c r="H657" s="85">
        <v>6.7518154194777802E-2</v>
      </c>
    </row>
    <row r="658" spans="1:8">
      <c r="A658" s="86" t="s">
        <v>537</v>
      </c>
      <c r="B658" s="87">
        <v>43445</v>
      </c>
      <c r="C658" s="86">
        <v>166235</v>
      </c>
      <c r="D658" s="86">
        <v>964.8</v>
      </c>
      <c r="E658" s="86">
        <v>205.36</v>
      </c>
      <c r="F658" s="85">
        <v>0.82354599535104644</v>
      </c>
      <c r="G658" s="85">
        <v>-0.13796338488755466</v>
      </c>
      <c r="H658" s="85">
        <v>5.5933196902541171E-2</v>
      </c>
    </row>
    <row r="659" spans="1:8">
      <c r="A659" s="86" t="s">
        <v>536</v>
      </c>
      <c r="B659" s="87">
        <v>43446</v>
      </c>
      <c r="C659" s="86">
        <v>165352.1</v>
      </c>
      <c r="D659" s="86">
        <v>978.9</v>
      </c>
      <c r="E659" s="86">
        <v>205.99</v>
      </c>
      <c r="F659" s="85">
        <v>0.8130931403777899</v>
      </c>
      <c r="G659" s="85">
        <v>-0.12566207272305041</v>
      </c>
      <c r="H659" s="85">
        <v>5.8747944078947345E-2</v>
      </c>
    </row>
    <row r="660" spans="1:8">
      <c r="A660" s="86" t="s">
        <v>535</v>
      </c>
      <c r="B660" s="87">
        <v>43449</v>
      </c>
      <c r="C660" s="86">
        <v>164485.9</v>
      </c>
      <c r="D660" s="86">
        <v>972.25199999999995</v>
      </c>
      <c r="E660" s="86">
        <v>206.60499999999999</v>
      </c>
      <c r="F660" s="85">
        <v>0.7966312188429796</v>
      </c>
      <c r="G660" s="85">
        <v>-0.13189460431975863</v>
      </c>
      <c r="H660" s="85">
        <v>6.092739036664252E-2</v>
      </c>
    </row>
    <row r="661" spans="1:8">
      <c r="A661" s="86" t="s">
        <v>534</v>
      </c>
      <c r="B661" s="87">
        <v>43450</v>
      </c>
      <c r="C661" s="86">
        <v>161708.1</v>
      </c>
      <c r="D661" s="86">
        <v>970.03599999999994</v>
      </c>
      <c r="E661" s="86">
        <v>206.81</v>
      </c>
      <c r="F661" s="85">
        <v>0.74576293143932415</v>
      </c>
      <c r="G661" s="85">
        <v>-0.12795562627542989</v>
      </c>
      <c r="H661" s="85">
        <v>5.6662579194768137E-2</v>
      </c>
    </row>
    <row r="662" spans="1:8">
      <c r="A662" s="86" t="s">
        <v>533</v>
      </c>
      <c r="B662" s="87">
        <v>43451</v>
      </c>
      <c r="C662" s="86">
        <v>159749.9</v>
      </c>
      <c r="D662" s="86">
        <v>967.82</v>
      </c>
      <c r="E662" s="86">
        <v>206.26</v>
      </c>
      <c r="F662" s="85">
        <v>0.71251676337881098</v>
      </c>
      <c r="G662" s="85">
        <v>-0.13495589063379831</v>
      </c>
      <c r="H662" s="85">
        <v>4.9615795633809912E-2</v>
      </c>
    </row>
    <row r="663" spans="1:8">
      <c r="A663" s="86" t="s">
        <v>532</v>
      </c>
      <c r="B663" s="87">
        <v>43452</v>
      </c>
      <c r="C663" s="86">
        <v>159146.4</v>
      </c>
      <c r="D663" s="86">
        <v>962.98</v>
      </c>
      <c r="E663" s="86">
        <v>205.66</v>
      </c>
      <c r="F663" s="85">
        <v>0.68219486208121238</v>
      </c>
      <c r="G663" s="85">
        <v>-0.14459413124312681</v>
      </c>
      <c r="H663" s="85">
        <v>4.3376794683171793E-2</v>
      </c>
    </row>
    <row r="664" spans="1:8">
      <c r="A664" s="86" t="s">
        <v>10</v>
      </c>
      <c r="B664" s="87">
        <v>43453</v>
      </c>
      <c r="C664" s="86">
        <v>156083.20000000001</v>
      </c>
      <c r="D664" s="86">
        <v>967.65</v>
      </c>
      <c r="E664" s="86">
        <v>206.97</v>
      </c>
      <c r="F664" s="85">
        <v>0.63265750146180966</v>
      </c>
      <c r="G664" s="85">
        <v>-0.14221052874190887</v>
      </c>
      <c r="H664" s="85">
        <v>4.895849171354727E-2</v>
      </c>
    </row>
    <row r="665" spans="1:8">
      <c r="A665" s="86" t="s">
        <v>531</v>
      </c>
      <c r="B665" s="87">
        <v>43456</v>
      </c>
      <c r="C665" s="86">
        <v>154550.5</v>
      </c>
      <c r="D665" s="86">
        <v>958.76400000000001</v>
      </c>
      <c r="E665" s="86">
        <v>205.9425</v>
      </c>
      <c r="F665" s="85">
        <v>0.61871291007086504</v>
      </c>
      <c r="G665" s="85">
        <v>-0.1518290147648157</v>
      </c>
      <c r="H665" s="85">
        <v>3.7545972089273905E-2</v>
      </c>
    </row>
    <row r="666" spans="1:8">
      <c r="A666" s="86" t="s">
        <v>530</v>
      </c>
      <c r="B666" s="87">
        <v>43457</v>
      </c>
      <c r="C666" s="86">
        <v>156693.79999999999</v>
      </c>
      <c r="D666" s="86">
        <v>955.80200000000002</v>
      </c>
      <c r="E666" s="86">
        <v>205.6</v>
      </c>
      <c r="F666" s="85">
        <v>0.63921766366148947</v>
      </c>
      <c r="G666" s="85">
        <v>-0.1558010952128599</v>
      </c>
      <c r="H666" s="85">
        <v>3.6969788672012838E-2</v>
      </c>
    </row>
    <row r="667" spans="1:8">
      <c r="A667" s="86" t="s">
        <v>529</v>
      </c>
      <c r="B667" s="87">
        <v>43458</v>
      </c>
      <c r="C667" s="86">
        <v>157484</v>
      </c>
      <c r="D667" s="86">
        <v>952.84</v>
      </c>
      <c r="E667" s="86">
        <v>206.74</v>
      </c>
      <c r="F667" s="85">
        <v>0.64889863321208763</v>
      </c>
      <c r="G667" s="85">
        <v>-0.1589001191684688</v>
      </c>
      <c r="H667" s="85">
        <v>4.49858471492115E-2</v>
      </c>
    </row>
    <row r="668" spans="1:8">
      <c r="A668" s="86" t="s">
        <v>528</v>
      </c>
      <c r="B668" s="87">
        <v>43459</v>
      </c>
      <c r="C668" s="86">
        <v>156950.29999999999</v>
      </c>
      <c r="D668" s="86">
        <v>950.27</v>
      </c>
      <c r="E668" s="86">
        <v>205.06</v>
      </c>
      <c r="F668" s="85">
        <v>0.62111944306726152</v>
      </c>
      <c r="G668" s="85">
        <v>-0.16482247413003626</v>
      </c>
      <c r="H668" s="85">
        <v>3.0711233978386598E-2</v>
      </c>
    </row>
    <row r="669" spans="1:8">
      <c r="A669" s="86" t="s">
        <v>527</v>
      </c>
      <c r="B669" s="87">
        <v>43460</v>
      </c>
      <c r="C669" s="86">
        <v>158443.70000000001</v>
      </c>
      <c r="D669" s="86">
        <v>950.15</v>
      </c>
      <c r="E669" s="86">
        <v>204.05</v>
      </c>
      <c r="F669" s="85">
        <v>0.62457538401280432</v>
      </c>
      <c r="G669" s="85">
        <v>-0.16613863784360638</v>
      </c>
      <c r="H669" s="85">
        <v>2.3730684326710882E-2</v>
      </c>
    </row>
    <row r="670" spans="1:8">
      <c r="A670" s="86" t="s">
        <v>526</v>
      </c>
      <c r="B670" s="87">
        <v>43463</v>
      </c>
      <c r="C670" s="86">
        <v>160774</v>
      </c>
      <c r="D670" s="86">
        <v>959.46199999999999</v>
      </c>
      <c r="E670" s="86">
        <v>205.4975</v>
      </c>
      <c r="F670" s="85">
        <v>0.63457315287763949</v>
      </c>
      <c r="G670" s="85">
        <v>-0.15918535461086125</v>
      </c>
      <c r="H670" s="85">
        <v>3.0786015248795984E-2</v>
      </c>
    </row>
    <row r="671" spans="1:8">
      <c r="A671" s="86" t="s">
        <v>525</v>
      </c>
      <c r="B671" s="87">
        <v>43464</v>
      </c>
      <c r="C671" s="86">
        <v>161309.79999999999</v>
      </c>
      <c r="D671" s="86">
        <v>962.56600000000003</v>
      </c>
      <c r="E671" s="86">
        <v>205.98</v>
      </c>
      <c r="F671" s="85">
        <v>0.6434575920988419</v>
      </c>
      <c r="G671" s="85">
        <v>-0.15462793005629583</v>
      </c>
      <c r="H671" s="85">
        <v>3.4815373021853668E-2</v>
      </c>
    </row>
    <row r="672" spans="1:8">
      <c r="A672" s="86" t="s">
        <v>524</v>
      </c>
      <c r="B672" s="87">
        <v>43465</v>
      </c>
      <c r="C672" s="86">
        <v>161405.29999999999</v>
      </c>
      <c r="D672" s="86">
        <v>965.67</v>
      </c>
      <c r="E672" s="86">
        <v>207.16</v>
      </c>
      <c r="F672" s="85">
        <v>0.64869033525333708</v>
      </c>
      <c r="G672" s="85">
        <v>-0.1561705362682303</v>
      </c>
      <c r="H672" s="85">
        <v>3.5903590359035897E-2</v>
      </c>
    </row>
    <row r="673" spans="1:8">
      <c r="A673" s="86" t="s">
        <v>523</v>
      </c>
      <c r="B673" s="87">
        <v>43466</v>
      </c>
      <c r="C673" s="86">
        <v>161840.79999999999</v>
      </c>
      <c r="D673" s="86">
        <v>965.93</v>
      </c>
      <c r="E673" s="86">
        <v>207.04</v>
      </c>
      <c r="F673" s="85">
        <v>0.66483354832869401</v>
      </c>
      <c r="G673" s="85">
        <v>-0.16172721008499635</v>
      </c>
      <c r="H673" s="85">
        <v>2.3784799485734087E-2</v>
      </c>
    </row>
    <row r="674" spans="1:8">
      <c r="A674" s="86" t="s">
        <v>522</v>
      </c>
      <c r="B674" s="87">
        <v>43467</v>
      </c>
      <c r="C674" s="86">
        <v>160898.9</v>
      </c>
      <c r="D674" s="86">
        <v>955.66</v>
      </c>
      <c r="E674" s="86">
        <v>205.16</v>
      </c>
      <c r="F674" s="85">
        <v>0.68372095456852389</v>
      </c>
      <c r="G674" s="85">
        <v>-0.17252999780070966</v>
      </c>
      <c r="H674" s="85">
        <v>1.073997438171248E-2</v>
      </c>
    </row>
    <row r="675" spans="1:8">
      <c r="A675" s="86" t="s">
        <v>521</v>
      </c>
      <c r="B675" s="87">
        <v>43470</v>
      </c>
      <c r="C675" s="86">
        <v>161107.4</v>
      </c>
      <c r="D675" s="86">
        <v>969.04</v>
      </c>
      <c r="E675" s="86">
        <v>208.3475</v>
      </c>
      <c r="F675" s="85">
        <v>0.67457558059161471</v>
      </c>
      <c r="G675" s="85">
        <v>-0.16285257656256746</v>
      </c>
      <c r="H675" s="85">
        <v>2.6797594992854057E-2</v>
      </c>
    </row>
    <row r="676" spans="1:8">
      <c r="A676" s="86" t="s">
        <v>520</v>
      </c>
      <c r="B676" s="87">
        <v>43471</v>
      </c>
      <c r="C676" s="86">
        <v>161275.79999999999</v>
      </c>
      <c r="D676" s="86">
        <v>973.5</v>
      </c>
      <c r="E676" s="86">
        <v>209.41</v>
      </c>
      <c r="F676" s="85">
        <v>0.67574593832994601</v>
      </c>
      <c r="G676" s="85">
        <v>-0.17358529007283652</v>
      </c>
      <c r="H676" s="85">
        <v>2.7678264710212508E-2</v>
      </c>
    </row>
    <row r="677" spans="1:8">
      <c r="A677" s="86" t="s">
        <v>519</v>
      </c>
      <c r="B677" s="87">
        <v>43472</v>
      </c>
      <c r="C677" s="86">
        <v>162323.6</v>
      </c>
      <c r="D677" s="86">
        <v>977.96</v>
      </c>
      <c r="E677" s="86">
        <v>211.5</v>
      </c>
      <c r="F677" s="85">
        <v>0.69211524308501904</v>
      </c>
      <c r="G677" s="85">
        <v>-0.17416674407410848</v>
      </c>
      <c r="H677" s="85">
        <v>3.7629397046558433E-2</v>
      </c>
    </row>
    <row r="678" spans="1:8">
      <c r="A678" s="86" t="s">
        <v>518</v>
      </c>
      <c r="B678" s="87">
        <v>43473</v>
      </c>
      <c r="C678" s="86">
        <v>163967.20000000001</v>
      </c>
      <c r="D678" s="86">
        <v>975.51</v>
      </c>
      <c r="E678" s="86">
        <v>210.3</v>
      </c>
      <c r="F678" s="85">
        <v>0.70319610513315123</v>
      </c>
      <c r="G678" s="85">
        <v>-0.18558190015027554</v>
      </c>
      <c r="H678" s="85">
        <v>1.6887685407927622E-2</v>
      </c>
    </row>
    <row r="679" spans="1:8">
      <c r="A679" s="86" t="s">
        <v>517</v>
      </c>
      <c r="B679" s="87">
        <v>43474</v>
      </c>
      <c r="C679" s="86">
        <v>164829.4</v>
      </c>
      <c r="D679" s="86">
        <v>994.41</v>
      </c>
      <c r="E679" s="86">
        <v>210.61</v>
      </c>
      <c r="F679" s="85">
        <v>0.71278907252596513</v>
      </c>
      <c r="G679" s="85">
        <v>-0.17293089251702942</v>
      </c>
      <c r="H679" s="85">
        <v>1.3522617901828626E-2</v>
      </c>
    </row>
    <row r="680" spans="1:8">
      <c r="A680" s="86" t="s">
        <v>516</v>
      </c>
      <c r="B680" s="87">
        <v>43477</v>
      </c>
      <c r="C680" s="86">
        <v>164929.9</v>
      </c>
      <c r="D680" s="86">
        <v>993.39</v>
      </c>
      <c r="E680" s="86">
        <v>214.1875</v>
      </c>
      <c r="F680" s="85">
        <v>0.71208989697142711</v>
      </c>
      <c r="G680" s="85">
        <v>-0.17688049980942278</v>
      </c>
      <c r="H680" s="85">
        <v>2.8215160097931014E-2</v>
      </c>
    </row>
    <row r="681" spans="1:8">
      <c r="A681" s="86" t="s">
        <v>515</v>
      </c>
      <c r="B681" s="87">
        <v>43478</v>
      </c>
      <c r="C681" s="86">
        <v>164493.79999999999</v>
      </c>
      <c r="D681" s="86">
        <v>993.05</v>
      </c>
      <c r="E681" s="86">
        <v>215.38</v>
      </c>
      <c r="F681" s="85">
        <v>0.71081818673478292</v>
      </c>
      <c r="G681" s="85">
        <v>-0.17598785203378875</v>
      </c>
      <c r="H681" s="85">
        <v>3.7625861155272888E-2</v>
      </c>
    </row>
    <row r="682" spans="1:8">
      <c r="A682" s="86" t="s">
        <v>514</v>
      </c>
      <c r="B682" s="87">
        <v>43479</v>
      </c>
      <c r="C682" s="86">
        <v>164696.4</v>
      </c>
      <c r="D682" s="86">
        <v>992.71</v>
      </c>
      <c r="E682" s="86">
        <v>214.04</v>
      </c>
      <c r="F682" s="85">
        <v>0.71227175708705759</v>
      </c>
      <c r="G682" s="85">
        <v>-0.17103538115955341</v>
      </c>
      <c r="H682" s="85">
        <v>3.0624036979969071E-2</v>
      </c>
    </row>
    <row r="683" spans="1:8">
      <c r="A683" s="86" t="s">
        <v>513</v>
      </c>
      <c r="B683" s="87">
        <v>43480</v>
      </c>
      <c r="C683" s="86">
        <v>165445.5</v>
      </c>
      <c r="D683" s="86">
        <v>1005.11</v>
      </c>
      <c r="E683" s="86">
        <v>215.9</v>
      </c>
      <c r="F683" s="85">
        <v>0.71219890817831355</v>
      </c>
      <c r="G683" s="85">
        <v>-0.16615784356344299</v>
      </c>
      <c r="H683" s="85">
        <v>3.46108229205353E-2</v>
      </c>
    </row>
    <row r="684" spans="1:8">
      <c r="A684" s="86" t="s">
        <v>512</v>
      </c>
      <c r="B684" s="87">
        <v>43481</v>
      </c>
      <c r="C684" s="86">
        <v>165595</v>
      </c>
      <c r="D684" s="86">
        <v>1009.39</v>
      </c>
      <c r="E684" s="86">
        <v>215.61</v>
      </c>
      <c r="F684" s="85">
        <v>0.70315113042870081</v>
      </c>
      <c r="G684" s="85">
        <v>-0.16442470228092632</v>
      </c>
      <c r="H684" s="85">
        <v>3.1577436486292632E-2</v>
      </c>
    </row>
    <row r="685" spans="1:8">
      <c r="A685" s="86" t="s">
        <v>511</v>
      </c>
      <c r="B685" s="87">
        <v>43484</v>
      </c>
      <c r="C685" s="86">
        <v>166131.1</v>
      </c>
      <c r="D685" s="86">
        <v>1022.23</v>
      </c>
      <c r="E685" s="86">
        <v>216.72</v>
      </c>
      <c r="F685" s="85">
        <v>0.69618455443927152</v>
      </c>
      <c r="G685" s="85">
        <v>-0.15562842793894149</v>
      </c>
      <c r="H685" s="85">
        <v>3.6243664530936304E-2</v>
      </c>
    </row>
    <row r="686" spans="1:8">
      <c r="A686" s="86" t="s">
        <v>11</v>
      </c>
      <c r="B686" s="87">
        <v>43485</v>
      </c>
      <c r="C686" s="86">
        <v>165575.1</v>
      </c>
      <c r="D686" s="86">
        <v>1026.51</v>
      </c>
      <c r="E686" s="86">
        <v>217.09</v>
      </c>
      <c r="F686" s="85">
        <v>0.67931344697449925</v>
      </c>
      <c r="G686" s="85">
        <v>-0.15712678693128157</v>
      </c>
      <c r="H686" s="85">
        <v>2.9887565823805806E-2</v>
      </c>
    </row>
    <row r="687" spans="1:8">
      <c r="A687" s="86" t="s">
        <v>1195</v>
      </c>
      <c r="B687" s="87">
        <v>43486</v>
      </c>
      <c r="C687" s="86">
        <v>161922.20000000001</v>
      </c>
      <c r="D687" s="86">
        <v>1018.45</v>
      </c>
      <c r="E687" s="86">
        <v>216.88</v>
      </c>
      <c r="F687" s="85">
        <v>0.63684261070423109</v>
      </c>
      <c r="G687" s="85">
        <v>-0.16699383291619629</v>
      </c>
      <c r="H687" s="85">
        <v>2.3984891406987563E-2</v>
      </c>
    </row>
    <row r="688" spans="1:8">
      <c r="A688" s="86" t="s">
        <v>1196</v>
      </c>
      <c r="B688" s="87">
        <v>43487</v>
      </c>
      <c r="C688" s="86">
        <v>162805.70000000001</v>
      </c>
      <c r="D688" s="86">
        <v>1010.63</v>
      </c>
      <c r="E688" s="86">
        <v>216.84</v>
      </c>
      <c r="F688" s="85">
        <v>0.64754415223260753</v>
      </c>
      <c r="G688" s="85">
        <v>-0.18291332152934414</v>
      </c>
      <c r="H688" s="85">
        <v>9.356235162686799E-3</v>
      </c>
    </row>
    <row r="689" spans="1:8">
      <c r="A689" s="86" t="s">
        <v>1197</v>
      </c>
      <c r="B689" s="87">
        <v>43488</v>
      </c>
      <c r="C689" s="86">
        <v>162940.9</v>
      </c>
      <c r="D689" s="86">
        <v>1011.56</v>
      </c>
      <c r="E689" s="86">
        <v>216.34</v>
      </c>
      <c r="F689" s="85">
        <v>0.65892120829557821</v>
      </c>
      <c r="G689" s="85">
        <v>-0.18113790390213425</v>
      </c>
      <c r="H689" s="85">
        <v>2.2497400510445242E-2</v>
      </c>
    </row>
    <row r="690" spans="1:8">
      <c r="A690" s="86" t="s">
        <v>1198</v>
      </c>
      <c r="B690" s="87">
        <v>43491</v>
      </c>
      <c r="C690" s="86">
        <v>162477.5</v>
      </c>
      <c r="D690" s="86">
        <v>1021.46</v>
      </c>
      <c r="E690" s="86">
        <v>216.77500000000001</v>
      </c>
      <c r="F690" s="85">
        <v>0.64737033146639322</v>
      </c>
      <c r="G690" s="85">
        <v>-0.17524424707307229</v>
      </c>
      <c r="H690" s="85">
        <v>2.5474241922512908E-2</v>
      </c>
    </row>
    <row r="691" spans="1:8">
      <c r="A691" s="86" t="s">
        <v>1199</v>
      </c>
      <c r="B691" s="87">
        <v>43492</v>
      </c>
      <c r="C691" s="86">
        <v>160798</v>
      </c>
      <c r="D691" s="86">
        <v>1024.76</v>
      </c>
      <c r="E691" s="86">
        <v>216.92</v>
      </c>
      <c r="F691" s="85">
        <v>0.62054407823858382</v>
      </c>
      <c r="G691" s="85">
        <v>-0.18175648160716718</v>
      </c>
      <c r="H691" s="85">
        <v>1.9408806804831036E-2</v>
      </c>
    </row>
    <row r="692" spans="1:8">
      <c r="A692" s="86" t="s">
        <v>1200</v>
      </c>
      <c r="B692" s="87">
        <v>43493</v>
      </c>
      <c r="C692" s="86">
        <v>159818.20000000001</v>
      </c>
      <c r="D692" s="86">
        <v>1028.06</v>
      </c>
      <c r="E692" s="86">
        <v>217.54</v>
      </c>
      <c r="F692" s="85">
        <v>0.60585638767670691</v>
      </c>
      <c r="G692" s="85">
        <v>-0.18326911618669317</v>
      </c>
      <c r="H692" s="85">
        <v>2.1074865055151326E-2</v>
      </c>
    </row>
    <row r="693" spans="1:8">
      <c r="A693" s="86" t="s">
        <v>1201</v>
      </c>
      <c r="B693" s="87">
        <v>43494</v>
      </c>
      <c r="C693" s="86">
        <v>160153</v>
      </c>
      <c r="D693" s="86">
        <v>1029.75</v>
      </c>
      <c r="E693" s="86">
        <v>216.71</v>
      </c>
      <c r="F693" s="85">
        <v>0.6119188167741092</v>
      </c>
      <c r="G693" s="85">
        <v>-0.1855099471006606</v>
      </c>
      <c r="H693" s="85">
        <v>1.1269511654494968E-2</v>
      </c>
    </row>
    <row r="694" spans="1:8">
      <c r="A694" s="86" t="s">
        <v>1202</v>
      </c>
      <c r="B694" s="87">
        <v>43495</v>
      </c>
      <c r="C694" s="86">
        <v>160294.9</v>
      </c>
      <c r="D694" s="86">
        <v>1036.6300000000001</v>
      </c>
      <c r="E694" s="86">
        <v>215.89</v>
      </c>
      <c r="F694" s="85">
        <v>0.61238954076115659</v>
      </c>
      <c r="G694" s="85">
        <v>-0.18126359453264818</v>
      </c>
      <c r="H694" s="85">
        <v>5.4957850123420471E-3</v>
      </c>
    </row>
    <row r="695" spans="1:8">
      <c r="A695" s="86" t="s">
        <v>1203</v>
      </c>
      <c r="B695" s="87">
        <v>43498</v>
      </c>
      <c r="C695" s="86">
        <v>159855.4</v>
      </c>
      <c r="D695" s="86">
        <v>1043.482</v>
      </c>
      <c r="E695" s="86">
        <v>216.3775</v>
      </c>
      <c r="F695" s="85">
        <v>0.61394946393648997</v>
      </c>
      <c r="G695" s="85">
        <v>-0.17705168851243713</v>
      </c>
      <c r="H695" s="85">
        <v>1.0543153371940894E-2</v>
      </c>
    </row>
    <row r="696" spans="1:8">
      <c r="A696" s="86" t="s">
        <v>1205</v>
      </c>
      <c r="B696" s="87">
        <v>43499</v>
      </c>
      <c r="C696" s="86">
        <v>157355.20000000001</v>
      </c>
      <c r="D696" s="86">
        <v>1045.7660000000001</v>
      </c>
      <c r="E696" s="86">
        <v>216.54</v>
      </c>
      <c r="F696" s="85">
        <v>0.59657784569054928</v>
      </c>
      <c r="G696" s="85">
        <v>-0.16179796894912757</v>
      </c>
      <c r="H696" s="85">
        <v>1.9107680722891596E-2</v>
      </c>
    </row>
    <row r="697" spans="1:8">
      <c r="A697" s="86" t="s">
        <v>1204</v>
      </c>
      <c r="B697" s="87">
        <v>43500</v>
      </c>
      <c r="C697" s="86">
        <v>158043.9</v>
      </c>
      <c r="D697" s="86">
        <v>1048.05</v>
      </c>
      <c r="E697" s="86">
        <v>216.42</v>
      </c>
      <c r="F697" s="85">
        <v>0.61049896314714136</v>
      </c>
      <c r="G697" s="85">
        <v>-0.16462748786456127</v>
      </c>
      <c r="H697" s="85">
        <v>1.8734701562794109E-2</v>
      </c>
    </row>
    <row r="698" spans="1:8">
      <c r="A698" s="86" t="s">
        <v>1206</v>
      </c>
      <c r="B698" s="87">
        <v>43501</v>
      </c>
      <c r="C698" s="86">
        <v>158394.20000000001</v>
      </c>
      <c r="D698" s="86">
        <v>1051.9000000000001</v>
      </c>
      <c r="E698" s="86">
        <v>216.99</v>
      </c>
      <c r="F698" s="85">
        <v>0.62091839031997953</v>
      </c>
      <c r="G698" s="85">
        <v>-0.14301310043668114</v>
      </c>
      <c r="H698" s="85">
        <v>2.5945319795274369E-2</v>
      </c>
    </row>
    <row r="699" spans="1:8">
      <c r="A699" s="86" t="s">
        <v>1207</v>
      </c>
      <c r="B699" s="87">
        <v>43502</v>
      </c>
      <c r="C699" s="86">
        <v>158535.5</v>
      </c>
      <c r="D699" s="86">
        <v>1048.46</v>
      </c>
      <c r="E699" s="86">
        <v>218</v>
      </c>
      <c r="F699" s="85">
        <v>0.6208831374906576</v>
      </c>
      <c r="G699" s="85">
        <v>-0.13947094116005554</v>
      </c>
      <c r="H699" s="85">
        <v>3.2245844973720406E-2</v>
      </c>
    </row>
    <row r="700" spans="1:8">
      <c r="A700" s="86" t="s">
        <v>1208</v>
      </c>
      <c r="B700" s="87">
        <v>43506</v>
      </c>
      <c r="C700" s="86">
        <v>158468.20000000001</v>
      </c>
      <c r="D700" s="86">
        <v>1044.24</v>
      </c>
      <c r="E700" s="86">
        <v>215.83</v>
      </c>
      <c r="F700" s="85">
        <v>0.61646988019401538</v>
      </c>
      <c r="G700" s="85">
        <v>-0.13652074685365567</v>
      </c>
      <c r="H700" s="85">
        <v>3.016562455252747E-2</v>
      </c>
    </row>
    <row r="701" spans="1:8">
      <c r="A701" s="86" t="s">
        <v>1209</v>
      </c>
      <c r="B701" s="87">
        <v>43508</v>
      </c>
      <c r="C701" s="86">
        <v>157973.29999999999</v>
      </c>
      <c r="D701" s="86">
        <v>1042.1300000000001</v>
      </c>
      <c r="E701" s="86">
        <v>214.13</v>
      </c>
      <c r="F701" s="85">
        <v>0.6131658625003189</v>
      </c>
      <c r="G701" s="85">
        <v>-0.11397065075073542</v>
      </c>
      <c r="H701" s="85">
        <v>4.0982012639766641E-2</v>
      </c>
    </row>
    <row r="702" spans="1:8">
      <c r="A702" s="86" t="s">
        <v>1210</v>
      </c>
      <c r="B702" s="87">
        <v>43509</v>
      </c>
      <c r="C702" s="86">
        <v>157310.79999999999</v>
      </c>
      <c r="D702" s="86">
        <v>1041.8399999999999</v>
      </c>
      <c r="E702" s="86">
        <v>214.07</v>
      </c>
      <c r="F702" s="85">
        <v>0.6003182105337046</v>
      </c>
      <c r="G702" s="85">
        <v>-0.11210349588368662</v>
      </c>
      <c r="H702" s="85">
        <v>3.3555426805716326E-2</v>
      </c>
    </row>
    <row r="703" spans="1:8">
      <c r="A703" s="86" t="s">
        <v>1211</v>
      </c>
      <c r="B703" s="87">
        <v>43512</v>
      </c>
      <c r="C703" s="86">
        <v>157113.60000000001</v>
      </c>
      <c r="D703" s="86">
        <v>1038.7739999999999</v>
      </c>
      <c r="E703" s="86">
        <v>213.1925</v>
      </c>
      <c r="F703" s="85">
        <v>0.60676275046608463</v>
      </c>
      <c r="G703" s="85">
        <v>-0.10556461570519071</v>
      </c>
      <c r="H703" s="85">
        <v>3.0781913299101626E-2</v>
      </c>
    </row>
    <row r="704" spans="1:8">
      <c r="A704" s="86" t="s">
        <v>1212</v>
      </c>
      <c r="B704" s="87">
        <v>43513</v>
      </c>
      <c r="C704" s="86">
        <v>156155</v>
      </c>
      <c r="D704" s="86">
        <v>1037.752</v>
      </c>
      <c r="E704" s="86">
        <v>212.9</v>
      </c>
      <c r="F704" s="85">
        <v>0.59464363944949539</v>
      </c>
      <c r="G704" s="85">
        <v>-0.10024363387291146</v>
      </c>
      <c r="H704" s="85">
        <v>3.034409330687704E-2</v>
      </c>
    </row>
    <row r="705" spans="1:8">
      <c r="A705" s="86" t="s">
        <v>1213</v>
      </c>
      <c r="B705" s="87">
        <v>43514</v>
      </c>
      <c r="C705" s="86">
        <v>156705.1</v>
      </c>
      <c r="D705" s="86">
        <v>1036.73</v>
      </c>
      <c r="E705" s="86">
        <v>214.35</v>
      </c>
      <c r="F705" s="85">
        <v>0.59734789757327222</v>
      </c>
      <c r="G705" s="85">
        <v>-0.10971326503447865</v>
      </c>
      <c r="H705" s="85">
        <v>3.4707472485035806E-2</v>
      </c>
    </row>
    <row r="706" spans="1:8">
      <c r="A706" s="86" t="s">
        <v>12</v>
      </c>
      <c r="B706" s="87">
        <v>43515</v>
      </c>
      <c r="C706" s="86">
        <v>157387.5</v>
      </c>
      <c r="D706" s="86">
        <v>1036.97</v>
      </c>
      <c r="E706" s="86">
        <v>214.49</v>
      </c>
      <c r="F706" s="85">
        <v>0.60031378402589186</v>
      </c>
      <c r="G706" s="85">
        <v>-0.12516345659014783</v>
      </c>
      <c r="H706" s="85">
        <v>3.2790832049306662E-2</v>
      </c>
    </row>
    <row r="707" spans="1:8">
      <c r="A707" s="86" t="s">
        <v>1214</v>
      </c>
      <c r="B707" s="87">
        <v>43516</v>
      </c>
      <c r="C707" s="86">
        <v>159489.5</v>
      </c>
      <c r="D707" s="86">
        <v>1049.32</v>
      </c>
      <c r="E707" s="86">
        <v>217.05</v>
      </c>
      <c r="F707" s="85">
        <v>0.62034083243252014</v>
      </c>
      <c r="G707" s="85">
        <v>-0.12172862073929747</v>
      </c>
      <c r="H707" s="85">
        <v>3.8106967345425957E-2</v>
      </c>
    </row>
    <row r="708" spans="1:8">
      <c r="A708" s="86" t="s">
        <v>1215</v>
      </c>
      <c r="B708" s="87">
        <v>43519</v>
      </c>
      <c r="C708" s="86">
        <v>164267.79999999999</v>
      </c>
      <c r="D708" s="86">
        <v>1060.3119999999999</v>
      </c>
      <c r="E708" s="86">
        <v>216.5925</v>
      </c>
      <c r="F708" s="85">
        <v>0.67088929485432014</v>
      </c>
      <c r="G708" s="85">
        <v>-0.11485618975906131</v>
      </c>
      <c r="H708" s="85">
        <v>3.3607730851825224E-2</v>
      </c>
    </row>
    <row r="709" spans="1:8">
      <c r="A709" s="86" t="s">
        <v>1216</v>
      </c>
      <c r="B709" s="87">
        <v>43520</v>
      </c>
      <c r="C709" s="86">
        <v>166030.29999999999</v>
      </c>
      <c r="D709" s="86">
        <v>1063.9760000000001</v>
      </c>
      <c r="E709" s="86">
        <v>216.44</v>
      </c>
      <c r="F709" s="85">
        <v>0.69162340738778472</v>
      </c>
      <c r="G709" s="85">
        <v>-0.11412109505095569</v>
      </c>
      <c r="H709" s="85">
        <v>2.7047546740058825E-2</v>
      </c>
    </row>
    <row r="710" spans="1:8">
      <c r="A710" s="86" t="s">
        <v>1217</v>
      </c>
      <c r="B710" s="87">
        <v>43521</v>
      </c>
      <c r="C710" s="86">
        <v>166793.60000000001</v>
      </c>
      <c r="D710" s="86">
        <v>1067.6400000000001</v>
      </c>
      <c r="E710" s="86">
        <v>216.71</v>
      </c>
      <c r="F710" s="85">
        <v>0.69924804370128357</v>
      </c>
      <c r="G710" s="85">
        <v>-0.11741218679474563</v>
      </c>
      <c r="H710" s="85">
        <v>3.2542405183914713E-2</v>
      </c>
    </row>
    <row r="711" spans="1:8">
      <c r="A711" s="86" t="s">
        <v>1218</v>
      </c>
      <c r="B711" s="87">
        <v>43522</v>
      </c>
      <c r="C711" s="86">
        <v>164712.20000000001</v>
      </c>
      <c r="D711" s="86">
        <v>1064.94</v>
      </c>
      <c r="E711" s="86">
        <v>217.45</v>
      </c>
      <c r="F711" s="85">
        <v>0.67770830001762139</v>
      </c>
      <c r="G711" s="85">
        <v>-0.12459844342367876</v>
      </c>
      <c r="H711" s="85">
        <v>3.9187574671445624E-2</v>
      </c>
    </row>
    <row r="712" spans="1:8">
      <c r="A712" s="86" t="s">
        <v>1219</v>
      </c>
      <c r="B712" s="87">
        <v>43523</v>
      </c>
      <c r="C712" s="86">
        <v>165295.1</v>
      </c>
      <c r="D712" s="86">
        <v>1061.26</v>
      </c>
      <c r="E712" s="86">
        <v>216.84</v>
      </c>
      <c r="F712" s="85">
        <v>0.68530549489091586</v>
      </c>
      <c r="G712" s="85">
        <v>-0.12925685798631115</v>
      </c>
      <c r="H712" s="85">
        <v>3.7313432835820892E-2</v>
      </c>
    </row>
    <row r="713" spans="1:8">
      <c r="A713" s="86" t="s">
        <v>1220</v>
      </c>
      <c r="B713" s="87">
        <v>43526</v>
      </c>
      <c r="C713" s="86">
        <v>164370.29999999999</v>
      </c>
      <c r="D713" s="86">
        <v>1056.6759999999999</v>
      </c>
      <c r="E713" s="86">
        <v>215.7525</v>
      </c>
      <c r="F713" s="85">
        <v>0.67556384654199597</v>
      </c>
      <c r="G713" s="85">
        <v>-0.13463818914403647</v>
      </c>
      <c r="H713" s="85">
        <v>3.2160455437018509E-2</v>
      </c>
    </row>
    <row r="714" spans="1:8">
      <c r="A714" s="86" t="s">
        <v>1221</v>
      </c>
      <c r="B714" s="87">
        <v>43527</v>
      </c>
      <c r="C714" s="86">
        <v>164442.70000000001</v>
      </c>
      <c r="D714" s="86">
        <v>1055.1479999999999</v>
      </c>
      <c r="E714" s="86">
        <v>215.39</v>
      </c>
      <c r="F714" s="85">
        <v>0.67626257889843933</v>
      </c>
      <c r="G714" s="85">
        <v>-0.12965281730221967</v>
      </c>
      <c r="H714" s="85">
        <v>2.9490488481024757E-2</v>
      </c>
    </row>
    <row r="715" spans="1:8">
      <c r="A715" s="86" t="s">
        <v>1222</v>
      </c>
      <c r="B715" s="87">
        <v>43528</v>
      </c>
      <c r="C715" s="86">
        <v>164238.6</v>
      </c>
      <c r="D715" s="86">
        <v>1053.6199999999999</v>
      </c>
      <c r="E715" s="86">
        <v>215.21</v>
      </c>
      <c r="F715" s="85">
        <v>0.67655930838276612</v>
      </c>
      <c r="G715" s="85">
        <v>-0.11844978622645785</v>
      </c>
      <c r="H715" s="85">
        <v>3.755664834635053E-2</v>
      </c>
    </row>
    <row r="716" spans="1:8">
      <c r="A716" s="86" t="s">
        <v>1223</v>
      </c>
      <c r="B716" s="87">
        <v>43529</v>
      </c>
      <c r="C716" s="86">
        <v>162593.60000000001</v>
      </c>
      <c r="D716" s="86">
        <v>1055.1199999999999</v>
      </c>
      <c r="E716" s="86">
        <v>214.32</v>
      </c>
      <c r="F716" s="85">
        <v>0.66953250223075167</v>
      </c>
      <c r="G716" s="85">
        <v>-0.1086616408222022</v>
      </c>
      <c r="H716" s="85">
        <v>3.3826561991244786E-2</v>
      </c>
    </row>
    <row r="717" spans="1:8">
      <c r="A717" s="86" t="s">
        <v>1224</v>
      </c>
      <c r="B717" s="87">
        <v>43530</v>
      </c>
      <c r="C717" s="86">
        <v>162827.29999999999</v>
      </c>
      <c r="D717" s="86">
        <v>1055.68</v>
      </c>
      <c r="E717" s="86">
        <v>214.02</v>
      </c>
      <c r="F717" s="85">
        <v>0.67252293940791508</v>
      </c>
      <c r="G717" s="85">
        <v>-0.10530588999045698</v>
      </c>
      <c r="H717" s="85">
        <v>3.2566217976552236E-2</v>
      </c>
    </row>
    <row r="718" spans="1:8">
      <c r="A718" s="86" t="s">
        <v>1225</v>
      </c>
      <c r="B718" s="87">
        <v>43533</v>
      </c>
      <c r="C718" s="86">
        <v>163007.29999999999</v>
      </c>
      <c r="D718" s="86">
        <v>1046.962</v>
      </c>
      <c r="E718" s="86">
        <v>212.3475</v>
      </c>
      <c r="F718" s="85">
        <v>0.67733009818630063</v>
      </c>
      <c r="G718" s="85">
        <v>-0.10981702547359107</v>
      </c>
      <c r="H718" s="85">
        <v>2.7173124365113877E-2</v>
      </c>
    </row>
    <row r="719" spans="1:8">
      <c r="A719" s="86" t="s">
        <v>1226</v>
      </c>
      <c r="B719" s="87">
        <v>43534</v>
      </c>
      <c r="C719" s="86">
        <v>164470.39999999999</v>
      </c>
      <c r="D719" s="86">
        <v>1044.056</v>
      </c>
      <c r="E719" s="86">
        <v>211.79</v>
      </c>
      <c r="F719" s="85">
        <v>0.69572846965182333</v>
      </c>
      <c r="G719" s="85">
        <v>-0.12552997244394559</v>
      </c>
      <c r="H719" s="85">
        <v>2.3387291616332462E-2</v>
      </c>
    </row>
    <row r="720" spans="1:8">
      <c r="A720" s="86" t="s">
        <v>1227</v>
      </c>
      <c r="B720" s="87">
        <v>43535</v>
      </c>
      <c r="C720" s="86">
        <v>167371.5</v>
      </c>
      <c r="D720" s="86">
        <v>1041.1500000000001</v>
      </c>
      <c r="E720" s="86">
        <v>211.41</v>
      </c>
      <c r="F720" s="85">
        <v>0.72796801166215674</v>
      </c>
      <c r="G720" s="85">
        <v>-0.12449545913218962</v>
      </c>
      <c r="H720" s="85">
        <v>2.8859256375316278E-2</v>
      </c>
    </row>
    <row r="721" spans="1:8">
      <c r="A721" s="86" t="s">
        <v>1228</v>
      </c>
      <c r="B721" s="87">
        <v>43536</v>
      </c>
      <c r="C721" s="86">
        <v>167909.7</v>
      </c>
      <c r="D721" s="86">
        <v>1051.52</v>
      </c>
      <c r="E721" s="86">
        <v>211.68</v>
      </c>
      <c r="F721" s="85">
        <v>0.73829462339988305</v>
      </c>
      <c r="G721" s="85">
        <v>-0.13025641025641033</v>
      </c>
      <c r="H721" s="85">
        <v>2.1190375685943508E-2</v>
      </c>
    </row>
    <row r="722" spans="1:8">
      <c r="A722" s="86" t="s">
        <v>1229</v>
      </c>
      <c r="B722" s="87">
        <v>43537</v>
      </c>
      <c r="C722" s="86">
        <v>169115.5</v>
      </c>
      <c r="D722" s="86">
        <v>1050.46</v>
      </c>
      <c r="E722" s="86">
        <v>212.55</v>
      </c>
      <c r="F722" s="85">
        <v>0.76109879993835161</v>
      </c>
      <c r="G722" s="85">
        <v>-0.13585060875287913</v>
      </c>
      <c r="H722" s="85">
        <v>2.2415700610900036E-2</v>
      </c>
    </row>
    <row r="723" spans="1:8">
      <c r="A723" s="86" t="s">
        <v>1230</v>
      </c>
      <c r="B723" s="87">
        <v>43540</v>
      </c>
      <c r="C723" s="86">
        <v>171124.9</v>
      </c>
      <c r="D723" s="86">
        <v>1061.74</v>
      </c>
      <c r="E723" s="86">
        <v>213.86250000000001</v>
      </c>
      <c r="F723" s="85">
        <v>0.77894867060868411</v>
      </c>
      <c r="G723" s="85">
        <v>-0.13128784159711993</v>
      </c>
      <c r="H723" s="85">
        <v>1.7036808065436615E-2</v>
      </c>
    </row>
    <row r="724" spans="1:8">
      <c r="A724" s="86" t="s">
        <v>1231</v>
      </c>
      <c r="B724" s="87">
        <v>43541</v>
      </c>
      <c r="C724" s="86">
        <v>172522.5</v>
      </c>
      <c r="D724" s="86">
        <v>1065.5</v>
      </c>
      <c r="E724" s="86">
        <v>214.3</v>
      </c>
      <c r="F724" s="85">
        <v>0.79124863337766738</v>
      </c>
      <c r="G724" s="85">
        <v>-0.12937254357222816</v>
      </c>
      <c r="H724" s="85">
        <v>2.1302959538674227E-2</v>
      </c>
    </row>
    <row r="725" spans="1:8">
      <c r="A725" s="86" t="s">
        <v>1232</v>
      </c>
      <c r="B725" s="87">
        <v>43542</v>
      </c>
      <c r="C725" s="86">
        <v>175898.8</v>
      </c>
      <c r="D725" s="86">
        <v>1069.26</v>
      </c>
      <c r="E725" s="86">
        <v>216.67</v>
      </c>
      <c r="F725" s="85">
        <v>0.84137286327582372</v>
      </c>
      <c r="G725" s="85">
        <v>-0.12262246656273079</v>
      </c>
      <c r="H725" s="85">
        <v>3.9184652278177357E-2</v>
      </c>
    </row>
    <row r="726" spans="1:8">
      <c r="A726" s="86" t="s">
        <v>357</v>
      </c>
      <c r="B726" s="87">
        <v>43543</v>
      </c>
      <c r="C726" s="86">
        <v>178659.1</v>
      </c>
      <c r="D726" s="86">
        <v>1070.95</v>
      </c>
      <c r="E726" s="86">
        <v>216.34</v>
      </c>
      <c r="F726" s="85">
        <v>0.86926288982844246</v>
      </c>
      <c r="G726" s="85">
        <v>-0.11464955515469966</v>
      </c>
      <c r="H726" s="85">
        <v>4.417496229260931E-2</v>
      </c>
    </row>
    <row r="727" spans="1:8">
      <c r="A727" s="86" t="s">
        <v>1180</v>
      </c>
      <c r="B727" s="87">
        <v>43549</v>
      </c>
      <c r="C727" s="86">
        <v>179194.3</v>
      </c>
      <c r="D727" s="86">
        <v>1047.71</v>
      </c>
      <c r="E727" s="86">
        <v>216.73</v>
      </c>
      <c r="F727" s="85">
        <v>0.87012156176815569</v>
      </c>
      <c r="G727" s="85">
        <v>-0.13169270652040588</v>
      </c>
      <c r="H727" s="85">
        <v>4.8270858524788407E-2</v>
      </c>
    </row>
    <row r="728" spans="1:8">
      <c r="A728" s="86" t="s">
        <v>1181</v>
      </c>
      <c r="B728" s="87">
        <v>43550</v>
      </c>
      <c r="C728" s="86">
        <v>179766.39999999999</v>
      </c>
      <c r="D728" s="86">
        <v>1050.45</v>
      </c>
      <c r="E728" s="86">
        <v>217.36</v>
      </c>
      <c r="F728" s="85">
        <v>0.86692893024086648</v>
      </c>
      <c r="G728" s="85">
        <v>-0.12723601891009384</v>
      </c>
      <c r="H728" s="85">
        <v>5.2998740432128821E-2</v>
      </c>
    </row>
    <row r="729" spans="1:8">
      <c r="A729" s="86" t="s">
        <v>1182</v>
      </c>
      <c r="B729" s="87">
        <v>43551</v>
      </c>
      <c r="C729" s="86">
        <v>181542.39999999999</v>
      </c>
      <c r="D729" s="86">
        <v>1044.0999999999999</v>
      </c>
      <c r="E729" s="86">
        <v>217.28</v>
      </c>
      <c r="F729" s="85">
        <v>0.88271408407907015</v>
      </c>
      <c r="G729" s="85">
        <v>-0.11914400760732469</v>
      </c>
      <c r="H729" s="85">
        <v>5.1490514905149221E-2</v>
      </c>
    </row>
    <row r="730" spans="1:8">
      <c r="A730" s="86" t="s">
        <v>1183</v>
      </c>
      <c r="B730" s="87">
        <v>43554</v>
      </c>
      <c r="C730" s="86">
        <v>185358</v>
      </c>
      <c r="D730" s="86">
        <v>1055.2</v>
      </c>
      <c r="E730" s="86">
        <v>217.14500000000001</v>
      </c>
      <c r="F730" s="85">
        <v>0.92101333095656845</v>
      </c>
      <c r="G730" s="85">
        <v>-0.10748722806780109</v>
      </c>
      <c r="H730" s="85">
        <v>4.8148863252401419E-2</v>
      </c>
    </row>
    <row r="731" spans="1:8">
      <c r="A731" s="86" t="s">
        <v>1184</v>
      </c>
      <c r="B731" s="87">
        <v>43555</v>
      </c>
      <c r="C731" s="86">
        <v>185281.1</v>
      </c>
      <c r="D731" s="86">
        <v>1058.9000000000001</v>
      </c>
      <c r="E731" s="86">
        <v>217.1</v>
      </c>
      <c r="F731" s="85">
        <v>0.91809131998434723</v>
      </c>
      <c r="G731" s="85">
        <v>-0.10654921615282065</v>
      </c>
      <c r="H731" s="85">
        <v>4.3499158856044051E-2</v>
      </c>
    </row>
    <row r="732" spans="1:8">
      <c r="A732" s="86" t="s">
        <v>1185</v>
      </c>
      <c r="B732" s="87">
        <v>43561</v>
      </c>
      <c r="C732" s="86">
        <v>186535.5</v>
      </c>
      <c r="D732" s="86">
        <v>1081.0999999999999</v>
      </c>
      <c r="E732" s="86">
        <v>220.245714285714</v>
      </c>
      <c r="F732" s="85">
        <v>0.92426046123946226</v>
      </c>
      <c r="G732" s="85">
        <v>-7.0157482346667743E-2</v>
      </c>
      <c r="H732" s="85">
        <v>6.3886166967993319E-2</v>
      </c>
    </row>
    <row r="733" spans="1:8">
      <c r="A733" s="86" t="s">
        <v>1186</v>
      </c>
      <c r="B733" s="87">
        <v>43562</v>
      </c>
      <c r="C733" s="86">
        <v>188073.8</v>
      </c>
      <c r="D733" s="86">
        <v>1084.8</v>
      </c>
      <c r="E733" s="86">
        <v>220.77</v>
      </c>
      <c r="F733" s="85">
        <v>0.93718565273504639</v>
      </c>
      <c r="G733" s="85">
        <v>-7.2939366747852952E-2</v>
      </c>
      <c r="H733" s="85">
        <v>6.1496297720934789E-2</v>
      </c>
    </row>
    <row r="734" spans="1:8">
      <c r="A734" s="86" t="s">
        <v>1187</v>
      </c>
      <c r="B734" s="87">
        <v>43563</v>
      </c>
      <c r="C734" s="86">
        <v>188592.8</v>
      </c>
      <c r="D734" s="86">
        <v>1088.5</v>
      </c>
      <c r="E734" s="86">
        <v>220.42</v>
      </c>
      <c r="F734" s="85">
        <v>0.9412437403821905</v>
      </c>
      <c r="G734" s="85">
        <v>-5.8097677477415233E-2</v>
      </c>
      <c r="H734" s="85">
        <v>6.3597761049990265E-2</v>
      </c>
    </row>
    <row r="735" spans="1:8">
      <c r="A735" s="86" t="s">
        <v>1188</v>
      </c>
      <c r="B735" s="87">
        <v>43564</v>
      </c>
      <c r="C735" s="86">
        <v>190425.1</v>
      </c>
      <c r="D735" s="86">
        <v>1093.44</v>
      </c>
      <c r="E735" s="86">
        <v>220.58</v>
      </c>
      <c r="F735" s="85">
        <v>0.96761204300897496</v>
      </c>
      <c r="G735" s="85">
        <v>-5.7458938813789828E-2</v>
      </c>
      <c r="H735" s="85">
        <v>5.6949136299384362E-2</v>
      </c>
    </row>
    <row r="736" spans="1:8">
      <c r="A736" s="86" t="s">
        <v>1189</v>
      </c>
      <c r="B736" s="87">
        <v>43565</v>
      </c>
      <c r="C736" s="86">
        <v>193978.3</v>
      </c>
      <c r="D736" s="86">
        <v>1096.05</v>
      </c>
      <c r="E736" s="86">
        <v>220.63</v>
      </c>
      <c r="F736" s="85">
        <v>1.0134511507018802</v>
      </c>
      <c r="G736" s="85">
        <v>-5.6417788123803492E-2</v>
      </c>
      <c r="H736" s="85">
        <v>5.4737546610574617E-2</v>
      </c>
    </row>
    <row r="737" spans="1:8">
      <c r="A737" s="86" t="s">
        <v>1190</v>
      </c>
      <c r="B737" s="87">
        <v>43568</v>
      </c>
      <c r="C737" s="86">
        <v>195202.7</v>
      </c>
      <c r="D737" s="86">
        <v>1090.152</v>
      </c>
      <c r="E737" s="86">
        <v>218.935</v>
      </c>
      <c r="F737" s="85">
        <v>1.0098979929098535</v>
      </c>
      <c r="G737" s="85">
        <v>-6.2694420800123773E-2</v>
      </c>
      <c r="H737" s="85">
        <v>3.6476826208398538E-2</v>
      </c>
    </row>
    <row r="738" spans="1:8">
      <c r="A738" s="86" t="s">
        <v>1191</v>
      </c>
      <c r="B738" s="87">
        <v>43569</v>
      </c>
      <c r="C738" s="86">
        <v>196084.1</v>
      </c>
      <c r="D738" s="86">
        <v>1088.1859999999999</v>
      </c>
      <c r="E738" s="86">
        <v>218.37</v>
      </c>
      <c r="F738" s="85">
        <v>1.0267509405879194</v>
      </c>
      <c r="G738" s="85">
        <v>-7.4136405404485628E-2</v>
      </c>
      <c r="H738" s="85">
        <v>2.9804291440697961E-2</v>
      </c>
    </row>
    <row r="739" spans="1:8">
      <c r="A739" s="86" t="s">
        <v>1192</v>
      </c>
      <c r="B739" s="87">
        <v>43570</v>
      </c>
      <c r="C739" s="86">
        <v>201805.8</v>
      </c>
      <c r="D739" s="86">
        <v>1086.22</v>
      </c>
      <c r="E739" s="86">
        <v>218.72</v>
      </c>
      <c r="F739" s="85">
        <v>1.0958779482173084</v>
      </c>
      <c r="G739" s="85">
        <v>-7.5974241406004062E-2</v>
      </c>
      <c r="H739" s="85">
        <v>3.4332734323276215E-2</v>
      </c>
    </row>
    <row r="740" spans="1:8">
      <c r="A740" s="86" t="s">
        <v>1193</v>
      </c>
      <c r="B740" s="87">
        <v>43571</v>
      </c>
      <c r="C740" s="86">
        <v>201890.8</v>
      </c>
      <c r="D740" s="86">
        <v>1093.55</v>
      </c>
      <c r="E740" s="86">
        <v>219.84</v>
      </c>
      <c r="F740" s="85">
        <v>1.1033030342492509</v>
      </c>
      <c r="G740" s="85">
        <v>-6.1898969379929336E-2</v>
      </c>
      <c r="H740" s="85">
        <v>4.342873415919124E-2</v>
      </c>
    </row>
    <row r="741" spans="1:8">
      <c r="A741" s="86" t="s">
        <v>1194</v>
      </c>
      <c r="B741" s="87">
        <v>43572</v>
      </c>
      <c r="C741" s="86">
        <v>199911.3</v>
      </c>
      <c r="D741" s="86">
        <v>1096.3900000000001</v>
      </c>
      <c r="E741" s="86">
        <v>220.72</v>
      </c>
      <c r="F741" s="85">
        <v>1.09317614982064</v>
      </c>
      <c r="G741" s="85">
        <v>-5.7476896625832663E-2</v>
      </c>
      <c r="H741" s="85">
        <v>4.1672565954032903E-2</v>
      </c>
    </row>
    <row r="742" spans="1:8">
      <c r="A742" s="86" t="s">
        <v>227</v>
      </c>
      <c r="B742" s="87">
        <v>43575</v>
      </c>
      <c r="C742" s="86">
        <v>204375.3</v>
      </c>
      <c r="D742" s="86">
        <v>1104.9100000000001</v>
      </c>
      <c r="E742" s="86">
        <v>223.36</v>
      </c>
      <c r="F742" s="85">
        <v>1.1395469349170404</v>
      </c>
      <c r="G742" s="85">
        <v>-5.1058091999037991E-2</v>
      </c>
      <c r="H742" s="85">
        <v>5.1501741832219228E-2</v>
      </c>
    </row>
    <row r="743" spans="1:8">
      <c r="A743" s="86" t="s">
        <v>1620</v>
      </c>
      <c r="B743" s="87">
        <v>43577</v>
      </c>
      <c r="C743" s="86">
        <v>204322</v>
      </c>
      <c r="D743" s="86">
        <v>1089.03</v>
      </c>
      <c r="E743" s="86">
        <v>220.26</v>
      </c>
      <c r="F743" s="85">
        <v>1.1389643209336313</v>
      </c>
      <c r="G743" s="85">
        <v>-7.4064312071692284E-2</v>
      </c>
      <c r="H743" s="85">
        <v>3.2630098452883116E-2</v>
      </c>
    </row>
    <row r="744" spans="1:8">
      <c r="A744" s="86" t="s">
        <v>1621</v>
      </c>
      <c r="B744" s="87">
        <v>43578</v>
      </c>
      <c r="C744" s="86">
        <v>202857.5</v>
      </c>
      <c r="D744" s="86">
        <v>1089.76</v>
      </c>
      <c r="E744" s="86">
        <v>220.96</v>
      </c>
      <c r="F744" s="85">
        <v>1.1293843121036091</v>
      </c>
      <c r="G744" s="85">
        <v>-6.4914382209896648E-2</v>
      </c>
      <c r="H744" s="85">
        <v>3.6021146159346484E-2</v>
      </c>
    </row>
    <row r="745" spans="1:8">
      <c r="A745" s="86" t="s">
        <v>1622</v>
      </c>
      <c r="B745" s="87">
        <v>43579</v>
      </c>
      <c r="C745" s="86">
        <v>203776.9</v>
      </c>
      <c r="D745" s="86">
        <v>1084.52</v>
      </c>
      <c r="E745" s="86">
        <v>220.84</v>
      </c>
      <c r="F745" s="85">
        <v>1.1565016688854977</v>
      </c>
      <c r="G745" s="85">
        <v>-6.6546397254001466E-2</v>
      </c>
      <c r="H745" s="85">
        <v>3.5494912552163971E-2</v>
      </c>
    </row>
    <row r="746" spans="1:8">
      <c r="A746" s="86" t="s">
        <v>1623</v>
      </c>
      <c r="B746" s="87">
        <v>43582</v>
      </c>
      <c r="C746" s="86">
        <v>205287.4</v>
      </c>
      <c r="D746" s="86">
        <v>1083.5540000000001</v>
      </c>
      <c r="E746" s="86">
        <v>219.51249999999999</v>
      </c>
      <c r="F746" s="85">
        <v>1.1769723063218787</v>
      </c>
      <c r="G746" s="85">
        <v>-6.4498471845699457E-2</v>
      </c>
      <c r="H746" s="85">
        <v>3.0043170193796431E-2</v>
      </c>
    </row>
    <row r="747" spans="1:8">
      <c r="A747" s="86" t="s">
        <v>1624</v>
      </c>
      <c r="B747" s="87">
        <v>43583</v>
      </c>
      <c r="C747" s="86">
        <v>209243.9</v>
      </c>
      <c r="D747" s="86">
        <v>1083.232</v>
      </c>
      <c r="E747" s="86">
        <v>219.07</v>
      </c>
      <c r="F747" s="85">
        <v>1.2124348277528303</v>
      </c>
      <c r="G747" s="85">
        <v>-6.1494875282660955E-2</v>
      </c>
      <c r="H747" s="85">
        <v>3.3251580039618922E-2</v>
      </c>
    </row>
    <row r="748" spans="1:8">
      <c r="A748" s="86" t="s">
        <v>1625</v>
      </c>
      <c r="B748" s="87">
        <v>43584</v>
      </c>
      <c r="C748" s="86">
        <v>214867.6</v>
      </c>
      <c r="D748" s="86">
        <v>1082.9100000000001</v>
      </c>
      <c r="E748" s="86">
        <v>217.94</v>
      </c>
      <c r="F748" s="85">
        <v>1.2666291123790958</v>
      </c>
      <c r="G748" s="85">
        <v>-5.0303875397932019E-2</v>
      </c>
      <c r="H748" s="85">
        <v>3.6674118822242363E-2</v>
      </c>
    </row>
    <row r="749" spans="1:8">
      <c r="A749" s="86" t="s">
        <v>1626</v>
      </c>
      <c r="B749" s="87">
        <v>43585</v>
      </c>
      <c r="C749" s="86">
        <v>216642</v>
      </c>
      <c r="D749" s="86">
        <v>1079.24</v>
      </c>
      <c r="E749" s="86">
        <v>218.31</v>
      </c>
      <c r="F749" s="85">
        <v>1.2977502110635482</v>
      </c>
      <c r="G749" s="85">
        <v>-6.5403726815649321E-2</v>
      </c>
      <c r="H749" s="85">
        <v>3.7989729935336669E-2</v>
      </c>
    </row>
    <row r="750" spans="1:8">
      <c r="A750" s="86" t="s">
        <v>1627</v>
      </c>
      <c r="B750" s="87">
        <v>43586</v>
      </c>
      <c r="C750" s="86">
        <v>220109</v>
      </c>
      <c r="D750" s="86">
        <v>1080.48</v>
      </c>
      <c r="E750" s="86">
        <v>218.77</v>
      </c>
      <c r="F750" s="85">
        <v>1.3464402407108325</v>
      </c>
      <c r="G750" s="85">
        <v>-6.8228817228039307E-2</v>
      </c>
      <c r="H750" s="85">
        <v>4.0028523888756995E-2</v>
      </c>
    </row>
    <row r="751" spans="1:8">
      <c r="A751" s="86" t="s">
        <v>1628</v>
      </c>
      <c r="B751" s="87">
        <v>43589</v>
      </c>
      <c r="C751" s="86">
        <v>224589.6</v>
      </c>
      <c r="D751" s="86">
        <v>1069.7760000000001</v>
      </c>
      <c r="E751" s="86">
        <v>217.10499999999999</v>
      </c>
      <c r="F751" s="85">
        <v>1.3997974075431499</v>
      </c>
      <c r="G751" s="85">
        <v>-8.1287840402600398E-2</v>
      </c>
      <c r="H751" s="85">
        <v>3.4375148887512585E-2</v>
      </c>
    </row>
    <row r="752" spans="1:8">
      <c r="A752" s="86" t="s">
        <v>1629</v>
      </c>
      <c r="B752" s="87">
        <v>43590</v>
      </c>
      <c r="C752" s="86">
        <v>224057.3</v>
      </c>
      <c r="D752" s="86">
        <v>1066.2080000000001</v>
      </c>
      <c r="E752" s="86">
        <v>216.55</v>
      </c>
      <c r="F752" s="85">
        <v>1.3934651610208508</v>
      </c>
      <c r="G752" s="85">
        <v>-8.1219516398669422E-2</v>
      </c>
      <c r="H752" s="85">
        <v>3.4985422740524852E-2</v>
      </c>
    </row>
    <row r="753" spans="1:8">
      <c r="A753" s="86" t="s">
        <v>1630</v>
      </c>
      <c r="B753" s="87">
        <v>43591</v>
      </c>
      <c r="C753" s="86">
        <v>215820.6</v>
      </c>
      <c r="D753" s="86">
        <v>1062.6400000000001</v>
      </c>
      <c r="E753" s="86">
        <v>214.71</v>
      </c>
      <c r="F753" s="85">
        <v>1.3181440291469655</v>
      </c>
      <c r="G753" s="85">
        <v>-7.3160520531695861E-2</v>
      </c>
      <c r="H753" s="85">
        <v>3.585522824419396E-2</v>
      </c>
    </row>
    <row r="754" spans="1:8">
      <c r="A754" s="86" t="s">
        <v>1631</v>
      </c>
      <c r="B754" s="87">
        <v>43592</v>
      </c>
      <c r="C754" s="86">
        <v>208197.1</v>
      </c>
      <c r="D754" s="86">
        <v>1057.05</v>
      </c>
      <c r="E754" s="86">
        <v>215.74</v>
      </c>
      <c r="F754" s="85">
        <v>1.2422975145907538</v>
      </c>
      <c r="G754" s="85">
        <v>-7.5225168083217109E-2</v>
      </c>
      <c r="H754" s="85">
        <v>4.328062285410339E-2</v>
      </c>
    </row>
    <row r="755" spans="1:8">
      <c r="A755" s="86" t="s">
        <v>1632</v>
      </c>
      <c r="B755" s="87">
        <v>43593</v>
      </c>
      <c r="C755" s="86">
        <v>211344.1</v>
      </c>
      <c r="D755" s="86">
        <v>1050.94</v>
      </c>
      <c r="E755" s="86">
        <v>214.25</v>
      </c>
      <c r="F755" s="85">
        <v>1.2684705455536847</v>
      </c>
      <c r="G755" s="85">
        <v>-7.7758764424553428E-2</v>
      </c>
      <c r="H755" s="85">
        <v>3.4324611373950153E-2</v>
      </c>
    </row>
    <row r="756" spans="1:8">
      <c r="A756" s="86" t="s">
        <v>1633</v>
      </c>
      <c r="B756" s="87">
        <v>43596</v>
      </c>
      <c r="C756" s="86">
        <v>209154.9</v>
      </c>
      <c r="D756" s="86">
        <v>1030.27</v>
      </c>
      <c r="E756" s="86">
        <v>210.845</v>
      </c>
      <c r="F756" s="85">
        <v>1.2344224396351509</v>
      </c>
      <c r="G756" s="85">
        <v>-9.8358216792396758E-2</v>
      </c>
      <c r="H756" s="85">
        <v>2.5909887115609154E-2</v>
      </c>
    </row>
    <row r="757" spans="1:8">
      <c r="A757" s="86" t="s">
        <v>1634</v>
      </c>
      <c r="B757" s="87">
        <v>43597</v>
      </c>
      <c r="C757" s="86">
        <v>204069.3</v>
      </c>
      <c r="D757" s="86">
        <v>1023.38</v>
      </c>
      <c r="E757" s="86">
        <v>209.71</v>
      </c>
      <c r="F757" s="85">
        <v>1.1781076324218627</v>
      </c>
      <c r="G757" s="85">
        <v>-0.10524935301112126</v>
      </c>
      <c r="H757" s="85">
        <v>2.0387310237446554E-2</v>
      </c>
    </row>
    <row r="758" spans="1:8">
      <c r="A758" s="86" t="s">
        <v>1613</v>
      </c>
      <c r="B758" s="87">
        <v>43598</v>
      </c>
      <c r="C758" s="86">
        <v>207751.7</v>
      </c>
      <c r="D758" s="86">
        <v>1016.49</v>
      </c>
      <c r="E758" s="86">
        <v>204.32</v>
      </c>
      <c r="F758" s="85">
        <v>1.2126878905455363</v>
      </c>
      <c r="G758" s="85">
        <v>-0.12284138330957406</v>
      </c>
      <c r="H758" s="85">
        <v>-1.2219146956090832E-2</v>
      </c>
    </row>
    <row r="759" spans="1:8">
      <c r="A759" s="86" t="s">
        <v>1635</v>
      </c>
      <c r="B759" s="87">
        <v>43599</v>
      </c>
      <c r="C759" s="86">
        <v>211746.4</v>
      </c>
      <c r="D759" s="86">
        <v>1014.48</v>
      </c>
      <c r="E759" s="86">
        <v>204.63</v>
      </c>
      <c r="F759" s="85">
        <v>1.2486550318693199</v>
      </c>
      <c r="G759" s="85">
        <v>-0.12835775755409529</v>
      </c>
      <c r="H759" s="85">
        <v>-1.2832263978001857E-2</v>
      </c>
    </row>
    <row r="760" spans="1:8">
      <c r="A760" s="86" t="s">
        <v>1636</v>
      </c>
      <c r="B760" s="87">
        <v>43600</v>
      </c>
      <c r="C760" s="86">
        <v>211017.8</v>
      </c>
      <c r="D760" s="86">
        <v>1015.97</v>
      </c>
      <c r="E760" s="86">
        <v>204.12</v>
      </c>
      <c r="F760" s="85">
        <v>1.2281966645336917</v>
      </c>
      <c r="G760" s="85">
        <v>-0.13083240653605954</v>
      </c>
      <c r="H760" s="85">
        <v>-1.8417888915604586E-2</v>
      </c>
    </row>
    <row r="761" spans="1:8">
      <c r="A761" s="86" t="s">
        <v>1637</v>
      </c>
      <c r="B761" s="87">
        <v>43603</v>
      </c>
      <c r="C761" s="86">
        <v>212747.7</v>
      </c>
      <c r="D761" s="86">
        <v>1002.836</v>
      </c>
      <c r="E761" s="86">
        <v>202.69499999999999</v>
      </c>
      <c r="F761" s="85">
        <v>1.2416699067181285</v>
      </c>
      <c r="G761" s="85">
        <v>-0.12817338537908485</v>
      </c>
      <c r="H761" s="85">
        <v>-1.4464919531287923E-2</v>
      </c>
    </row>
    <row r="762" spans="1:8">
      <c r="A762" s="86" t="s">
        <v>1638</v>
      </c>
      <c r="B762" s="87">
        <v>43604</v>
      </c>
      <c r="C762" s="86">
        <v>212851.5</v>
      </c>
      <c r="D762" s="86">
        <v>998.45799999999997</v>
      </c>
      <c r="E762" s="86">
        <v>202.22</v>
      </c>
      <c r="F762" s="85">
        <v>1.2419533559019258</v>
      </c>
      <c r="G762" s="85">
        <v>-0.13560155485719727</v>
      </c>
      <c r="H762" s="85">
        <v>-1.2645866901030201E-2</v>
      </c>
    </row>
    <row r="763" spans="1:8">
      <c r="A763" s="86" t="s">
        <v>1639</v>
      </c>
      <c r="B763" s="87">
        <v>43605</v>
      </c>
      <c r="C763" s="86">
        <v>211871.7</v>
      </c>
      <c r="D763" s="86">
        <v>994.08</v>
      </c>
      <c r="E763" s="86">
        <v>202.39</v>
      </c>
      <c r="F763" s="85">
        <v>1.2278106602203294</v>
      </c>
      <c r="G763" s="85">
        <v>-0.13099577771367132</v>
      </c>
      <c r="H763" s="85">
        <v>-8.5118369646423053E-3</v>
      </c>
    </row>
    <row r="764" spans="1:8">
      <c r="A764" s="86" t="s">
        <v>1607</v>
      </c>
      <c r="B764" s="87">
        <v>43606</v>
      </c>
      <c r="C764" s="86">
        <v>215091.6</v>
      </c>
      <c r="D764" s="86">
        <v>998.97</v>
      </c>
      <c r="E764" s="86">
        <v>202.9</v>
      </c>
      <c r="F764" s="85">
        <v>1.2608759633536692</v>
      </c>
      <c r="G764" s="85">
        <v>-0.12387191833083377</v>
      </c>
      <c r="H764" s="85">
        <v>-4.9043648847474364E-3</v>
      </c>
    </row>
    <row r="765" spans="1:8">
      <c r="A765" s="86" t="s">
        <v>1646</v>
      </c>
      <c r="B765" s="87">
        <v>43607</v>
      </c>
      <c r="C765" s="86">
        <v>215168.6</v>
      </c>
      <c r="D765" s="86">
        <v>998</v>
      </c>
      <c r="E765" s="86">
        <v>202.84</v>
      </c>
      <c r="F765" s="85">
        <v>1.2595240445502034</v>
      </c>
      <c r="G765" s="85">
        <v>-0.12185764942938349</v>
      </c>
      <c r="H765" s="85">
        <v>-2.311740691554709E-3</v>
      </c>
    </row>
    <row r="766" spans="1:8">
      <c r="A766" s="86" t="s">
        <v>1647</v>
      </c>
      <c r="B766" s="87">
        <v>43610</v>
      </c>
      <c r="C766" s="86">
        <v>214314.2</v>
      </c>
      <c r="D766" s="86">
        <v>993.08</v>
      </c>
      <c r="E766" s="86">
        <v>202.74250000000001</v>
      </c>
      <c r="F766" s="85">
        <v>1.2504927549015594</v>
      </c>
      <c r="G766" s="85">
        <v>-0.13044087386716863</v>
      </c>
      <c r="H766" s="85">
        <v>-6.1154958576400409E-3</v>
      </c>
    </row>
    <row r="767" spans="1:8">
      <c r="A767" s="86" t="s">
        <v>1648</v>
      </c>
      <c r="B767" s="87">
        <v>43611</v>
      </c>
      <c r="C767" s="86">
        <v>217573.9</v>
      </c>
      <c r="D767" s="86">
        <v>991.44</v>
      </c>
      <c r="E767" s="86">
        <v>202.71</v>
      </c>
      <c r="F767" s="85">
        <v>1.2795735764052596</v>
      </c>
      <c r="G767" s="85">
        <v>-0.12501985702938834</v>
      </c>
      <c r="H767" s="85">
        <v>7.8055086009745089E-3</v>
      </c>
    </row>
    <row r="768" spans="1:8">
      <c r="A768" s="86" t="s">
        <v>1649</v>
      </c>
      <c r="B768" s="87">
        <v>43613</v>
      </c>
      <c r="C768" s="86">
        <v>223253.8</v>
      </c>
      <c r="D768" s="86">
        <v>988.16</v>
      </c>
      <c r="E768" s="86">
        <v>205.11</v>
      </c>
      <c r="F768" s="85">
        <v>1.3305614130321315</v>
      </c>
      <c r="G768" s="85">
        <v>-0.12971182977524143</v>
      </c>
      <c r="H768" s="85">
        <v>1.0618117316646636E-2</v>
      </c>
    </row>
    <row r="769" spans="1:8">
      <c r="A769" s="86" t="s">
        <v>1650</v>
      </c>
      <c r="B769" s="87">
        <v>43614</v>
      </c>
      <c r="C769" s="86">
        <v>224476.79999999999</v>
      </c>
      <c r="D769" s="86">
        <v>985.44</v>
      </c>
      <c r="E769" s="86">
        <v>205.93</v>
      </c>
      <c r="F769" s="85">
        <v>1.3474452554744523</v>
      </c>
      <c r="G769" s="85">
        <v>-0.13270317368115325</v>
      </c>
      <c r="H769" s="85">
        <v>1.1642758891727167E-2</v>
      </c>
    </row>
    <row r="770" spans="1:8">
      <c r="A770" s="86" t="s">
        <v>1651</v>
      </c>
      <c r="B770" s="87">
        <v>43617</v>
      </c>
      <c r="C770" s="86">
        <v>222387.8</v>
      </c>
      <c r="D770" s="86">
        <v>999.18</v>
      </c>
      <c r="E770" s="86">
        <v>209.53749999999999</v>
      </c>
      <c r="F770" s="85">
        <v>1.3279465212876427</v>
      </c>
      <c r="G770" s="85">
        <v>-0.1212137203166227</v>
      </c>
      <c r="H770" s="85">
        <v>2.4082400664679149E-2</v>
      </c>
    </row>
    <row r="771" spans="1:8">
      <c r="A771" s="86" t="s">
        <v>1652</v>
      </c>
      <c r="B771" s="87">
        <v>43618</v>
      </c>
      <c r="C771" s="86">
        <v>224544.4</v>
      </c>
      <c r="D771" s="86">
        <v>1003.76</v>
      </c>
      <c r="E771" s="86">
        <v>210.74</v>
      </c>
      <c r="F771" s="85">
        <v>1.3534780567154665</v>
      </c>
      <c r="G771" s="85">
        <v>-0.10875915649278578</v>
      </c>
      <c r="H771" s="85">
        <v>2.7849582987855559E-2</v>
      </c>
    </row>
    <row r="772" spans="1:8">
      <c r="A772" s="86" t="s">
        <v>1653</v>
      </c>
      <c r="B772" s="87">
        <v>43619</v>
      </c>
      <c r="C772" s="86">
        <v>226983.4</v>
      </c>
      <c r="D772" s="86">
        <v>1008.34</v>
      </c>
      <c r="E772" s="86">
        <v>211.53</v>
      </c>
      <c r="F772" s="85">
        <v>1.3748597997857237</v>
      </c>
      <c r="G772" s="85">
        <v>-9.3830599865198816E-2</v>
      </c>
      <c r="H772" s="85">
        <v>4.619417379692381E-2</v>
      </c>
    </row>
    <row r="773" spans="1:8">
      <c r="A773" s="86" t="s">
        <v>1654</v>
      </c>
      <c r="B773" s="87">
        <v>43624</v>
      </c>
      <c r="C773" s="86">
        <v>226888.2</v>
      </c>
      <c r="D773" s="86">
        <v>1018.11857142857</v>
      </c>
      <c r="E773" s="86">
        <v>212.63833333333301</v>
      </c>
      <c r="F773" s="85">
        <v>1.3646035148861047</v>
      </c>
      <c r="G773" s="85">
        <v>-9.0500660892670615E-2</v>
      </c>
      <c r="H773" s="85">
        <v>4.2971065141239384E-2</v>
      </c>
    </row>
    <row r="774" spans="1:8">
      <c r="A774" s="86" t="s">
        <v>1655</v>
      </c>
      <c r="B774" s="87">
        <v>43625</v>
      </c>
      <c r="C774" s="86">
        <v>229808.8</v>
      </c>
      <c r="D774" s="86">
        <v>1020.07428571429</v>
      </c>
      <c r="E774" s="86">
        <v>212.86</v>
      </c>
      <c r="F774" s="85">
        <v>1.3938715900615422</v>
      </c>
      <c r="G774" s="85">
        <v>-9.0561891629356905E-2</v>
      </c>
      <c r="H774" s="85">
        <v>4.1185677949520771E-2</v>
      </c>
    </row>
    <row r="775" spans="1:8">
      <c r="A775" s="86" t="s">
        <v>1656</v>
      </c>
      <c r="B775" s="87">
        <v>43626</v>
      </c>
      <c r="C775" s="86">
        <v>230267.7</v>
      </c>
      <c r="D775" s="86">
        <v>1022.03</v>
      </c>
      <c r="E775" s="86">
        <v>216.23</v>
      </c>
      <c r="F775" s="85">
        <v>1.3966970276996289</v>
      </c>
      <c r="G775" s="85">
        <v>-9.9539650957038872E-2</v>
      </c>
      <c r="H775" s="85">
        <v>5.2462869221781228E-2</v>
      </c>
    </row>
    <row r="776" spans="1:8">
      <c r="A776" s="86" t="s">
        <v>1657</v>
      </c>
      <c r="B776" s="87">
        <v>43627</v>
      </c>
      <c r="C776" s="86">
        <v>230617.5</v>
      </c>
      <c r="D776" s="86">
        <v>1031.8499999999999</v>
      </c>
      <c r="E776" s="86">
        <v>216.78</v>
      </c>
      <c r="F776" s="85">
        <v>1.4043719550147578</v>
      </c>
      <c r="G776" s="85">
        <v>-9.2667077507493478E-2</v>
      </c>
      <c r="H776" s="85">
        <v>5.4274875984826387E-2</v>
      </c>
    </row>
    <row r="777" spans="1:8">
      <c r="A777" s="86" t="s">
        <v>1500</v>
      </c>
      <c r="B777" s="87">
        <v>43628</v>
      </c>
      <c r="C777" s="86">
        <v>233352.8</v>
      </c>
      <c r="D777" s="86">
        <v>1026.24</v>
      </c>
      <c r="E777" s="86">
        <v>217.91</v>
      </c>
      <c r="F777" s="85">
        <v>1.4346283780259035</v>
      </c>
      <c r="G777" s="85">
        <v>-9.9362856089726725E-2</v>
      </c>
      <c r="H777" s="85">
        <v>5.8072347657198486E-2</v>
      </c>
    </row>
    <row r="778" spans="1:8">
      <c r="A778" s="86" t="s">
        <v>1658</v>
      </c>
      <c r="B778" s="87">
        <v>43631</v>
      </c>
      <c r="C778" s="86">
        <v>234167.7</v>
      </c>
      <c r="D778" s="86">
        <v>1017.078</v>
      </c>
      <c r="E778" s="86">
        <v>215.375</v>
      </c>
      <c r="F778" s="85">
        <v>1.4296623631570049</v>
      </c>
      <c r="G778" s="85">
        <v>-0.10832690419413671</v>
      </c>
      <c r="H778" s="85">
        <v>4.9023427986946588E-2</v>
      </c>
    </row>
    <row r="779" spans="1:8">
      <c r="A779" s="86" t="s">
        <v>1659</v>
      </c>
      <c r="B779" s="87">
        <v>43632</v>
      </c>
      <c r="C779" s="86">
        <v>238220.2</v>
      </c>
      <c r="D779" s="86">
        <v>1014.024</v>
      </c>
      <c r="E779" s="86">
        <v>214.53</v>
      </c>
      <c r="F779" s="85">
        <v>1.4027163925596748</v>
      </c>
      <c r="G779" s="85">
        <v>-0.10712172442941681</v>
      </c>
      <c r="H779" s="85">
        <v>5.0124822556170123E-2</v>
      </c>
    </row>
    <row r="780" spans="1:8">
      <c r="A780" s="86" t="s">
        <v>1547</v>
      </c>
      <c r="B780" s="87">
        <v>43633</v>
      </c>
      <c r="C780" s="86">
        <v>238160.7</v>
      </c>
      <c r="D780" s="86">
        <v>1010.97</v>
      </c>
      <c r="E780" s="86">
        <v>214.05</v>
      </c>
      <c r="F780" s="85">
        <v>1.3245985452756601</v>
      </c>
      <c r="G780" s="85">
        <v>-9.078890567666742E-2</v>
      </c>
      <c r="H780" s="85">
        <v>5.1935797760981339E-2</v>
      </c>
    </row>
    <row r="781" spans="1:8">
      <c r="A781" s="86" t="s">
        <v>1660</v>
      </c>
      <c r="B781" s="87">
        <v>43634</v>
      </c>
      <c r="C781" s="86">
        <v>237148.2</v>
      </c>
      <c r="D781" s="86">
        <v>1023.91</v>
      </c>
      <c r="E781" s="86">
        <v>215.53</v>
      </c>
      <c r="F781" s="85">
        <v>1.2686335002654654</v>
      </c>
      <c r="G781" s="85">
        <v>-7.420568183873133E-2</v>
      </c>
      <c r="H781" s="85">
        <v>6.0261707988980673E-2</v>
      </c>
    </row>
    <row r="782" spans="1:8">
      <c r="A782" s="86" t="s">
        <v>1661</v>
      </c>
      <c r="B782" s="87">
        <v>43635</v>
      </c>
      <c r="C782" s="86">
        <v>234879.4</v>
      </c>
      <c r="D782" s="86">
        <v>1038.27</v>
      </c>
      <c r="E782" s="86">
        <v>217.61</v>
      </c>
      <c r="F782" s="85">
        <v>1.2053554745779738</v>
      </c>
      <c r="G782" s="85">
        <v>-4.3095582610619076E-2</v>
      </c>
      <c r="H782" s="85">
        <v>7.4670354091560087E-2</v>
      </c>
    </row>
    <row r="783" spans="1:8">
      <c r="A783" s="83" t="s">
        <v>1736</v>
      </c>
      <c r="B783" s="84">
        <v>43638</v>
      </c>
      <c r="C783" s="83">
        <v>233886.05900000001</v>
      </c>
      <c r="D783" s="83">
        <v>1047.144</v>
      </c>
      <c r="E783" s="83">
        <v>217.92500000000001</v>
      </c>
      <c r="F783" s="82">
        <v>1.1482486367130851</v>
      </c>
      <c r="G783" s="82">
        <v>-4.2182097579715694E-2</v>
      </c>
      <c r="H783" s="82">
        <v>8.172838280551975E-2</v>
      </c>
    </row>
    <row r="784" spans="1:8">
      <c r="A784" s="83" t="s">
        <v>1735</v>
      </c>
      <c r="B784" s="84">
        <v>43639</v>
      </c>
      <c r="C784" s="83">
        <v>237459.89300000001</v>
      </c>
      <c r="D784" s="83">
        <v>1050.1020000000001</v>
      </c>
      <c r="E784" s="83">
        <v>218.03</v>
      </c>
      <c r="F784" s="82">
        <v>1.1705376952440485</v>
      </c>
      <c r="G784" s="82">
        <v>-2.7629312739596568E-2</v>
      </c>
      <c r="H784" s="82">
        <v>8.1082421192250065E-2</v>
      </c>
    </row>
    <row r="785" spans="1:8">
      <c r="A785" s="83" t="s">
        <v>1734</v>
      </c>
      <c r="B785" s="84">
        <v>43640</v>
      </c>
      <c r="C785" s="83">
        <v>242568.11900000001</v>
      </c>
      <c r="D785" s="83">
        <v>1053.06</v>
      </c>
      <c r="E785" s="83">
        <v>216.64</v>
      </c>
      <c r="F785" s="82">
        <v>1.1646017153269761</v>
      </c>
      <c r="G785" s="82">
        <v>-2.0864714086471503E-2</v>
      </c>
      <c r="H785" s="82">
        <v>7.380421313506802E-2</v>
      </c>
    </row>
    <row r="786" spans="1:8">
      <c r="A786" s="83" t="s">
        <v>1733</v>
      </c>
      <c r="B786" s="84">
        <v>43641</v>
      </c>
      <c r="C786" s="83">
        <v>245098.69500000001</v>
      </c>
      <c r="D786" s="83">
        <v>1045.3</v>
      </c>
      <c r="E786" s="83">
        <v>216.89</v>
      </c>
      <c r="F786" s="82">
        <v>1.1280631552771996</v>
      </c>
      <c r="G786" s="82">
        <v>-2.4050940190092018E-2</v>
      </c>
      <c r="H786" s="82">
        <v>8.1152484920990808E-2</v>
      </c>
    </row>
    <row r="787" spans="1:8">
      <c r="A787" s="83" t="s">
        <v>1732</v>
      </c>
      <c r="B787" s="84">
        <v>43642</v>
      </c>
      <c r="C787" s="83">
        <v>248577.761</v>
      </c>
      <c r="D787" s="83">
        <v>1047.9100000000001</v>
      </c>
      <c r="E787" s="83">
        <v>216.12</v>
      </c>
      <c r="F787" s="82">
        <v>1.1895787725322946</v>
      </c>
      <c r="G787" s="82">
        <v>-1.8581128541325098E-2</v>
      </c>
      <c r="H787" s="82">
        <v>7.898152770843736E-2</v>
      </c>
    </row>
    <row r="788" spans="1:8">
      <c r="A788" s="83" t="s">
        <v>1731</v>
      </c>
      <c r="B788" s="84">
        <v>43646</v>
      </c>
      <c r="C788" s="83">
        <v>248533.04</v>
      </c>
      <c r="D788" s="83">
        <v>1060.854</v>
      </c>
      <c r="E788" s="83">
        <v>218.61</v>
      </c>
      <c r="F788" s="82">
        <v>1.2325033875419393</v>
      </c>
      <c r="G788" s="82">
        <v>8.3013344485420859E-3</v>
      </c>
      <c r="H788" s="82">
        <v>9.3432701445505861E-2</v>
      </c>
    </row>
    <row r="789" spans="1:8">
      <c r="A789" s="83" t="s">
        <v>1730</v>
      </c>
      <c r="B789" s="84">
        <v>43647</v>
      </c>
      <c r="C789" s="83">
        <v>247122.45800000001</v>
      </c>
      <c r="D789" s="83">
        <v>1064.0899999999999</v>
      </c>
      <c r="E789" s="83">
        <v>220.52</v>
      </c>
      <c r="F789" s="82">
        <v>1.2157847485157744</v>
      </c>
      <c r="G789" s="82">
        <v>7.2413009730791789E-3</v>
      </c>
      <c r="H789" s="82">
        <v>9.8207171314740993E-2</v>
      </c>
    </row>
    <row r="790" spans="1:8">
      <c r="A790" s="83" t="s">
        <v>1561</v>
      </c>
      <c r="B790" s="84">
        <v>43648</v>
      </c>
      <c r="C790" s="83">
        <v>248275.87299999999</v>
      </c>
      <c r="D790" s="83">
        <v>1063.6400000000001</v>
      </c>
      <c r="E790" s="83">
        <v>221.43</v>
      </c>
      <c r="F790" s="82">
        <v>1.2841711539090683</v>
      </c>
      <c r="G790" s="82">
        <v>5.4448519680871943E-3</v>
      </c>
      <c r="H790" s="82">
        <v>0.10114873937043112</v>
      </c>
    </row>
    <row r="791" spans="1:8">
      <c r="A791" s="83" t="s">
        <v>1729</v>
      </c>
      <c r="B791" s="84">
        <v>43649</v>
      </c>
      <c r="C791" s="83">
        <v>248943.99</v>
      </c>
      <c r="D791" s="83">
        <v>1059.6300000000001</v>
      </c>
      <c r="E791" s="83">
        <v>221.68</v>
      </c>
      <c r="F791" s="82">
        <v>1.2644226374233911</v>
      </c>
      <c r="G791" s="82">
        <v>2.9264056186995013E-4</v>
      </c>
      <c r="H791" s="82">
        <v>0.1053051455923415</v>
      </c>
    </row>
    <row r="792" spans="1:8">
      <c r="A792" s="83" t="s">
        <v>1728</v>
      </c>
      <c r="B792" s="84">
        <v>43652</v>
      </c>
      <c r="C792" s="83">
        <v>245445.63099999999</v>
      </c>
      <c r="D792" s="83">
        <v>1051.6020000000001</v>
      </c>
      <c r="E792" s="83">
        <v>222.3775</v>
      </c>
      <c r="F792" s="82">
        <v>1.184720473947428</v>
      </c>
      <c r="G792" s="82">
        <v>-5.7653398884370821E-3</v>
      </c>
      <c r="H792" s="82">
        <v>0.11568081477021885</v>
      </c>
    </row>
    <row r="793" spans="1:8">
      <c r="A793" s="83" t="s">
        <v>1727</v>
      </c>
      <c r="B793" s="84">
        <v>43653</v>
      </c>
      <c r="C793" s="83">
        <v>246447.45499999999</v>
      </c>
      <c r="D793" s="83">
        <v>1048.9259999999999</v>
      </c>
      <c r="E793" s="83">
        <v>222.61</v>
      </c>
      <c r="F793" s="82">
        <v>1.1908388246215451</v>
      </c>
      <c r="G793" s="82">
        <v>-6.7647030973325695E-3</v>
      </c>
      <c r="H793" s="82">
        <v>0.10569711419063221</v>
      </c>
    </row>
    <row r="794" spans="1:8">
      <c r="A794" s="83" t="s">
        <v>1726</v>
      </c>
      <c r="B794" s="84">
        <v>43654</v>
      </c>
      <c r="C794" s="83">
        <v>249252.58799999999</v>
      </c>
      <c r="D794" s="83">
        <v>1046.25</v>
      </c>
      <c r="E794" s="83">
        <v>221.56</v>
      </c>
      <c r="F794" s="82">
        <v>1.244475352197524</v>
      </c>
      <c r="G794" s="82">
        <v>-1.8646881712361618E-2</v>
      </c>
      <c r="H794" s="82">
        <v>9.5178072711994188E-2</v>
      </c>
    </row>
    <row r="795" spans="1:8">
      <c r="A795" s="83" t="s">
        <v>1725</v>
      </c>
      <c r="B795" s="84">
        <v>43655</v>
      </c>
      <c r="C795" s="83">
        <v>248716.13800000001</v>
      </c>
      <c r="D795" s="83">
        <v>1042.47</v>
      </c>
      <c r="E795" s="83">
        <v>222.83</v>
      </c>
      <c r="F795" s="82">
        <v>1.2436891361567972</v>
      </c>
      <c r="G795" s="82">
        <v>-2.5258302295497859E-2</v>
      </c>
      <c r="H795" s="82">
        <v>9.9689088486403898E-2</v>
      </c>
    </row>
    <row r="796" spans="1:8">
      <c r="A796" s="83" t="s">
        <v>1724</v>
      </c>
      <c r="B796" s="84">
        <v>43656</v>
      </c>
      <c r="C796" s="83">
        <v>249622.05600000001</v>
      </c>
      <c r="D796" s="83">
        <v>1048.95</v>
      </c>
      <c r="E796" s="83">
        <v>223.79</v>
      </c>
      <c r="F796" s="82">
        <v>1.2519115131460454</v>
      </c>
      <c r="G796" s="82">
        <v>-2.5311515624564462E-2</v>
      </c>
      <c r="H796" s="82">
        <v>9.048825650521386E-2</v>
      </c>
    </row>
    <row r="797" spans="1:8">
      <c r="A797" s="83" t="s">
        <v>1549</v>
      </c>
      <c r="B797" s="84">
        <v>43659</v>
      </c>
      <c r="C797" s="83">
        <v>250605.01699999999</v>
      </c>
      <c r="D797" s="83">
        <v>1054.23</v>
      </c>
      <c r="E797" s="83">
        <v>223.64750000000001</v>
      </c>
      <c r="F797" s="82">
        <v>1.2885230973975657</v>
      </c>
      <c r="G797" s="82">
        <v>-9.8523555488767567E-3</v>
      </c>
      <c r="H797" s="82">
        <v>9.6633813866823681E-2</v>
      </c>
    </row>
    <row r="798" spans="1:8">
      <c r="A798" s="83" t="s">
        <v>1723</v>
      </c>
      <c r="B798" s="84">
        <v>43660</v>
      </c>
      <c r="C798" s="83">
        <v>253577.774</v>
      </c>
      <c r="D798" s="83">
        <v>1055.99</v>
      </c>
      <c r="E798" s="83">
        <v>223.6</v>
      </c>
      <c r="F798" s="82">
        <v>1.3281829980754356</v>
      </c>
      <c r="G798" s="82">
        <v>-1.1274943072866694E-2</v>
      </c>
      <c r="H798" s="82">
        <v>9.5876983397659821E-2</v>
      </c>
    </row>
    <row r="799" spans="1:8">
      <c r="A799" s="83" t="s">
        <v>1722</v>
      </c>
      <c r="B799" s="84">
        <v>43661</v>
      </c>
      <c r="C799" s="83">
        <v>253303.32199999999</v>
      </c>
      <c r="D799" s="83">
        <v>1057.75</v>
      </c>
      <c r="E799" s="83">
        <v>224.3</v>
      </c>
      <c r="F799" s="82">
        <v>1.343832996843954</v>
      </c>
      <c r="G799" s="82">
        <v>-1.0649720896125481E-2</v>
      </c>
      <c r="H799" s="82">
        <v>9.9132650561082114E-2</v>
      </c>
    </row>
    <row r="800" spans="1:8">
      <c r="A800" s="83" t="s">
        <v>1721</v>
      </c>
      <c r="B800" s="84">
        <v>43662</v>
      </c>
      <c r="C800" s="83">
        <v>246268.05300000001</v>
      </c>
      <c r="D800" s="83">
        <v>1060.3800000000001</v>
      </c>
      <c r="E800" s="83">
        <v>224.38</v>
      </c>
      <c r="F800" s="82">
        <v>1.2779398370122874</v>
      </c>
      <c r="G800" s="82">
        <v>-9.2128868291223576E-3</v>
      </c>
      <c r="H800" s="82">
        <v>9.267104942780624E-2</v>
      </c>
    </row>
    <row r="801" spans="1:8">
      <c r="A801" s="83" t="s">
        <v>1720</v>
      </c>
      <c r="B801" s="84">
        <v>43663</v>
      </c>
      <c r="C801" s="83">
        <v>246790.39300000001</v>
      </c>
      <c r="D801" s="83">
        <v>1054.9000000000001</v>
      </c>
      <c r="E801" s="83">
        <v>224.1</v>
      </c>
      <c r="F801" s="82">
        <v>1.2897476630466556</v>
      </c>
      <c r="G801" s="82">
        <v>-1.4949902419437611E-2</v>
      </c>
      <c r="H801" s="82">
        <v>9.2957471712836526E-2</v>
      </c>
    </row>
    <row r="802" spans="1:8">
      <c r="A802" s="83" t="s">
        <v>1719</v>
      </c>
      <c r="B802" s="84">
        <v>43666</v>
      </c>
      <c r="C802" s="83">
        <v>246437.37599999999</v>
      </c>
      <c r="D802" s="83">
        <v>1054.2460000000001</v>
      </c>
      <c r="E802" s="83">
        <v>224.1</v>
      </c>
      <c r="F802" s="82">
        <v>1.2865583601152872</v>
      </c>
      <c r="G802" s="82">
        <v>-1.3570994152046656E-2</v>
      </c>
      <c r="H802" s="82">
        <v>8.8233865876754081E-2</v>
      </c>
    </row>
    <row r="803" spans="1:8">
      <c r="A803" s="83" t="s">
        <v>1564</v>
      </c>
      <c r="B803" s="84">
        <v>43667</v>
      </c>
      <c r="C803" s="83">
        <v>249661.557</v>
      </c>
      <c r="D803" s="83">
        <v>1054.028</v>
      </c>
      <c r="E803" s="83">
        <v>224.1</v>
      </c>
      <c r="F803" s="82">
        <v>1.3053729425810587</v>
      </c>
      <c r="G803" s="82">
        <v>-7.7588560347180424E-3</v>
      </c>
      <c r="H803" s="82">
        <v>8.8828695324741469E-2</v>
      </c>
    </row>
    <row r="804" spans="1:8">
      <c r="A804" s="83" t="s">
        <v>1698</v>
      </c>
      <c r="B804" s="84">
        <v>43668</v>
      </c>
      <c r="C804" s="83">
        <v>253056.791</v>
      </c>
      <c r="D804" s="83">
        <v>1053.81</v>
      </c>
      <c r="E804" s="83">
        <v>223.61</v>
      </c>
      <c r="F804" s="82">
        <v>1.3252318689225198</v>
      </c>
      <c r="G804" s="82">
        <v>-5.9427795228796931E-3</v>
      </c>
      <c r="H804" s="82">
        <v>8.6645932549324511E-2</v>
      </c>
    </row>
    <row r="805" spans="1:8">
      <c r="A805" s="83" t="s">
        <v>1775</v>
      </c>
      <c r="B805" s="84">
        <v>43669</v>
      </c>
      <c r="C805" s="83">
        <v>251278.291</v>
      </c>
      <c r="D805" s="83">
        <v>1055.49</v>
      </c>
      <c r="E805" s="83">
        <v>223.45</v>
      </c>
      <c r="F805" s="82">
        <v>1.3125421939666242</v>
      </c>
      <c r="G805" s="82">
        <v>-1.311803425835889E-2</v>
      </c>
      <c r="H805" s="82">
        <v>7.9260046367851666E-2</v>
      </c>
    </row>
    <row r="806" spans="1:8">
      <c r="A806" s="83" t="s">
        <v>1776</v>
      </c>
      <c r="B806" s="84">
        <v>43670</v>
      </c>
      <c r="C806" s="83">
        <v>252864.57199999999</v>
      </c>
      <c r="D806" s="83">
        <v>1055.3399999999999</v>
      </c>
      <c r="E806" s="83">
        <v>223.48</v>
      </c>
      <c r="F806" s="82">
        <v>1.3327872364176137</v>
      </c>
      <c r="G806" s="82">
        <v>-2.3177030304152413E-2</v>
      </c>
      <c r="H806" s="82">
        <v>7.6026770667822152E-2</v>
      </c>
    </row>
    <row r="807" spans="1:8">
      <c r="A807" s="83" t="s">
        <v>1777</v>
      </c>
      <c r="B807" s="84">
        <v>43673</v>
      </c>
      <c r="C807" s="83">
        <v>252275.39</v>
      </c>
      <c r="D807" s="83">
        <v>1049.5740000000001</v>
      </c>
      <c r="E807" s="83">
        <v>223.87</v>
      </c>
      <c r="F807" s="82">
        <v>1.3187054975133297</v>
      </c>
      <c r="G807" s="82">
        <v>-3.6044525265884086E-2</v>
      </c>
      <c r="H807" s="82">
        <v>7.614286400999859E-2</v>
      </c>
    </row>
    <row r="808" spans="1:8">
      <c r="A808" s="83" t="s">
        <v>1778</v>
      </c>
      <c r="B808" s="84">
        <v>43674</v>
      </c>
      <c r="C808" s="83">
        <v>252324.65599999999</v>
      </c>
      <c r="D808" s="83">
        <v>1047.652</v>
      </c>
      <c r="E808" s="83">
        <v>224</v>
      </c>
      <c r="F808" s="82">
        <v>1.2553574566558723</v>
      </c>
      <c r="G808" s="82">
        <v>-3.8509120677819308E-2</v>
      </c>
      <c r="H808" s="82">
        <v>7.4985002999400141E-2</v>
      </c>
    </row>
    <row r="809" spans="1:8">
      <c r="A809" s="83" t="s">
        <v>1779</v>
      </c>
      <c r="B809" s="84">
        <v>43675</v>
      </c>
      <c r="C809" s="83">
        <v>252488.28</v>
      </c>
      <c r="D809" s="83">
        <v>1045.73</v>
      </c>
      <c r="E809" s="83">
        <v>223.16</v>
      </c>
      <c r="F809" s="82">
        <v>1.2176827345604786</v>
      </c>
      <c r="G809" s="82">
        <v>-4.05055253992197E-2</v>
      </c>
      <c r="H809" s="82">
        <v>7.0363086958607157E-2</v>
      </c>
    </row>
    <row r="810" spans="1:8">
      <c r="A810" s="83" t="s">
        <v>1780</v>
      </c>
      <c r="B810" s="84">
        <v>43676</v>
      </c>
      <c r="C810" s="83">
        <v>252898.04800000001</v>
      </c>
      <c r="D810" s="83">
        <v>1043.1400000000001</v>
      </c>
      <c r="E810" s="83">
        <v>223.53</v>
      </c>
      <c r="F810" s="82">
        <v>1.1659740577854478</v>
      </c>
      <c r="G810" s="82">
        <v>-4.3113728511934291E-2</v>
      </c>
      <c r="H810" s="82">
        <v>6.8550121898752314E-2</v>
      </c>
    </row>
    <row r="811" spans="1:8">
      <c r="A811" s="83" t="s">
        <v>1781</v>
      </c>
      <c r="B811" s="84">
        <v>43677</v>
      </c>
      <c r="C811" s="83">
        <v>254445.72</v>
      </c>
      <c r="D811" s="83">
        <v>1037.01</v>
      </c>
      <c r="E811" s="83">
        <v>223</v>
      </c>
      <c r="F811" s="82">
        <v>1.0998462535125255</v>
      </c>
      <c r="G811" s="82">
        <v>-4.6392510988909952E-2</v>
      </c>
      <c r="H811" s="82">
        <v>7.3663938372652948E-2</v>
      </c>
    </row>
    <row r="812" spans="1:8">
      <c r="A812" s="83" t="s">
        <v>1782</v>
      </c>
      <c r="B812" s="84">
        <v>43680</v>
      </c>
      <c r="C812" s="83">
        <v>254453.87100000001</v>
      </c>
      <c r="D812" s="83">
        <v>998.60400000000004</v>
      </c>
      <c r="E812" s="83">
        <v>220.21</v>
      </c>
      <c r="F812" s="82">
        <v>1.0528535884657928</v>
      </c>
      <c r="G812" s="82">
        <v>-8.1211184410278969E-2</v>
      </c>
      <c r="H812" s="82">
        <v>5.2679382379654971E-2</v>
      </c>
    </row>
    <row r="813" spans="1:8">
      <c r="A813" s="83" t="s">
        <v>1783</v>
      </c>
      <c r="B813" s="84">
        <v>43681</v>
      </c>
      <c r="C813" s="83">
        <v>255530.16</v>
      </c>
      <c r="D813" s="83">
        <v>985.80200000000002</v>
      </c>
      <c r="E813" s="83">
        <v>219.28</v>
      </c>
      <c r="F813" s="82">
        <v>1.0548657579147225</v>
      </c>
      <c r="G813" s="82">
        <v>-8.4973471895803288E-2</v>
      </c>
      <c r="H813" s="82">
        <v>5.333189225540691E-2</v>
      </c>
    </row>
    <row r="814" spans="1:8">
      <c r="A814" s="83" t="s">
        <v>1784</v>
      </c>
      <c r="B814" s="84">
        <v>43682</v>
      </c>
      <c r="C814" s="83">
        <v>256698.23699999999</v>
      </c>
      <c r="D814" s="83">
        <v>973</v>
      </c>
      <c r="E814" s="83">
        <v>214.21</v>
      </c>
      <c r="F814" s="82">
        <v>0.99846036528400584</v>
      </c>
      <c r="G814" s="82">
        <v>-9.4187720052803292E-2</v>
      </c>
      <c r="H814" s="82">
        <v>3.0648575827559643E-2</v>
      </c>
    </row>
    <row r="815" spans="1:8">
      <c r="A815" s="83" t="s">
        <v>1770</v>
      </c>
      <c r="B815" s="84">
        <v>43683</v>
      </c>
      <c r="C815" s="83">
        <v>255511.986</v>
      </c>
      <c r="D815" s="83">
        <v>972.67</v>
      </c>
      <c r="E815" s="83">
        <v>213.53</v>
      </c>
      <c r="F815" s="82">
        <v>0.91641223956204376</v>
      </c>
      <c r="G815" s="82">
        <v>-9.1811391223155958E-2</v>
      </c>
      <c r="H815" s="82">
        <v>2.284920482851116E-2</v>
      </c>
    </row>
    <row r="816" spans="1:8">
      <c r="A816" s="83" t="s">
        <v>1785</v>
      </c>
      <c r="B816" s="84">
        <v>43684</v>
      </c>
      <c r="C816" s="83">
        <v>255163.27499999999</v>
      </c>
      <c r="D816" s="83">
        <v>972.65</v>
      </c>
      <c r="E816" s="83">
        <v>215.71</v>
      </c>
      <c r="F816" s="82">
        <v>0.91012779186791271</v>
      </c>
      <c r="G816" s="82">
        <v>-9.9222997064243978E-2</v>
      </c>
      <c r="H816" s="82">
        <v>3.1315739147064425E-2</v>
      </c>
    </row>
    <row r="817" spans="1:8">
      <c r="A817" s="83" t="s">
        <v>1786</v>
      </c>
      <c r="B817" s="84">
        <v>43687</v>
      </c>
      <c r="C817" s="83">
        <v>255306.38399999999</v>
      </c>
      <c r="D817" s="83">
        <v>970.76</v>
      </c>
      <c r="E817" s="83">
        <v>215.41499999999999</v>
      </c>
      <c r="F817" s="82">
        <v>0.9411745599201955</v>
      </c>
      <c r="G817" s="82">
        <v>-0.10092337899289638</v>
      </c>
      <c r="H817" s="82">
        <v>3.0644466771924783E-2</v>
      </c>
    </row>
    <row r="818" spans="1:8">
      <c r="A818" s="83" t="s">
        <v>1787</v>
      </c>
      <c r="B818" s="84">
        <v>43688</v>
      </c>
      <c r="C818" s="83">
        <v>255876.204</v>
      </c>
      <c r="D818" s="83">
        <v>970.13</v>
      </c>
      <c r="E818" s="83">
        <v>215.316666666667</v>
      </c>
      <c r="F818" s="82">
        <v>0.98332429554047707</v>
      </c>
      <c r="G818" s="82">
        <v>-8.294198163861044E-2</v>
      </c>
      <c r="H818" s="82">
        <v>4.3276723922121452E-2</v>
      </c>
    </row>
    <row r="819" spans="1:8">
      <c r="A819" s="83" t="s">
        <v>1788</v>
      </c>
      <c r="B819" s="84">
        <v>43690</v>
      </c>
      <c r="C819" s="83">
        <v>257097.17800000001</v>
      </c>
      <c r="D819" s="83">
        <v>968.87</v>
      </c>
      <c r="E819" s="83">
        <v>215.12</v>
      </c>
      <c r="F819" s="82">
        <v>0.97916410768433737</v>
      </c>
      <c r="G819" s="82">
        <v>-7.7781352502317769E-2</v>
      </c>
      <c r="H819" s="82">
        <v>4.676171475840607E-2</v>
      </c>
    </row>
    <row r="820" spans="1:8">
      <c r="A820" s="83" t="s">
        <v>1789</v>
      </c>
      <c r="B820" s="84">
        <v>43691</v>
      </c>
      <c r="C820" s="83">
        <v>261391.49799999999</v>
      </c>
      <c r="D820" s="83">
        <v>964.43</v>
      </c>
      <c r="E820" s="83">
        <v>215.44</v>
      </c>
      <c r="F820" s="82">
        <v>1.0338158006328841</v>
      </c>
      <c r="G820" s="82">
        <v>-7.5596664430173544E-2</v>
      </c>
      <c r="H820" s="82">
        <v>7.5157201317496813E-2</v>
      </c>
    </row>
    <row r="821" spans="1:8">
      <c r="A821" s="83" t="s">
        <v>1790</v>
      </c>
      <c r="B821" s="84">
        <v>43694</v>
      </c>
      <c r="C821" s="83">
        <v>261405.837</v>
      </c>
      <c r="D821" s="83">
        <v>972.41</v>
      </c>
      <c r="E821" s="83">
        <v>215.33500000000001</v>
      </c>
      <c r="F821" s="82">
        <v>0.99656632630069875</v>
      </c>
      <c r="G821" s="82">
        <v>-6.7286295273173757E-2</v>
      </c>
      <c r="H821" s="82">
        <v>7.5760603487036171E-2</v>
      </c>
    </row>
    <row r="822" spans="1:8">
      <c r="A822" s="83" t="s">
        <v>1791</v>
      </c>
      <c r="B822" s="84">
        <v>43695</v>
      </c>
      <c r="C822" s="83">
        <v>260991.94899999999</v>
      </c>
      <c r="D822" s="83">
        <v>975.07</v>
      </c>
      <c r="E822" s="83">
        <v>215.3</v>
      </c>
      <c r="F822" s="82">
        <v>1.000292381256759</v>
      </c>
      <c r="G822" s="82">
        <v>-4.7252865364509455E-2</v>
      </c>
      <c r="H822" s="82">
        <v>7.2317959956170963E-2</v>
      </c>
    </row>
    <row r="823" spans="1:8">
      <c r="A823" s="83" t="s">
        <v>1792</v>
      </c>
      <c r="B823" s="84">
        <v>43696</v>
      </c>
      <c r="C823" s="83">
        <v>262940.99800000002</v>
      </c>
      <c r="D823" s="83">
        <v>977.73</v>
      </c>
      <c r="E823" s="83">
        <v>215.92</v>
      </c>
      <c r="F823" s="82">
        <v>0.9990070992079727</v>
      </c>
      <c r="G823" s="82">
        <v>-5.0343738405263516E-2</v>
      </c>
      <c r="H823" s="82">
        <v>7.6491630417170331E-2</v>
      </c>
    </row>
    <row r="824" spans="1:8">
      <c r="A824" s="83" t="s">
        <v>1793</v>
      </c>
      <c r="B824" s="84">
        <v>43698</v>
      </c>
      <c r="C824" s="83">
        <v>266127.20699999999</v>
      </c>
      <c r="D824" s="83">
        <v>983.14</v>
      </c>
      <c r="E824" s="83">
        <v>215.22</v>
      </c>
      <c r="F824" s="82">
        <v>0.98077930226534527</v>
      </c>
      <c r="G824" s="82">
        <v>-4.6981114883007713E-2</v>
      </c>
      <c r="H824" s="82">
        <v>7.3362924542416774E-2</v>
      </c>
    </row>
    <row r="825" spans="1:8">
      <c r="A825" s="83" t="s">
        <v>1797</v>
      </c>
      <c r="B825" s="84">
        <v>43701</v>
      </c>
      <c r="C825" s="83">
        <v>269986.10800000001</v>
      </c>
      <c r="D825" s="83">
        <v>969.74199999999996</v>
      </c>
      <c r="E825" s="83">
        <v>213.45</v>
      </c>
      <c r="F825" s="82">
        <v>0.96965343258952008</v>
      </c>
      <c r="G825" s="82">
        <v>-6.1827504474435413E-2</v>
      </c>
      <c r="H825" s="82">
        <v>5.5846853977047806E-2</v>
      </c>
    </row>
    <row r="826" spans="1:8">
      <c r="A826" s="83" t="s">
        <v>1798</v>
      </c>
      <c r="B826" s="84">
        <v>43702</v>
      </c>
      <c r="C826" s="83">
        <v>269225.28399999999</v>
      </c>
      <c r="D826" s="83">
        <v>965.27599999999995</v>
      </c>
      <c r="E826" s="83">
        <v>212.86</v>
      </c>
      <c r="F826" s="82">
        <v>0.9664312624442517</v>
      </c>
      <c r="G826" s="82">
        <v>-7.5680592927387491E-2</v>
      </c>
      <c r="H826" s="82">
        <v>4.8158361236950942E-2</v>
      </c>
    </row>
    <row r="827" spans="1:8">
      <c r="A827" s="83" t="s">
        <v>1799</v>
      </c>
      <c r="B827" s="84">
        <v>43703</v>
      </c>
      <c r="C827" s="83">
        <v>274871.75799999997</v>
      </c>
      <c r="D827" s="83">
        <v>960.81</v>
      </c>
      <c r="E827" s="83">
        <v>211.99</v>
      </c>
      <c r="F827" s="82">
        <v>1.0160258323083413</v>
      </c>
      <c r="G827" s="82">
        <v>-9.4313122331180388E-2</v>
      </c>
      <c r="H827" s="82">
        <v>4.051321317783807E-2</v>
      </c>
    </row>
    <row r="828" spans="1:8">
      <c r="A828" s="83" t="s">
        <v>1800</v>
      </c>
      <c r="B828" s="84">
        <v>43704</v>
      </c>
      <c r="C828" s="83">
        <v>278469.93900000001</v>
      </c>
      <c r="D828" s="83">
        <v>964.59</v>
      </c>
      <c r="E828" s="83">
        <v>213.96</v>
      </c>
      <c r="F828" s="82">
        <v>1.00941511524998</v>
      </c>
      <c r="G828" s="82">
        <v>-9.4283107538175592E-2</v>
      </c>
      <c r="H828" s="82">
        <v>4.9337910740559154E-2</v>
      </c>
    </row>
    <row r="829" spans="1:8">
      <c r="A829" s="83" t="s">
        <v>1801</v>
      </c>
      <c r="B829" s="84">
        <v>43705</v>
      </c>
      <c r="C829" s="83">
        <v>278674.92700000003</v>
      </c>
      <c r="D829" s="83">
        <v>965.35</v>
      </c>
      <c r="E829" s="83">
        <v>213.88</v>
      </c>
      <c r="F829" s="82">
        <v>0.98614857093659714</v>
      </c>
      <c r="G829" s="82">
        <v>-9.7078025328768969E-2</v>
      </c>
      <c r="H829" s="82">
        <v>4.1944755687630897E-2</v>
      </c>
    </row>
    <row r="830" spans="1:8">
      <c r="A830" s="83" t="s">
        <v>1802</v>
      </c>
      <c r="B830" s="84">
        <v>43708</v>
      </c>
      <c r="C830" s="83">
        <v>284139.201</v>
      </c>
      <c r="D830" s="83">
        <v>976.39599999999996</v>
      </c>
      <c r="E830" s="83">
        <v>214.96</v>
      </c>
      <c r="F830" s="82">
        <v>1.0775583582841137</v>
      </c>
      <c r="G830" s="82">
        <v>-8.8008817320804678E-2</v>
      </c>
      <c r="H830" s="82">
        <v>4.0918115345503825E-2</v>
      </c>
    </row>
    <row r="831" spans="1:8">
      <c r="A831" s="83" t="s">
        <v>1803</v>
      </c>
      <c r="B831" s="84">
        <v>43709</v>
      </c>
      <c r="C831" s="83">
        <v>286114.81300000002</v>
      </c>
      <c r="D831" s="83">
        <v>980.07799999999997</v>
      </c>
      <c r="E831" s="83">
        <v>215.32</v>
      </c>
      <c r="F831" s="82">
        <v>1.0812534339631164</v>
      </c>
      <c r="G831" s="82">
        <v>-8.4492727901133047E-2</v>
      </c>
      <c r="H831" s="82">
        <v>4.336870669186399E-2</v>
      </c>
    </row>
    <row r="832" spans="1:8">
      <c r="A832" s="83" t="s">
        <v>1804</v>
      </c>
      <c r="B832" s="84">
        <v>43710</v>
      </c>
      <c r="C832" s="83">
        <v>283062.674</v>
      </c>
      <c r="D832" s="83">
        <v>983.76</v>
      </c>
      <c r="E832" s="83">
        <v>215.7</v>
      </c>
      <c r="F832" s="82">
        <v>1.0796652377460449</v>
      </c>
      <c r="G832" s="82">
        <v>-6.8841162718056959E-2</v>
      </c>
      <c r="H832" s="82">
        <v>4.9328663164039721E-2</v>
      </c>
    </row>
    <row r="833" spans="1:8">
      <c r="A833" s="83" t="s">
        <v>1805</v>
      </c>
      <c r="B833" s="84">
        <v>43711</v>
      </c>
      <c r="C833" s="83">
        <v>285573.56</v>
      </c>
      <c r="D833" s="83">
        <v>973.27</v>
      </c>
      <c r="E833" s="83">
        <v>213.67</v>
      </c>
      <c r="F833" s="82">
        <v>1.1363092702293329</v>
      </c>
      <c r="G833" s="82">
        <v>-7.4671280934769602E-2</v>
      </c>
      <c r="H833" s="82">
        <v>4.0820302986019685E-2</v>
      </c>
    </row>
    <row r="834" spans="1:8">
      <c r="A834" s="83" t="s">
        <v>1535</v>
      </c>
      <c r="B834" s="84">
        <v>43712</v>
      </c>
      <c r="C834" s="83">
        <v>290178.45</v>
      </c>
      <c r="D834" s="83">
        <v>990.61</v>
      </c>
      <c r="E834" s="83">
        <v>214.81</v>
      </c>
      <c r="F834" s="82">
        <v>1.1453737980781851</v>
      </c>
      <c r="G834" s="82">
        <v>-5.397610611862913E-2</v>
      </c>
      <c r="H834" s="82">
        <v>5.2164968652037569E-2</v>
      </c>
    </row>
    <row r="835" spans="1:8">
      <c r="A835" s="83" t="s">
        <v>1806</v>
      </c>
      <c r="B835" s="84">
        <v>43715</v>
      </c>
      <c r="C835" s="83">
        <v>294601.57900000003</v>
      </c>
      <c r="D835" s="83">
        <v>1001.93714285714</v>
      </c>
      <c r="E835" s="83">
        <v>215.11</v>
      </c>
      <c r="F835" s="82">
        <v>1.1350441603180847</v>
      </c>
      <c r="G835" s="82">
        <v>-3.6756354387129098E-2</v>
      </c>
      <c r="H835" s="82">
        <v>5.7363350373574651E-2</v>
      </c>
    </row>
    <row r="836" spans="1:8">
      <c r="A836" s="83" t="s">
        <v>1807</v>
      </c>
      <c r="B836" s="84">
        <v>43716</v>
      </c>
      <c r="C836" s="83">
        <v>296731.80900000001</v>
      </c>
      <c r="D836" s="83">
        <v>1005.71285714286</v>
      </c>
      <c r="E836" s="83">
        <v>215.21</v>
      </c>
      <c r="F836" s="82">
        <v>1.1546936355916886</v>
      </c>
      <c r="G836" s="82">
        <v>-1.5666858686469887E-2</v>
      </c>
      <c r="H836" s="82">
        <v>7.4760287654814128E-2</v>
      </c>
    </row>
    <row r="837" spans="1:8">
      <c r="A837" s="83" t="s">
        <v>1808</v>
      </c>
      <c r="B837" s="84">
        <v>43719</v>
      </c>
      <c r="C837" s="83">
        <v>299930.74300000002</v>
      </c>
      <c r="D837" s="83">
        <v>1017.04</v>
      </c>
      <c r="E837" s="83">
        <v>214.03</v>
      </c>
      <c r="F837" s="82">
        <v>1.1480595181106508</v>
      </c>
      <c r="G837" s="82">
        <v>1.5776443268815665E-3</v>
      </c>
      <c r="H837" s="82">
        <v>6.0998884620151239E-2</v>
      </c>
    </row>
    <row r="838" spans="1:8">
      <c r="A838" s="83" t="s">
        <v>1809</v>
      </c>
      <c r="B838" s="84">
        <v>43722</v>
      </c>
      <c r="C838" s="83">
        <v>304460.11099999998</v>
      </c>
      <c r="D838" s="83">
        <v>1023.064</v>
      </c>
      <c r="E838" s="83">
        <v>213.05500000000001</v>
      </c>
      <c r="F838" s="82">
        <v>1.1405513439836139</v>
      </c>
      <c r="G838" s="82">
        <v>9.5920042946915363E-3</v>
      </c>
      <c r="H838" s="82">
        <v>5.3580259123726659E-2</v>
      </c>
    </row>
    <row r="839" spans="1:8">
      <c r="A839" s="83" t="s">
        <v>1810</v>
      </c>
      <c r="B839" s="84">
        <v>43723</v>
      </c>
      <c r="C839" s="83">
        <v>302395.70299999998</v>
      </c>
      <c r="D839" s="83">
        <v>1025.0719999999999</v>
      </c>
      <c r="E839" s="83">
        <v>212.73</v>
      </c>
      <c r="F839" s="82">
        <v>1.0571323219645046</v>
      </c>
      <c r="G839" s="82">
        <v>1.3668232385661172E-2</v>
      </c>
      <c r="H839" s="82">
        <v>5.3118811881188055E-2</v>
      </c>
    </row>
    <row r="840" spans="1:8">
      <c r="A840" s="83" t="s">
        <v>1811</v>
      </c>
      <c r="B840" s="84">
        <v>43724</v>
      </c>
      <c r="C840" s="83">
        <v>305917.15500000003</v>
      </c>
      <c r="D840" s="83">
        <v>1027.08</v>
      </c>
      <c r="E840" s="83">
        <v>213.91</v>
      </c>
      <c r="F840" s="82">
        <v>1.058972399935767</v>
      </c>
      <c r="G840" s="82">
        <v>2.3671174987292209E-2</v>
      </c>
      <c r="H840" s="82">
        <v>5.812227938266723E-2</v>
      </c>
    </row>
    <row r="841" spans="1:8">
      <c r="A841" s="83" t="s">
        <v>1812</v>
      </c>
      <c r="B841" s="84">
        <v>43725</v>
      </c>
      <c r="C841" s="83">
        <v>302082.13500000001</v>
      </c>
      <c r="D841" s="83">
        <v>1018.93</v>
      </c>
      <c r="E841" s="83">
        <v>213.05</v>
      </c>
      <c r="F841" s="82">
        <v>0.94814959245376484</v>
      </c>
      <c r="G841" s="82">
        <v>1.4304770247670628E-2</v>
      </c>
      <c r="H841" s="82">
        <v>5.721516474791577E-2</v>
      </c>
    </row>
    <row r="842" spans="1:8">
      <c r="A842" s="83" t="s">
        <v>1581</v>
      </c>
      <c r="B842" s="84">
        <v>43726</v>
      </c>
      <c r="C842" s="83">
        <v>294166.64399999997</v>
      </c>
      <c r="D842" s="83">
        <v>1021.36</v>
      </c>
      <c r="E842" s="83">
        <v>212.71</v>
      </c>
      <c r="F842" s="82">
        <v>0.86041045219696444</v>
      </c>
      <c r="G842" s="82">
        <v>9.56624710136178E-3</v>
      </c>
      <c r="H842" s="82">
        <v>5.2121332030815148E-2</v>
      </c>
    </row>
    <row r="843" spans="1:8">
      <c r="A843" s="83" t="s">
        <v>1813</v>
      </c>
      <c r="B843" s="84">
        <v>43729</v>
      </c>
      <c r="C843" s="83">
        <v>297712.58500000002</v>
      </c>
      <c r="D843" s="83">
        <v>1028.6500000000001</v>
      </c>
      <c r="E843" s="83">
        <v>213.565</v>
      </c>
      <c r="F843" s="82">
        <v>0.91196538406164396</v>
      </c>
      <c r="G843" s="82">
        <v>1.4391710122517942E-2</v>
      </c>
      <c r="H843" s="82">
        <v>5.5215178615544369E-2</v>
      </c>
    </row>
    <row r="844" spans="1:8">
      <c r="A844" s="83" t="s">
        <v>1794</v>
      </c>
      <c r="B844" s="84">
        <v>43730</v>
      </c>
      <c r="C844" s="83">
        <v>302103.54800000001</v>
      </c>
      <c r="D844" s="83">
        <v>1031.08</v>
      </c>
      <c r="E844" s="83">
        <v>213.85</v>
      </c>
      <c r="F844" s="82">
        <v>0.91117795635655918</v>
      </c>
      <c r="G844" s="82">
        <v>1.4413191267475423E-2</v>
      </c>
      <c r="H844" s="82">
        <v>6.4512917517049129E-2</v>
      </c>
    </row>
    <row r="845" spans="1:8">
      <c r="A845" s="83" t="s">
        <v>1863</v>
      </c>
      <c r="B845" s="84">
        <v>43731</v>
      </c>
      <c r="C845" s="83">
        <v>311471.38</v>
      </c>
      <c r="D845" s="83">
        <v>1015.23</v>
      </c>
      <c r="E845" s="83">
        <v>213.28</v>
      </c>
      <c r="F845" s="82">
        <v>0.97974986794045726</v>
      </c>
      <c r="G845" s="82">
        <v>-4.422695981328606E-3</v>
      </c>
      <c r="H845" s="82">
        <v>6.3051388127398633E-2</v>
      </c>
    </row>
    <row r="846" spans="1:8">
      <c r="A846" s="83" t="s">
        <v>1864</v>
      </c>
      <c r="B846" s="84">
        <v>43732</v>
      </c>
      <c r="C846" s="83">
        <v>312206.47499999998</v>
      </c>
      <c r="D846" s="83">
        <v>1011.35</v>
      </c>
      <c r="E846" s="83">
        <v>213.09</v>
      </c>
      <c r="F846" s="82">
        <v>0.94474845648914885</v>
      </c>
      <c r="G846" s="82">
        <v>-2.0939417994540022E-2</v>
      </c>
      <c r="H846" s="82">
        <v>6.7638659251465505E-2</v>
      </c>
    </row>
    <row r="847" spans="1:8">
      <c r="A847" s="83" t="s">
        <v>1865</v>
      </c>
      <c r="B847" s="84">
        <v>43733</v>
      </c>
      <c r="C847" s="83">
        <v>314409.18800000002</v>
      </c>
      <c r="D847" s="83">
        <v>1005.56</v>
      </c>
      <c r="E847" s="83">
        <v>212.96</v>
      </c>
      <c r="F847" s="82">
        <v>0.90467794375912103</v>
      </c>
      <c r="G847" s="82">
        <v>-3.1794963965282586E-2</v>
      </c>
      <c r="H847" s="82">
        <v>4.520245398773004E-2</v>
      </c>
    </row>
    <row r="848" spans="1:8">
      <c r="A848" s="83" t="s">
        <v>1866</v>
      </c>
      <c r="B848" s="84">
        <v>43736</v>
      </c>
      <c r="C848" s="83">
        <v>320023.90500000003</v>
      </c>
      <c r="D848" s="83">
        <v>1002.824</v>
      </c>
      <c r="E848" s="83">
        <v>212.63749999999999</v>
      </c>
      <c r="F848" s="82">
        <v>0.89784714220395956</v>
      </c>
      <c r="G848" s="82">
        <v>-3.7920084424617362E-2</v>
      </c>
      <c r="H848" s="82">
        <v>4.7630191653939002E-2</v>
      </c>
    </row>
    <row r="849" spans="1:8">
      <c r="A849" s="83" t="s">
        <v>1867</v>
      </c>
      <c r="B849" s="84">
        <v>43737</v>
      </c>
      <c r="C849" s="83">
        <v>318250.56699999998</v>
      </c>
      <c r="D849" s="83">
        <v>1001.912</v>
      </c>
      <c r="E849" s="83">
        <v>212.53</v>
      </c>
      <c r="F849" s="82">
        <v>0.82255095402426526</v>
      </c>
      <c r="G849" s="82">
        <v>-3.8269116320144292E-2</v>
      </c>
      <c r="H849" s="82">
        <v>4.4886922320550582E-2</v>
      </c>
    </row>
    <row r="850" spans="1:8">
      <c r="A850" s="83" t="s">
        <v>1868</v>
      </c>
      <c r="B850" s="84">
        <v>43738</v>
      </c>
      <c r="C850" s="83">
        <v>324705.88299999997</v>
      </c>
      <c r="D850" s="83">
        <v>1001</v>
      </c>
      <c r="E850" s="83">
        <v>212.6</v>
      </c>
      <c r="F850" s="82">
        <v>0.79757413820974365</v>
      </c>
      <c r="G850" s="82">
        <v>-4.3039330031930501E-2</v>
      </c>
      <c r="H850" s="82">
        <v>4.2667974497302641E-2</v>
      </c>
    </row>
    <row r="851" spans="1:8">
      <c r="A851" s="83" t="s">
        <v>1869</v>
      </c>
      <c r="B851" s="84">
        <v>43739</v>
      </c>
      <c r="C851" s="83">
        <v>326098.07199999999</v>
      </c>
      <c r="D851" s="83">
        <v>998.48</v>
      </c>
      <c r="E851" s="83">
        <v>212.08</v>
      </c>
      <c r="F851" s="82">
        <v>0.74006113995222123</v>
      </c>
      <c r="G851" s="82">
        <v>-4.5656479152170415E-2</v>
      </c>
      <c r="H851" s="82">
        <v>2.8728035603846624E-2</v>
      </c>
    </row>
    <row r="852" spans="1:8">
      <c r="A852" s="83" t="s">
        <v>1870</v>
      </c>
      <c r="B852" s="84">
        <v>43740</v>
      </c>
      <c r="C852" s="83">
        <v>326117.22399999999</v>
      </c>
      <c r="D852" s="83">
        <v>989.2</v>
      </c>
      <c r="E852" s="83">
        <v>209.62</v>
      </c>
      <c r="F852" s="82">
        <v>0.67150455141873056</v>
      </c>
      <c r="G852" s="82">
        <v>-5.4594943822372399E-2</v>
      </c>
      <c r="H852" s="82">
        <v>1.3097481997003557E-2</v>
      </c>
    </row>
    <row r="853" spans="1:8">
      <c r="A853" s="83" t="s">
        <v>1562</v>
      </c>
      <c r="B853" s="84">
        <v>43743</v>
      </c>
      <c r="C853" s="83">
        <v>327305.77</v>
      </c>
      <c r="D853" s="83">
        <v>992.17600000000004</v>
      </c>
      <c r="E853" s="83">
        <v>209.77</v>
      </c>
      <c r="F853" s="82">
        <v>0.67436788994486396</v>
      </c>
      <c r="G853" s="82">
        <v>-5.1819571865443503E-2</v>
      </c>
      <c r="H853" s="82">
        <v>1.5736974627154732E-2</v>
      </c>
    </row>
    <row r="854" spans="1:8">
      <c r="A854" s="83" t="s">
        <v>1871</v>
      </c>
      <c r="B854" s="84">
        <v>43744</v>
      </c>
      <c r="C854" s="83">
        <v>320208.44199999998</v>
      </c>
      <c r="D854" s="83">
        <v>993.16800000000001</v>
      </c>
      <c r="E854" s="83">
        <v>209.82</v>
      </c>
      <c r="F854" s="82">
        <v>0.70088952795982551</v>
      </c>
      <c r="G854" s="82">
        <v>-3.8838672215232739E-2</v>
      </c>
      <c r="H854" s="82">
        <v>2.206634517024697E-2</v>
      </c>
    </row>
    <row r="855" spans="1:8">
      <c r="A855" s="83" t="s">
        <v>1536</v>
      </c>
      <c r="B855" s="84">
        <v>43745</v>
      </c>
      <c r="C855" s="83">
        <v>320909.72100000002</v>
      </c>
      <c r="D855" s="83">
        <v>994.16</v>
      </c>
      <c r="E855" s="83">
        <v>208.69</v>
      </c>
      <c r="F855" s="82">
        <v>0.72941868717978586</v>
      </c>
      <c r="G855" s="82">
        <v>-3.9486778161019531E-2</v>
      </c>
      <c r="H855" s="82">
        <v>1.5770260403991321E-2</v>
      </c>
    </row>
    <row r="856" spans="1:8">
      <c r="A856" s="83" t="s">
        <v>1872</v>
      </c>
      <c r="B856" s="84">
        <v>43746</v>
      </c>
      <c r="C856" s="83">
        <v>314469.76799999998</v>
      </c>
      <c r="D856" s="83">
        <v>993.95</v>
      </c>
      <c r="E856" s="83">
        <v>208.51</v>
      </c>
      <c r="F856" s="82">
        <v>0.70828381640675064</v>
      </c>
      <c r="G856" s="82">
        <v>-1.7167797870488943E-2</v>
      </c>
      <c r="H856" s="82">
        <v>2.734528971225858E-2</v>
      </c>
    </row>
    <row r="857" spans="1:8">
      <c r="A857" s="83" t="s">
        <v>1873</v>
      </c>
      <c r="B857" s="84">
        <v>43747</v>
      </c>
      <c r="C857" s="83">
        <v>313049.05</v>
      </c>
      <c r="D857" s="83">
        <v>993.01</v>
      </c>
      <c r="E857" s="83">
        <v>206.76</v>
      </c>
      <c r="F857" s="82">
        <v>0.77445932816912433</v>
      </c>
      <c r="G857" s="82">
        <v>-1.036071141691397E-2</v>
      </c>
      <c r="H857" s="82">
        <v>2.2906050561519731E-2</v>
      </c>
    </row>
    <row r="858" spans="1:8">
      <c r="A858" s="83" t="s">
        <v>1874</v>
      </c>
      <c r="B858" s="84">
        <v>43750</v>
      </c>
      <c r="C858" s="83">
        <v>322059.82699999999</v>
      </c>
      <c r="D858" s="83">
        <v>1007.674</v>
      </c>
      <c r="E858" s="83">
        <v>207.33</v>
      </c>
      <c r="F858" s="82">
        <v>0.83839317180931072</v>
      </c>
      <c r="G858" s="82">
        <v>1.2229030637870286E-2</v>
      </c>
      <c r="H858" s="82">
        <v>2.4408320569198283E-2</v>
      </c>
    </row>
    <row r="859" spans="1:8">
      <c r="A859" s="83" t="s">
        <v>1875</v>
      </c>
      <c r="B859" s="84">
        <v>43751</v>
      </c>
      <c r="C859" s="83">
        <v>326190.80499999999</v>
      </c>
      <c r="D859" s="83">
        <v>1012.562</v>
      </c>
      <c r="E859" s="83">
        <v>207.52</v>
      </c>
      <c r="F859" s="82">
        <v>0.80367782044107838</v>
      </c>
      <c r="G859" s="82">
        <v>1.8684292598517116E-2</v>
      </c>
      <c r="H859" s="82">
        <v>2.36274848320428E-2</v>
      </c>
    </row>
    <row r="860" spans="1:8">
      <c r="A860" s="83" t="s">
        <v>1558</v>
      </c>
      <c r="B860" s="84">
        <v>43752</v>
      </c>
      <c r="C860" s="83">
        <v>319871.62300000002</v>
      </c>
      <c r="D860" s="83">
        <v>1017.45</v>
      </c>
      <c r="E860" s="83">
        <v>208.54</v>
      </c>
      <c r="F860" s="82">
        <v>0.76709325765665626</v>
      </c>
      <c r="G860" s="82">
        <v>3.2242028265038192E-2</v>
      </c>
      <c r="H860" s="82">
        <v>3.345061697804641E-2</v>
      </c>
    </row>
    <row r="861" spans="1:8">
      <c r="A861" s="83" t="s">
        <v>1565</v>
      </c>
      <c r="B861" s="84">
        <v>43753</v>
      </c>
      <c r="C861" s="83">
        <v>308978.93800000002</v>
      </c>
      <c r="D861" s="83">
        <v>1019.25</v>
      </c>
      <c r="E861" s="83">
        <v>208.43</v>
      </c>
      <c r="F861" s="82">
        <v>0.76526105362988717</v>
      </c>
      <c r="G861" s="82">
        <v>4.2956398948090113E-2</v>
      </c>
      <c r="H861" s="82">
        <v>4.944363325109502E-2</v>
      </c>
    </row>
    <row r="862" spans="1:8">
      <c r="A862" s="83" t="s">
        <v>1876</v>
      </c>
      <c r="B862" s="84">
        <v>43754</v>
      </c>
      <c r="C862" s="83">
        <v>309640.31800000003</v>
      </c>
      <c r="D862" s="83">
        <v>1024.08</v>
      </c>
      <c r="E862" s="83">
        <v>208.99</v>
      </c>
      <c r="F862" s="82">
        <v>0.7711302068795105</v>
      </c>
      <c r="G862" s="82">
        <v>5.090972528656601E-2</v>
      </c>
      <c r="H862" s="82">
        <v>5.7909390027841123E-2</v>
      </c>
    </row>
    <row r="863" spans="1:8">
      <c r="A863" s="83" t="s">
        <v>1877</v>
      </c>
      <c r="B863" s="84">
        <v>43758</v>
      </c>
      <c r="C863" s="83">
        <v>301391.08299999998</v>
      </c>
      <c r="D863" s="83">
        <v>1027.624</v>
      </c>
      <c r="E863" s="83">
        <v>210.94</v>
      </c>
      <c r="F863" s="82">
        <v>0.66881827116607551</v>
      </c>
      <c r="G863" s="82">
        <v>5.7585394218201635E-2</v>
      </c>
      <c r="H863" s="82">
        <v>5.9840225091694732E-2</v>
      </c>
    </row>
    <row r="864" spans="1:8">
      <c r="A864" s="83" t="s">
        <v>1878</v>
      </c>
      <c r="B864" s="84">
        <v>43759</v>
      </c>
      <c r="C864" s="83">
        <v>302173.07400000002</v>
      </c>
      <c r="D864" s="83">
        <v>1028.51</v>
      </c>
      <c r="E864" s="83">
        <v>210.88</v>
      </c>
      <c r="F864" s="82">
        <v>0.65271726663680352</v>
      </c>
      <c r="G864" s="82">
        <v>4.4533138342168987E-2</v>
      </c>
      <c r="H864" s="82">
        <v>4.3598752907408445E-2</v>
      </c>
    </row>
    <row r="865" spans="1:8">
      <c r="A865" s="83" t="s">
        <v>1529</v>
      </c>
      <c r="B865" s="84">
        <v>43760</v>
      </c>
      <c r="C865" s="83">
        <v>308314.88</v>
      </c>
      <c r="D865" s="83">
        <v>1034.08</v>
      </c>
      <c r="E865" s="83">
        <v>212.38</v>
      </c>
      <c r="F865" s="82">
        <v>0.68543375548231533</v>
      </c>
      <c r="G865" s="82">
        <v>5.1204115033902209E-2</v>
      </c>
      <c r="H865" s="82">
        <v>4.3995477559848561E-2</v>
      </c>
    </row>
    <row r="866" spans="1:8">
      <c r="A866" s="83" t="s">
        <v>1930</v>
      </c>
      <c r="B866" s="84">
        <v>43761</v>
      </c>
      <c r="C866" s="83">
        <v>305807.58</v>
      </c>
      <c r="D866" s="83">
        <v>1030.95</v>
      </c>
      <c r="E866" s="83">
        <v>212.81</v>
      </c>
      <c r="F866" s="82">
        <v>0.6216692703941864</v>
      </c>
      <c r="G866" s="82">
        <v>4.8565907241659989E-2</v>
      </c>
      <c r="H866" s="82">
        <v>4.9514227942989653E-2</v>
      </c>
    </row>
    <row r="867" spans="1:8">
      <c r="A867" s="83" t="s">
        <v>1929</v>
      </c>
      <c r="B867" s="84">
        <v>43764</v>
      </c>
      <c r="C867" s="83">
        <v>303449.80200000003</v>
      </c>
      <c r="D867" s="83">
        <v>1038.162</v>
      </c>
      <c r="E867" s="83">
        <v>211.66399999999999</v>
      </c>
      <c r="F867" s="82">
        <v>0.60184230196687061</v>
      </c>
      <c r="G867" s="82">
        <v>5.6083741086233374E-2</v>
      </c>
      <c r="H867" s="82">
        <v>4.4996297210565084E-2</v>
      </c>
    </row>
    <row r="868" spans="1:8">
      <c r="A868" s="83" t="s">
        <v>1928</v>
      </c>
      <c r="B868" s="84">
        <v>43766</v>
      </c>
      <c r="C868" s="83">
        <v>305969.90000000002</v>
      </c>
      <c r="D868" s="83">
        <v>1042.97</v>
      </c>
      <c r="E868" s="83">
        <v>210.9</v>
      </c>
      <c r="F868" s="82">
        <v>0.62941576503004359</v>
      </c>
      <c r="G868" s="82">
        <v>6.1158252446940509E-2</v>
      </c>
      <c r="H868" s="82">
        <v>4.3026706231453993E-2</v>
      </c>
    </row>
    <row r="869" spans="1:8">
      <c r="A869" s="83" t="s">
        <v>1927</v>
      </c>
      <c r="B869" s="84">
        <v>43768</v>
      </c>
      <c r="C869" s="83">
        <v>309661.321</v>
      </c>
      <c r="D869" s="83">
        <v>1041.5</v>
      </c>
      <c r="E869" s="83">
        <v>211.33</v>
      </c>
      <c r="F869" s="82">
        <v>0.67096640004489561</v>
      </c>
      <c r="G869" s="82">
        <v>8.4285922501926125E-2</v>
      </c>
      <c r="H869" s="82">
        <v>5.6333100069979158E-2</v>
      </c>
    </row>
    <row r="870" spans="1:8">
      <c r="A870" s="83" t="s">
        <v>1926</v>
      </c>
      <c r="B870" s="84">
        <v>43771</v>
      </c>
      <c r="C870" s="83">
        <v>308730.16200000001</v>
      </c>
      <c r="D870" s="83">
        <v>1055.33</v>
      </c>
      <c r="E870" s="83">
        <v>210.17500000000001</v>
      </c>
      <c r="F870" s="82">
        <v>0.70512626753562357</v>
      </c>
      <c r="G870" s="82">
        <v>0.10731860867740406</v>
      </c>
      <c r="H870" s="82">
        <v>5.9563420044363768E-2</v>
      </c>
    </row>
    <row r="871" spans="1:8">
      <c r="A871" s="83" t="s">
        <v>1925</v>
      </c>
      <c r="B871" s="84">
        <v>43772</v>
      </c>
      <c r="C871" s="83">
        <v>308960.90399999998</v>
      </c>
      <c r="D871" s="83">
        <v>1059.94</v>
      </c>
      <c r="E871" s="83">
        <v>209.79</v>
      </c>
      <c r="F871" s="82">
        <v>0.72757022007780092</v>
      </c>
      <c r="G871" s="82">
        <v>0.1250822630294024</v>
      </c>
      <c r="H871" s="82">
        <v>4.78366735343696E-2</v>
      </c>
    </row>
    <row r="872" spans="1:8">
      <c r="A872" s="83" t="s">
        <v>1924</v>
      </c>
      <c r="B872" s="84">
        <v>43773</v>
      </c>
      <c r="C872" s="83">
        <v>304676.48200000002</v>
      </c>
      <c r="D872" s="83">
        <v>1064.55</v>
      </c>
      <c r="E872" s="83">
        <v>210</v>
      </c>
      <c r="F872" s="82">
        <v>0.68677246855258001</v>
      </c>
      <c r="G872" s="82">
        <v>0.1343705045553838</v>
      </c>
      <c r="H872" s="82">
        <v>4.5660508888114348E-2</v>
      </c>
    </row>
    <row r="873" spans="1:8">
      <c r="A873" s="83" t="s">
        <v>1923</v>
      </c>
      <c r="B873" s="84">
        <v>43774</v>
      </c>
      <c r="C873" s="83">
        <v>305333.22600000002</v>
      </c>
      <c r="D873" s="83">
        <v>1071.22</v>
      </c>
      <c r="E873" s="83">
        <v>212.77</v>
      </c>
      <c r="F873" s="82">
        <v>0.66648869798247468</v>
      </c>
      <c r="G873" s="82">
        <v>0.14593495934959355</v>
      </c>
      <c r="H873" s="82">
        <v>5.7925616547334968E-2</v>
      </c>
    </row>
    <row r="874" spans="1:8">
      <c r="A874" s="83" t="s">
        <v>1922</v>
      </c>
      <c r="B874" s="84">
        <v>43778</v>
      </c>
      <c r="C874" s="83">
        <v>305858.875</v>
      </c>
      <c r="D874" s="83">
        <v>1058.9933333333299</v>
      </c>
      <c r="E874" s="83">
        <v>212.88200000000001</v>
      </c>
      <c r="F874" s="82">
        <v>0.66801209921289129</v>
      </c>
      <c r="G874" s="82">
        <v>0.10782631740452131</v>
      </c>
      <c r="H874" s="82">
        <v>4.5332678615271238E-2</v>
      </c>
    </row>
    <row r="875" spans="1:8">
      <c r="A875" s="83" t="s">
        <v>1921</v>
      </c>
      <c r="B875" s="84">
        <v>43779</v>
      </c>
      <c r="C875" s="83">
        <v>302795.087</v>
      </c>
      <c r="D875" s="83">
        <v>1055.9366666666699</v>
      </c>
      <c r="E875" s="83">
        <v>212.91</v>
      </c>
      <c r="F875" s="82">
        <v>0.65057000645411689</v>
      </c>
      <c r="G875" s="82">
        <v>7.9915101582201054E-2</v>
      </c>
      <c r="H875" s="82">
        <v>3.8471387286761249E-2</v>
      </c>
    </row>
    <row r="876" spans="1:8">
      <c r="A876" s="83" t="s">
        <v>1559</v>
      </c>
      <c r="B876" s="84">
        <v>43780</v>
      </c>
      <c r="C876" s="83">
        <v>303944.08600000001</v>
      </c>
      <c r="D876" s="83">
        <v>1052.8800000000001</v>
      </c>
      <c r="E876" s="83">
        <v>212.51</v>
      </c>
      <c r="F876" s="82">
        <v>0.66163575492049476</v>
      </c>
      <c r="G876" s="82">
        <v>6.8818217255717462E-2</v>
      </c>
      <c r="H876" s="82">
        <v>3.4212575433132164E-2</v>
      </c>
    </row>
    <row r="877" spans="1:8">
      <c r="A877" s="83" t="s">
        <v>1920</v>
      </c>
      <c r="B877" s="84">
        <v>43781</v>
      </c>
      <c r="C877" s="83">
        <v>306655.33899999998</v>
      </c>
      <c r="D877" s="83">
        <v>1055.83</v>
      </c>
      <c r="E877" s="83">
        <v>213.33</v>
      </c>
      <c r="F877" s="82">
        <v>0.66515894891284644</v>
      </c>
      <c r="G877" s="82">
        <v>6.393720147524129E-2</v>
      </c>
      <c r="H877" s="82">
        <v>3.7042438384133014E-2</v>
      </c>
    </row>
    <row r="878" spans="1:8">
      <c r="A878" s="83" t="s">
        <v>1919</v>
      </c>
      <c r="B878" s="84">
        <v>43782</v>
      </c>
      <c r="C878" s="83">
        <v>307094.07799999998</v>
      </c>
      <c r="D878" s="83">
        <v>1043.83</v>
      </c>
      <c r="E878" s="83">
        <v>211.61</v>
      </c>
      <c r="F878" s="82">
        <v>0.65906760871397352</v>
      </c>
      <c r="G878" s="82">
        <v>5.1961663660092361E-2</v>
      </c>
      <c r="H878" s="82">
        <v>2.6734594856865801E-2</v>
      </c>
    </row>
    <row r="879" spans="1:8">
      <c r="A879" s="83" t="s">
        <v>1918</v>
      </c>
      <c r="B879" s="84">
        <v>43785</v>
      </c>
      <c r="C879" s="83">
        <v>306885.77899999998</v>
      </c>
      <c r="D879" s="83">
        <v>1048.8040000000001</v>
      </c>
      <c r="E879" s="83">
        <v>211.4</v>
      </c>
      <c r="F879" s="82">
        <v>0.66576532952362544</v>
      </c>
      <c r="G879" s="82">
        <v>7.5663312923704984E-2</v>
      </c>
      <c r="H879" s="82">
        <v>2.8070107183846726E-2</v>
      </c>
    </row>
    <row r="880" spans="1:8">
      <c r="A880" s="83" t="s">
        <v>1917</v>
      </c>
      <c r="B880" s="84">
        <v>43786</v>
      </c>
      <c r="C880" s="83">
        <v>302340.554</v>
      </c>
      <c r="D880" s="83">
        <v>1050.462</v>
      </c>
      <c r="E880" s="83">
        <v>211.33</v>
      </c>
      <c r="F880" s="82">
        <v>0.67345657207158105</v>
      </c>
      <c r="G880" s="82">
        <v>8.2147272127905069E-2</v>
      </c>
      <c r="H880" s="82">
        <v>2.8319789791251049E-2</v>
      </c>
    </row>
    <row r="881" spans="1:8">
      <c r="A881" s="83" t="s">
        <v>1679</v>
      </c>
      <c r="B881" s="84">
        <v>43787</v>
      </c>
      <c r="C881" s="83">
        <v>302726.27600000001</v>
      </c>
      <c r="D881" s="83">
        <v>1052.1199999999999</v>
      </c>
      <c r="E881" s="83">
        <v>211.37</v>
      </c>
      <c r="F881" s="82">
        <v>0.66139866978904216</v>
      </c>
      <c r="G881" s="82">
        <v>8.8689065717449056E-2</v>
      </c>
      <c r="H881" s="82">
        <v>4.0667618531829985E-2</v>
      </c>
    </row>
    <row r="882" spans="1:8">
      <c r="A882" s="83" t="s">
        <v>1916</v>
      </c>
      <c r="B882" s="84">
        <v>43788</v>
      </c>
      <c r="C882" s="83">
        <v>304688.52500000002</v>
      </c>
      <c r="D882" s="83">
        <v>1057.1600000000001</v>
      </c>
      <c r="E882" s="83">
        <v>212.81</v>
      </c>
      <c r="F882" s="82">
        <v>0.66303622247863414</v>
      </c>
      <c r="G882" s="82">
        <v>9.4345872756257831E-2</v>
      </c>
      <c r="H882" s="82">
        <v>4.9203766701178209E-2</v>
      </c>
    </row>
    <row r="883" spans="1:8">
      <c r="A883" s="83" t="s">
        <v>1915</v>
      </c>
      <c r="B883" s="84">
        <v>43789</v>
      </c>
      <c r="C883" s="83">
        <v>304997.00400000002</v>
      </c>
      <c r="D883" s="83">
        <v>1052</v>
      </c>
      <c r="E883" s="83">
        <v>213.09</v>
      </c>
      <c r="F883" s="82">
        <v>0.67586020001725355</v>
      </c>
      <c r="G883" s="82">
        <v>8.6619703761852573E-2</v>
      </c>
      <c r="H883" s="82">
        <v>5.0325315457413256E-2</v>
      </c>
    </row>
    <row r="884" spans="1:8">
      <c r="A884" s="83" t="s">
        <v>2036</v>
      </c>
      <c r="B884" s="84">
        <v>43792</v>
      </c>
      <c r="C884" s="83">
        <v>305622.47499999998</v>
      </c>
      <c r="D884" s="83">
        <v>1052.8820000000001</v>
      </c>
      <c r="E884" s="83">
        <v>211.815</v>
      </c>
      <c r="F884" s="82">
        <v>0.70911347376933032</v>
      </c>
      <c r="G884" s="82">
        <v>7.4104149791582197E-2</v>
      </c>
      <c r="H884" s="82">
        <v>3.2966765014264432E-2</v>
      </c>
    </row>
    <row r="885" spans="1:8">
      <c r="A885" s="83" t="s">
        <v>2037</v>
      </c>
      <c r="B885" s="84">
        <v>43793</v>
      </c>
      <c r="C885" s="83">
        <v>305774.01400000002</v>
      </c>
      <c r="D885" s="83">
        <v>1053.1759999999999</v>
      </c>
      <c r="E885" s="83">
        <v>211.39</v>
      </c>
      <c r="F885" s="82">
        <v>0.76180033498945887</v>
      </c>
      <c r="G885" s="82">
        <v>7.0000690863131876E-2</v>
      </c>
      <c r="H885" s="82">
        <v>2.7262124599086279E-2</v>
      </c>
    </row>
    <row r="886" spans="1:8">
      <c r="A886" s="83" t="s">
        <v>2038</v>
      </c>
      <c r="B886" s="84">
        <v>43794</v>
      </c>
      <c r="C886" s="83">
        <v>308477.14899999998</v>
      </c>
      <c r="D886" s="83">
        <v>1053.47</v>
      </c>
      <c r="E886" s="83">
        <v>211.59</v>
      </c>
      <c r="F886" s="82">
        <v>0.75454038159103365</v>
      </c>
      <c r="G886" s="82">
        <v>6.5930730236464452E-2</v>
      </c>
      <c r="H886" s="82">
        <v>2.6040151294733693E-2</v>
      </c>
    </row>
    <row r="887" spans="1:8">
      <c r="A887" s="83" t="s">
        <v>2039</v>
      </c>
      <c r="B887" s="84">
        <v>43795</v>
      </c>
      <c r="C887" s="83">
        <v>309643.342</v>
      </c>
      <c r="D887" s="83">
        <v>1047.8399999999999</v>
      </c>
      <c r="E887" s="83">
        <v>209.02</v>
      </c>
      <c r="F887" s="82">
        <v>0.75476381725582242</v>
      </c>
      <c r="G887" s="82">
        <v>7.7381809208496799E-2</v>
      </c>
      <c r="H887" s="82">
        <v>1.8715274393215742E-2</v>
      </c>
    </row>
    <row r="888" spans="1:8">
      <c r="A888" s="83" t="s">
        <v>2040</v>
      </c>
      <c r="B888" s="84">
        <v>43796</v>
      </c>
      <c r="C888" s="83">
        <v>311230.07299999997</v>
      </c>
      <c r="D888" s="83">
        <v>1052.93</v>
      </c>
      <c r="E888" s="83">
        <v>209.23</v>
      </c>
      <c r="F888" s="82">
        <v>0.77123900196456474</v>
      </c>
      <c r="G888" s="82">
        <v>7.9883902198884194E-2</v>
      </c>
      <c r="H888" s="82">
        <v>2.468289338361318E-2</v>
      </c>
    </row>
    <row r="889" spans="1:8">
      <c r="A889" s="83" t="s">
        <v>2041</v>
      </c>
      <c r="B889" s="84">
        <v>43799</v>
      </c>
      <c r="C889" s="83">
        <v>314587.853</v>
      </c>
      <c r="D889" s="83">
        <v>1045.3040000000001</v>
      </c>
      <c r="E889" s="83">
        <v>209.815</v>
      </c>
      <c r="F889" s="82">
        <v>0.83697825263105052</v>
      </c>
      <c r="G889" s="82">
        <v>7.1054287172193975E-2</v>
      </c>
      <c r="H889" s="82">
        <v>2.3278157645750586E-2</v>
      </c>
    </row>
    <row r="890" spans="1:8">
      <c r="A890" s="83" t="s">
        <v>2042</v>
      </c>
      <c r="B890" s="84">
        <v>43800</v>
      </c>
      <c r="C890" s="83">
        <v>318670.5</v>
      </c>
      <c r="D890" s="83">
        <v>1042.7619999999999</v>
      </c>
      <c r="E890" s="83">
        <v>210.01</v>
      </c>
      <c r="F890" s="82">
        <v>0.91435660069624869</v>
      </c>
      <c r="G890" s="82">
        <v>6.7780087448928272E-2</v>
      </c>
      <c r="H890" s="82">
        <v>2.1399737366859517E-2</v>
      </c>
    </row>
    <row r="891" spans="1:8">
      <c r="A891" s="83" t="s">
        <v>1569</v>
      </c>
      <c r="B891" s="84">
        <v>43801</v>
      </c>
      <c r="C891" s="83">
        <v>320194.82500000001</v>
      </c>
      <c r="D891" s="83">
        <v>1040.22</v>
      </c>
      <c r="E891" s="83">
        <v>210.78</v>
      </c>
      <c r="F891" s="82">
        <v>0.9150431100994143</v>
      </c>
      <c r="G891" s="82">
        <v>6.1275710088148916E-2</v>
      </c>
      <c r="H891" s="82">
        <v>2.9702002931118798E-2</v>
      </c>
    </row>
    <row r="892" spans="1:8">
      <c r="A892" s="83" t="s">
        <v>1518</v>
      </c>
      <c r="B892" s="84">
        <v>43802</v>
      </c>
      <c r="C892" s="83">
        <v>320814.36700000003</v>
      </c>
      <c r="D892" s="83">
        <v>1037.3800000000001</v>
      </c>
      <c r="E892" s="83">
        <v>210.97</v>
      </c>
      <c r="F892" s="82">
        <v>0.9589073291482495</v>
      </c>
      <c r="G892" s="82">
        <v>4.6093962709369274E-2</v>
      </c>
      <c r="H892" s="82">
        <v>3.5689739813451249E-2</v>
      </c>
    </row>
    <row r="893" spans="1:8">
      <c r="A893" s="83" t="s">
        <v>2043</v>
      </c>
      <c r="B893" s="84">
        <v>43803</v>
      </c>
      <c r="C893" s="83">
        <v>322527.91800000001</v>
      </c>
      <c r="D893" s="83">
        <v>1036.57</v>
      </c>
      <c r="E893" s="83">
        <v>210.82</v>
      </c>
      <c r="F893" s="82">
        <v>1.0176431088907489</v>
      </c>
      <c r="G893" s="82">
        <v>2.9579157520436272E-2</v>
      </c>
      <c r="H893" s="82">
        <v>2.9909989130302073E-2</v>
      </c>
    </row>
    <row r="894" spans="1:8">
      <c r="A894" s="83" t="s">
        <v>2044</v>
      </c>
      <c r="B894" s="84">
        <v>43806</v>
      </c>
      <c r="C894" s="83">
        <v>327624.81199999998</v>
      </c>
      <c r="D894" s="83">
        <v>1045.2940000000001</v>
      </c>
      <c r="E894" s="83">
        <v>213.25749999999999</v>
      </c>
      <c r="F894" s="82">
        <v>1.008261765309844</v>
      </c>
      <c r="G894" s="82">
        <v>3.3072749374895016E-2</v>
      </c>
      <c r="H894" s="82">
        <v>4.0128273911134826E-2</v>
      </c>
    </row>
    <row r="895" spans="1:8">
      <c r="A895" s="83" t="s">
        <v>2045</v>
      </c>
      <c r="B895" s="84">
        <v>43807</v>
      </c>
      <c r="C895" s="83">
        <v>332567.223</v>
      </c>
      <c r="D895" s="83">
        <v>1048.202</v>
      </c>
      <c r="E895" s="83">
        <v>214.07</v>
      </c>
      <c r="F895" s="82">
        <v>0.9997499945882371</v>
      </c>
      <c r="G895" s="82">
        <v>3.0812198216094489E-2</v>
      </c>
      <c r="H895" s="82">
        <v>3.1811828216127713E-2</v>
      </c>
    </row>
    <row r="896" spans="1:8">
      <c r="A896" s="83" t="s">
        <v>2046</v>
      </c>
      <c r="B896" s="84">
        <v>43808</v>
      </c>
      <c r="C896" s="83">
        <v>335792.00599999999</v>
      </c>
      <c r="D896" s="83">
        <v>1051.1099999999999</v>
      </c>
      <c r="E896" s="83">
        <v>213.69</v>
      </c>
      <c r="F896" s="82">
        <v>1.02648497872985</v>
      </c>
      <c r="G896" s="82">
        <v>3.6342124722701374E-2</v>
      </c>
      <c r="H896" s="82">
        <v>2.0487106017191836E-2</v>
      </c>
    </row>
    <row r="897" spans="1:8">
      <c r="A897" s="83" t="s">
        <v>2047</v>
      </c>
      <c r="B897" s="84">
        <v>43809</v>
      </c>
      <c r="C897" s="83">
        <v>339434.40500000003</v>
      </c>
      <c r="D897" s="83">
        <v>1049.5</v>
      </c>
      <c r="E897" s="83">
        <v>213.36</v>
      </c>
      <c r="F897" s="82">
        <v>1.0342454846904685</v>
      </c>
      <c r="G897" s="82">
        <v>4.7499276382110267E-2</v>
      </c>
      <c r="H897" s="82">
        <v>1.8133231532735383E-2</v>
      </c>
    </row>
    <row r="898" spans="1:8">
      <c r="A898" s="83" t="s">
        <v>2048</v>
      </c>
      <c r="B898" s="84">
        <v>43810</v>
      </c>
      <c r="C898" s="83">
        <v>339386.60600000003</v>
      </c>
      <c r="D898" s="83">
        <v>1058.23</v>
      </c>
      <c r="E898" s="83">
        <v>213.45</v>
      </c>
      <c r="F898" s="82">
        <v>1.0312431531117432</v>
      </c>
      <c r="G898" s="82">
        <v>8.1550389498363796E-2</v>
      </c>
      <c r="H898" s="82">
        <v>2.1890821175090558E-2</v>
      </c>
    </row>
    <row r="899" spans="1:8">
      <c r="A899" s="83" t="s">
        <v>2049</v>
      </c>
      <c r="B899" s="84">
        <v>43813</v>
      </c>
      <c r="C899" s="83">
        <v>343291.75099999999</v>
      </c>
      <c r="D899" s="83">
        <v>1076.068</v>
      </c>
      <c r="E899" s="83">
        <v>213.75</v>
      </c>
      <c r="F899" s="82">
        <v>1.0569793434285328</v>
      </c>
      <c r="G899" s="82">
        <v>0.10864669168176011</v>
      </c>
      <c r="H899" s="82">
        <v>2.4442846872753332E-2</v>
      </c>
    </row>
    <row r="900" spans="1:8">
      <c r="A900" s="83" t="s">
        <v>1506</v>
      </c>
      <c r="B900" s="84">
        <v>43814</v>
      </c>
      <c r="C900" s="83">
        <v>344115.06400000001</v>
      </c>
      <c r="D900" s="83">
        <v>1082.0139999999999</v>
      </c>
      <c r="E900" s="83">
        <v>213.85</v>
      </c>
      <c r="F900" s="82">
        <v>1.0616074562099835</v>
      </c>
      <c r="G900" s="82">
        <v>0.12383178055443023</v>
      </c>
      <c r="H900" s="82">
        <v>3.16962562717098E-2</v>
      </c>
    </row>
    <row r="901" spans="1:8">
      <c r="A901" s="83" t="s">
        <v>2050</v>
      </c>
      <c r="B901" s="84">
        <v>43815</v>
      </c>
      <c r="C901" s="83">
        <v>344487.62</v>
      </c>
      <c r="D901" s="83">
        <v>1087.96</v>
      </c>
      <c r="E901" s="83">
        <v>213.51</v>
      </c>
      <c r="F901" s="82">
        <v>1.0722929587631969</v>
      </c>
      <c r="G901" s="82">
        <v>0.12765339966832512</v>
      </c>
      <c r="H901" s="82">
        <v>3.9686404363069583E-2</v>
      </c>
    </row>
    <row r="902" spans="1:8">
      <c r="A902" s="83" t="s">
        <v>2051</v>
      </c>
      <c r="B902" s="84">
        <v>43816</v>
      </c>
      <c r="C902" s="83">
        <v>346870.73200000002</v>
      </c>
      <c r="D902" s="83">
        <v>1102.6099999999999</v>
      </c>
      <c r="E902" s="83">
        <v>215.24</v>
      </c>
      <c r="F902" s="82">
        <v>1.0977703458256656</v>
      </c>
      <c r="G902" s="82">
        <v>0.12637654510164453</v>
      </c>
      <c r="H902" s="82">
        <v>4.4905092480217457E-2</v>
      </c>
    </row>
    <row r="903" spans="1:8">
      <c r="A903" s="83" t="s">
        <v>2052</v>
      </c>
      <c r="B903" s="84">
        <v>43817</v>
      </c>
      <c r="C903" s="83">
        <v>350322.58199999999</v>
      </c>
      <c r="D903" s="83">
        <v>1109.18</v>
      </c>
      <c r="E903" s="83">
        <v>216.6</v>
      </c>
      <c r="F903" s="82">
        <v>1.1298031138231304</v>
      </c>
      <c r="G903" s="82">
        <v>0.14083591496854742</v>
      </c>
      <c r="H903" s="82">
        <v>4.8377338399361092E-2</v>
      </c>
    </row>
    <row r="904" spans="1:8">
      <c r="A904" s="83" t="s">
        <v>2030</v>
      </c>
      <c r="B904" s="84">
        <v>43820</v>
      </c>
      <c r="C904" s="83">
        <v>353996.72100000002</v>
      </c>
      <c r="D904" s="83">
        <v>1128.8900000000001</v>
      </c>
      <c r="E904" s="83">
        <v>220.68</v>
      </c>
      <c r="F904" s="82">
        <v>1.189109395262204</v>
      </c>
      <c r="G904" s="82">
        <v>0.16376093258394553</v>
      </c>
      <c r="H904" s="82">
        <v>6.7066389439582208E-2</v>
      </c>
    </row>
    <row r="905" spans="1:8">
      <c r="A905" s="83" t="s">
        <v>2371</v>
      </c>
      <c r="B905" s="84">
        <v>43821</v>
      </c>
      <c r="C905" s="83">
        <v>356721.10499999998</v>
      </c>
      <c r="D905" s="83">
        <v>1111.1479999999999</v>
      </c>
      <c r="E905" s="83">
        <v>217.7</v>
      </c>
      <c r="F905" s="82">
        <v>1.232997360248739</v>
      </c>
      <c r="G905" s="82">
        <v>0.14809365377859507</v>
      </c>
      <c r="H905" s="82">
        <v>5.546397750412102E-2</v>
      </c>
    </row>
    <row r="906" spans="1:8">
      <c r="A906" s="83" t="s">
        <v>2372</v>
      </c>
      <c r="B906" s="84">
        <v>43822</v>
      </c>
      <c r="C906" s="83">
        <v>359365.51299999998</v>
      </c>
      <c r="D906" s="83">
        <v>1111.6400000000001</v>
      </c>
      <c r="E906" s="83">
        <v>218.16</v>
      </c>
      <c r="F906" s="82">
        <v>1.2580813200926944</v>
      </c>
      <c r="G906" s="82">
        <v>0.15437496105838133</v>
      </c>
      <c r="H906" s="82">
        <v>6.0779928036565289E-2</v>
      </c>
    </row>
    <row r="907" spans="1:8">
      <c r="A907" s="83" t="s">
        <v>2373</v>
      </c>
      <c r="B907" s="84">
        <v>43823</v>
      </c>
      <c r="C907" s="83">
        <v>362259.34399999998</v>
      </c>
      <c r="D907" s="83">
        <v>1109.07</v>
      </c>
      <c r="E907" s="83">
        <v>217.81</v>
      </c>
      <c r="F907" s="82">
        <v>1.3209374487452843</v>
      </c>
      <c r="G907" s="82">
        <v>0.14614788404898471</v>
      </c>
      <c r="H907" s="82">
        <v>5.2374740300526579E-2</v>
      </c>
    </row>
    <row r="908" spans="1:8">
      <c r="A908" s="83" t="s">
        <v>2374</v>
      </c>
      <c r="B908" s="84">
        <v>43824</v>
      </c>
      <c r="C908" s="83">
        <v>361088.37099999998</v>
      </c>
      <c r="D908" s="83">
        <v>1109.1400000000001</v>
      </c>
      <c r="E908" s="83">
        <v>217.18</v>
      </c>
      <c r="F908" s="82">
        <v>1.3363778894277276</v>
      </c>
      <c r="G908" s="82">
        <v>0.15684360280527865</v>
      </c>
      <c r="H908" s="82">
        <v>5.4566201731065744E-2</v>
      </c>
    </row>
    <row r="909" spans="1:8">
      <c r="A909" s="83" t="s">
        <v>2375</v>
      </c>
      <c r="B909" s="84">
        <v>43827</v>
      </c>
      <c r="C909" s="83">
        <v>367632.11499999999</v>
      </c>
      <c r="D909" s="83">
        <v>1114.7080000000001</v>
      </c>
      <c r="E909" s="83">
        <v>218.125</v>
      </c>
      <c r="F909" s="82">
        <v>1.3461816293943984</v>
      </c>
      <c r="G909" s="82">
        <v>0.1662540986522314</v>
      </c>
      <c r="H909" s="82">
        <v>6.0919260700389222E-2</v>
      </c>
    </row>
    <row r="910" spans="1:8">
      <c r="A910" s="83" t="s">
        <v>2376</v>
      </c>
      <c r="B910" s="84">
        <v>43828</v>
      </c>
      <c r="C910" s="83">
        <v>369729.85100000002</v>
      </c>
      <c r="D910" s="83">
        <v>1116.5640000000001</v>
      </c>
      <c r="E910" s="83">
        <v>218.44</v>
      </c>
      <c r="F910" s="82">
        <v>1.347729616976963</v>
      </c>
      <c r="G910" s="82">
        <v>0.17182737920322411</v>
      </c>
      <c r="H910" s="82">
        <v>5.6592821901905621E-2</v>
      </c>
    </row>
    <row r="911" spans="1:8">
      <c r="A911" s="83" t="s">
        <v>2377</v>
      </c>
      <c r="B911" s="84">
        <v>43829</v>
      </c>
      <c r="C911" s="83">
        <v>375547.679</v>
      </c>
      <c r="D911" s="83">
        <v>1118.42</v>
      </c>
      <c r="E911" s="83">
        <v>217.35</v>
      </c>
      <c r="F911" s="82">
        <v>1.3927808930597778</v>
      </c>
      <c r="G911" s="82">
        <v>0.17694970903006513</v>
      </c>
      <c r="H911" s="82">
        <v>5.9933677947917596E-2</v>
      </c>
    </row>
    <row r="912" spans="1:8">
      <c r="A912" s="83" t="s">
        <v>2378</v>
      </c>
      <c r="B912" s="84">
        <v>43830</v>
      </c>
      <c r="C912" s="83">
        <v>377012.56300000002</v>
      </c>
      <c r="D912" s="83">
        <v>1114.6600000000001</v>
      </c>
      <c r="E912" s="83">
        <v>217.32</v>
      </c>
      <c r="F912" s="82">
        <v>1.3794733586756682</v>
      </c>
      <c r="G912" s="82">
        <v>0.1731410829868969</v>
      </c>
      <c r="H912" s="82">
        <v>6.5033080127419707E-2</v>
      </c>
    </row>
    <row r="913" spans="1:8">
      <c r="A913" s="83" t="s">
        <v>2379</v>
      </c>
      <c r="B913" s="84">
        <v>43831</v>
      </c>
      <c r="C913" s="83">
        <v>384099.60100000002</v>
      </c>
      <c r="D913" s="83">
        <v>1114.6400000000001</v>
      </c>
      <c r="E913" s="83">
        <v>217.1</v>
      </c>
      <c r="F913" s="82">
        <v>1.3890654023660542</v>
      </c>
      <c r="G913" s="82">
        <v>0.16173438864697109</v>
      </c>
      <c r="H913" s="82">
        <v>5.6460540882492527E-2</v>
      </c>
    </row>
    <row r="914" spans="1:8">
      <c r="A914" s="83" t="s">
        <v>2380</v>
      </c>
      <c r="B914" s="84">
        <v>43834</v>
      </c>
      <c r="C914" s="83">
        <v>367334.196</v>
      </c>
      <c r="D914" s="83">
        <v>1115.24</v>
      </c>
      <c r="E914" s="83">
        <v>215.9675</v>
      </c>
      <c r="F914" s="82">
        <v>1.2771970208877579</v>
      </c>
      <c r="G914" s="82">
        <v>0.15861146144783844</v>
      </c>
      <c r="H914" s="82">
        <v>4.8487717254102503E-2</v>
      </c>
    </row>
    <row r="915" spans="1:8">
      <c r="A915" s="83" t="s">
        <v>2381</v>
      </c>
      <c r="B915" s="84">
        <v>43835</v>
      </c>
      <c r="C915" s="83">
        <v>365815.489</v>
      </c>
      <c r="D915" s="83">
        <v>1115.44</v>
      </c>
      <c r="E915" s="83">
        <v>215.59</v>
      </c>
      <c r="F915" s="82">
        <v>1.2664403771127715</v>
      </c>
      <c r="G915" s="82">
        <v>0.15509439042322959</v>
      </c>
      <c r="H915" s="82">
        <v>4.0693184012357664E-2</v>
      </c>
    </row>
    <row r="916" spans="1:8">
      <c r="A916" s="83" t="s">
        <v>1543</v>
      </c>
      <c r="B916" s="84">
        <v>43837</v>
      </c>
      <c r="C916" s="83">
        <v>358843.20600000001</v>
      </c>
      <c r="D916" s="83">
        <v>1115.8399999999999</v>
      </c>
      <c r="E916" s="83">
        <v>216.88</v>
      </c>
      <c r="F916" s="82">
        <v>1.2172604559542464</v>
      </c>
      <c r="G916" s="82">
        <v>0.15519758160529218</v>
      </c>
      <c r="H916" s="82">
        <v>4.7527047913446641E-2</v>
      </c>
    </row>
    <row r="917" spans="1:8">
      <c r="A917" s="83" t="s">
        <v>2382</v>
      </c>
      <c r="B917" s="84">
        <v>43838</v>
      </c>
      <c r="C917" s="83">
        <v>353807.68</v>
      </c>
      <c r="D917" s="83">
        <v>1111.4000000000001</v>
      </c>
      <c r="E917" s="83">
        <v>215.23</v>
      </c>
      <c r="F917" s="82">
        <v>1.1989440574174219</v>
      </c>
      <c r="G917" s="82">
        <v>0.16296590837745661</v>
      </c>
      <c r="H917" s="82">
        <v>4.9083642035484543E-2</v>
      </c>
    </row>
    <row r="918" spans="1:8">
      <c r="A918" s="83" t="s">
        <v>2383</v>
      </c>
      <c r="B918" s="84">
        <v>43841</v>
      </c>
      <c r="C918" s="83">
        <v>359807.44099999999</v>
      </c>
      <c r="D918" s="83">
        <v>1130.96</v>
      </c>
      <c r="E918" s="83">
        <v>217.5925</v>
      </c>
      <c r="F918" s="82">
        <v>1.2333390086364746</v>
      </c>
      <c r="G918" s="82">
        <v>0.16709320564682573</v>
      </c>
      <c r="H918" s="82">
        <v>4.4372982637180591E-2</v>
      </c>
    </row>
    <row r="919" spans="1:8">
      <c r="A919" s="83" t="s">
        <v>2384</v>
      </c>
      <c r="B919" s="84">
        <v>43842</v>
      </c>
      <c r="C919" s="83">
        <v>375650.16899999999</v>
      </c>
      <c r="D919" s="83">
        <v>1137.48</v>
      </c>
      <c r="E919" s="83">
        <v>218.38</v>
      </c>
      <c r="F919" s="82">
        <v>1.3292407726391686</v>
      </c>
      <c r="G919" s="82">
        <v>0.16844375963020042</v>
      </c>
      <c r="H919" s="82">
        <v>4.2834630628909798E-2</v>
      </c>
    </row>
    <row r="920" spans="1:8">
      <c r="A920" s="83" t="s">
        <v>2385</v>
      </c>
      <c r="B920" s="84">
        <v>43843</v>
      </c>
      <c r="C920" s="83">
        <v>392038.38400000002</v>
      </c>
      <c r="D920" s="83">
        <v>1144</v>
      </c>
      <c r="E920" s="83">
        <v>219.27</v>
      </c>
      <c r="F920" s="82">
        <v>1.4151656567498505</v>
      </c>
      <c r="G920" s="82">
        <v>0.1697819951736268</v>
      </c>
      <c r="H920" s="82">
        <v>3.6737588652482334E-2</v>
      </c>
    </row>
    <row r="921" spans="1:8">
      <c r="A921" s="83" t="s">
        <v>2386</v>
      </c>
      <c r="B921" s="84">
        <v>43844</v>
      </c>
      <c r="C921" s="83">
        <v>395912.64399999997</v>
      </c>
      <c r="D921" s="83">
        <v>1143.8599999999999</v>
      </c>
      <c r="E921" s="83">
        <v>220.15</v>
      </c>
      <c r="F921" s="82">
        <v>1.4145844046858147</v>
      </c>
      <c r="G921" s="82">
        <v>0.17257639593648433</v>
      </c>
      <c r="H921" s="82">
        <v>4.683785068949109E-2</v>
      </c>
    </row>
    <row r="922" spans="1:8">
      <c r="A922" s="83" t="s">
        <v>2387</v>
      </c>
      <c r="B922" s="84">
        <v>43845</v>
      </c>
      <c r="C922" s="83">
        <v>399445.29399999999</v>
      </c>
      <c r="D922" s="83">
        <v>1137.98</v>
      </c>
      <c r="E922" s="83">
        <v>219.74</v>
      </c>
      <c r="F922" s="82">
        <v>1.4233862041601801</v>
      </c>
      <c r="G922" s="82">
        <v>0.14437706780905257</v>
      </c>
      <c r="H922" s="82">
        <v>4.3350268268363301E-2</v>
      </c>
    </row>
    <row r="923" spans="1:8">
      <c r="A923" s="83" t="s">
        <v>2388</v>
      </c>
      <c r="B923" s="84">
        <v>43848</v>
      </c>
      <c r="C923" s="83">
        <v>409962.45600000001</v>
      </c>
      <c r="D923" s="83">
        <v>1142.5999999999999</v>
      </c>
      <c r="E923" s="83">
        <v>220.67750000000001</v>
      </c>
      <c r="F923" s="82">
        <v>1.4856769815539814</v>
      </c>
      <c r="G923" s="82">
        <v>0.15020284077753954</v>
      </c>
      <c r="H923" s="82">
        <v>3.0300554420776171E-2</v>
      </c>
    </row>
    <row r="924" spans="1:8">
      <c r="A924" s="83" t="s">
        <v>2389</v>
      </c>
      <c r="B924" s="84">
        <v>43849</v>
      </c>
      <c r="C924" s="83">
        <v>410694.53</v>
      </c>
      <c r="D924" s="83">
        <v>1144.1400000000001</v>
      </c>
      <c r="E924" s="83">
        <v>220.99</v>
      </c>
      <c r="F924" s="82">
        <v>1.4967173838770829</v>
      </c>
      <c r="G924" s="82">
        <v>0.15214742460097685</v>
      </c>
      <c r="H924" s="82">
        <v>2.6046986721144139E-2</v>
      </c>
    </row>
    <row r="925" spans="1:8">
      <c r="A925" s="83" t="s">
        <v>1531</v>
      </c>
      <c r="B925" s="84">
        <v>43850</v>
      </c>
      <c r="C925" s="83">
        <v>409807.77100000001</v>
      </c>
      <c r="D925" s="83">
        <v>1145.68</v>
      </c>
      <c r="E925" s="83">
        <v>220.63</v>
      </c>
      <c r="F925" s="82">
        <v>1.4882618624329376</v>
      </c>
      <c r="G925" s="82">
        <v>0.15409334045189427</v>
      </c>
      <c r="H925" s="82">
        <v>3.0788637637824801E-2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S13758"/>
  <sheetViews>
    <sheetView showGridLines="0" rightToLeft="1" topLeftCell="A4" zoomScaleNormal="100" workbookViewId="0">
      <selection activeCell="C8" sqref="C8"/>
    </sheetView>
  </sheetViews>
  <sheetFormatPr defaultColWidth="10.42578125" defaultRowHeight="18"/>
  <cols>
    <col min="1" max="1" width="25.5703125" style="60" customWidth="1"/>
    <col min="2" max="2" width="17.85546875" style="60" bestFit="1" customWidth="1"/>
    <col min="3" max="3" width="11.85546875" style="60" customWidth="1"/>
    <col min="4" max="4" width="10.28515625" style="60" customWidth="1"/>
    <col min="5" max="5" width="9.7109375" style="60" customWidth="1"/>
    <col min="6" max="6" width="24.140625" style="60" bestFit="1" customWidth="1"/>
    <col min="7" max="7" width="14.5703125" style="60" customWidth="1"/>
    <col min="8" max="8" width="12.28515625" style="60" customWidth="1"/>
    <col min="9" max="9" width="13.5703125" style="60" customWidth="1"/>
    <col min="10" max="10" width="10.5703125" style="60" customWidth="1"/>
    <col min="11" max="11" width="11.28515625" style="60" customWidth="1"/>
    <col min="12" max="12" width="15.7109375" style="60" customWidth="1"/>
    <col min="13" max="13" width="15.42578125" style="60" bestFit="1" customWidth="1"/>
    <col min="14" max="16" width="16.5703125" style="60" bestFit="1" customWidth="1"/>
    <col min="17" max="17" width="12.7109375" style="60" customWidth="1"/>
    <col min="18" max="18" width="12.5703125" style="60" customWidth="1"/>
    <col min="19" max="19" width="16.7109375" style="60" customWidth="1"/>
    <col min="20" max="20" width="18.7109375" style="60" customWidth="1"/>
    <col min="21" max="21" width="11.5703125" style="60" customWidth="1"/>
    <col min="22" max="22" width="17.140625" style="60" customWidth="1"/>
    <col min="23" max="23" width="11.85546875" style="60" customWidth="1"/>
    <col min="24" max="25" width="10.140625" style="60" customWidth="1"/>
    <col min="26" max="26" width="11.140625" style="60" customWidth="1"/>
    <col min="27" max="27" width="10.42578125" style="60" customWidth="1"/>
    <col min="28" max="28" width="12.28515625" style="60" customWidth="1"/>
    <col min="29" max="29" width="8.85546875" style="60" customWidth="1"/>
    <col min="30" max="30" width="9.5703125" style="60" customWidth="1"/>
    <col min="31" max="31" width="14.7109375" style="60" customWidth="1"/>
    <col min="32" max="32" width="14" style="60" customWidth="1"/>
    <col min="33" max="33" width="18" style="60" customWidth="1"/>
    <col min="34" max="34" width="8.7109375" style="60" customWidth="1"/>
    <col min="35" max="35" width="10.42578125" style="60" customWidth="1"/>
    <col min="36" max="36" width="10.85546875" style="60" customWidth="1"/>
    <col min="37" max="37" width="15.85546875" style="60" customWidth="1"/>
    <col min="38" max="38" width="11.140625" style="60" customWidth="1"/>
    <col min="39" max="39" width="8.7109375" style="60" customWidth="1"/>
    <col min="40" max="40" width="9.5703125" style="60" customWidth="1"/>
    <col min="41" max="41" width="8.5703125" style="60" customWidth="1"/>
    <col min="42" max="42" width="12.28515625" style="60" customWidth="1"/>
    <col min="43" max="43" width="15.7109375" style="60" customWidth="1"/>
    <col min="44" max="16384" width="10.42578125" style="60"/>
  </cols>
  <sheetData>
    <row r="1" spans="1:4">
      <c r="A1" s="1065" t="s">
        <v>455</v>
      </c>
      <c r="B1" s="1066" t="s">
        <v>2172</v>
      </c>
      <c r="C1" s="1066" t="s">
        <v>2031</v>
      </c>
      <c r="D1" s="1066" t="s">
        <v>1641</v>
      </c>
    </row>
    <row r="2" spans="1:4">
      <c r="A2" s="1064" t="s">
        <v>466</v>
      </c>
      <c r="B2" s="1061">
        <v>8.2200856871198962</v>
      </c>
      <c r="C2" s="1061">
        <v>7.289900352351677</v>
      </c>
      <c r="D2" s="1061">
        <v>6.8837318586388783</v>
      </c>
    </row>
    <row r="3" spans="1:4" ht="34.5">
      <c r="A3" s="1063" t="s">
        <v>465</v>
      </c>
      <c r="B3" s="1062">
        <v>5501.266467624223</v>
      </c>
      <c r="C3" s="1062">
        <v>5843.3711747049692</v>
      </c>
      <c r="D3" s="1062">
        <v>1085.2302135127231</v>
      </c>
    </row>
    <row r="4" spans="1:4" ht="34.5">
      <c r="A4" s="1063" t="s">
        <v>457</v>
      </c>
      <c r="B4" s="1062">
        <v>320.53627963455534</v>
      </c>
      <c r="C4" s="1062">
        <v>340.25821787903317</v>
      </c>
      <c r="D4" s="1062">
        <v>3.5764513549409087</v>
      </c>
    </row>
    <row r="5" spans="1:4">
      <c r="A5" s="1063" t="s">
        <v>463</v>
      </c>
      <c r="B5" s="1062">
        <v>143.87735035363119</v>
      </c>
      <c r="C5" s="1062">
        <v>125.22373641538726</v>
      </c>
      <c r="D5" s="1062">
        <v>22.055876100819923</v>
      </c>
    </row>
    <row r="6" spans="1:4">
      <c r="A6" s="1063" t="s">
        <v>473</v>
      </c>
      <c r="B6" s="1062">
        <v>90.957599653449066</v>
      </c>
      <c r="C6" s="1062">
        <v>76.697136943773714</v>
      </c>
      <c r="D6" s="1062">
        <v>14.347890198380611</v>
      </c>
    </row>
    <row r="7" spans="1:4" ht="34.5">
      <c r="A7" s="1063" t="s">
        <v>474</v>
      </c>
      <c r="B7" s="1062">
        <v>40.881001915669351</v>
      </c>
      <c r="C7" s="1062">
        <v>42.492327023297008</v>
      </c>
      <c r="D7" s="1062">
        <v>6.0774122843431915</v>
      </c>
    </row>
    <row r="8" spans="1:4">
      <c r="A8" s="1063" t="s">
        <v>149</v>
      </c>
      <c r="B8" s="1062">
        <v>37.378951588234962</v>
      </c>
      <c r="C8" s="1062">
        <v>34.487279110991203</v>
      </c>
      <c r="D8" s="1062">
        <v>20.51502252876119</v>
      </c>
    </row>
    <row r="9" spans="1:4">
      <c r="A9" s="1063" t="s">
        <v>135</v>
      </c>
      <c r="B9" s="1062">
        <v>31.999948927750427</v>
      </c>
      <c r="C9" s="1062">
        <v>28.427335580459182</v>
      </c>
      <c r="D9" s="1062">
        <v>10.735894461591824</v>
      </c>
    </row>
    <row r="10" spans="1:4">
      <c r="A10" s="1065" t="s">
        <v>1956</v>
      </c>
      <c r="B10" s="1066" t="s">
        <v>2172</v>
      </c>
      <c r="C10" s="1066" t="s">
        <v>2031</v>
      </c>
      <c r="D10" s="1066" t="s">
        <v>1641</v>
      </c>
    </row>
    <row r="11" spans="1:4">
      <c r="A11" s="1063" t="s">
        <v>124</v>
      </c>
      <c r="B11" s="1062">
        <v>8.4536489594110691</v>
      </c>
      <c r="C11" s="1062">
        <v>7.2087838063754699</v>
      </c>
      <c r="D11" s="1062">
        <v>8.2458485882372887</v>
      </c>
    </row>
    <row r="12" spans="1:4">
      <c r="A12" s="1063" t="s">
        <v>489</v>
      </c>
      <c r="B12" s="1062">
        <v>7.6851045595661205</v>
      </c>
      <c r="C12" s="1062">
        <v>6.9613298847331926</v>
      </c>
      <c r="D12" s="1062">
        <v>6.5874389232287562</v>
      </c>
    </row>
    <row r="13" spans="1:4">
      <c r="A13" s="1063" t="s">
        <v>468</v>
      </c>
      <c r="B13" s="1062">
        <v>6.7936651269964976</v>
      </c>
      <c r="C13" s="1062">
        <v>6.3250123517283132</v>
      </c>
      <c r="D13" s="1062">
        <v>6.8005437581996864</v>
      </c>
    </row>
    <row r="14" spans="1:4">
      <c r="A14" s="1063" t="s">
        <v>123</v>
      </c>
      <c r="B14" s="1062">
        <v>6.4618849261829663</v>
      </c>
      <c r="C14" s="1062">
        <v>5.710230621080493</v>
      </c>
      <c r="D14" s="1062">
        <v>5.843208126121568</v>
      </c>
    </row>
    <row r="15" spans="1:4" ht="34.5">
      <c r="A15" s="1063" t="s">
        <v>459</v>
      </c>
      <c r="B15" s="1062">
        <v>5.5761093735533214</v>
      </c>
      <c r="C15" s="1062">
        <v>4.8163896176983245</v>
      </c>
      <c r="D15" s="1062">
        <v>5.8521943976484314</v>
      </c>
    </row>
    <row r="16" spans="1:4" ht="34.5">
      <c r="A16" s="1063" t="s">
        <v>491</v>
      </c>
      <c r="B16" s="1062">
        <v>4.2810718756206505</v>
      </c>
      <c r="C16" s="1062">
        <v>3.7871609490459615</v>
      </c>
      <c r="D16" s="1062">
        <v>11.008939144578463</v>
      </c>
    </row>
    <row r="17" spans="1:45">
      <c r="A17" s="1063" t="s">
        <v>456</v>
      </c>
      <c r="B17" s="1062">
        <v>2.2563875945441034</v>
      </c>
      <c r="C17" s="1062">
        <v>2.2563875945441034</v>
      </c>
      <c r="D17" s="1062">
        <v>2.2714944928441119</v>
      </c>
    </row>
    <row r="19" spans="1:45" s="62" customFormat="1" ht="47.25" customHeight="1">
      <c r="A19" s="72" t="s">
        <v>455</v>
      </c>
      <c r="B19" s="72" t="s">
        <v>492</v>
      </c>
      <c r="C19" s="72" t="s">
        <v>466</v>
      </c>
      <c r="D19" s="72" t="s">
        <v>123</v>
      </c>
      <c r="E19" s="72" t="s">
        <v>128</v>
      </c>
      <c r="F19" s="72" t="s">
        <v>491</v>
      </c>
      <c r="G19" s="72" t="s">
        <v>490</v>
      </c>
      <c r="H19" s="72" t="s">
        <v>124</v>
      </c>
      <c r="I19" s="72" t="s">
        <v>135</v>
      </c>
      <c r="J19" s="72" t="s">
        <v>489</v>
      </c>
      <c r="K19" s="72" t="s">
        <v>460</v>
      </c>
      <c r="L19" s="72" t="s">
        <v>459</v>
      </c>
      <c r="M19" s="72" t="s">
        <v>488</v>
      </c>
      <c r="N19" s="72" t="s">
        <v>487</v>
      </c>
      <c r="O19" s="72" t="s">
        <v>486</v>
      </c>
      <c r="P19" s="72" t="s">
        <v>464</v>
      </c>
      <c r="Q19" s="72" t="s">
        <v>485</v>
      </c>
      <c r="R19" s="72" t="s">
        <v>484</v>
      </c>
      <c r="S19" s="72" t="s">
        <v>483</v>
      </c>
      <c r="T19" s="72" t="s">
        <v>482</v>
      </c>
      <c r="U19" s="72" t="s">
        <v>481</v>
      </c>
      <c r="V19" s="72" t="s">
        <v>457</v>
      </c>
      <c r="W19" s="72" t="s">
        <v>458</v>
      </c>
      <c r="X19" s="72" t="s">
        <v>480</v>
      </c>
      <c r="Y19" s="72" t="s">
        <v>479</v>
      </c>
      <c r="Z19" s="72" t="s">
        <v>462</v>
      </c>
      <c r="AA19" s="72" t="s">
        <v>478</v>
      </c>
      <c r="AB19" s="72" t="s">
        <v>477</v>
      </c>
      <c r="AC19" s="72" t="s">
        <v>476</v>
      </c>
      <c r="AD19" s="72" t="s">
        <v>475</v>
      </c>
      <c r="AE19" s="72" t="s">
        <v>465</v>
      </c>
      <c r="AF19" s="72" t="s">
        <v>456</v>
      </c>
      <c r="AG19" s="72" t="s">
        <v>474</v>
      </c>
      <c r="AH19" s="72" t="s">
        <v>162</v>
      </c>
      <c r="AI19" s="72" t="s">
        <v>473</v>
      </c>
      <c r="AJ19" s="72" t="s">
        <v>461</v>
      </c>
      <c r="AK19" s="72" t="s">
        <v>472</v>
      </c>
      <c r="AL19" s="72" t="s">
        <v>471</v>
      </c>
      <c r="AM19" s="72" t="s">
        <v>470</v>
      </c>
      <c r="AN19" s="72" t="s">
        <v>463</v>
      </c>
      <c r="AO19" s="72" t="s">
        <v>469</v>
      </c>
      <c r="AP19" s="72" t="s">
        <v>468</v>
      </c>
      <c r="AQ19" s="72" t="s">
        <v>467</v>
      </c>
      <c r="AR19" s="72" t="s">
        <v>149</v>
      </c>
      <c r="AS19" s="72" t="s">
        <v>147</v>
      </c>
    </row>
    <row r="20" spans="1:45">
      <c r="A20" s="66" t="s">
        <v>383</v>
      </c>
      <c r="B20" s="65">
        <v>42814</v>
      </c>
      <c r="C20" s="64">
        <v>6.8367747515556072</v>
      </c>
      <c r="D20" s="64">
        <v>8.2354423712353224</v>
      </c>
      <c r="E20" s="64">
        <v>4.8812328767123292</v>
      </c>
      <c r="F20" s="64">
        <v>7.2495797821904384</v>
      </c>
      <c r="G20" s="64">
        <v>5.2521184832924392</v>
      </c>
      <c r="H20" s="64">
        <v>8.1121562816765227</v>
      </c>
      <c r="I20" s="64">
        <v>12.091576250431549</v>
      </c>
      <c r="J20" s="64">
        <v>5.8372143531123202</v>
      </c>
      <c r="K20" s="64">
        <v>14.343951887787977</v>
      </c>
      <c r="L20" s="64">
        <v>7.335372465086567</v>
      </c>
      <c r="M20" s="64">
        <v>10.593794603111052</v>
      </c>
      <c r="N20" s="64"/>
      <c r="O20" s="64">
        <v>7.1817336898146769</v>
      </c>
      <c r="P20" s="64">
        <v>20.155959210290604</v>
      </c>
      <c r="Q20" s="64">
        <v>7.7997083176209259</v>
      </c>
      <c r="R20" s="64">
        <v>7.7889611502082463</v>
      </c>
      <c r="S20" s="64">
        <v>8.2179294825955562</v>
      </c>
      <c r="T20" s="64">
        <v>7.1437281510753667</v>
      </c>
      <c r="U20" s="64">
        <v>13.625496882734991</v>
      </c>
      <c r="V20" s="64">
        <v>8.9919786096256686</v>
      </c>
      <c r="W20" s="64">
        <v>6.2421259669672571</v>
      </c>
      <c r="X20" s="64">
        <v>9.6351165742920628</v>
      </c>
      <c r="Y20" s="64"/>
      <c r="Z20" s="64">
        <v>9.0793772635656165</v>
      </c>
      <c r="AA20" s="64">
        <v>7.220696459418086</v>
      </c>
      <c r="AB20" s="64">
        <v>6.3396886430772854</v>
      </c>
      <c r="AC20" s="64">
        <v>9.9373932373321914</v>
      </c>
      <c r="AD20" s="64">
        <v>12.738289043068985</v>
      </c>
      <c r="AE20" s="64">
        <v>64.411111111111111</v>
      </c>
      <c r="AF20" s="64">
        <v>1.8574790586358196</v>
      </c>
      <c r="AG20" s="64">
        <v>14.073482428115016</v>
      </c>
      <c r="AH20" s="64">
        <v>72.12119606253799</v>
      </c>
      <c r="AI20" s="64">
        <v>30.362499113355128</v>
      </c>
      <c r="AJ20" s="64">
        <v>11.912863070539419</v>
      </c>
      <c r="AK20" s="64">
        <v>8.9774236387782196</v>
      </c>
      <c r="AL20" s="64">
        <v>8.4862665310274661</v>
      </c>
      <c r="AM20" s="64">
        <v>43.346820809248555</v>
      </c>
      <c r="AN20" s="64">
        <v>54.420454545454547</v>
      </c>
      <c r="AO20" s="64"/>
      <c r="AP20" s="64">
        <v>4.9310669145128756</v>
      </c>
      <c r="AQ20" s="64">
        <v>16.287197231833911</v>
      </c>
    </row>
    <row r="21" spans="1:45">
      <c r="A21" s="66" t="s">
        <v>382</v>
      </c>
      <c r="B21" s="65">
        <v>42845</v>
      </c>
      <c r="C21" s="64">
        <v>6.9631860959617313</v>
      </c>
      <c r="D21" s="64">
        <v>8.0621748453079398</v>
      </c>
      <c r="E21" s="64">
        <v>4.7216438356164385</v>
      </c>
      <c r="F21" s="64">
        <v>7.0721494058317118</v>
      </c>
      <c r="G21" s="64">
        <v>5.2593655933017986</v>
      </c>
      <c r="H21" s="64">
        <v>7.8865087601734514</v>
      </c>
      <c r="I21" s="64">
        <v>13.758779613992068</v>
      </c>
      <c r="J21" s="64">
        <v>5.842863357485875</v>
      </c>
      <c r="K21" s="64">
        <v>15.482821736410074</v>
      </c>
      <c r="L21" s="64">
        <v>7.752969666710162</v>
      </c>
      <c r="M21" s="64">
        <v>11.036443575245055</v>
      </c>
      <c r="N21" s="64"/>
      <c r="O21" s="64">
        <v>7.1741905621236555</v>
      </c>
      <c r="P21" s="64">
        <v>20.3726710957209</v>
      </c>
      <c r="Q21" s="64">
        <v>9.3939674808342666</v>
      </c>
      <c r="R21" s="64">
        <v>8.4225315623753811</v>
      </c>
      <c r="S21" s="64">
        <v>8.5475474693445772</v>
      </c>
      <c r="T21" s="64">
        <v>7.2729463298801384</v>
      </c>
      <c r="U21" s="64">
        <v>15.834803996532488</v>
      </c>
      <c r="V21" s="64">
        <v>10.168449197860962</v>
      </c>
      <c r="W21" s="64">
        <v>6.391291481897639</v>
      </c>
      <c r="X21" s="64">
        <v>10.832241107147322</v>
      </c>
      <c r="Y21" s="64"/>
      <c r="Z21" s="64">
        <v>9.6196189657253175</v>
      </c>
      <c r="AA21" s="64">
        <v>8.1731858659432124</v>
      </c>
      <c r="AB21" s="64">
        <v>7.005772564334837</v>
      </c>
      <c r="AC21" s="64">
        <v>11.814186919043458</v>
      </c>
      <c r="AD21" s="64">
        <v>15.417111112097006</v>
      </c>
      <c r="AE21" s="64">
        <v>63.694444444444443</v>
      </c>
      <c r="AF21" s="64">
        <v>1.8574790586358196</v>
      </c>
      <c r="AG21" s="64">
        <v>14.073482428115016</v>
      </c>
      <c r="AH21" s="64">
        <v>73.135823187299025</v>
      </c>
      <c r="AI21" s="64">
        <v>38.948619735747585</v>
      </c>
      <c r="AJ21" s="64">
        <v>11.912863070539419</v>
      </c>
      <c r="AK21" s="64">
        <v>9.9296148738379806</v>
      </c>
      <c r="AL21" s="64">
        <v>9.1261444557477116</v>
      </c>
      <c r="AM21" s="64">
        <v>46.427745664739888</v>
      </c>
      <c r="AN21" s="64">
        <v>54.420454545454547</v>
      </c>
      <c r="AO21" s="64"/>
      <c r="AP21" s="64">
        <v>5.0075390298327038</v>
      </c>
      <c r="AQ21" s="64">
        <v>15.629757785467127</v>
      </c>
    </row>
    <row r="22" spans="1:45" s="68" customFormat="1" ht="15.75">
      <c r="A22" s="71" t="s">
        <v>381</v>
      </c>
      <c r="B22" s="65">
        <v>42876</v>
      </c>
      <c r="C22" s="69">
        <v>7.16</v>
      </c>
      <c r="D22" s="69">
        <v>7.97</v>
      </c>
      <c r="E22" s="69">
        <v>4.55</v>
      </c>
      <c r="F22" s="69">
        <v>7.26</v>
      </c>
      <c r="G22" s="69">
        <v>5.32</v>
      </c>
      <c r="H22" s="69">
        <v>7.8</v>
      </c>
      <c r="I22" s="69">
        <v>14.09</v>
      </c>
      <c r="J22" s="69">
        <v>6.17</v>
      </c>
      <c r="K22" s="69">
        <v>14.63</v>
      </c>
      <c r="L22" s="69">
        <v>8.51</v>
      </c>
      <c r="M22" s="69">
        <v>11.15</v>
      </c>
      <c r="N22" s="70"/>
      <c r="O22" s="69">
        <v>7.42</v>
      </c>
      <c r="P22" s="69">
        <v>20.96</v>
      </c>
      <c r="Q22" s="69">
        <v>10.78</v>
      </c>
      <c r="R22" s="69">
        <v>7.97</v>
      </c>
      <c r="S22" s="69">
        <v>9.2899999999999991</v>
      </c>
      <c r="T22" s="69">
        <v>7.36</v>
      </c>
      <c r="U22" s="69">
        <v>15.63</v>
      </c>
      <c r="V22" s="69">
        <v>9.39</v>
      </c>
      <c r="W22" s="69">
        <v>6.92</v>
      </c>
      <c r="X22" s="69">
        <v>10.84</v>
      </c>
      <c r="Y22" s="70"/>
      <c r="Z22" s="69">
        <v>8.6999999999999993</v>
      </c>
      <c r="AA22" s="69">
        <v>8.42</v>
      </c>
      <c r="AB22" s="69">
        <v>7.3</v>
      </c>
      <c r="AC22" s="69">
        <v>11.68</v>
      </c>
      <c r="AD22" s="69">
        <v>11.94</v>
      </c>
      <c r="AE22" s="69">
        <v>64.75</v>
      </c>
      <c r="AF22" s="69">
        <v>1.86</v>
      </c>
      <c r="AG22" s="69">
        <v>14.07</v>
      </c>
      <c r="AH22" s="69">
        <v>75.819999999999993</v>
      </c>
      <c r="AI22" s="69">
        <v>47.47</v>
      </c>
      <c r="AJ22" s="69">
        <v>12.71</v>
      </c>
      <c r="AK22" s="69">
        <v>9.2899999999999991</v>
      </c>
      <c r="AL22" s="69">
        <v>11.81</v>
      </c>
      <c r="AM22" s="69">
        <v>49.95</v>
      </c>
      <c r="AN22" s="69">
        <v>59.34</v>
      </c>
      <c r="AO22" s="69"/>
      <c r="AP22" s="69">
        <v>5.32</v>
      </c>
      <c r="AQ22" s="69">
        <v>14.66</v>
      </c>
    </row>
    <row r="23" spans="1:45">
      <c r="A23" s="66" t="s">
        <v>380</v>
      </c>
      <c r="B23" s="65">
        <v>42907</v>
      </c>
      <c r="C23" s="64">
        <v>6.9791776760286774</v>
      </c>
      <c r="D23" s="64">
        <v>7.8191104690798374</v>
      </c>
      <c r="E23" s="64">
        <v>4.250342465753425</v>
      </c>
      <c r="F23" s="64">
        <v>10.680327086693751</v>
      </c>
      <c r="G23" s="64">
        <v>5.1532637827818553</v>
      </c>
      <c r="H23" s="64">
        <v>7.3206604336409811</v>
      </c>
      <c r="I23" s="64">
        <v>13.113814784667943</v>
      </c>
      <c r="J23" s="64">
        <v>6.0260933331139679</v>
      </c>
      <c r="K23" s="64">
        <v>13.685412250310506</v>
      </c>
      <c r="L23" s="64">
        <v>7.5668218461215737</v>
      </c>
      <c r="M23" s="64">
        <v>10.6318861876467</v>
      </c>
      <c r="N23" s="64"/>
      <c r="O23" s="64">
        <v>7.0719890850116753</v>
      </c>
      <c r="P23" s="64">
        <v>19.606866058849231</v>
      </c>
      <c r="Q23" s="64">
        <v>10.335791955471892</v>
      </c>
      <c r="R23" s="64">
        <v>7.6304235051635994</v>
      </c>
      <c r="S23" s="64">
        <v>8.8828274943991037</v>
      </c>
      <c r="T23" s="64">
        <v>6.9213015125844706</v>
      </c>
      <c r="U23" s="64">
        <v>16.199424745816835</v>
      </c>
      <c r="V23" s="64">
        <v>7.7733990147783247</v>
      </c>
      <c r="W23" s="64">
        <v>6.2660250092134699</v>
      </c>
      <c r="X23" s="64">
        <v>10.221629688866029</v>
      </c>
      <c r="Y23" s="64"/>
      <c r="Z23" s="64">
        <v>7.9963367206122191</v>
      </c>
      <c r="AA23" s="64">
        <v>7.8767665452047551</v>
      </c>
      <c r="AB23" s="64">
        <v>6.7513800992191175</v>
      </c>
      <c r="AC23" s="64">
        <v>13.039229374530713</v>
      </c>
      <c r="AD23" s="64">
        <v>11.090643454287507</v>
      </c>
      <c r="AE23" s="64">
        <v>65.422222222222217</v>
      </c>
      <c r="AF23" s="64">
        <v>1.8574790586358196</v>
      </c>
      <c r="AG23" s="64">
        <v>12.585714285714285</v>
      </c>
      <c r="AH23" s="64">
        <v>75.801479686263107</v>
      </c>
      <c r="AI23" s="64">
        <v>51.024838953049738</v>
      </c>
      <c r="AJ23" s="64">
        <v>11.817427385892117</v>
      </c>
      <c r="AK23" s="64">
        <v>8.9362549800796813</v>
      </c>
      <c r="AL23" s="64">
        <v>7.1584089323098397</v>
      </c>
      <c r="AM23" s="64">
        <v>42.346820809248555</v>
      </c>
      <c r="AN23" s="64">
        <v>60.090909090909093</v>
      </c>
      <c r="AO23" s="64"/>
      <c r="AP23" s="64">
        <v>4.7352330367091948</v>
      </c>
      <c r="AQ23" s="64">
        <v>11.023121387283236</v>
      </c>
    </row>
    <row r="24" spans="1:45">
      <c r="A24" s="66" t="s">
        <v>379</v>
      </c>
      <c r="B24" s="65">
        <v>42938</v>
      </c>
      <c r="C24" s="64">
        <v>6.6957022085304834</v>
      </c>
      <c r="D24" s="64">
        <v>6.7903999885817949</v>
      </c>
      <c r="E24" s="64">
        <v>4.4170825725299245</v>
      </c>
      <c r="F24" s="64">
        <v>10.791775297030529</v>
      </c>
      <c r="G24" s="64">
        <v>4.7870526297130098</v>
      </c>
      <c r="H24" s="64">
        <v>6.545661374255392</v>
      </c>
      <c r="I24" s="64">
        <v>13.001421656357037</v>
      </c>
      <c r="J24" s="64">
        <v>5.8464679774774808</v>
      </c>
      <c r="K24" s="64">
        <v>13.71939523547155</v>
      </c>
      <c r="L24" s="64">
        <v>6.7332960400647641</v>
      </c>
      <c r="M24" s="64">
        <v>11.043675895177108</v>
      </c>
      <c r="N24" s="64"/>
      <c r="O24" s="64">
        <v>6.6127765635238278</v>
      </c>
      <c r="P24" s="64">
        <v>26.450802624978412</v>
      </c>
      <c r="Q24" s="64">
        <v>9.7954663741940671</v>
      </c>
      <c r="R24" s="64">
        <v>7.9959305036303068</v>
      </c>
      <c r="S24" s="64">
        <v>9.3507063261399974</v>
      </c>
      <c r="T24" s="64">
        <v>6.825133154021251</v>
      </c>
      <c r="U24" s="64">
        <v>15.212165699237987</v>
      </c>
      <c r="V24" s="64">
        <v>7.7142857142857144</v>
      </c>
      <c r="W24" s="64">
        <v>5.8103672920197225</v>
      </c>
      <c r="X24" s="64">
        <v>10.23148137622565</v>
      </c>
      <c r="Y24" s="64"/>
      <c r="Z24" s="64">
        <v>7.9397753146345735</v>
      </c>
      <c r="AA24" s="64">
        <v>8.1648474811274117</v>
      </c>
      <c r="AB24" s="64">
        <v>6.9688966307739211</v>
      </c>
      <c r="AC24" s="64">
        <v>13.653241693115438</v>
      </c>
      <c r="AD24" s="64">
        <v>11.093791679146012</v>
      </c>
      <c r="AE24" s="64">
        <v>67.37777777777778</v>
      </c>
      <c r="AF24" s="64">
        <v>1.8574790586358196</v>
      </c>
      <c r="AG24" s="64">
        <v>12.585714285714285</v>
      </c>
      <c r="AH24" s="64">
        <v>71.926691689604141</v>
      </c>
      <c r="AI24" s="64">
        <v>50.134563673998414</v>
      </c>
      <c r="AJ24" s="64">
        <v>10.892116182572614</v>
      </c>
      <c r="AK24" s="64">
        <v>9.2774725274725274</v>
      </c>
      <c r="AL24" s="64">
        <v>7.01884159106769</v>
      </c>
      <c r="AM24" s="64">
        <v>38.635838150289018</v>
      </c>
      <c r="AN24" s="64">
        <v>51.113636363636367</v>
      </c>
      <c r="AO24" s="64"/>
      <c r="AP24" s="64">
        <v>4.2306963342277459</v>
      </c>
      <c r="AQ24" s="64">
        <v>12.066473988439306</v>
      </c>
    </row>
    <row r="25" spans="1:45" s="67" customFormat="1">
      <c r="A25" s="66" t="s">
        <v>378</v>
      </c>
      <c r="B25" s="65">
        <v>42969</v>
      </c>
      <c r="C25" s="64">
        <v>6.53</v>
      </c>
      <c r="D25" s="64">
        <v>7.5191739716722656</v>
      </c>
      <c r="E25" s="64">
        <v>4.3130858186244678</v>
      </c>
      <c r="F25" s="64">
        <v>10.511726745815819</v>
      </c>
      <c r="G25" s="64">
        <v>4.651787913190252</v>
      </c>
      <c r="H25" s="64">
        <v>7.2082586586206805</v>
      </c>
      <c r="I25" s="64">
        <v>13.47668803091611</v>
      </c>
      <c r="J25" s="64">
        <v>5.3577598415182583</v>
      </c>
      <c r="K25" s="64">
        <v>13.719075857045469</v>
      </c>
      <c r="L25" s="64">
        <v>5.6364302352949212</v>
      </c>
      <c r="M25" s="64">
        <v>10.194087220727624</v>
      </c>
      <c r="N25" s="64"/>
      <c r="O25" s="64">
        <v>6.5037654389371609</v>
      </c>
      <c r="P25" s="64">
        <v>30.620014638037517</v>
      </c>
      <c r="Q25" s="64">
        <v>9.4159702483500602</v>
      </c>
      <c r="R25" s="64">
        <v>8.6343622854916653</v>
      </c>
      <c r="S25" s="64">
        <v>8.9357481550014999</v>
      </c>
      <c r="T25" s="64">
        <v>6.5149751436710126</v>
      </c>
      <c r="U25" s="64">
        <v>14.708772462381996</v>
      </c>
      <c r="V25" s="64">
        <v>11.730337078651685</v>
      </c>
      <c r="W25" s="64">
        <v>5.3818028979846568</v>
      </c>
      <c r="X25" s="64">
        <v>8.6371874889460827</v>
      </c>
      <c r="Y25" s="64"/>
      <c r="Z25" s="64">
        <v>7.7467438138618734</v>
      </c>
      <c r="AA25" s="64">
        <v>7.6264571253820179</v>
      </c>
      <c r="AB25" s="64">
        <v>7.0281800376290908</v>
      </c>
      <c r="AC25" s="64">
        <v>13.062412529508981</v>
      </c>
      <c r="AD25" s="64">
        <v>11.316485387299888</v>
      </c>
      <c r="AE25" s="64">
        <v>67.37777777777778</v>
      </c>
      <c r="AF25" s="64">
        <v>1.8574790586358196</v>
      </c>
      <c r="AG25" s="64">
        <v>12.585714285714285</v>
      </c>
      <c r="AH25" s="64">
        <v>70.656867728761227</v>
      </c>
      <c r="AI25" s="64">
        <v>48.050941778061507</v>
      </c>
      <c r="AJ25" s="64">
        <v>12.601659751037344</v>
      </c>
      <c r="AK25" s="64">
        <v>8.5260989010989015</v>
      </c>
      <c r="AL25" s="64">
        <v>6.6038062283737027</v>
      </c>
      <c r="AM25" s="64">
        <v>39.156069364161851</v>
      </c>
      <c r="AN25" s="64">
        <v>13.410071942446043</v>
      </c>
      <c r="AO25" s="64"/>
      <c r="AP25" s="64">
        <v>4.2335511896221663</v>
      </c>
      <c r="AQ25" s="64">
        <v>10.606936416184972</v>
      </c>
    </row>
    <row r="26" spans="1:45" s="61" customFormat="1">
      <c r="A26" s="66" t="s">
        <v>377</v>
      </c>
      <c r="B26" s="65">
        <v>42967</v>
      </c>
      <c r="C26" s="64">
        <v>6.9554149878676279</v>
      </c>
      <c r="D26" s="64">
        <v>7.9566025241910987</v>
      </c>
      <c r="E26" s="64">
        <v>4.696394912014763</v>
      </c>
      <c r="F26" s="64">
        <v>10.399129905636707</v>
      </c>
      <c r="G26" s="64">
        <v>4.8649991896710061</v>
      </c>
      <c r="H26" s="64">
        <v>7.9571830167179094</v>
      </c>
      <c r="I26" s="64">
        <v>13.026980120432961</v>
      </c>
      <c r="J26" s="64">
        <v>6.2409833458248789</v>
      </c>
      <c r="K26" s="64">
        <v>13.397611198789724</v>
      </c>
      <c r="L26" s="64">
        <v>6.3142317015336769</v>
      </c>
      <c r="M26" s="64">
        <v>9.762893184415887</v>
      </c>
      <c r="N26" s="64"/>
      <c r="O26" s="64">
        <v>6.479534722062505</v>
      </c>
      <c r="P26" s="64">
        <v>30.086331938059718</v>
      </c>
      <c r="Q26" s="64">
        <v>9.3869661042143466</v>
      </c>
      <c r="R26" s="64">
        <v>7.8605110748352311</v>
      </c>
      <c r="S26" s="64">
        <v>8.9977331220338073</v>
      </c>
      <c r="T26" s="64">
        <v>6.4424052167955734</v>
      </c>
      <c r="U26" s="64">
        <v>14.217148826567158</v>
      </c>
      <c r="V26" s="64">
        <v>8.7902621722846437</v>
      </c>
      <c r="W26" s="64">
        <v>5.4348618658934642</v>
      </c>
      <c r="X26" s="64">
        <v>8.6486237550339489</v>
      </c>
      <c r="Y26" s="64"/>
      <c r="Z26" s="64">
        <v>8.2811371039384074</v>
      </c>
      <c r="AA26" s="64">
        <v>7.9500474763544293</v>
      </c>
      <c r="AB26" s="64">
        <v>6.7180243794005063</v>
      </c>
      <c r="AC26" s="64">
        <v>14.225571099027674</v>
      </c>
      <c r="AD26" s="64">
        <v>12.064947863746772</v>
      </c>
      <c r="AE26" s="64">
        <v>77</v>
      </c>
      <c r="AF26" s="64">
        <v>1.8574790586358196</v>
      </c>
      <c r="AG26" s="64">
        <v>12.585714285714285</v>
      </c>
      <c r="AH26" s="64">
        <v>68.305988704304909</v>
      </c>
      <c r="AI26" s="64">
        <v>50.767963425093015</v>
      </c>
      <c r="AJ26" s="64">
        <v>12.107883817427386</v>
      </c>
      <c r="AK26" s="64">
        <v>8.3777472527472536</v>
      </c>
      <c r="AL26" s="64">
        <v>6.4172661870503598</v>
      </c>
      <c r="AM26" s="64">
        <v>37.843930635838149</v>
      </c>
      <c r="AN26" s="64">
        <v>12.96043165467626</v>
      </c>
      <c r="AO26" s="64"/>
      <c r="AP26" s="64">
        <v>4.4605738247452509</v>
      </c>
      <c r="AQ26" s="64">
        <v>10.606936416184972</v>
      </c>
    </row>
    <row r="27" spans="1:45" s="61" customFormat="1">
      <c r="A27" s="66" t="s">
        <v>376</v>
      </c>
      <c r="B27" s="65">
        <v>43030</v>
      </c>
      <c r="C27" s="64">
        <v>6.629366400089995</v>
      </c>
      <c r="D27" s="64">
        <v>5.8346550192790501</v>
      </c>
      <c r="E27" s="64">
        <v>5.0182817743767876</v>
      </c>
      <c r="F27" s="64">
        <v>10.313734055608162</v>
      </c>
      <c r="G27" s="64">
        <v>4.8187327988512623</v>
      </c>
      <c r="H27" s="64">
        <v>7.0810341061333641</v>
      </c>
      <c r="I27" s="64">
        <v>13.081646546218593</v>
      </c>
      <c r="J27" s="64">
        <v>6.1682563352916819</v>
      </c>
      <c r="K27" s="64">
        <v>12.927149967782</v>
      </c>
      <c r="L27" s="64">
        <v>6.5211081441011709</v>
      </c>
      <c r="M27" s="64">
        <v>9.7444495874634462</v>
      </c>
      <c r="N27" s="64"/>
      <c r="O27" s="64">
        <v>6.4451454426197872</v>
      </c>
      <c r="P27" s="64">
        <v>30.598701079760858</v>
      </c>
      <c r="Q27" s="64">
        <v>8.9030206462975645</v>
      </c>
      <c r="R27" s="64">
        <v>7.7966161927715341</v>
      </c>
      <c r="S27" s="64">
        <v>8.6725621598883489</v>
      </c>
      <c r="T27" s="64">
        <v>6.1720092741443606</v>
      </c>
      <c r="U27" s="64">
        <v>13.789246123760048</v>
      </c>
      <c r="V27" s="64">
        <v>8.404494382022472</v>
      </c>
      <c r="W27" s="64">
        <v>5.3583666317656364</v>
      </c>
      <c r="X27" s="64">
        <v>7.9537456557377579</v>
      </c>
      <c r="Y27" s="64"/>
      <c r="Z27" s="64">
        <v>8.4271781534460342</v>
      </c>
      <c r="AA27" s="64">
        <v>8.1424911168817857</v>
      </c>
      <c r="AB27" s="64">
        <v>6.0938350011086593</v>
      </c>
      <c r="AC27" s="64">
        <v>13.649201159247852</v>
      </c>
      <c r="AD27" s="64">
        <v>14.416246115929207</v>
      </c>
      <c r="AE27" s="64">
        <v>78.144444444444446</v>
      </c>
      <c r="AF27" s="64">
        <v>1.8574790586358196</v>
      </c>
      <c r="AG27" s="64">
        <v>12.585714285714285</v>
      </c>
      <c r="AH27" s="64">
        <v>69.622838771429159</v>
      </c>
      <c r="AI27" s="64">
        <v>50.644232939340597</v>
      </c>
      <c r="AJ27" s="64">
        <v>11.381742738589212</v>
      </c>
      <c r="AK27" s="64">
        <v>6.9311981020166078</v>
      </c>
      <c r="AL27" s="64">
        <v>5.8638627559490866</v>
      </c>
      <c r="AM27" s="64">
        <v>141.5609756097561</v>
      </c>
      <c r="AN27" s="64">
        <v>12.232876712328768</v>
      </c>
      <c r="AO27" s="64"/>
      <c r="AP27" s="64">
        <v>4.7521306968665984</v>
      </c>
      <c r="AQ27" s="64">
        <v>10.540462427745664</v>
      </c>
    </row>
    <row r="28" spans="1:45" s="61" customFormat="1">
      <c r="A28" s="66" t="s">
        <v>375</v>
      </c>
      <c r="B28" s="65">
        <v>43029</v>
      </c>
      <c r="C28" s="64">
        <v>6.7767705333537673</v>
      </c>
      <c r="D28" s="64">
        <v>6.0917806471625422</v>
      </c>
      <c r="E28" s="64">
        <v>5.1470193672749058</v>
      </c>
      <c r="F28" s="64">
        <v>10.482074747068882</v>
      </c>
      <c r="G28" s="64">
        <v>4.9132967949481712</v>
      </c>
      <c r="H28" s="64">
        <v>6.8409000469485557</v>
      </c>
      <c r="I28" s="64">
        <v>13.035495664024596</v>
      </c>
      <c r="J28" s="64">
        <v>6.1865859881029754</v>
      </c>
      <c r="K28" s="64">
        <v>14.318285524379952</v>
      </c>
      <c r="L28" s="64">
        <v>7.6365971220695279</v>
      </c>
      <c r="M28" s="64">
        <v>9.7368818064725708</v>
      </c>
      <c r="N28" s="64"/>
      <c r="O28" s="64">
        <v>6.2430296538203907</v>
      </c>
      <c r="P28" s="64">
        <v>28.387209345432527</v>
      </c>
      <c r="Q28" s="64">
        <v>8.8368774815307027</v>
      </c>
      <c r="R28" s="64">
        <v>8.1232833127136459</v>
      </c>
      <c r="S28" s="64">
        <v>8.7656593919826964</v>
      </c>
      <c r="T28" s="64">
        <v>6.3427390166912367</v>
      </c>
      <c r="U28" s="64">
        <v>13.819200527702094</v>
      </c>
      <c r="V28" s="64">
        <v>8.382022471910112</v>
      </c>
      <c r="W28" s="64">
        <v>5.376862628977519</v>
      </c>
      <c r="X28" s="64">
        <v>7.9934217026733059</v>
      </c>
      <c r="Y28" s="64"/>
      <c r="Z28" s="64">
        <v>8.5133289986996097</v>
      </c>
      <c r="AA28" s="64">
        <v>7.655604290132592</v>
      </c>
      <c r="AB28" s="64">
        <v>6.1511448355837564</v>
      </c>
      <c r="AC28" s="64">
        <v>13.88493320792932</v>
      </c>
      <c r="AD28" s="64">
        <v>13.917747023480965</v>
      </c>
      <c r="AE28" s="64">
        <v>77.855555555555554</v>
      </c>
      <c r="AF28" s="64">
        <v>1.8574790586358196</v>
      </c>
      <c r="AG28" s="64">
        <v>12.585714285714285</v>
      </c>
      <c r="AH28" s="64">
        <v>66.936708860759495</v>
      </c>
      <c r="AI28" s="64">
        <v>46.226678255830798</v>
      </c>
      <c r="AJ28" s="64">
        <v>12.049792531120332</v>
      </c>
      <c r="AK28" s="64">
        <v>6.524317912218268</v>
      </c>
      <c r="AL28" s="64">
        <v>6.0022136137244049</v>
      </c>
      <c r="AM28" s="64">
        <v>127.48780487804878</v>
      </c>
      <c r="AN28" s="64">
        <v>11.61986301369863</v>
      </c>
      <c r="AO28" s="64"/>
      <c r="AP28" s="64">
        <v>4.9132891186566177</v>
      </c>
      <c r="AQ28" s="64">
        <v>12.875886524822695</v>
      </c>
    </row>
    <row r="29" spans="1:45" s="61" customFormat="1">
      <c r="A29" s="66" t="s">
        <v>374</v>
      </c>
      <c r="B29" s="65">
        <v>43090</v>
      </c>
      <c r="C29" s="64">
        <v>7.0594914892690372</v>
      </c>
      <c r="D29" s="64">
        <v>7.0350577737602027</v>
      </c>
      <c r="E29" s="64">
        <v>5.2730303859128149</v>
      </c>
      <c r="F29" s="64">
        <v>10.857511513400018</v>
      </c>
      <c r="G29" s="64">
        <v>5.6099785535565356</v>
      </c>
      <c r="H29" s="64">
        <v>7.9835062450999894</v>
      </c>
      <c r="I29" s="64">
        <v>14.305274256202248</v>
      </c>
      <c r="J29" s="64">
        <v>6.4680415718698114</v>
      </c>
      <c r="K29" s="64">
        <v>15.230791779000903</v>
      </c>
      <c r="L29" s="64">
        <v>6.2349045858458387</v>
      </c>
      <c r="M29" s="64">
        <v>9.593413510141815</v>
      </c>
      <c r="N29" s="64"/>
      <c r="O29" s="64">
        <v>6.3214955798423764</v>
      </c>
      <c r="P29" s="64">
        <v>28.653989974090809</v>
      </c>
      <c r="Q29" s="64">
        <v>8.5904345149693846</v>
      </c>
      <c r="R29" s="64">
        <v>8.3199136236184472</v>
      </c>
      <c r="S29" s="64">
        <v>9.0065199523763155</v>
      </c>
      <c r="T29" s="64">
        <v>6.2642951149050239</v>
      </c>
      <c r="U29" s="64">
        <v>13.60585243731499</v>
      </c>
      <c r="V29" s="64">
        <v>9.3241106719367597</v>
      </c>
      <c r="W29" s="64">
        <v>7.4533393923328406</v>
      </c>
      <c r="X29" s="64">
        <v>8.0764194264008911</v>
      </c>
      <c r="Y29" s="64"/>
      <c r="Z29" s="64">
        <v>8.6501950585175553</v>
      </c>
      <c r="AA29" s="64">
        <v>8.2719887601819071</v>
      </c>
      <c r="AB29" s="64">
        <v>6.5203710171108007</v>
      </c>
      <c r="AC29" s="64">
        <v>13.372054992360464</v>
      </c>
      <c r="AD29" s="64">
        <v>13.611159041855172</v>
      </c>
      <c r="AE29" s="64">
        <v>76.49444444444444</v>
      </c>
      <c r="AF29" s="64">
        <v>1.8574790586358196</v>
      </c>
      <c r="AG29" s="64">
        <v>13.268072289156626</v>
      </c>
      <c r="AH29" s="64">
        <v>67.341772151898738</v>
      </c>
      <c r="AI29" s="64">
        <v>35.08</v>
      </c>
      <c r="AJ29" s="64">
        <v>12.647302904564315</v>
      </c>
      <c r="AK29" s="64">
        <v>6.0294426919032595</v>
      </c>
      <c r="AL29" s="64">
        <v>7.0691754288876592</v>
      </c>
      <c r="AM29" s="64">
        <v>145.26829268292684</v>
      </c>
      <c r="AN29" s="64">
        <v>11.235099337748345</v>
      </c>
      <c r="AO29" s="64"/>
      <c r="AP29" s="64">
        <v>5.0918796296961002</v>
      </c>
      <c r="AQ29" s="64">
        <v>6.4815054654716882</v>
      </c>
    </row>
    <row r="30" spans="1:45">
      <c r="A30" s="66" t="s">
        <v>373</v>
      </c>
      <c r="B30" s="65">
        <v>43120</v>
      </c>
      <c r="C30" s="64">
        <v>7.1701543738755582</v>
      </c>
      <c r="D30" s="64">
        <v>7.3985630222373322</v>
      </c>
      <c r="E30" s="64">
        <v>5.2910431237708231</v>
      </c>
      <c r="F30" s="64">
        <v>11.354335826527523</v>
      </c>
      <c r="G30" s="64">
        <v>5.4408424121875143</v>
      </c>
      <c r="H30" s="64">
        <v>8.6866379865639392</v>
      </c>
      <c r="I30" s="64">
        <v>13.59781124906087</v>
      </c>
      <c r="J30" s="64">
        <v>6.6042199502919958</v>
      </c>
      <c r="K30" s="64">
        <v>14.035948200536216</v>
      </c>
      <c r="L30" s="64">
        <v>6.5855160081701589</v>
      </c>
      <c r="M30" s="64">
        <v>8.9764696906189361</v>
      </c>
      <c r="N30" s="64"/>
      <c r="O30" s="64">
        <v>6.0831515364994431</v>
      </c>
      <c r="P30" s="64">
        <v>27.278006845957712</v>
      </c>
      <c r="Q30" s="64">
        <v>8.7598526107904942</v>
      </c>
      <c r="R30" s="64">
        <v>8.9954288591128186</v>
      </c>
      <c r="S30" s="64">
        <v>9.0132398330491963</v>
      </c>
      <c r="T30" s="64">
        <v>6.2970673490941165</v>
      </c>
      <c r="U30" s="64">
        <v>13.141819952497016</v>
      </c>
      <c r="V30" s="64">
        <v>7.849802371541502</v>
      </c>
      <c r="W30" s="64">
        <v>7.357688650556379</v>
      </c>
      <c r="X30" s="64">
        <v>8.0373738950693046</v>
      </c>
      <c r="Y30" s="64"/>
      <c r="Z30" s="64">
        <v>8.6538524057217163</v>
      </c>
      <c r="AA30" s="64">
        <v>7.7435384553880606</v>
      </c>
      <c r="AB30" s="64">
        <v>5.7516435453910084</v>
      </c>
      <c r="AC30" s="64">
        <v>13.254046974539797</v>
      </c>
      <c r="AD30" s="64">
        <v>12.069148094849888</v>
      </c>
      <c r="AE30" s="64">
        <v>75.972222222222229</v>
      </c>
      <c r="AF30" s="64">
        <v>1.8574790586358196</v>
      </c>
      <c r="AG30" s="64">
        <v>11.572289156626505</v>
      </c>
      <c r="AH30" s="64">
        <v>65.721518987341767</v>
      </c>
      <c r="AI30" s="64">
        <v>30.268571428571427</v>
      </c>
      <c r="AJ30" s="64">
        <v>8.6035805626598467</v>
      </c>
      <c r="AK30" s="64">
        <v>5.5278654048370139</v>
      </c>
      <c r="AL30" s="64">
        <v>6.6203652462645266</v>
      </c>
      <c r="AM30" s="64">
        <v>174.5</v>
      </c>
      <c r="AN30" s="64">
        <v>11.235099337748345</v>
      </c>
      <c r="AO30" s="64"/>
      <c r="AP30" s="64">
        <v>5.3064561153779497</v>
      </c>
      <c r="AQ30" s="64">
        <v>7.8557478112210539</v>
      </c>
    </row>
    <row r="31" spans="1:45">
      <c r="A31" s="66" t="s">
        <v>372</v>
      </c>
      <c r="B31" s="65">
        <v>43150</v>
      </c>
      <c r="C31" s="64">
        <v>6.8210180696016787</v>
      </c>
      <c r="D31" s="64">
        <v>6.4114560084213812</v>
      </c>
      <c r="E31" s="64">
        <v>5.3412521653056171</v>
      </c>
      <c r="F31" s="64">
        <v>10.330190328258842</v>
      </c>
      <c r="G31" s="64">
        <v>5.1244299741177439</v>
      </c>
      <c r="H31" s="64">
        <v>6.915947929898878</v>
      </c>
      <c r="I31" s="64">
        <v>13.078648851748762</v>
      </c>
      <c r="J31" s="64">
        <v>6.6758903594868659</v>
      </c>
      <c r="K31" s="64">
        <v>13.334077041993712</v>
      </c>
      <c r="L31" s="64">
        <v>6.5075972064869889</v>
      </c>
      <c r="M31" s="64">
        <v>8.8743304117464543</v>
      </c>
      <c r="N31" s="64"/>
      <c r="O31" s="64">
        <v>6.10896430092592</v>
      </c>
      <c r="P31" s="64">
        <v>26.260851584414944</v>
      </c>
      <c r="Q31" s="64">
        <v>9.0529323045195866</v>
      </c>
      <c r="R31" s="64">
        <v>9.0166820127421712</v>
      </c>
      <c r="S31" s="64">
        <v>8.539130233096758</v>
      </c>
      <c r="T31" s="64">
        <v>5.8857212979083684</v>
      </c>
      <c r="U31" s="64">
        <v>13.319421878207184</v>
      </c>
      <c r="V31" s="64">
        <v>7.5296442687747032</v>
      </c>
      <c r="W31" s="64">
        <v>7.1869244541148047</v>
      </c>
      <c r="X31" s="64">
        <v>8.3448891787313926</v>
      </c>
      <c r="Y31" s="64"/>
      <c r="Z31" s="64">
        <v>8.2270726196041757</v>
      </c>
      <c r="AA31" s="64">
        <v>7.4203881088872787</v>
      </c>
      <c r="AB31" s="64">
        <v>6.529546178396239</v>
      </c>
      <c r="AC31" s="64">
        <v>11.322813575231187</v>
      </c>
      <c r="AD31" s="64">
        <v>10.516699612693781</v>
      </c>
      <c r="AE31" s="64">
        <v>73.572222222222223</v>
      </c>
      <c r="AF31" s="64">
        <v>1.8574790586358196</v>
      </c>
      <c r="AG31" s="64">
        <v>10.5</v>
      </c>
      <c r="AH31" s="64">
        <v>65.481012658227854</v>
      </c>
      <c r="AI31" s="64">
        <v>14.573809523809524</v>
      </c>
      <c r="AJ31" s="64">
        <v>8.749360613810742</v>
      </c>
      <c r="AK31" s="64">
        <v>6.5141955835962149</v>
      </c>
      <c r="AL31" s="64">
        <v>6.4997232982844491</v>
      </c>
      <c r="AM31" s="64">
        <v>244.75</v>
      </c>
      <c r="AN31" s="64">
        <v>11.235099337748345</v>
      </c>
      <c r="AO31" s="64"/>
      <c r="AP31" s="64">
        <v>5.1536726315800268</v>
      </c>
      <c r="AQ31" s="64">
        <v>7.1310159042635863</v>
      </c>
    </row>
    <row r="32" spans="1:45">
      <c r="A32" s="66" t="s">
        <v>1</v>
      </c>
      <c r="B32" s="65">
        <v>43178</v>
      </c>
      <c r="C32" s="64">
        <v>6.4422686995656608</v>
      </c>
      <c r="D32" s="64">
        <v>6.3084829231042701</v>
      </c>
      <c r="E32" s="64">
        <v>5.3835293504734372</v>
      </c>
      <c r="F32" s="64">
        <v>9.2783307710896352</v>
      </c>
      <c r="G32" s="64">
        <v>4.8443983402489623</v>
      </c>
      <c r="H32" s="64">
        <v>6.0745068348229569</v>
      </c>
      <c r="I32" s="64">
        <v>12.34611532870332</v>
      </c>
      <c r="J32" s="64">
        <v>6.0263809120439005</v>
      </c>
      <c r="K32" s="64">
        <v>12.867536463506621</v>
      </c>
      <c r="L32" s="64">
        <v>5.9301297882688209</v>
      </c>
      <c r="M32" s="64">
        <v>8.689193703498157</v>
      </c>
      <c r="N32" s="64"/>
      <c r="O32" s="64">
        <v>6.1340651070245773</v>
      </c>
      <c r="P32" s="64">
        <v>26.92569870371667</v>
      </c>
      <c r="Q32" s="64">
        <v>9.3378473188706828</v>
      </c>
      <c r="R32" s="64">
        <v>8.1421887177014725</v>
      </c>
      <c r="S32" s="64">
        <v>8.6102209383948729</v>
      </c>
      <c r="T32" s="64">
        <v>5.9511158342189159</v>
      </c>
      <c r="U32" s="64">
        <v>12.939974960080967</v>
      </c>
      <c r="V32" s="64">
        <v>6.6403162055335967</v>
      </c>
      <c r="W32" s="64">
        <v>7.2683981942314775</v>
      </c>
      <c r="X32" s="64">
        <v>8.4292576996916821</v>
      </c>
      <c r="Y32" s="64"/>
      <c r="Z32" s="64">
        <v>8.1271622253389442</v>
      </c>
      <c r="AA32" s="64">
        <v>6.8469526587427314</v>
      </c>
      <c r="AB32" s="64">
        <v>6.1900645668610803</v>
      </c>
      <c r="AC32" s="64">
        <v>10.519938099792219</v>
      </c>
      <c r="AD32" s="64">
        <v>8.2707519791359552</v>
      </c>
      <c r="AE32" s="64">
        <v>74.538888888888891</v>
      </c>
      <c r="AF32" s="64">
        <v>1.8574790586358196</v>
      </c>
      <c r="AG32" s="64">
        <v>10.481927710843374</v>
      </c>
      <c r="AH32" s="64">
        <v>65.455696202531641</v>
      </c>
      <c r="AI32" s="64">
        <v>12.438095238095238</v>
      </c>
      <c r="AJ32" s="64">
        <v>8.8695652173913047</v>
      </c>
      <c r="AK32" s="64">
        <v>6.4300736067297581</v>
      </c>
      <c r="AL32" s="64">
        <v>6.8079690094078584</v>
      </c>
      <c r="AM32" s="64">
        <v>187.6</v>
      </c>
      <c r="AN32" s="64">
        <v>9.6887417218543046</v>
      </c>
      <c r="AO32" s="64"/>
      <c r="AP32" s="64">
        <v>5.1125058071503071</v>
      </c>
      <c r="AQ32" s="64">
        <v>6.7384582058433296</v>
      </c>
    </row>
    <row r="33" spans="1:45">
      <c r="A33" s="66" t="s">
        <v>2</v>
      </c>
      <c r="B33" s="65">
        <v>43208</v>
      </c>
      <c r="C33" s="64">
        <v>6.3196181554716437</v>
      </c>
      <c r="D33" s="64">
        <v>5.7643927861864013</v>
      </c>
      <c r="E33" s="64">
        <v>5.3403488296699733</v>
      </c>
      <c r="F33" s="64">
        <v>8.9708254264289646</v>
      </c>
      <c r="G33" s="64">
        <v>4.748546690768662</v>
      </c>
      <c r="H33" s="64">
        <v>6.4848570684346152</v>
      </c>
      <c r="I33" s="64">
        <v>11.459099731787743</v>
      </c>
      <c r="J33" s="64">
        <v>5.9502078406752386</v>
      </c>
      <c r="K33" s="64">
        <v>12.553448069842645</v>
      </c>
      <c r="L33" s="64">
        <v>5.9883756647405413</v>
      </c>
      <c r="M33" s="64">
        <v>8.2729264637655415</v>
      </c>
      <c r="N33" s="64"/>
      <c r="O33" s="64">
        <v>5.9261234421686151</v>
      </c>
      <c r="P33" s="64">
        <v>26.673255866639757</v>
      </c>
      <c r="Q33" s="64">
        <v>9.5926487661992983</v>
      </c>
      <c r="R33" s="64">
        <v>7.8332988128237009</v>
      </c>
      <c r="S33" s="64">
        <v>9.7920079315059336</v>
      </c>
      <c r="T33" s="64">
        <v>5.7579225591977981</v>
      </c>
      <c r="U33" s="64">
        <v>12.796488244655469</v>
      </c>
      <c r="V33" s="64">
        <v>6.7272727272727275</v>
      </c>
      <c r="W33" s="64">
        <v>6.6520365139106596</v>
      </c>
      <c r="X33" s="64">
        <v>7.9438649848809835</v>
      </c>
      <c r="Y33" s="64"/>
      <c r="Z33" s="64">
        <v>8.0559256661991583</v>
      </c>
      <c r="AA33" s="64">
        <v>6.229085128087398</v>
      </c>
      <c r="AB33" s="64">
        <v>5.9179591514583159</v>
      </c>
      <c r="AC33" s="64">
        <v>11.413291652307462</v>
      </c>
      <c r="AD33" s="64">
        <v>8.7931157707621299</v>
      </c>
      <c r="AE33" s="64">
        <v>74.533333333333331</v>
      </c>
      <c r="AF33" s="64">
        <v>1.8574790586358196</v>
      </c>
      <c r="AG33" s="64">
        <v>8.7771084337349397</v>
      </c>
      <c r="AH33" s="64">
        <v>65.35443037974683</v>
      </c>
      <c r="AI33" s="64">
        <v>12.566666666666666</v>
      </c>
      <c r="AJ33" s="64">
        <v>8.1636828644501271</v>
      </c>
      <c r="AK33" s="64">
        <v>5.7131578947368418</v>
      </c>
      <c r="AL33" s="64">
        <v>6.0553403431101271</v>
      </c>
      <c r="AM33" s="64">
        <v>179.35</v>
      </c>
      <c r="AN33" s="64">
        <v>10.049668874172186</v>
      </c>
      <c r="AO33" s="64"/>
      <c r="AP33" s="64">
        <v>5.3119579608467316</v>
      </c>
      <c r="AQ33" s="64">
        <v>6.4355196880246979</v>
      </c>
    </row>
    <row r="34" spans="1:45">
      <c r="A34" s="66" t="s">
        <v>3</v>
      </c>
      <c r="B34" s="65">
        <v>43241</v>
      </c>
      <c r="C34" s="64">
        <v>6.1491469440532196</v>
      </c>
      <c r="D34" s="64">
        <v>5.7987519081394261</v>
      </c>
      <c r="E34" s="64">
        <v>4.7537898043509434</v>
      </c>
      <c r="F34" s="64">
        <v>8.9410114259903857</v>
      </c>
      <c r="G34" s="64">
        <v>4.5661640852881966</v>
      </c>
      <c r="H34" s="64">
        <v>6.3485302796351961</v>
      </c>
      <c r="I34" s="64">
        <v>13.158647991487193</v>
      </c>
      <c r="J34" s="64">
        <v>5.725549852673451</v>
      </c>
      <c r="K34" s="64">
        <v>12.6220283119798</v>
      </c>
      <c r="L34" s="64">
        <v>6.1119130658579781</v>
      </c>
      <c r="M34" s="64">
        <v>8.6450120626657458</v>
      </c>
      <c r="N34" s="64"/>
      <c r="O34" s="64">
        <v>6.0332070091395522</v>
      </c>
      <c r="P34" s="64">
        <v>25.129386934092214</v>
      </c>
      <c r="Q34" s="64">
        <v>8.997903182139412</v>
      </c>
      <c r="R34" s="64">
        <v>8.0638155102182267</v>
      </c>
      <c r="S34" s="64">
        <v>10.681433986769417</v>
      </c>
      <c r="T34" s="64">
        <v>6.0944423814828568</v>
      </c>
      <c r="U34" s="64">
        <v>11.033084009098047</v>
      </c>
      <c r="V34" s="64">
        <v>6.542553191489362</v>
      </c>
      <c r="W34" s="64">
        <v>6.6372689235762499</v>
      </c>
      <c r="X34" s="64">
        <v>8.4189905071341169</v>
      </c>
      <c r="Y34" s="64"/>
      <c r="Z34" s="64">
        <v>8.267262850306917</v>
      </c>
      <c r="AA34" s="64">
        <v>6.8398967305400893</v>
      </c>
      <c r="AB34" s="64">
        <v>6.1751748948523364</v>
      </c>
      <c r="AC34" s="64">
        <v>10.731188984674557</v>
      </c>
      <c r="AD34" s="64">
        <v>11.478747845017562</v>
      </c>
      <c r="AE34" s="64">
        <v>583.304347826087</v>
      </c>
      <c r="AF34" s="64">
        <v>1.8574790586358196</v>
      </c>
      <c r="AG34" s="64">
        <v>8.2801204819277103</v>
      </c>
      <c r="AH34" s="64">
        <v>113.57777777777778</v>
      </c>
      <c r="AI34" s="64">
        <v>13.161904761904761</v>
      </c>
      <c r="AJ34" s="64">
        <v>8.3606138107416879</v>
      </c>
      <c r="AK34" s="64">
        <v>8.4862745098039216</v>
      </c>
      <c r="AL34" s="64">
        <v>6.0890979524073048</v>
      </c>
      <c r="AM34" s="64">
        <v>210.25</v>
      </c>
      <c r="AN34" s="64">
        <v>11.943708609271523</v>
      </c>
      <c r="AO34" s="64"/>
      <c r="AP34" s="64">
        <v>4.6579072275051656</v>
      </c>
      <c r="AQ34" s="64">
        <v>7.0051160743756187</v>
      </c>
    </row>
    <row r="35" spans="1:45">
      <c r="A35" s="66" t="s">
        <v>229</v>
      </c>
      <c r="B35" s="65">
        <v>43241</v>
      </c>
      <c r="C35" s="64">
        <v>6.6437592713425646</v>
      </c>
      <c r="D35" s="64">
        <v>6.5510650273673132</v>
      </c>
      <c r="E35" s="64">
        <v>4.4224836122414271</v>
      </c>
      <c r="F35" s="64">
        <v>7.5604371706244473</v>
      </c>
      <c r="G35" s="64">
        <v>5.4731779713241036</v>
      </c>
      <c r="H35" s="64">
        <v>7.8489176310470965</v>
      </c>
      <c r="I35" s="64">
        <v>14.474483335931517</v>
      </c>
      <c r="J35" s="64">
        <v>6.5086306937062162</v>
      </c>
      <c r="K35" s="64">
        <v>11.727259077688039</v>
      </c>
      <c r="L35" s="64">
        <v>6.1780463056342327</v>
      </c>
      <c r="M35" s="64">
        <v>8.7736482444188617</v>
      </c>
      <c r="N35" s="64"/>
      <c r="O35" s="64">
        <v>6.0083606378911121</v>
      </c>
      <c r="P35" s="64">
        <v>25.812001769099453</v>
      </c>
      <c r="Q35" s="64">
        <v>9.0717330108460228</v>
      </c>
      <c r="R35" s="64">
        <v>8.3315975277880607</v>
      </c>
      <c r="S35" s="64">
        <v>11.18497202322637</v>
      </c>
      <c r="T35" s="64">
        <v>7.1976627314696513</v>
      </c>
      <c r="U35" s="64">
        <v>11.379971812175583</v>
      </c>
      <c r="V35" s="64">
        <v>6.6312056737588652</v>
      </c>
      <c r="W35" s="64">
        <v>6.0176433344062703</v>
      </c>
      <c r="X35" s="64">
        <v>8.1940700641934807</v>
      </c>
      <c r="Y35" s="64"/>
      <c r="Z35" s="64">
        <v>9.6304490841729855</v>
      </c>
      <c r="AA35" s="64">
        <v>7.6161763696159479</v>
      </c>
      <c r="AB35" s="64">
        <v>6.9839972093793756</v>
      </c>
      <c r="AC35" s="64">
        <v>9.9819953737681395</v>
      </c>
      <c r="AD35" s="64">
        <v>14.548262009757988</v>
      </c>
      <c r="AE35" s="64">
        <v>843.3125</v>
      </c>
      <c r="AF35" s="64">
        <v>1.8574790586358196</v>
      </c>
      <c r="AG35" s="64">
        <v>10.704819277108435</v>
      </c>
      <c r="AH35" s="64">
        <v>113.22222222222223</v>
      </c>
      <c r="AI35" s="64">
        <v>22.916932907348244</v>
      </c>
      <c r="AJ35" s="64">
        <v>9.3514285714285723</v>
      </c>
      <c r="AK35" s="64">
        <v>10.433070866141732</v>
      </c>
      <c r="AL35" s="64">
        <v>7.0038738240177087</v>
      </c>
      <c r="AM35" s="64"/>
      <c r="AN35" s="64">
        <v>9.1174863387978142</v>
      </c>
      <c r="AO35" s="64"/>
      <c r="AP35" s="64">
        <v>5.1130311819448968</v>
      </c>
      <c r="AQ35" s="64">
        <v>7.8125206293321598</v>
      </c>
    </row>
    <row r="36" spans="1:45">
      <c r="A36" s="66" t="s">
        <v>5</v>
      </c>
      <c r="B36" s="65">
        <v>43303</v>
      </c>
      <c r="C36" s="64">
        <v>6.3365038719655029</v>
      </c>
      <c r="D36" s="64">
        <v>5.7077947811594534</v>
      </c>
      <c r="E36" s="64">
        <v>4.5074251920082693</v>
      </c>
      <c r="F36" s="64">
        <v>10.470931336588157</v>
      </c>
      <c r="G36" s="64">
        <v>5.0461279326649136</v>
      </c>
      <c r="H36" s="64">
        <v>7.4564970578759464</v>
      </c>
      <c r="I36" s="64">
        <v>15.764767575461423</v>
      </c>
      <c r="J36" s="64">
        <v>6.214144869776332</v>
      </c>
      <c r="K36" s="64">
        <v>8.1720133337173895</v>
      </c>
      <c r="L36" s="64">
        <v>5.9436551585468047</v>
      </c>
      <c r="M36" s="64">
        <v>8.9175253769277543</v>
      </c>
      <c r="N36" s="64"/>
      <c r="O36" s="64">
        <v>5.6886783749481538</v>
      </c>
      <c r="P36" s="64">
        <v>22.138695365870706</v>
      </c>
      <c r="Q36" s="64">
        <v>8.6853204456618123</v>
      </c>
      <c r="R36" s="64">
        <v>7.8058628381862682</v>
      </c>
      <c r="S36" s="64">
        <v>11.128937203296386</v>
      </c>
      <c r="T36" s="64">
        <v>6.801439089692102</v>
      </c>
      <c r="U36" s="64">
        <v>13.051750893993502</v>
      </c>
      <c r="V36" s="64">
        <v>6.7121212121212119</v>
      </c>
      <c r="W36" s="64">
        <v>6.2707462718041906</v>
      </c>
      <c r="X36" s="64">
        <v>7.3095947220721973</v>
      </c>
      <c r="Y36" s="64"/>
      <c r="Z36" s="64">
        <v>8.7099170398139467</v>
      </c>
      <c r="AA36" s="64">
        <v>8.1146376707089729</v>
      </c>
      <c r="AB36" s="64">
        <v>6.8242574089045727</v>
      </c>
      <c r="AC36" s="64">
        <v>8.7934260878922803</v>
      </c>
      <c r="AD36" s="64">
        <v>14.731488267277914</v>
      </c>
      <c r="AE36" s="64">
        <v>833.9375</v>
      </c>
      <c r="AF36" s="64">
        <v>1.8574790586358196</v>
      </c>
      <c r="AG36" s="64">
        <v>8.8184523809523814</v>
      </c>
      <c r="AH36" s="64">
        <v>149.86486486486487</v>
      </c>
      <c r="AI36" s="64">
        <v>20.380191693290733</v>
      </c>
      <c r="AJ36" s="64">
        <v>9.0457142857142863</v>
      </c>
      <c r="AK36" s="64">
        <v>8.8149606299212593</v>
      </c>
      <c r="AL36" s="64">
        <v>7.4379844961240309</v>
      </c>
      <c r="AM36" s="64"/>
      <c r="AN36" s="64">
        <v>7.6584699453551917</v>
      </c>
      <c r="AO36" s="64"/>
      <c r="AP36" s="64">
        <v>4.664800216551491</v>
      </c>
      <c r="AQ36" s="64">
        <v>8.4519925552879354</v>
      </c>
    </row>
    <row r="37" spans="1:45">
      <c r="A37" s="66" t="s">
        <v>228</v>
      </c>
      <c r="B37" s="65">
        <v>43334</v>
      </c>
      <c r="C37" s="64">
        <v>7.8139109267211238</v>
      </c>
      <c r="D37" s="64">
        <v>8.0560076837954977</v>
      </c>
      <c r="E37" s="64">
        <v>4.6926297609546115</v>
      </c>
      <c r="F37" s="64">
        <v>10.856402502840906</v>
      </c>
      <c r="G37" s="64">
        <v>5.5876851199657622</v>
      </c>
      <c r="H37" s="64">
        <v>9.6242093693041966</v>
      </c>
      <c r="I37" s="64">
        <v>18.192596549364794</v>
      </c>
      <c r="J37" s="64">
        <v>8.0459412590464723</v>
      </c>
      <c r="K37" s="64">
        <v>10.161883426859637</v>
      </c>
      <c r="L37" s="64">
        <v>8.087102329143633</v>
      </c>
      <c r="M37" s="64">
        <v>9.6796840711372187</v>
      </c>
      <c r="N37" s="64"/>
      <c r="O37" s="64">
        <v>5.6076318972687194</v>
      </c>
      <c r="P37" s="64">
        <v>21.382206591595512</v>
      </c>
      <c r="Q37" s="64">
        <v>9.6607451614433408</v>
      </c>
      <c r="R37" s="64">
        <v>8.475317850701531</v>
      </c>
      <c r="S37" s="64">
        <v>10.988409326286307</v>
      </c>
      <c r="T37" s="64">
        <v>7.1068440428380191</v>
      </c>
      <c r="U37" s="64">
        <v>11.890925147959212</v>
      </c>
      <c r="V37" s="64">
        <v>15.761363636363637</v>
      </c>
      <c r="W37" s="64">
        <v>5.8912503450179408</v>
      </c>
      <c r="X37" s="64">
        <v>8.2997040899554353</v>
      </c>
      <c r="Y37" s="64"/>
      <c r="Z37" s="64">
        <v>8.7595890173209767</v>
      </c>
      <c r="AA37" s="64">
        <v>8.0254598353872133</v>
      </c>
      <c r="AB37" s="64">
        <v>7.4297154018981582</v>
      </c>
      <c r="AC37" s="64">
        <v>8.1720745524494429</v>
      </c>
      <c r="AD37" s="64">
        <v>15.336047294015572</v>
      </c>
      <c r="AE37" s="64">
        <v>899.625</v>
      </c>
      <c r="AF37" s="64">
        <v>1.8574790586358196</v>
      </c>
      <c r="AG37" s="64">
        <v>10.029761904761905</v>
      </c>
      <c r="AH37" s="64">
        <v>148.21621621621622</v>
      </c>
      <c r="AI37" s="64">
        <v>20.849840255591054</v>
      </c>
      <c r="AJ37" s="64">
        <v>13.874285714285714</v>
      </c>
      <c r="AK37" s="64">
        <v>9.2480314960629926</v>
      </c>
      <c r="AL37" s="64">
        <v>9.7151162790697683</v>
      </c>
      <c r="AM37" s="64"/>
      <c r="AN37" s="64">
        <v>10.355191256830601</v>
      </c>
      <c r="AO37" s="64"/>
      <c r="AP37" s="64">
        <v>6.6073677317047874</v>
      </c>
      <c r="AQ37" s="64">
        <v>8.4071053207795057</v>
      </c>
    </row>
    <row r="38" spans="1:45">
      <c r="A38" s="66" t="s">
        <v>7</v>
      </c>
      <c r="B38" s="65">
        <v>43365</v>
      </c>
      <c r="C38" s="64">
        <v>9.0538395468802868</v>
      </c>
      <c r="D38" s="64">
        <v>8.4304421470512203</v>
      </c>
      <c r="E38" s="64">
        <v>5.4928757408836963</v>
      </c>
      <c r="F38" s="64">
        <v>13.614412742890352</v>
      </c>
      <c r="G38" s="64">
        <v>6.4909189796446052</v>
      </c>
      <c r="H38" s="64">
        <v>10.821188501156939</v>
      </c>
      <c r="I38" s="64">
        <v>25.893420544468526</v>
      </c>
      <c r="J38" s="64">
        <v>8.7021556348160107</v>
      </c>
      <c r="K38" s="64">
        <v>15.727702290456127</v>
      </c>
      <c r="L38" s="64">
        <v>10.36100416529785</v>
      </c>
      <c r="M38" s="64">
        <v>14.194363439696335</v>
      </c>
      <c r="N38" s="64"/>
      <c r="O38" s="64">
        <v>7.5114668571772665</v>
      </c>
      <c r="P38" s="64">
        <v>33.621238473900043</v>
      </c>
      <c r="Q38" s="64">
        <v>10.074381438592315</v>
      </c>
      <c r="R38" s="64">
        <v>12.162570479384039</v>
      </c>
      <c r="S38" s="64">
        <v>15.081280910436792</v>
      </c>
      <c r="T38" s="64">
        <v>9.8686579651941102</v>
      </c>
      <c r="U38" s="64">
        <v>18.534821148440795</v>
      </c>
      <c r="V38" s="64">
        <v>23.522727272727273</v>
      </c>
      <c r="W38" s="64">
        <v>7.9037758064685191</v>
      </c>
      <c r="X38" s="64">
        <v>11.40307917041109</v>
      </c>
      <c r="Y38" s="64"/>
      <c r="Z38" s="64">
        <v>12.133013988684091</v>
      </c>
      <c r="AA38" s="64">
        <v>11.374191335917047</v>
      </c>
      <c r="AB38" s="64">
        <v>10.929504056216953</v>
      </c>
      <c r="AC38" s="64">
        <v>11.239850381713632</v>
      </c>
      <c r="AD38" s="64">
        <v>24.28671132351737</v>
      </c>
      <c r="AE38" s="64">
        <v>903.875</v>
      </c>
      <c r="AF38" s="64">
        <v>1.8574790586358196</v>
      </c>
      <c r="AG38" s="64">
        <v>15.163690476190476</v>
      </c>
      <c r="AH38" s="64">
        <v>151.48648648648648</v>
      </c>
      <c r="AI38" s="64">
        <v>23.322683706070286</v>
      </c>
      <c r="AJ38" s="64">
        <v>18.5</v>
      </c>
      <c r="AK38" s="64">
        <v>14.826771653543307</v>
      </c>
      <c r="AL38" s="64">
        <v>10.742248062015504</v>
      </c>
      <c r="AM38" s="64"/>
      <c r="AN38" s="64">
        <v>15.773224043715848</v>
      </c>
      <c r="AO38" s="64"/>
      <c r="AP38" s="64">
        <v>8.4778242944316382</v>
      </c>
      <c r="AQ38" s="64">
        <v>9.6776877600175162</v>
      </c>
    </row>
    <row r="39" spans="1:45">
      <c r="A39" s="66" t="s">
        <v>8</v>
      </c>
      <c r="B39" s="65">
        <v>43395</v>
      </c>
      <c r="C39" s="64">
        <v>10.752817207530484</v>
      </c>
      <c r="D39" s="64">
        <v>9.6730341332607299</v>
      </c>
      <c r="E39" s="64">
        <v>5.7513770950817102</v>
      </c>
      <c r="F39" s="64">
        <v>16.456178175848475</v>
      </c>
      <c r="G39" s="64">
        <v>7.7680661929259873</v>
      </c>
      <c r="H39" s="64">
        <v>15.305126881553809</v>
      </c>
      <c r="I39" s="64">
        <v>21.761719547991795</v>
      </c>
      <c r="J39" s="64">
        <v>10.675220791175688</v>
      </c>
      <c r="K39" s="64">
        <v>15.71058475106641</v>
      </c>
      <c r="L39" s="64">
        <v>13.931672355030102</v>
      </c>
      <c r="M39" s="64">
        <v>13.298478403386749</v>
      </c>
      <c r="N39" s="64"/>
      <c r="O39" s="64">
        <v>8.0926761208728415</v>
      </c>
      <c r="P39" s="64">
        <v>40.615996759350054</v>
      </c>
      <c r="Q39" s="64">
        <v>11.049320163714507</v>
      </c>
      <c r="R39" s="64">
        <v>14.858407660995804</v>
      </c>
      <c r="S39" s="64">
        <v>14.506168272247256</v>
      </c>
      <c r="T39" s="64">
        <v>10.424246987951808</v>
      </c>
      <c r="U39" s="64">
        <v>13.7900373001383</v>
      </c>
      <c r="V39" s="64">
        <v>27.901515151515152</v>
      </c>
      <c r="W39" s="64">
        <v>6.6169724369971039</v>
      </c>
      <c r="X39" s="64">
        <v>11.665741390799015</v>
      </c>
      <c r="Y39" s="64"/>
      <c r="Z39" s="64">
        <v>13.55607622617932</v>
      </c>
      <c r="AA39" s="64">
        <v>10.450324947187942</v>
      </c>
      <c r="AB39" s="64">
        <v>11.354760071009505</v>
      </c>
      <c r="AC39" s="64">
        <v>13.00603338714903</v>
      </c>
      <c r="AD39" s="64">
        <v>23.6935122285891</v>
      </c>
      <c r="AE39" s="64">
        <v>986.625</v>
      </c>
      <c r="AF39" s="64">
        <v>1.8574790586358196</v>
      </c>
      <c r="AG39" s="64">
        <v>14.791666666666666</v>
      </c>
      <c r="AH39" s="64">
        <v>170.35135135135135</v>
      </c>
      <c r="AI39" s="64">
        <v>24.80511182108626</v>
      </c>
      <c r="AJ39" s="64">
        <v>20.568571428571428</v>
      </c>
      <c r="AK39" s="64">
        <v>9.5580862624342018</v>
      </c>
      <c r="AL39" s="64">
        <v>9.7344961240310077</v>
      </c>
      <c r="AM39" s="64"/>
      <c r="AN39" s="64">
        <v>12.491803278688524</v>
      </c>
      <c r="AO39" s="64"/>
      <c r="AP39" s="64">
        <v>9.543812277946941</v>
      </c>
      <c r="AQ39" s="64">
        <v>10.965896649879573</v>
      </c>
    </row>
    <row r="40" spans="1:45">
      <c r="A40" s="66" t="s">
        <v>9</v>
      </c>
      <c r="B40" s="65">
        <v>43425</v>
      </c>
      <c r="C40" s="64">
        <v>10.612194504317037</v>
      </c>
      <c r="D40" s="64">
        <v>8.6700329346712355</v>
      </c>
      <c r="E40" s="64">
        <v>5.7475173036412883</v>
      </c>
      <c r="F40" s="64">
        <v>15.848003655065401</v>
      </c>
      <c r="G40" s="64">
        <v>7.4972226432590032</v>
      </c>
      <c r="H40" s="64">
        <v>14.698006745832187</v>
      </c>
      <c r="I40" s="64">
        <v>21.958274335763285</v>
      </c>
      <c r="J40" s="64">
        <v>12.866396997772956</v>
      </c>
      <c r="K40" s="64">
        <v>15.72351128207411</v>
      </c>
      <c r="L40" s="64">
        <v>10.770000069541894</v>
      </c>
      <c r="M40" s="64">
        <v>12.282657206545082</v>
      </c>
      <c r="N40" s="64"/>
      <c r="O40" s="64">
        <v>8.0698379568949878</v>
      </c>
      <c r="P40" s="64">
        <v>38.167641632615194</v>
      </c>
      <c r="Q40" s="64">
        <v>11.074403791753836</v>
      </c>
      <c r="R40" s="64">
        <v>10.322828908926079</v>
      </c>
      <c r="S40" s="64">
        <v>14.608169235239725</v>
      </c>
      <c r="T40" s="64">
        <v>9.4282797858099059</v>
      </c>
      <c r="U40" s="64">
        <v>17.707166248264517</v>
      </c>
      <c r="V40" s="64">
        <v>23.568181818181817</v>
      </c>
      <c r="W40" s="64">
        <v>6.4783293794568459</v>
      </c>
      <c r="X40" s="64">
        <v>11.266930832450445</v>
      </c>
      <c r="Y40" s="64"/>
      <c r="Z40" s="64">
        <v>26.487975589464195</v>
      </c>
      <c r="AA40" s="64">
        <v>10.870048407257237</v>
      </c>
      <c r="AB40" s="64">
        <v>11.351374157929738</v>
      </c>
      <c r="AC40" s="64">
        <v>12.322135667503556</v>
      </c>
      <c r="AD40" s="64">
        <v>22.334324474012245</v>
      </c>
      <c r="AE40" s="64">
        <v>977.5</v>
      </c>
      <c r="AF40" s="64">
        <v>1.8574790586358196</v>
      </c>
      <c r="AG40" s="64">
        <v>20.226190476190474</v>
      </c>
      <c r="AH40" s="64">
        <v>220.78378378378378</v>
      </c>
      <c r="AI40" s="64">
        <v>25.792332268370608</v>
      </c>
      <c r="AJ40" s="64">
        <v>20.528571428571428</v>
      </c>
      <c r="AK40" s="64">
        <v>16.554705757118324</v>
      </c>
      <c r="AL40" s="64">
        <v>8.0484496124031004</v>
      </c>
      <c r="AM40" s="64"/>
      <c r="AN40" s="64">
        <v>13.180327868852459</v>
      </c>
      <c r="AO40" s="64"/>
      <c r="AP40" s="64">
        <v>9.1722850020128188</v>
      </c>
      <c r="AQ40" s="64">
        <v>10.2556382745785</v>
      </c>
    </row>
    <row r="41" spans="1:45" s="61" customFormat="1">
      <c r="A41" s="66" t="s">
        <v>225</v>
      </c>
      <c r="B41" s="65">
        <v>43455</v>
      </c>
      <c r="C41" s="64">
        <v>9.0024071724761487</v>
      </c>
      <c r="D41" s="64">
        <v>7.4675282198884103</v>
      </c>
      <c r="E41" s="64">
        <v>5.273229224211093</v>
      </c>
      <c r="F41" s="64">
        <v>16.27584073243872</v>
      </c>
      <c r="G41" s="64">
        <v>8.480837316300228</v>
      </c>
      <c r="H41" s="64">
        <v>12.180718215212041</v>
      </c>
      <c r="I41" s="64">
        <v>20.198440341312672</v>
      </c>
      <c r="J41" s="64">
        <v>8.3940871397481978</v>
      </c>
      <c r="K41" s="64">
        <v>13.499696250669054</v>
      </c>
      <c r="L41" s="64">
        <v>9.2961454371850092</v>
      </c>
      <c r="M41" s="64">
        <v>11.044570443877451</v>
      </c>
      <c r="N41" s="64"/>
      <c r="O41" s="64">
        <v>8.5302762060579553</v>
      </c>
      <c r="P41" s="64">
        <v>33.483343860130901</v>
      </c>
      <c r="Q41" s="64">
        <v>11.698284649501012</v>
      </c>
      <c r="R41" s="64">
        <v>7.9010020040229714</v>
      </c>
      <c r="S41" s="64">
        <v>14.40326215352057</v>
      </c>
      <c r="T41" s="64">
        <v>8.0950585973068812</v>
      </c>
      <c r="U41" s="64">
        <v>16.385477191845876</v>
      </c>
      <c r="V41" s="64">
        <v>19.926065190966671</v>
      </c>
      <c r="W41" s="64">
        <v>6.2186269854853222</v>
      </c>
      <c r="X41" s="64">
        <v>10.60140043833932</v>
      </c>
      <c r="Y41" s="64"/>
      <c r="Z41" s="64">
        <v>11.307570089015936</v>
      </c>
      <c r="AA41" s="64">
        <v>10.7838418543007</v>
      </c>
      <c r="AB41" s="64">
        <v>10.549396258555749</v>
      </c>
      <c r="AC41" s="64">
        <v>11.73228460152327</v>
      </c>
      <c r="AD41" s="64">
        <v>20.13763299157911</v>
      </c>
      <c r="AE41" s="64">
        <v>963.52426156526133</v>
      </c>
      <c r="AF41" s="64">
        <v>3.0701778965256361</v>
      </c>
      <c r="AG41" s="64">
        <v>17.254058554183434</v>
      </c>
      <c r="AH41" s="64">
        <v>151.61852076386785</v>
      </c>
      <c r="AI41" s="64">
        <v>32.086290082485419</v>
      </c>
      <c r="AJ41" s="64">
        <v>20.611116398591417</v>
      </c>
      <c r="AK41" s="64">
        <v>14.103218154371881</v>
      </c>
      <c r="AL41" s="64">
        <v>8.3995783268612243</v>
      </c>
      <c r="AM41" s="64"/>
      <c r="AN41" s="64">
        <v>11.976313392043728</v>
      </c>
      <c r="AO41" s="64"/>
      <c r="AP41" s="64">
        <v>8.1351926260946215</v>
      </c>
      <c r="AQ41" s="64">
        <v>10.632509698782131</v>
      </c>
      <c r="AR41" s="64">
        <v>18.569488339321627</v>
      </c>
    </row>
    <row r="42" spans="1:45" s="61" customFormat="1">
      <c r="A42" s="66" t="s">
        <v>11</v>
      </c>
      <c r="B42" s="65">
        <v>43485</v>
      </c>
      <c r="C42" s="64">
        <v>6.8637077684820307</v>
      </c>
      <c r="D42" s="64">
        <v>5.3938832273070103</v>
      </c>
      <c r="E42" s="64">
        <v>5.3190065598522169</v>
      </c>
      <c r="F42" s="64">
        <v>11.116728212181494</v>
      </c>
      <c r="G42" s="64">
        <v>6.0868336408563861</v>
      </c>
      <c r="H42" s="64">
        <v>7.2088880953338563</v>
      </c>
      <c r="I42" s="64">
        <v>11.181317825130824</v>
      </c>
      <c r="J42" s="64">
        <v>6.456396328028605</v>
      </c>
      <c r="K42" s="64">
        <v>14.646085434234294</v>
      </c>
      <c r="L42" s="64">
        <v>7.1844937985546498</v>
      </c>
      <c r="M42" s="64">
        <v>8.4038482379703883</v>
      </c>
      <c r="N42" s="64"/>
      <c r="O42" s="64">
        <v>7.9921579966218008</v>
      </c>
      <c r="P42" s="64">
        <v>30.690968784729844</v>
      </c>
      <c r="Q42" s="64">
        <v>10.295831764240425</v>
      </c>
      <c r="R42" s="64">
        <v>9.1273219999358819</v>
      </c>
      <c r="S42" s="64">
        <v>13.94056459952548</v>
      </c>
      <c r="T42" s="64">
        <v>6.8964083379311276</v>
      </c>
      <c r="U42" s="64">
        <v>11.887592009614831</v>
      </c>
      <c r="V42" s="64">
        <v>2.7626193133369994</v>
      </c>
      <c r="W42" s="64">
        <v>5.627705400521215</v>
      </c>
      <c r="X42" s="64">
        <v>9.0561985487249643</v>
      </c>
      <c r="Y42" s="64"/>
      <c r="Z42" s="64">
        <v>17.703712268669076</v>
      </c>
      <c r="AA42" s="64">
        <v>14.102754245489281</v>
      </c>
      <c r="AB42" s="64">
        <v>8.9628766469709706</v>
      </c>
      <c r="AC42" s="64">
        <v>9.3096843778929603</v>
      </c>
      <c r="AD42" s="64">
        <v>17.44427284870072</v>
      </c>
      <c r="AE42" s="64">
        <v>1045.8725311026617</v>
      </c>
      <c r="AF42" s="64">
        <v>2.2563875945441034</v>
      </c>
      <c r="AG42" s="64">
        <v>6.7434121425531091</v>
      </c>
      <c r="AH42" s="64">
        <v>11.734261151352726</v>
      </c>
      <c r="AI42" s="64">
        <v>23.863019350693943</v>
      </c>
      <c r="AJ42" s="64">
        <v>11.257270693512304</v>
      </c>
      <c r="AK42" s="64">
        <v>8.8029715482449031</v>
      </c>
      <c r="AL42" s="64">
        <v>9.8180071886170328</v>
      </c>
      <c r="AM42" s="64"/>
      <c r="AN42" s="64">
        <v>13.832068023079259</v>
      </c>
      <c r="AO42" s="64"/>
      <c r="AP42" s="64">
        <v>6.7874153326374937</v>
      </c>
      <c r="AQ42" s="64">
        <v>8.2804125688591483</v>
      </c>
      <c r="AR42" s="64">
        <v>19.888463126014916</v>
      </c>
    </row>
    <row r="43" spans="1:45">
      <c r="A43" s="66" t="s">
        <v>12</v>
      </c>
      <c r="B43" s="65">
        <v>43515</v>
      </c>
      <c r="C43" s="64">
        <v>6.1174281717023842</v>
      </c>
      <c r="D43" s="64">
        <v>4.8050920774683359</v>
      </c>
      <c r="E43" s="64">
        <v>5.1959474863994837</v>
      </c>
      <c r="F43" s="64">
        <v>9.5991359447996736</v>
      </c>
      <c r="G43" s="64">
        <v>5.9437996213566437</v>
      </c>
      <c r="H43" s="64">
        <v>6.7906904779203403</v>
      </c>
      <c r="I43" s="64">
        <v>10.315065528594467</v>
      </c>
      <c r="J43" s="64">
        <v>5.7512324525323324</v>
      </c>
      <c r="K43" s="64">
        <v>13.058663833835009</v>
      </c>
      <c r="L43" s="64">
        <v>5.1287092690822931</v>
      </c>
      <c r="M43" s="64">
        <v>8.6538017398824447</v>
      </c>
      <c r="N43" s="64"/>
      <c r="O43" s="64">
        <v>7.8958203520133585</v>
      </c>
      <c r="P43" s="64">
        <v>32.192184552510675</v>
      </c>
      <c r="Q43" s="64">
        <v>11.059155513813014</v>
      </c>
      <c r="R43" s="64">
        <v>13.790133974874996</v>
      </c>
      <c r="S43" s="64">
        <v>13.217918505408631</v>
      </c>
      <c r="T43" s="64">
        <v>6.4867239065161151</v>
      </c>
      <c r="U43" s="64">
        <v>10.488470587577646</v>
      </c>
      <c r="V43" s="64">
        <v>3.2393757912470349</v>
      </c>
      <c r="W43" s="64">
        <v>4.8950728980087206</v>
      </c>
      <c r="X43" s="64">
        <v>9.279225411011307</v>
      </c>
      <c r="Y43" s="64"/>
      <c r="Z43" s="64">
        <v>17.345094410189045</v>
      </c>
      <c r="AA43" s="64">
        <v>15.9311718130096</v>
      </c>
      <c r="AB43" s="64">
        <v>8.232127674295846</v>
      </c>
      <c r="AC43" s="64">
        <v>7.3695408833221085</v>
      </c>
      <c r="AD43" s="64">
        <v>13.532461823112191</v>
      </c>
      <c r="AE43" s="64">
        <v>1036.9012946709565</v>
      </c>
      <c r="AF43" s="64">
        <v>2.2714944928441119</v>
      </c>
      <c r="AG43" s="64">
        <v>6.0156418644039649</v>
      </c>
      <c r="AH43" s="64">
        <v>11.737401173068367</v>
      </c>
      <c r="AI43" s="64">
        <v>18.477135277633167</v>
      </c>
      <c r="AJ43" s="64">
        <v>11.403214411868598</v>
      </c>
      <c r="AK43" s="64">
        <v>9.0006841969678177</v>
      </c>
      <c r="AL43" s="64">
        <v>11.635484162320742</v>
      </c>
      <c r="AM43" s="64"/>
      <c r="AN43" s="64">
        <v>19.514120862435469</v>
      </c>
      <c r="AO43" s="64"/>
      <c r="AP43" s="64">
        <v>5.6251042441072308</v>
      </c>
      <c r="AQ43" s="64">
        <v>11.357985306746247</v>
      </c>
      <c r="AR43" s="64">
        <v>23.447930814035402</v>
      </c>
      <c r="AS43" s="64">
        <v>9.5863551280403811</v>
      </c>
    </row>
    <row r="44" spans="1:45">
      <c r="A44" s="66" t="s">
        <v>49</v>
      </c>
      <c r="B44" s="65">
        <v>43543</v>
      </c>
      <c r="C44" s="64">
        <v>6.8837318586388783</v>
      </c>
      <c r="D44" s="64">
        <v>5.843208126121568</v>
      </c>
      <c r="E44" s="64">
        <v>5.1841133454826513</v>
      </c>
      <c r="F44" s="64">
        <v>11.008939144578463</v>
      </c>
      <c r="G44" s="64">
        <v>6.0481819778900938</v>
      </c>
      <c r="H44" s="64">
        <v>8.2458485882372887</v>
      </c>
      <c r="I44" s="64">
        <v>10.735894461591824</v>
      </c>
      <c r="J44" s="64">
        <v>6.5874389232287562</v>
      </c>
      <c r="K44" s="64">
        <v>13.422440600228725</v>
      </c>
      <c r="L44" s="64">
        <v>5.8521943976484314</v>
      </c>
      <c r="M44" s="64">
        <v>9.2649156828271799</v>
      </c>
      <c r="N44" s="64"/>
      <c r="O44" s="64">
        <v>8.3073777515799634</v>
      </c>
      <c r="P44" s="64">
        <v>35.576759485209294</v>
      </c>
      <c r="Q44" s="64">
        <v>9.9467822988392189</v>
      </c>
      <c r="R44" s="64">
        <v>12.45272167329651</v>
      </c>
      <c r="S44" s="64">
        <v>14.374446491343642</v>
      </c>
      <c r="T44" s="64">
        <v>7.0148980466002984</v>
      </c>
      <c r="U44" s="64">
        <v>10.786733978585318</v>
      </c>
      <c r="V44" s="64">
        <v>3.5764513549409087</v>
      </c>
      <c r="W44" s="64">
        <v>4.8791778957231413</v>
      </c>
      <c r="X44" s="64">
        <v>10.451384440285675</v>
      </c>
      <c r="Y44" s="64"/>
      <c r="Z44" s="64">
        <v>17.755938402502423</v>
      </c>
      <c r="AA44" s="64">
        <v>15.148373664697983</v>
      </c>
      <c r="AB44" s="64">
        <v>8.6224772916258114</v>
      </c>
      <c r="AC44" s="64">
        <v>9.200075066698604</v>
      </c>
      <c r="AD44" s="64">
        <v>13.885133789928645</v>
      </c>
      <c r="AE44" s="64">
        <v>1085.2302135127231</v>
      </c>
      <c r="AF44" s="64">
        <v>2.2714944928441119</v>
      </c>
      <c r="AG44" s="64">
        <v>6.0774122843431915</v>
      </c>
      <c r="AH44" s="64">
        <v>4.5197521180985092</v>
      </c>
      <c r="AI44" s="64">
        <v>14.347890198380611</v>
      </c>
      <c r="AJ44" s="64">
        <v>15.049629106322854</v>
      </c>
      <c r="AK44" s="64">
        <v>11.338465820832292</v>
      </c>
      <c r="AL44" s="64">
        <v>12.185763650778252</v>
      </c>
      <c r="AM44" s="64"/>
      <c r="AN44" s="64">
        <v>22.055876100819923</v>
      </c>
      <c r="AO44" s="64"/>
      <c r="AP44" s="64">
        <v>6.8005437581996864</v>
      </c>
      <c r="AQ44" s="64">
        <v>6.1936272853653538</v>
      </c>
      <c r="AR44" s="64">
        <v>20.51502252876119</v>
      </c>
      <c r="AS44" s="64">
        <v>12.283433635011988</v>
      </c>
    </row>
    <row r="45" spans="1:45">
      <c r="A45" s="66" t="s">
        <v>227</v>
      </c>
      <c r="B45" s="65">
        <v>43575</v>
      </c>
      <c r="C45" s="64">
        <v>8.1059270179315686</v>
      </c>
      <c r="D45" s="64">
        <v>6.4338684242180237</v>
      </c>
      <c r="E45" s="64">
        <v>5.8681746667225054</v>
      </c>
      <c r="F45" s="64">
        <v>12.817375175542528</v>
      </c>
      <c r="G45" s="64">
        <v>6.7457962104111013</v>
      </c>
      <c r="H45" s="64">
        <v>14.440835198439682</v>
      </c>
      <c r="I45" s="64">
        <v>13.53091331319157</v>
      </c>
      <c r="J45" s="64">
        <v>7.3918951797286372</v>
      </c>
      <c r="K45" s="64">
        <v>18.998669733343707</v>
      </c>
      <c r="L45" s="64">
        <v>6.6916594339286499</v>
      </c>
      <c r="M45" s="64">
        <v>14.034401261335301</v>
      </c>
      <c r="N45" s="64"/>
      <c r="O45" s="64">
        <v>10.491383169030346</v>
      </c>
      <c r="P45" s="64">
        <v>38.804743754783857</v>
      </c>
      <c r="Q45" s="64">
        <v>10.578053650794374</v>
      </c>
      <c r="R45" s="64">
        <v>14.454413974258884</v>
      </c>
      <c r="S45" s="64">
        <v>16.401703324902087</v>
      </c>
      <c r="T45" s="64">
        <v>7.9731841981083207</v>
      </c>
      <c r="U45" s="64">
        <v>12.359755075153286</v>
      </c>
      <c r="V45" s="64">
        <v>4.5306140726412849</v>
      </c>
      <c r="W45" s="64">
        <v>5.6072842033330472</v>
      </c>
      <c r="X45" s="64">
        <v>13.246855812800774</v>
      </c>
      <c r="Y45" s="64"/>
      <c r="Z45" s="64">
        <v>23.287888743589839</v>
      </c>
      <c r="AA45" s="64">
        <v>18.627625730907553</v>
      </c>
      <c r="AB45" s="64">
        <v>10.062368554815837</v>
      </c>
      <c r="AC45" s="64">
        <v>11.282992905458176</v>
      </c>
      <c r="AD45" s="64">
        <v>18.187468722953291</v>
      </c>
      <c r="AE45" s="64">
        <v>1127.7712378824217</v>
      </c>
      <c r="AF45" s="64">
        <v>2.2714944928441119</v>
      </c>
      <c r="AG45" s="64">
        <v>8.3360178005081114</v>
      </c>
      <c r="AH45" s="64">
        <v>4.6186631599143828</v>
      </c>
      <c r="AI45" s="64">
        <v>16.158661567771734</v>
      </c>
      <c r="AJ45" s="64">
        <v>19.528140821853292</v>
      </c>
      <c r="AK45" s="64">
        <v>13.594155976058833</v>
      </c>
      <c r="AL45" s="64">
        <v>7.7198991356409872</v>
      </c>
      <c r="AM45" s="64"/>
      <c r="AN45" s="64">
        <v>24.485575463103554</v>
      </c>
      <c r="AO45" s="64"/>
      <c r="AP45" s="64">
        <v>7.376008207659571</v>
      </c>
      <c r="AQ45" s="64">
        <v>7.1179644532569748</v>
      </c>
      <c r="AR45" s="64">
        <v>23.881157789507281</v>
      </c>
      <c r="AS45" s="64">
        <v>14.646797536863737</v>
      </c>
    </row>
    <row r="46" spans="1:45">
      <c r="A46" s="66" t="s">
        <v>1607</v>
      </c>
      <c r="B46" s="65">
        <v>43606</v>
      </c>
      <c r="C46" s="64">
        <v>7.7073883866942818</v>
      </c>
      <c r="D46" s="64">
        <v>6.733612370375166</v>
      </c>
      <c r="E46" s="64">
        <v>5.3237464589282517</v>
      </c>
      <c r="F46" s="64">
        <v>13.739783538389345</v>
      </c>
      <c r="G46" s="64">
        <v>7.4546049990743972</v>
      </c>
      <c r="H46" s="64">
        <v>8.7508149067165348</v>
      </c>
      <c r="I46" s="64">
        <v>13.711039762413376</v>
      </c>
      <c r="J46" s="64">
        <v>7.054674601929916</v>
      </c>
      <c r="K46" s="64">
        <v>20.060512676284706</v>
      </c>
      <c r="L46" s="64">
        <v>5.5616430668342414</v>
      </c>
      <c r="M46" s="64">
        <v>12.715404532806195</v>
      </c>
      <c r="N46" s="64"/>
      <c r="O46" s="64">
        <v>11.584653057111737</v>
      </c>
      <c r="P46" s="64">
        <v>40.643719425143395</v>
      </c>
      <c r="Q46" s="64">
        <v>10.044956796134176</v>
      </c>
      <c r="R46" s="64">
        <v>15.167152883241711</v>
      </c>
      <c r="S46" s="64">
        <v>16.054062510337438</v>
      </c>
      <c r="T46" s="64">
        <v>9.0466014500032443</v>
      </c>
      <c r="U46" s="64">
        <v>11.887013139108205</v>
      </c>
      <c r="V46" s="64">
        <v>12.789565635797162</v>
      </c>
      <c r="W46" s="64">
        <v>6.2755632828851358</v>
      </c>
      <c r="X46" s="64">
        <v>16.882619091982694</v>
      </c>
      <c r="Y46" s="64"/>
      <c r="Z46" s="64">
        <v>17.384943905030379</v>
      </c>
      <c r="AA46" s="64">
        <v>17.43756506432479</v>
      </c>
      <c r="AB46" s="64">
        <v>9.0805744647367721</v>
      </c>
      <c r="AC46" s="64">
        <v>11.09668785616039</v>
      </c>
      <c r="AD46" s="64">
        <v>14.996454990909381</v>
      </c>
      <c r="AE46" s="64">
        <v>1193.0297480549868</v>
      </c>
      <c r="AF46" s="64">
        <v>2.2714944928441119</v>
      </c>
      <c r="AG46" s="64">
        <v>10.536838085116981</v>
      </c>
      <c r="AH46" s="64">
        <v>19.941287562960138</v>
      </c>
      <c r="AI46" s="64">
        <v>20.688618037017754</v>
      </c>
      <c r="AJ46" s="64">
        <v>17.532119583680782</v>
      </c>
      <c r="AK46" s="64">
        <v>14.634544243855801</v>
      </c>
      <c r="AL46" s="64">
        <v>11.097776399358136</v>
      </c>
      <c r="AM46" s="64"/>
      <c r="AN46" s="64">
        <v>21.307014880048587</v>
      </c>
      <c r="AO46" s="64"/>
      <c r="AP46" s="64">
        <v>8.0366823278999302</v>
      </c>
      <c r="AQ46" s="64">
        <v>8.3503637168607074</v>
      </c>
      <c r="AR46" s="64">
        <v>22.562307527893779</v>
      </c>
      <c r="AS46" s="64">
        <v>18.348440067446507</v>
      </c>
    </row>
    <row r="47" spans="1:45">
      <c r="A47" s="66" t="s">
        <v>1644</v>
      </c>
      <c r="B47" s="65">
        <v>43637</v>
      </c>
      <c r="C47" s="64">
        <v>7.9578309584920399</v>
      </c>
      <c r="D47" s="64">
        <v>6.216035854970535</v>
      </c>
      <c r="E47" s="64">
        <v>6.0651108717939346</v>
      </c>
      <c r="F47" s="64">
        <v>16.731170700537014</v>
      </c>
      <c r="G47" s="64">
        <v>7.207202613693144</v>
      </c>
      <c r="H47" s="64">
        <v>7.9784926356253578</v>
      </c>
      <c r="I47" s="64">
        <v>19.709155546630356</v>
      </c>
      <c r="J47" s="64">
        <v>7.706714835608258</v>
      </c>
      <c r="K47" s="64">
        <v>27.629672899571638</v>
      </c>
      <c r="L47" s="64">
        <v>5.5840832482760412</v>
      </c>
      <c r="M47" s="64">
        <v>14.523289155027426</v>
      </c>
      <c r="N47" s="64"/>
      <c r="O47" s="64">
        <v>12.25709760481811</v>
      </c>
      <c r="P47" s="64">
        <v>31.977619720435122</v>
      </c>
      <c r="Q47" s="64">
        <v>10.842727965483025</v>
      </c>
      <c r="R47" s="64">
        <v>16.524365164493872</v>
      </c>
      <c r="S47" s="64">
        <v>18.429123743965111</v>
      </c>
      <c r="T47" s="64">
        <v>9.910452874163175</v>
      </c>
      <c r="U47" s="64">
        <v>13.173147615769665</v>
      </c>
      <c r="V47" s="64">
        <v>14.661992283536568</v>
      </c>
      <c r="W47" s="64">
        <v>6.7621682821836497</v>
      </c>
      <c r="X47" s="64">
        <v>19.278597553570741</v>
      </c>
      <c r="Y47" s="64"/>
      <c r="Z47" s="64">
        <v>19.302347543149811</v>
      </c>
      <c r="AA47" s="64">
        <v>17.776971674233991</v>
      </c>
      <c r="AB47" s="64">
        <v>11.763913930787625</v>
      </c>
      <c r="AC47" s="64">
        <v>14.136979793928374</v>
      </c>
      <c r="AD47" s="64">
        <v>16.902049306684997</v>
      </c>
      <c r="AE47" s="64">
        <v>1437.5782808842794</v>
      </c>
      <c r="AF47" s="64">
        <v>2.2563875945441034</v>
      </c>
      <c r="AG47" s="64">
        <v>12.053202264915397</v>
      </c>
      <c r="AH47" s="64">
        <v>17.586581937421421</v>
      </c>
      <c r="AI47" s="64">
        <v>26.894093164674739</v>
      </c>
      <c r="AJ47" s="64">
        <v>22.717119981160955</v>
      </c>
      <c r="AK47" s="64">
        <v>22.977877419717679</v>
      </c>
      <c r="AL47" s="64">
        <v>14.036250296178288</v>
      </c>
      <c r="AM47" s="64"/>
      <c r="AN47" s="64">
        <v>21.82083206802308</v>
      </c>
      <c r="AO47" s="64"/>
      <c r="AP47" s="64">
        <v>7.8644901451482276</v>
      </c>
      <c r="AQ47" s="64">
        <v>7.7304038323193609</v>
      </c>
      <c r="AR47" s="64">
        <v>26.58020018536747</v>
      </c>
      <c r="AS47" s="64">
        <v>16.569375193679249</v>
      </c>
    </row>
    <row r="48" spans="1:45">
      <c r="A48" s="66" t="s">
        <v>1698</v>
      </c>
      <c r="B48" s="65">
        <v>43668</v>
      </c>
      <c r="C48" s="64">
        <v>6.5454212951489987</v>
      </c>
      <c r="D48" s="64">
        <v>4.6861570793230563</v>
      </c>
      <c r="E48" s="64">
        <v>6.250382703233238</v>
      </c>
      <c r="F48" s="64">
        <v>7.8055062016097807</v>
      </c>
      <c r="G48" s="64">
        <v>7.3540577776502438</v>
      </c>
      <c r="H48" s="64">
        <v>7.5991334321048187</v>
      </c>
      <c r="I48" s="64">
        <v>17.080607465606949</v>
      </c>
      <c r="J48" s="64">
        <v>6.0639503495159222</v>
      </c>
      <c r="K48" s="64">
        <v>28.693216229507389</v>
      </c>
      <c r="L48" s="64">
        <v>4.5412445178493694</v>
      </c>
      <c r="M48" s="64">
        <v>11.736978883921534</v>
      </c>
      <c r="N48" s="64"/>
      <c r="O48" s="64">
        <v>10.7573066832654</v>
      </c>
      <c r="P48" s="64">
        <v>35.279753232971814</v>
      </c>
      <c r="Q48" s="64">
        <v>10.415003222334184</v>
      </c>
      <c r="R48" s="64">
        <v>16.640426984954708</v>
      </c>
      <c r="S48" s="64">
        <v>12.875647062168447</v>
      </c>
      <c r="T48" s="64">
        <v>9.595472991941687</v>
      </c>
      <c r="U48" s="64">
        <v>11.880935817252537</v>
      </c>
      <c r="V48" s="64">
        <v>13.850905125214711</v>
      </c>
      <c r="W48" s="64">
        <v>6.2964868139838703</v>
      </c>
      <c r="X48" s="64">
        <v>14.211660912108913</v>
      </c>
      <c r="Y48" s="64"/>
      <c r="Z48" s="64">
        <v>13.063332792709692</v>
      </c>
      <c r="AA48" s="64">
        <v>16.327188673087782</v>
      </c>
      <c r="AB48" s="64">
        <v>10.840987746702199</v>
      </c>
      <c r="AC48" s="64">
        <v>17.197039802995736</v>
      </c>
      <c r="AD48" s="64">
        <v>10.679201292040871</v>
      </c>
      <c r="AE48" s="64">
        <v>3923.0616090065505</v>
      </c>
      <c r="AF48" s="64">
        <v>2.2563875945441034</v>
      </c>
      <c r="AG48" s="64">
        <v>8.2795034694301393</v>
      </c>
      <c r="AH48" s="64">
        <v>12.925370222332768</v>
      </c>
      <c r="AI48" s="64">
        <v>49.692202317129208</v>
      </c>
      <c r="AJ48" s="64">
        <v>10.623861963552059</v>
      </c>
      <c r="AK48" s="64">
        <v>14.286635987307015</v>
      </c>
      <c r="AL48" s="64">
        <v>13.914006808190496</v>
      </c>
      <c r="AM48" s="64"/>
      <c r="AN48" s="64">
        <v>34.059520194351656</v>
      </c>
      <c r="AO48" s="64"/>
      <c r="AP48" s="64">
        <v>6.2654874800138964</v>
      </c>
      <c r="AQ48" s="64">
        <v>6.946699888009336</v>
      </c>
      <c r="AR48" s="64">
        <v>36.331527150388311</v>
      </c>
      <c r="AS48" s="64">
        <v>19.854578149388267</v>
      </c>
    </row>
    <row r="49" spans="1:45">
      <c r="A49" s="66" t="s">
        <v>1760</v>
      </c>
      <c r="B49" s="65">
        <v>43699</v>
      </c>
      <c r="C49" s="64">
        <v>6.0464917811834322</v>
      </c>
      <c r="D49" s="64">
        <v>4.5236692405039935</v>
      </c>
      <c r="E49" s="64">
        <v>7.7338471258920007</v>
      </c>
      <c r="F49" s="64">
        <v>3.1440592480686984</v>
      </c>
      <c r="G49" s="64">
        <v>6.1626706018451554</v>
      </c>
      <c r="H49" s="64">
        <v>6.8932331595615013</v>
      </c>
      <c r="I49" s="64">
        <v>20.046638422511155</v>
      </c>
      <c r="J49" s="64">
        <v>5.65</v>
      </c>
      <c r="K49" s="64">
        <v>32.466662656858325</v>
      </c>
      <c r="L49" s="64">
        <v>4.5820329670172422</v>
      </c>
      <c r="M49" s="64">
        <v>12.927523387426424</v>
      </c>
      <c r="N49" s="64"/>
      <c r="O49" s="64">
        <v>11.103884231370929</v>
      </c>
      <c r="P49" s="64"/>
      <c r="Q49" s="64">
        <v>10.931859581849055</v>
      </c>
      <c r="R49" s="64">
        <v>19.88</v>
      </c>
      <c r="S49" s="64">
        <v>16.512410102770811</v>
      </c>
      <c r="T49" s="64">
        <v>12.22051159324103</v>
      </c>
      <c r="U49" s="64">
        <v>14.557957885944072</v>
      </c>
      <c r="V49" s="64">
        <v>9.727580409979856</v>
      </c>
      <c r="W49" s="64">
        <v>7.1808735105147754</v>
      </c>
      <c r="X49" s="64">
        <v>15.623845711402758</v>
      </c>
      <c r="Y49" s="64"/>
      <c r="Z49" s="64">
        <v>14.12366245474704</v>
      </c>
      <c r="AA49" s="64">
        <v>21.254199843499954</v>
      </c>
      <c r="AB49" s="64">
        <v>12.579909438312402</v>
      </c>
      <c r="AC49" s="64">
        <v>17.993264696575316</v>
      </c>
      <c r="AD49" s="64">
        <v>14.620657604813632</v>
      </c>
      <c r="AE49" s="64">
        <v>4971.9184439637656</v>
      </c>
      <c r="AF49" s="64">
        <v>2.2563875945441034</v>
      </c>
      <c r="AG49" s="64">
        <v>9.9090439496653051</v>
      </c>
      <c r="AH49" s="64">
        <v>17.540408586587954</v>
      </c>
      <c r="AI49" s="64">
        <v>63.692204057761131</v>
      </c>
      <c r="AJ49" s="64">
        <v>12.366038684263168</v>
      </c>
      <c r="AK49" s="64">
        <v>15.544276878510665</v>
      </c>
      <c r="AL49" s="64">
        <v>22.282872667822723</v>
      </c>
      <c r="AM49" s="64"/>
      <c r="AN49" s="64">
        <v>56.724870938354087</v>
      </c>
      <c r="AO49" s="64"/>
      <c r="AP49" s="64">
        <v>5.8419163440554618</v>
      </c>
      <c r="AQ49" s="64">
        <v>8.4451548541241124</v>
      </c>
      <c r="AR49" s="64">
        <v>50.312850450148304</v>
      </c>
      <c r="AS49" s="64">
        <v>16.204560407928284</v>
      </c>
    </row>
    <row r="50" spans="1:45">
      <c r="A50" s="66" t="s">
        <v>1794</v>
      </c>
      <c r="B50" s="65">
        <v>43730</v>
      </c>
      <c r="C50" s="64">
        <v>6.56071064953984</v>
      </c>
      <c r="D50" s="64">
        <v>5.2889552252283831</v>
      </c>
      <c r="E50" s="64">
        <v>7.4933806763642075</v>
      </c>
      <c r="F50" s="64">
        <v>3.4911658042097589</v>
      </c>
      <c r="G50" s="64">
        <v>6.9657577594587101</v>
      </c>
      <c r="H50" s="64">
        <v>7.1982671255171677</v>
      </c>
      <c r="I50" s="64">
        <v>24.541467771505783</v>
      </c>
      <c r="J50" s="64">
        <v>5.6254954620582653</v>
      </c>
      <c r="K50" s="64">
        <v>18.454416444652903</v>
      </c>
      <c r="L50" s="64">
        <v>5.2368955940471231</v>
      </c>
      <c r="M50" s="64">
        <v>16.031063929266427</v>
      </c>
      <c r="N50" s="64"/>
      <c r="O50" s="64">
        <v>14.280697572246412</v>
      </c>
      <c r="P50" s="64">
        <v>21.319756739625859</v>
      </c>
      <c r="Q50" s="64">
        <v>11.965620777753145</v>
      </c>
      <c r="R50" s="64">
        <v>22.90650378905212</v>
      </c>
      <c r="S50" s="64">
        <v>20.242777735453199</v>
      </c>
      <c r="T50" s="64">
        <v>14.182884403376981</v>
      </c>
      <c r="U50" s="64">
        <v>16.771573923117607</v>
      </c>
      <c r="V50" s="64">
        <v>10.639341824854524</v>
      </c>
      <c r="W50" s="64">
        <v>9.6705890390963951</v>
      </c>
      <c r="X50" s="64">
        <v>17.679213620082983</v>
      </c>
      <c r="Y50" s="64"/>
      <c r="Z50" s="64">
        <v>15.906457269130286</v>
      </c>
      <c r="AA50" s="64">
        <v>23.304840768903432</v>
      </c>
      <c r="AB50" s="64">
        <v>14.698668481096576</v>
      </c>
      <c r="AC50" s="64">
        <v>21.693244379545106</v>
      </c>
      <c r="AD50" s="64">
        <v>20.72495931258112</v>
      </c>
      <c r="AE50" s="64">
        <v>4682.8676298051059</v>
      </c>
      <c r="AF50" s="64">
        <v>2.2563875945441034</v>
      </c>
      <c r="AG50" s="64">
        <v>12.817454189143852</v>
      </c>
      <c r="AH50" s="64">
        <v>18.499667883447884</v>
      </c>
      <c r="AI50" s="64">
        <v>72.01886148747441</v>
      </c>
      <c r="AJ50" s="64">
        <v>14.317921862096911</v>
      </c>
      <c r="AK50" s="64">
        <v>17.088177418686602</v>
      </c>
      <c r="AL50" s="64">
        <v>32.863656374462877</v>
      </c>
      <c r="AM50" s="64"/>
      <c r="AN50" s="64">
        <v>91.330515784026218</v>
      </c>
      <c r="AO50" s="64"/>
      <c r="AP50" s="64">
        <v>6.3336739582443942</v>
      </c>
      <c r="AQ50" s="64">
        <v>9.9254151189952253</v>
      </c>
      <c r="AR50" s="64">
        <v>47.430643622986388</v>
      </c>
      <c r="AS50" s="64">
        <v>16.973595233526147</v>
      </c>
    </row>
    <row r="51" spans="1:45">
      <c r="A51" s="66" t="s">
        <v>1529</v>
      </c>
      <c r="B51" s="65">
        <v>43740</v>
      </c>
      <c r="C51" s="64">
        <v>6.837749360260962</v>
      </c>
      <c r="D51" s="64">
        <v>6.2649159182863388</v>
      </c>
      <c r="E51" s="64">
        <v>7.8927924522086839</v>
      </c>
      <c r="F51" s="64">
        <v>3.8830435255427247</v>
      </c>
      <c r="G51" s="64">
        <v>7.0652128960788882</v>
      </c>
      <c r="H51" s="64">
        <v>7.6174029740587654</v>
      </c>
      <c r="I51" s="64">
        <v>23.069152771564671</v>
      </c>
      <c r="J51" s="64">
        <v>5.9023239921554636</v>
      </c>
      <c r="K51" s="64">
        <v>15.136296635500246</v>
      </c>
      <c r="L51" s="64">
        <v>5.6518424960412359</v>
      </c>
      <c r="M51" s="64">
        <v>14.172513893579174</v>
      </c>
      <c r="N51" s="64"/>
      <c r="O51" s="64">
        <v>14.062466943947923</v>
      </c>
      <c r="P51" s="64">
        <v>19.359170921210378</v>
      </c>
      <c r="Q51" s="64">
        <v>11.603403371669023</v>
      </c>
      <c r="R51" s="64">
        <v>20.54310723693937</v>
      </c>
      <c r="S51" s="64">
        <v>18.463866055076672</v>
      </c>
      <c r="T51" s="64">
        <v>15.015183917782627</v>
      </c>
      <c r="U51" s="64">
        <v>15.786089034310804</v>
      </c>
      <c r="V51" s="64">
        <v>10.199401002292621</v>
      </c>
      <c r="W51" s="64">
        <v>8.7917544029065517</v>
      </c>
      <c r="X51" s="64">
        <v>15.591044347151849</v>
      </c>
      <c r="Y51" s="64"/>
      <c r="Z51" s="64">
        <v>13.574798296399305</v>
      </c>
      <c r="AA51" s="64">
        <v>20.82450913258792</v>
      </c>
      <c r="AB51" s="64">
        <v>13.435685515717971</v>
      </c>
      <c r="AC51" s="64">
        <v>18.519818557321635</v>
      </c>
      <c r="AD51" s="64">
        <v>15.239817060688683</v>
      </c>
      <c r="AE51" s="64">
        <v>4200.7088721493274</v>
      </c>
      <c r="AF51" s="64">
        <v>2.2563875945441034</v>
      </c>
      <c r="AG51" s="64">
        <v>16.026211105371626</v>
      </c>
      <c r="AH51" s="64">
        <v>20.585798988715851</v>
      </c>
      <c r="AI51" s="64">
        <v>69.540659420996192</v>
      </c>
      <c r="AJ51" s="64">
        <v>14.146171324815478</v>
      </c>
      <c r="AK51" s="64">
        <v>15.424220515681515</v>
      </c>
      <c r="AL51" s="64">
        <v>21.331400143439108</v>
      </c>
      <c r="AM51" s="64"/>
      <c r="AN51" s="64">
        <v>81.638088666551667</v>
      </c>
      <c r="AO51" s="64"/>
      <c r="AP51" s="64">
        <v>6.3271904060943589</v>
      </c>
      <c r="AQ51" s="64">
        <v>8.7426199158465749</v>
      </c>
      <c r="AR51" s="64">
        <v>41.037384842736316</v>
      </c>
      <c r="AS51" s="64">
        <v>17.169209364805219</v>
      </c>
    </row>
    <row r="52" spans="1:45">
      <c r="A52" s="66" t="s">
        <v>1897</v>
      </c>
      <c r="B52" s="65">
        <v>43790</v>
      </c>
      <c r="C52" s="64">
        <v>6.5116332089044491</v>
      </c>
      <c r="D52" s="64">
        <v>5.3445359577098577</v>
      </c>
      <c r="E52" s="64">
        <v>7.7017545850652906</v>
      </c>
      <c r="F52" s="64">
        <v>3.3389368426006385</v>
      </c>
      <c r="G52" s="64">
        <v>6.9463795442779288</v>
      </c>
      <c r="H52" s="64">
        <v>6.8663642870276602</v>
      </c>
      <c r="I52" s="64">
        <v>24.070457822827123</v>
      </c>
      <c r="J52" s="64">
        <v>5.6679455792181548</v>
      </c>
      <c r="K52" s="64">
        <v>15.963499290190194</v>
      </c>
      <c r="L52" s="64">
        <v>5.360419644100924</v>
      </c>
      <c r="M52" s="64">
        <v>15.124073127326644</v>
      </c>
      <c r="N52" s="64"/>
      <c r="O52" s="64">
        <v>14.137863039222776</v>
      </c>
      <c r="P52" s="64">
        <v>19.818026180179061</v>
      </c>
      <c r="Q52" s="64">
        <v>11.65154411556267</v>
      </c>
      <c r="R52" s="64">
        <v>20.769405039826637</v>
      </c>
      <c r="S52" s="64">
        <v>19.559147457166183</v>
      </c>
      <c r="T52" s="64">
        <v>15.715567910363763</v>
      </c>
      <c r="U52" s="64">
        <v>15.355118613403539</v>
      </c>
      <c r="V52" s="64">
        <v>10.868876167060733</v>
      </c>
      <c r="W52" s="64">
        <v>9.868793823703145</v>
      </c>
      <c r="X52" s="64">
        <v>16.68029115393194</v>
      </c>
      <c r="Y52" s="64"/>
      <c r="Z52" s="64">
        <v>16.725533705536595</v>
      </c>
      <c r="AA52" s="64">
        <v>23.741352992661341</v>
      </c>
      <c r="AB52" s="64">
        <v>15.420556688660531</v>
      </c>
      <c r="AC52" s="64">
        <v>21.014852243874721</v>
      </c>
      <c r="AD52" s="64">
        <v>16.911155908370283</v>
      </c>
      <c r="AE52" s="64">
        <v>4873.1916683502604</v>
      </c>
      <c r="AF52" s="64">
        <v>2.2563875945441034</v>
      </c>
      <c r="AG52" s="64">
        <v>17.71486236773297</v>
      </c>
      <c r="AH52" s="64">
        <v>18.910260747860427</v>
      </c>
      <c r="AI52" s="64">
        <v>66.877194936849875</v>
      </c>
      <c r="AJ52" s="64">
        <v>15.254484184178537</v>
      </c>
      <c r="AK52" s="64">
        <v>15.239511265457761</v>
      </c>
      <c r="AL52" s="64">
        <v>23.506486795954768</v>
      </c>
      <c r="AM52" s="64"/>
      <c r="AN52" s="64">
        <v>82.420562359841298</v>
      </c>
      <c r="AO52" s="64"/>
      <c r="AP52" s="64">
        <v>6.1044088285757736</v>
      </c>
      <c r="AQ52" s="64">
        <v>10.384470337731582</v>
      </c>
      <c r="AR52" s="64">
        <v>41.985892907675051</v>
      </c>
      <c r="AS52" s="64">
        <v>17.420794838756841</v>
      </c>
    </row>
    <row r="53" spans="1:45">
      <c r="A53" s="66" t="s">
        <v>2030</v>
      </c>
      <c r="B53" s="65">
        <v>43820</v>
      </c>
      <c r="C53" s="64">
        <v>7.289900352351677</v>
      </c>
      <c r="D53" s="64">
        <v>5.710230621080493</v>
      </c>
      <c r="E53" s="64">
        <v>8.5198488350284389</v>
      </c>
      <c r="F53" s="64">
        <v>3.7871609490459615</v>
      </c>
      <c r="G53" s="64">
        <v>7.9218599663807154</v>
      </c>
      <c r="H53" s="64">
        <v>7.2087838063754699</v>
      </c>
      <c r="I53" s="64">
        <v>28.427335580459182</v>
      </c>
      <c r="J53" s="64">
        <v>6.9613298847331926</v>
      </c>
      <c r="K53" s="64">
        <v>17.587407603617724</v>
      </c>
      <c r="L53" s="64">
        <v>4.8163896176983245</v>
      </c>
      <c r="M53" s="64">
        <v>18.553468298411957</v>
      </c>
      <c r="N53" s="64"/>
      <c r="O53" s="64">
        <v>15.179996386128659</v>
      </c>
      <c r="P53" s="64">
        <v>22.031933523869625</v>
      </c>
      <c r="Q53" s="64">
        <v>13.19324840814892</v>
      </c>
      <c r="R53" s="64">
        <v>39.854400935992373</v>
      </c>
      <c r="S53" s="64">
        <v>20.477101841749128</v>
      </c>
      <c r="T53" s="64">
        <v>19.529906151124397</v>
      </c>
      <c r="U53" s="64">
        <v>20.843944931537624</v>
      </c>
      <c r="V53" s="64">
        <v>340.25821787903317</v>
      </c>
      <c r="W53" s="64">
        <v>13.038884815346893</v>
      </c>
      <c r="X53" s="64">
        <v>17.457191026328307</v>
      </c>
      <c r="Y53" s="64"/>
      <c r="Z53" s="64">
        <v>16.224810560937179</v>
      </c>
      <c r="AA53" s="64">
        <v>22.617341448485583</v>
      </c>
      <c r="AB53" s="64">
        <v>18.220286939796992</v>
      </c>
      <c r="AC53" s="64">
        <v>26.609857748946418</v>
      </c>
      <c r="AD53" s="64">
        <v>20.753387313363593</v>
      </c>
      <c r="AE53" s="64">
        <v>5843.3711747049692</v>
      </c>
      <c r="AF53" s="64">
        <v>2.2563875945441034</v>
      </c>
      <c r="AG53" s="64">
        <v>42.492327023297008</v>
      </c>
      <c r="AH53" s="64">
        <v>22.241916477960775</v>
      </c>
      <c r="AI53" s="64">
        <v>76.697136943773714</v>
      </c>
      <c r="AJ53" s="64">
        <v>16.756386641335482</v>
      </c>
      <c r="AK53" s="64">
        <v>20.944262439987515</v>
      </c>
      <c r="AL53" s="64">
        <v>27.531317882971049</v>
      </c>
      <c r="AM53" s="64"/>
      <c r="AN53" s="64">
        <v>125.22373641538726</v>
      </c>
      <c r="AO53" s="64"/>
      <c r="AP53" s="64">
        <v>6.3250123517283132</v>
      </c>
      <c r="AQ53" s="64">
        <v>11.856459106424039</v>
      </c>
      <c r="AR53" s="64">
        <v>34.487279110991203</v>
      </c>
      <c r="AS53" s="64">
        <v>18.917404740518066</v>
      </c>
    </row>
    <row r="54" spans="1:45">
      <c r="A54" s="66" t="s">
        <v>1531</v>
      </c>
      <c r="B54" s="65">
        <v>43851</v>
      </c>
      <c r="C54" s="64">
        <v>8.2200856871198962</v>
      </c>
      <c r="D54" s="64">
        <v>6.4618849261829663</v>
      </c>
      <c r="E54" s="64">
        <v>10.382619777458208</v>
      </c>
      <c r="F54" s="64">
        <v>4.2810718756206505</v>
      </c>
      <c r="G54" s="64">
        <v>9.3755527439995756</v>
      </c>
      <c r="H54" s="64">
        <v>8.4536489594110691</v>
      </c>
      <c r="I54" s="64">
        <v>31.999948927750427</v>
      </c>
      <c r="J54" s="64">
        <v>7.6851045595661205</v>
      </c>
      <c r="K54" s="64">
        <v>19.838805310118239</v>
      </c>
      <c r="L54" s="64">
        <v>5.5761093735533214</v>
      </c>
      <c r="M54" s="64">
        <v>24.823565859286724</v>
      </c>
      <c r="N54" s="64"/>
      <c r="O54" s="64">
        <v>14.68848129375635</v>
      </c>
      <c r="P54" s="64">
        <v>25.022219906005077</v>
      </c>
      <c r="Q54" s="64">
        <v>14.026776421766499</v>
      </c>
      <c r="R54" s="64">
        <v>21.033539185360549</v>
      </c>
      <c r="S54" s="64">
        <v>23.147879765098192</v>
      </c>
      <c r="T54" s="64">
        <v>21.517626416425152</v>
      </c>
      <c r="U54" s="64">
        <v>24.402630489459241</v>
      </c>
      <c r="V54" s="64">
        <v>320.53627963455534</v>
      </c>
      <c r="W54" s="64">
        <v>11.934197634538886</v>
      </c>
      <c r="X54" s="64">
        <v>21.127957416970318</v>
      </c>
      <c r="Y54" s="64"/>
      <c r="Z54" s="64">
        <v>17.42898964110309</v>
      </c>
      <c r="AA54" s="64">
        <v>24.966865376562655</v>
      </c>
      <c r="AB54" s="64">
        <v>17.916080825295126</v>
      </c>
      <c r="AC54" s="64">
        <v>27.803861175849399</v>
      </c>
      <c r="AD54" s="64">
        <v>21.155468439812594</v>
      </c>
      <c r="AE54" s="64">
        <v>5501.266467624223</v>
      </c>
      <c r="AF54" s="64">
        <v>2.2563875945441034</v>
      </c>
      <c r="AG54" s="64">
        <v>40.881001915669351</v>
      </c>
      <c r="AH54" s="64">
        <v>26.298838530965366</v>
      </c>
      <c r="AI54" s="64">
        <v>90.957599653449066</v>
      </c>
      <c r="AJ54" s="64">
        <v>16.583327707752694</v>
      </c>
      <c r="AK54" s="64">
        <v>22.379786432923744</v>
      </c>
      <c r="AL54" s="64">
        <v>24.844442117955403</v>
      </c>
      <c r="AM54" s="64"/>
      <c r="AN54" s="64">
        <v>143.87735035363119</v>
      </c>
      <c r="AO54" s="64"/>
      <c r="AP54" s="64">
        <v>6.7936651269964976</v>
      </c>
      <c r="AQ54" s="64">
        <v>12.970130250621793</v>
      </c>
      <c r="AR54" s="64">
        <v>37.378951588234962</v>
      </c>
      <c r="AS54" s="64">
        <v>18.432419713921327</v>
      </c>
    </row>
    <row r="55" spans="1:45">
      <c r="F55" s="63"/>
      <c r="G55" s="62"/>
      <c r="I55" s="61"/>
      <c r="K55" s="62"/>
      <c r="L55" s="62"/>
      <c r="P55" s="61"/>
    </row>
    <row r="56" spans="1:45">
      <c r="F56" s="63"/>
      <c r="G56" s="62"/>
      <c r="I56" s="61"/>
      <c r="K56" s="62"/>
      <c r="L56" s="62"/>
      <c r="P56" s="61"/>
    </row>
    <row r="57" spans="1:45">
      <c r="F57" s="63"/>
      <c r="G57" s="62"/>
      <c r="I57" s="61"/>
      <c r="K57" s="62"/>
      <c r="L57" s="62"/>
      <c r="P57" s="61"/>
    </row>
    <row r="58" spans="1:45">
      <c r="F58" s="63"/>
      <c r="G58" s="62"/>
      <c r="I58" s="61"/>
      <c r="K58" s="62"/>
      <c r="L58" s="62"/>
      <c r="P58" s="61"/>
    </row>
    <row r="59" spans="1:45">
      <c r="F59" s="63"/>
      <c r="G59" s="62"/>
      <c r="I59" s="61"/>
      <c r="K59" s="62"/>
      <c r="L59" s="62"/>
      <c r="P59" s="61"/>
    </row>
    <row r="60" spans="1:45">
      <c r="F60" s="63"/>
      <c r="G60" s="62"/>
      <c r="I60" s="61"/>
      <c r="K60" s="62"/>
      <c r="L60" s="62"/>
      <c r="P60" s="61"/>
    </row>
    <row r="61" spans="1:45">
      <c r="F61" s="63"/>
      <c r="G61" s="62"/>
      <c r="I61" s="61"/>
      <c r="K61" s="62"/>
      <c r="L61" s="62"/>
      <c r="P61" s="61"/>
    </row>
    <row r="62" spans="1:45">
      <c r="F62" s="63"/>
      <c r="G62" s="62"/>
      <c r="I62" s="61"/>
      <c r="K62" s="62"/>
      <c r="L62" s="62"/>
      <c r="P62" s="61"/>
    </row>
    <row r="63" spans="1:45">
      <c r="F63" s="63"/>
      <c r="G63" s="62"/>
      <c r="I63" s="61"/>
      <c r="K63" s="62"/>
      <c r="L63" s="62"/>
      <c r="P63" s="61"/>
    </row>
    <row r="64" spans="1:45">
      <c r="F64" s="63"/>
      <c r="G64" s="62"/>
      <c r="I64" s="61"/>
      <c r="K64" s="62"/>
      <c r="L64" s="62"/>
      <c r="P64" s="61"/>
    </row>
    <row r="65" spans="6:16">
      <c r="F65" s="63"/>
      <c r="G65" s="62"/>
      <c r="I65" s="61"/>
      <c r="K65" s="62"/>
      <c r="L65" s="62"/>
      <c r="P65" s="61"/>
    </row>
    <row r="66" spans="6:16">
      <c r="F66" s="63"/>
      <c r="G66" s="62"/>
      <c r="I66" s="61"/>
      <c r="K66" s="62"/>
      <c r="L66" s="62"/>
      <c r="P66" s="61"/>
    </row>
    <row r="67" spans="6:16">
      <c r="F67" s="63"/>
      <c r="G67" s="62"/>
      <c r="I67" s="61"/>
      <c r="K67" s="62"/>
      <c r="L67" s="62"/>
      <c r="P67" s="61"/>
    </row>
    <row r="68" spans="6:16">
      <c r="F68" s="63"/>
      <c r="G68" s="62"/>
      <c r="I68" s="61"/>
      <c r="K68" s="62"/>
      <c r="L68" s="62"/>
      <c r="P68" s="61"/>
    </row>
    <row r="69" spans="6:16">
      <c r="F69" s="63"/>
      <c r="G69" s="62"/>
      <c r="I69" s="61"/>
      <c r="K69" s="62"/>
      <c r="L69" s="62"/>
      <c r="P69" s="61"/>
    </row>
    <row r="70" spans="6:16">
      <c r="F70" s="63"/>
      <c r="G70" s="62"/>
      <c r="I70" s="61"/>
      <c r="K70" s="62"/>
      <c r="L70" s="62"/>
      <c r="P70" s="61"/>
    </row>
    <row r="71" spans="6:16">
      <c r="F71" s="63"/>
      <c r="G71" s="62"/>
      <c r="I71" s="61"/>
      <c r="K71" s="62"/>
      <c r="L71" s="62"/>
      <c r="P71" s="61"/>
    </row>
    <row r="72" spans="6:16">
      <c r="F72" s="63"/>
      <c r="G72" s="62"/>
      <c r="I72" s="61"/>
      <c r="K72" s="62"/>
      <c r="L72" s="62"/>
      <c r="P72" s="61"/>
    </row>
    <row r="73" spans="6:16">
      <c r="F73" s="63"/>
      <c r="G73" s="62"/>
      <c r="I73" s="61"/>
      <c r="K73" s="62"/>
      <c r="L73" s="62"/>
      <c r="P73" s="61"/>
    </row>
    <row r="74" spans="6:16">
      <c r="F74" s="63"/>
      <c r="G74" s="62"/>
      <c r="I74" s="61"/>
      <c r="K74" s="62"/>
      <c r="L74" s="62"/>
      <c r="P74" s="61"/>
    </row>
    <row r="75" spans="6:16">
      <c r="F75" s="63"/>
      <c r="G75" s="62"/>
      <c r="I75" s="61"/>
      <c r="K75" s="62"/>
      <c r="L75" s="62"/>
      <c r="P75" s="61"/>
    </row>
    <row r="76" spans="6:16">
      <c r="F76" s="63"/>
      <c r="G76" s="62"/>
      <c r="I76" s="61"/>
      <c r="K76" s="62"/>
      <c r="L76" s="62"/>
      <c r="P76" s="61"/>
    </row>
    <row r="77" spans="6:16">
      <c r="F77" s="63"/>
      <c r="G77" s="62"/>
      <c r="I77" s="61"/>
      <c r="K77" s="62"/>
      <c r="L77" s="62"/>
      <c r="P77" s="61"/>
    </row>
    <row r="78" spans="6:16">
      <c r="F78" s="63"/>
      <c r="G78" s="62"/>
      <c r="I78" s="61"/>
      <c r="K78" s="62"/>
      <c r="L78" s="62"/>
      <c r="P78" s="61"/>
    </row>
    <row r="79" spans="6:16">
      <c r="F79" s="63"/>
      <c r="G79" s="62"/>
      <c r="I79" s="61"/>
      <c r="K79" s="62"/>
      <c r="L79" s="62"/>
      <c r="P79" s="61"/>
    </row>
    <row r="80" spans="6:16">
      <c r="F80" s="63"/>
      <c r="G80" s="62"/>
      <c r="I80" s="61"/>
      <c r="K80" s="62"/>
      <c r="L80" s="62"/>
      <c r="P80" s="61"/>
    </row>
    <row r="81" spans="6:16">
      <c r="F81" s="63"/>
      <c r="G81" s="62"/>
      <c r="I81" s="61"/>
      <c r="K81" s="62"/>
      <c r="L81" s="62"/>
      <c r="P81" s="61"/>
    </row>
    <row r="82" spans="6:16">
      <c r="F82" s="63"/>
      <c r="G82" s="62"/>
      <c r="I82" s="61"/>
      <c r="K82" s="62"/>
      <c r="L82" s="62"/>
      <c r="P82" s="61"/>
    </row>
    <row r="83" spans="6:16">
      <c r="F83" s="63"/>
      <c r="G83" s="62"/>
      <c r="I83" s="61"/>
      <c r="K83" s="62"/>
      <c r="L83" s="62"/>
      <c r="P83" s="61"/>
    </row>
    <row r="84" spans="6:16">
      <c r="F84" s="63"/>
      <c r="G84" s="62"/>
      <c r="I84" s="61"/>
      <c r="K84" s="62"/>
      <c r="L84" s="62"/>
      <c r="P84" s="61"/>
    </row>
    <row r="85" spans="6:16">
      <c r="F85" s="63"/>
      <c r="G85" s="62"/>
      <c r="I85" s="61"/>
      <c r="K85" s="62"/>
      <c r="L85" s="62"/>
      <c r="P85" s="61"/>
    </row>
    <row r="86" spans="6:16">
      <c r="F86" s="63"/>
      <c r="G86" s="62"/>
      <c r="I86" s="61"/>
      <c r="K86" s="62"/>
      <c r="L86" s="62"/>
      <c r="P86" s="61"/>
    </row>
    <row r="87" spans="6:16">
      <c r="F87" s="63"/>
      <c r="G87" s="62"/>
      <c r="I87" s="61"/>
      <c r="K87" s="62"/>
      <c r="L87" s="62"/>
      <c r="P87" s="61"/>
    </row>
    <row r="88" spans="6:16">
      <c r="F88" s="63"/>
      <c r="G88" s="62"/>
      <c r="I88" s="61"/>
      <c r="K88" s="62"/>
      <c r="L88" s="62"/>
      <c r="P88" s="61"/>
    </row>
    <row r="89" spans="6:16">
      <c r="F89" s="63"/>
      <c r="G89" s="62"/>
      <c r="I89" s="61"/>
      <c r="K89" s="62"/>
      <c r="L89" s="62"/>
      <c r="P89" s="61"/>
    </row>
    <row r="90" spans="6:16">
      <c r="F90" s="63"/>
      <c r="G90" s="62"/>
      <c r="I90" s="61"/>
      <c r="K90" s="62"/>
      <c r="L90" s="62"/>
      <c r="P90" s="61"/>
    </row>
    <row r="91" spans="6:16">
      <c r="F91" s="63"/>
      <c r="G91" s="62"/>
      <c r="I91" s="61"/>
      <c r="K91" s="62"/>
      <c r="L91" s="62"/>
      <c r="P91" s="61"/>
    </row>
    <row r="92" spans="6:16">
      <c r="F92" s="63"/>
      <c r="G92" s="62"/>
      <c r="I92" s="61"/>
      <c r="K92" s="62"/>
      <c r="L92" s="62"/>
      <c r="P92" s="61"/>
    </row>
    <row r="93" spans="6:16">
      <c r="F93" s="63"/>
      <c r="G93" s="62"/>
      <c r="I93" s="61"/>
      <c r="K93" s="62"/>
      <c r="L93" s="62"/>
      <c r="P93" s="61"/>
    </row>
    <row r="94" spans="6:16">
      <c r="F94" s="63"/>
      <c r="G94" s="62"/>
      <c r="I94" s="61"/>
      <c r="K94" s="62"/>
      <c r="L94" s="62"/>
      <c r="P94" s="61"/>
    </row>
    <row r="95" spans="6:16">
      <c r="F95" s="63"/>
      <c r="G95" s="62"/>
      <c r="I95" s="61"/>
      <c r="K95" s="62"/>
      <c r="L95" s="62"/>
      <c r="P95" s="61"/>
    </row>
    <row r="96" spans="6:16">
      <c r="F96" s="63"/>
      <c r="G96" s="62"/>
      <c r="I96" s="61"/>
      <c r="K96" s="62"/>
      <c r="L96" s="62"/>
      <c r="P96" s="61"/>
    </row>
    <row r="97" spans="6:16">
      <c r="F97" s="63"/>
      <c r="G97" s="62"/>
      <c r="I97" s="61"/>
      <c r="K97" s="62"/>
      <c r="L97" s="62"/>
      <c r="P97" s="61"/>
    </row>
    <row r="98" spans="6:16">
      <c r="F98" s="63"/>
      <c r="G98" s="62"/>
      <c r="I98" s="61"/>
      <c r="K98" s="62"/>
      <c r="L98" s="62"/>
      <c r="P98" s="61"/>
    </row>
    <row r="99" spans="6:16">
      <c r="F99" s="63"/>
      <c r="G99" s="62"/>
      <c r="I99" s="61"/>
      <c r="K99" s="62"/>
      <c r="L99" s="62"/>
      <c r="P99" s="61"/>
    </row>
    <row r="100" spans="6:16">
      <c r="F100" s="63"/>
      <c r="G100" s="62"/>
      <c r="I100" s="61"/>
      <c r="K100" s="62"/>
      <c r="L100" s="62"/>
      <c r="P100" s="61"/>
    </row>
    <row r="101" spans="6:16">
      <c r="F101" s="63"/>
      <c r="G101" s="62"/>
      <c r="I101" s="61"/>
      <c r="K101" s="62"/>
      <c r="L101" s="62"/>
      <c r="P101" s="61"/>
    </row>
    <row r="102" spans="6:16">
      <c r="F102" s="63"/>
      <c r="G102" s="62"/>
      <c r="I102" s="61"/>
      <c r="K102" s="62"/>
      <c r="L102" s="62"/>
      <c r="P102" s="61"/>
    </row>
    <row r="103" spans="6:16">
      <c r="F103" s="63"/>
      <c r="G103" s="62"/>
      <c r="I103" s="61"/>
      <c r="K103" s="62"/>
      <c r="L103" s="62"/>
      <c r="P103" s="61"/>
    </row>
    <row r="104" spans="6:16">
      <c r="F104" s="63"/>
      <c r="G104" s="62"/>
      <c r="I104" s="61"/>
      <c r="K104" s="62"/>
      <c r="L104" s="62"/>
      <c r="P104" s="61"/>
    </row>
    <row r="105" spans="6:16">
      <c r="F105" s="63"/>
      <c r="G105" s="62"/>
      <c r="I105" s="61"/>
      <c r="K105" s="62"/>
      <c r="L105" s="62"/>
      <c r="P105" s="61"/>
    </row>
    <row r="106" spans="6:16">
      <c r="F106" s="63"/>
      <c r="G106" s="62"/>
      <c r="I106" s="61"/>
      <c r="K106" s="62"/>
      <c r="L106" s="62"/>
      <c r="P106" s="61"/>
    </row>
    <row r="107" spans="6:16">
      <c r="F107" s="63"/>
      <c r="G107" s="62"/>
      <c r="I107" s="61"/>
      <c r="K107" s="62"/>
      <c r="L107" s="62"/>
      <c r="P107" s="61"/>
    </row>
    <row r="108" spans="6:16">
      <c r="F108" s="63"/>
      <c r="G108" s="62"/>
      <c r="I108" s="61"/>
      <c r="K108" s="62"/>
      <c r="L108" s="62"/>
      <c r="P108" s="61"/>
    </row>
    <row r="109" spans="6:16">
      <c r="F109" s="63"/>
      <c r="G109" s="62"/>
      <c r="I109" s="61"/>
      <c r="K109" s="62"/>
      <c r="L109" s="62"/>
      <c r="P109" s="61"/>
    </row>
    <row r="110" spans="6:16">
      <c r="F110" s="63"/>
      <c r="G110" s="62"/>
      <c r="I110" s="61"/>
      <c r="K110" s="62"/>
      <c r="L110" s="62"/>
      <c r="P110" s="61"/>
    </row>
    <row r="111" spans="6:16">
      <c r="F111" s="63"/>
      <c r="G111" s="62"/>
      <c r="I111" s="61"/>
      <c r="K111" s="62"/>
      <c r="L111" s="62"/>
      <c r="P111" s="61"/>
    </row>
    <row r="112" spans="6:16">
      <c r="F112" s="63"/>
      <c r="G112" s="62"/>
      <c r="I112" s="61"/>
      <c r="K112" s="62"/>
      <c r="L112" s="62"/>
      <c r="P112" s="61"/>
    </row>
    <row r="113" spans="6:16">
      <c r="F113" s="63"/>
      <c r="G113" s="62"/>
      <c r="I113" s="61"/>
      <c r="K113" s="62"/>
      <c r="L113" s="62"/>
      <c r="P113" s="61"/>
    </row>
    <row r="114" spans="6:16">
      <c r="F114" s="63"/>
      <c r="G114" s="62"/>
      <c r="I114" s="61"/>
      <c r="K114" s="62"/>
      <c r="L114" s="62"/>
      <c r="P114" s="61"/>
    </row>
    <row r="115" spans="6:16">
      <c r="F115" s="63"/>
      <c r="G115" s="62"/>
      <c r="I115" s="61"/>
      <c r="K115" s="62"/>
      <c r="L115" s="62"/>
      <c r="P115" s="61"/>
    </row>
    <row r="116" spans="6:16">
      <c r="F116" s="63"/>
      <c r="G116" s="62"/>
      <c r="I116" s="61"/>
      <c r="K116" s="62"/>
      <c r="L116" s="62"/>
      <c r="P116" s="61"/>
    </row>
    <row r="117" spans="6:16">
      <c r="F117" s="63"/>
      <c r="G117" s="62"/>
      <c r="I117" s="61"/>
      <c r="K117" s="62"/>
      <c r="L117" s="62"/>
      <c r="P117" s="61"/>
    </row>
    <row r="118" spans="6:16">
      <c r="F118" s="63"/>
      <c r="G118" s="62"/>
      <c r="I118" s="61"/>
      <c r="K118" s="62"/>
      <c r="L118" s="62"/>
      <c r="P118" s="61"/>
    </row>
    <row r="119" spans="6:16">
      <c r="F119" s="63"/>
      <c r="G119" s="62"/>
      <c r="I119" s="61"/>
      <c r="K119" s="62"/>
      <c r="L119" s="62"/>
      <c r="P119" s="61"/>
    </row>
    <row r="120" spans="6:16">
      <c r="F120" s="63"/>
      <c r="G120" s="62"/>
      <c r="I120" s="61"/>
      <c r="K120" s="62"/>
      <c r="L120" s="62"/>
      <c r="P120" s="61"/>
    </row>
    <row r="121" spans="6:16">
      <c r="F121" s="63"/>
      <c r="G121" s="62"/>
      <c r="I121" s="61"/>
      <c r="K121" s="62"/>
      <c r="L121" s="62"/>
      <c r="P121" s="61"/>
    </row>
    <row r="122" spans="6:16">
      <c r="F122" s="63"/>
      <c r="G122" s="62"/>
      <c r="I122" s="61"/>
      <c r="K122" s="62"/>
      <c r="L122" s="62"/>
      <c r="P122" s="61"/>
    </row>
    <row r="123" spans="6:16">
      <c r="F123" s="63"/>
      <c r="G123" s="62"/>
      <c r="I123" s="61"/>
      <c r="K123" s="62"/>
      <c r="L123" s="62"/>
      <c r="P123" s="61"/>
    </row>
    <row r="124" spans="6:16">
      <c r="F124" s="63"/>
      <c r="G124" s="62"/>
      <c r="I124" s="61"/>
      <c r="K124" s="62"/>
      <c r="L124" s="62"/>
      <c r="P124" s="61"/>
    </row>
    <row r="125" spans="6:16">
      <c r="F125" s="63"/>
      <c r="G125" s="62"/>
      <c r="I125" s="61"/>
      <c r="K125" s="62"/>
      <c r="L125" s="62"/>
      <c r="P125" s="61"/>
    </row>
    <row r="126" spans="6:16">
      <c r="F126" s="63"/>
      <c r="G126" s="62"/>
      <c r="I126" s="61"/>
      <c r="K126" s="62"/>
      <c r="L126" s="62"/>
      <c r="P126" s="61"/>
    </row>
    <row r="127" spans="6:16">
      <c r="F127" s="63"/>
      <c r="G127" s="62"/>
      <c r="I127" s="61"/>
      <c r="K127" s="62"/>
      <c r="L127" s="62"/>
      <c r="P127" s="61"/>
    </row>
    <row r="128" spans="6:16">
      <c r="F128" s="63"/>
      <c r="G128" s="62"/>
      <c r="I128" s="61"/>
      <c r="K128" s="62"/>
      <c r="L128" s="62"/>
      <c r="P128" s="61"/>
    </row>
    <row r="129" spans="6:16">
      <c r="F129" s="63"/>
      <c r="G129" s="62"/>
      <c r="I129" s="61"/>
      <c r="K129" s="62"/>
      <c r="L129" s="62"/>
      <c r="P129" s="61"/>
    </row>
    <row r="130" spans="6:16">
      <c r="F130" s="63"/>
      <c r="G130" s="62"/>
      <c r="I130" s="61"/>
      <c r="K130" s="62"/>
      <c r="L130" s="62"/>
      <c r="P130" s="61"/>
    </row>
    <row r="131" spans="6:16">
      <c r="F131" s="63"/>
      <c r="G131" s="62"/>
      <c r="I131" s="61"/>
      <c r="K131" s="62"/>
      <c r="L131" s="62"/>
      <c r="P131" s="61"/>
    </row>
    <row r="132" spans="6:16">
      <c r="F132" s="63"/>
      <c r="G132" s="62"/>
      <c r="I132" s="61"/>
      <c r="K132" s="62"/>
      <c r="L132" s="62"/>
      <c r="P132" s="61"/>
    </row>
    <row r="133" spans="6:16">
      <c r="F133" s="63"/>
      <c r="G133" s="62"/>
      <c r="I133" s="61"/>
      <c r="K133" s="62"/>
      <c r="L133" s="62"/>
      <c r="P133" s="61"/>
    </row>
    <row r="134" spans="6:16">
      <c r="F134" s="63"/>
      <c r="G134" s="62"/>
      <c r="I134" s="61"/>
      <c r="K134" s="62"/>
      <c r="L134" s="62"/>
      <c r="P134" s="61"/>
    </row>
    <row r="135" spans="6:16">
      <c r="F135" s="63"/>
      <c r="G135" s="62"/>
      <c r="I135" s="61"/>
      <c r="K135" s="62"/>
      <c r="L135" s="62"/>
      <c r="P135" s="61"/>
    </row>
    <row r="136" spans="6:16">
      <c r="F136" s="63"/>
      <c r="G136" s="62"/>
      <c r="I136" s="61"/>
      <c r="K136" s="62"/>
      <c r="L136" s="62"/>
      <c r="P136" s="61"/>
    </row>
    <row r="137" spans="6:16">
      <c r="F137" s="63"/>
      <c r="G137" s="62"/>
      <c r="I137" s="61"/>
      <c r="K137" s="62"/>
      <c r="L137" s="62"/>
      <c r="P137" s="61"/>
    </row>
    <row r="138" spans="6:16">
      <c r="F138" s="63"/>
      <c r="G138" s="62"/>
      <c r="I138" s="61"/>
      <c r="K138" s="62"/>
      <c r="L138" s="62"/>
      <c r="P138" s="61"/>
    </row>
    <row r="139" spans="6:16">
      <c r="F139" s="63"/>
      <c r="G139" s="62"/>
      <c r="I139" s="61"/>
      <c r="K139" s="62"/>
      <c r="L139" s="62"/>
      <c r="P139" s="61"/>
    </row>
    <row r="140" spans="6:16">
      <c r="F140" s="63"/>
      <c r="G140" s="62"/>
      <c r="I140" s="61"/>
      <c r="K140" s="62"/>
      <c r="L140" s="62"/>
      <c r="P140" s="61"/>
    </row>
    <row r="141" spans="6:16">
      <c r="F141" s="63"/>
      <c r="G141" s="62"/>
      <c r="I141" s="61"/>
      <c r="K141" s="62"/>
      <c r="L141" s="62"/>
      <c r="P141" s="61"/>
    </row>
    <row r="142" spans="6:16">
      <c r="F142" s="63"/>
      <c r="G142" s="62"/>
      <c r="I142" s="61"/>
      <c r="K142" s="62"/>
      <c r="L142" s="62"/>
      <c r="P142" s="61"/>
    </row>
    <row r="143" spans="6:16">
      <c r="F143" s="63"/>
      <c r="G143" s="62"/>
      <c r="I143" s="61"/>
      <c r="K143" s="62"/>
      <c r="L143" s="62"/>
      <c r="P143" s="61"/>
    </row>
    <row r="144" spans="6:16">
      <c r="F144" s="63"/>
      <c r="G144" s="62"/>
      <c r="I144" s="61"/>
      <c r="K144" s="62"/>
      <c r="L144" s="62"/>
      <c r="P144" s="61"/>
    </row>
    <row r="145" spans="6:16">
      <c r="F145" s="63"/>
      <c r="G145" s="62"/>
      <c r="I145" s="61"/>
      <c r="K145" s="62"/>
      <c r="L145" s="62"/>
      <c r="P145" s="61"/>
    </row>
    <row r="146" spans="6:16">
      <c r="F146" s="63"/>
      <c r="G146" s="62"/>
      <c r="I146" s="61"/>
      <c r="K146" s="62"/>
      <c r="L146" s="62"/>
      <c r="P146" s="61"/>
    </row>
    <row r="147" spans="6:16">
      <c r="F147" s="63"/>
      <c r="G147" s="62"/>
      <c r="I147" s="61"/>
      <c r="K147" s="62"/>
      <c r="L147" s="62"/>
      <c r="P147" s="61"/>
    </row>
    <row r="148" spans="6:16">
      <c r="F148" s="63"/>
      <c r="G148" s="62"/>
      <c r="I148" s="61"/>
      <c r="K148" s="62"/>
      <c r="L148" s="62"/>
      <c r="P148" s="61"/>
    </row>
    <row r="149" spans="6:16">
      <c r="F149" s="63"/>
      <c r="G149" s="62"/>
      <c r="I149" s="61"/>
      <c r="K149" s="62"/>
      <c r="L149" s="62"/>
      <c r="P149" s="61"/>
    </row>
    <row r="150" spans="6:16">
      <c r="F150" s="63"/>
      <c r="G150" s="62"/>
      <c r="I150" s="61"/>
      <c r="K150" s="62"/>
      <c r="L150" s="62"/>
      <c r="P150" s="61"/>
    </row>
    <row r="151" spans="6:16">
      <c r="F151" s="63"/>
      <c r="G151" s="62"/>
      <c r="I151" s="61"/>
      <c r="K151" s="62"/>
      <c r="L151" s="62"/>
      <c r="P151" s="61"/>
    </row>
    <row r="152" spans="6:16">
      <c r="F152" s="63"/>
      <c r="G152" s="62"/>
      <c r="I152" s="61"/>
      <c r="K152" s="62"/>
      <c r="L152" s="62"/>
      <c r="P152" s="61"/>
    </row>
    <row r="153" spans="6:16">
      <c r="F153" s="63"/>
      <c r="G153" s="62"/>
      <c r="I153" s="61"/>
      <c r="K153" s="62"/>
      <c r="L153" s="62"/>
      <c r="P153" s="61"/>
    </row>
    <row r="154" spans="6:16">
      <c r="F154" s="63"/>
      <c r="G154" s="62"/>
      <c r="I154" s="61"/>
      <c r="K154" s="62"/>
      <c r="L154" s="62"/>
      <c r="P154" s="61"/>
    </row>
    <row r="155" spans="6:16">
      <c r="F155" s="63"/>
      <c r="G155" s="62"/>
      <c r="I155" s="61"/>
      <c r="K155" s="62"/>
      <c r="L155" s="62"/>
      <c r="P155" s="61"/>
    </row>
    <row r="156" spans="6:16">
      <c r="F156" s="63"/>
      <c r="G156" s="62"/>
      <c r="I156" s="61"/>
      <c r="K156" s="62"/>
      <c r="L156" s="62"/>
      <c r="P156" s="61"/>
    </row>
    <row r="157" spans="6:16">
      <c r="F157" s="63"/>
      <c r="G157" s="62"/>
      <c r="I157" s="61"/>
      <c r="K157" s="62"/>
      <c r="L157" s="62"/>
      <c r="P157" s="61"/>
    </row>
    <row r="158" spans="6:16">
      <c r="F158" s="63"/>
      <c r="G158" s="62"/>
      <c r="I158" s="61"/>
      <c r="K158" s="62"/>
      <c r="L158" s="62"/>
      <c r="P158" s="61"/>
    </row>
    <row r="159" spans="6:16">
      <c r="F159" s="63"/>
      <c r="G159" s="62"/>
      <c r="I159" s="61"/>
      <c r="K159" s="62"/>
      <c r="L159" s="62"/>
      <c r="P159" s="61"/>
    </row>
    <row r="160" spans="6:16">
      <c r="F160" s="63"/>
      <c r="G160" s="62"/>
      <c r="I160" s="61"/>
      <c r="K160" s="62"/>
      <c r="L160" s="62"/>
      <c r="P160" s="61"/>
    </row>
    <row r="161" spans="6:16">
      <c r="F161" s="63"/>
      <c r="G161" s="62"/>
      <c r="I161" s="61"/>
      <c r="K161" s="62"/>
      <c r="L161" s="62"/>
      <c r="P161" s="61"/>
    </row>
    <row r="162" spans="6:16">
      <c r="F162" s="63"/>
      <c r="G162" s="62"/>
      <c r="I162" s="61"/>
      <c r="K162" s="62"/>
      <c r="L162" s="62"/>
      <c r="P162" s="61"/>
    </row>
    <row r="163" spans="6:16">
      <c r="F163" s="63"/>
      <c r="G163" s="62"/>
      <c r="I163" s="61"/>
      <c r="K163" s="62"/>
      <c r="L163" s="62"/>
      <c r="P163" s="61"/>
    </row>
    <row r="164" spans="6:16">
      <c r="F164" s="63"/>
      <c r="G164" s="62"/>
      <c r="I164" s="61"/>
      <c r="K164" s="62"/>
      <c r="L164" s="62"/>
      <c r="P164" s="61"/>
    </row>
    <row r="165" spans="6:16">
      <c r="F165" s="63"/>
      <c r="G165" s="62"/>
      <c r="I165" s="61"/>
      <c r="K165" s="62"/>
      <c r="L165" s="62"/>
      <c r="P165" s="61"/>
    </row>
    <row r="166" spans="6:16">
      <c r="F166" s="63"/>
      <c r="G166" s="62"/>
      <c r="I166" s="61"/>
      <c r="K166" s="62"/>
      <c r="L166" s="62"/>
      <c r="P166" s="61"/>
    </row>
    <row r="167" spans="6:16">
      <c r="F167" s="63"/>
      <c r="G167" s="62"/>
      <c r="I167" s="61"/>
      <c r="K167" s="62"/>
      <c r="L167" s="62"/>
      <c r="P167" s="61"/>
    </row>
    <row r="168" spans="6:16">
      <c r="F168" s="63"/>
      <c r="G168" s="62"/>
      <c r="I168" s="61"/>
      <c r="K168" s="62"/>
      <c r="L168" s="62"/>
      <c r="P168" s="61"/>
    </row>
    <row r="169" spans="6:16">
      <c r="F169" s="63"/>
      <c r="G169" s="62"/>
      <c r="I169" s="61"/>
      <c r="K169" s="62"/>
      <c r="L169" s="62"/>
      <c r="P169" s="61"/>
    </row>
    <row r="170" spans="6:16">
      <c r="F170" s="63"/>
      <c r="G170" s="62"/>
      <c r="I170" s="61"/>
      <c r="K170" s="62"/>
      <c r="L170" s="62"/>
      <c r="P170" s="61"/>
    </row>
    <row r="171" spans="6:16">
      <c r="F171" s="63"/>
      <c r="G171" s="62"/>
      <c r="I171" s="61"/>
      <c r="K171" s="62"/>
      <c r="L171" s="62"/>
      <c r="P171" s="61"/>
    </row>
    <row r="172" spans="6:16">
      <c r="F172" s="63"/>
      <c r="G172" s="62"/>
      <c r="I172" s="61"/>
      <c r="K172" s="62"/>
      <c r="L172" s="62"/>
      <c r="P172" s="61"/>
    </row>
    <row r="173" spans="6:16">
      <c r="F173" s="63"/>
      <c r="G173" s="62"/>
      <c r="I173" s="61"/>
      <c r="K173" s="62"/>
      <c r="L173" s="62"/>
      <c r="P173" s="61"/>
    </row>
    <row r="174" spans="6:16">
      <c r="F174" s="63"/>
      <c r="G174" s="62"/>
      <c r="I174" s="61"/>
      <c r="K174" s="62"/>
      <c r="L174" s="62"/>
      <c r="P174" s="61"/>
    </row>
    <row r="175" spans="6:16">
      <c r="F175" s="63"/>
      <c r="G175" s="62"/>
      <c r="I175" s="61"/>
      <c r="K175" s="62"/>
      <c r="L175" s="62"/>
      <c r="P175" s="61"/>
    </row>
    <row r="176" spans="6:16">
      <c r="F176" s="63"/>
      <c r="G176" s="62"/>
      <c r="I176" s="61"/>
      <c r="K176" s="62"/>
      <c r="L176" s="62"/>
      <c r="P176" s="61"/>
    </row>
    <row r="177" spans="6:16">
      <c r="F177" s="63"/>
      <c r="G177" s="62"/>
      <c r="I177" s="61"/>
      <c r="K177" s="62"/>
      <c r="L177" s="62"/>
      <c r="P177" s="61"/>
    </row>
    <row r="178" spans="6:16">
      <c r="F178" s="63"/>
      <c r="G178" s="62"/>
      <c r="I178" s="61"/>
      <c r="K178" s="62"/>
      <c r="L178" s="62"/>
      <c r="P178" s="61"/>
    </row>
    <row r="179" spans="6:16">
      <c r="F179" s="63"/>
      <c r="G179" s="62"/>
      <c r="I179" s="61"/>
      <c r="K179" s="62"/>
      <c r="L179" s="62"/>
      <c r="P179" s="61"/>
    </row>
    <row r="180" spans="6:16">
      <c r="F180" s="63"/>
      <c r="G180" s="62"/>
      <c r="I180" s="61"/>
      <c r="K180" s="62"/>
      <c r="L180" s="62"/>
      <c r="P180" s="61"/>
    </row>
    <row r="181" spans="6:16">
      <c r="F181" s="63"/>
      <c r="G181" s="62"/>
      <c r="I181" s="61"/>
      <c r="K181" s="62"/>
      <c r="L181" s="62"/>
      <c r="P181" s="61"/>
    </row>
    <row r="182" spans="6:16">
      <c r="F182" s="63"/>
      <c r="G182" s="62"/>
      <c r="I182" s="61"/>
      <c r="K182" s="62"/>
      <c r="L182" s="62"/>
      <c r="P182" s="61"/>
    </row>
    <row r="183" spans="6:16">
      <c r="F183" s="63"/>
      <c r="G183" s="62"/>
      <c r="I183" s="61"/>
      <c r="K183" s="62"/>
      <c r="L183" s="62"/>
      <c r="P183" s="61"/>
    </row>
    <row r="184" spans="6:16">
      <c r="F184" s="63"/>
      <c r="G184" s="62"/>
      <c r="I184" s="61"/>
      <c r="K184" s="62"/>
      <c r="L184" s="62"/>
      <c r="P184" s="61"/>
    </row>
    <row r="185" spans="6:16">
      <c r="F185" s="63"/>
      <c r="G185" s="62"/>
      <c r="I185" s="61"/>
      <c r="K185" s="62"/>
      <c r="L185" s="62"/>
      <c r="P185" s="61"/>
    </row>
    <row r="186" spans="6:16">
      <c r="F186" s="63"/>
      <c r="G186" s="62"/>
      <c r="I186" s="61"/>
      <c r="K186" s="62"/>
      <c r="L186" s="62"/>
      <c r="P186" s="61"/>
    </row>
    <row r="187" spans="6:16">
      <c r="F187" s="63"/>
      <c r="G187" s="62"/>
      <c r="I187" s="61"/>
      <c r="K187" s="62"/>
      <c r="L187" s="62"/>
      <c r="P187" s="61"/>
    </row>
    <row r="188" spans="6:16">
      <c r="F188" s="63"/>
      <c r="G188" s="62"/>
      <c r="I188" s="61"/>
      <c r="K188" s="62"/>
      <c r="L188" s="62"/>
      <c r="P188" s="61"/>
    </row>
    <row r="189" spans="6:16">
      <c r="F189" s="63"/>
      <c r="G189" s="62"/>
      <c r="I189" s="61"/>
      <c r="K189" s="62"/>
      <c r="L189" s="62"/>
      <c r="P189" s="61"/>
    </row>
    <row r="190" spans="6:16">
      <c r="F190" s="63"/>
      <c r="G190" s="62"/>
      <c r="I190" s="61"/>
      <c r="K190" s="62"/>
      <c r="L190" s="62"/>
      <c r="P190" s="61"/>
    </row>
    <row r="191" spans="6:16">
      <c r="F191" s="63"/>
      <c r="G191" s="62"/>
      <c r="I191" s="61"/>
      <c r="K191" s="62"/>
      <c r="L191" s="62"/>
      <c r="P191" s="61"/>
    </row>
    <row r="192" spans="6:16">
      <c r="F192" s="63"/>
      <c r="G192" s="62"/>
      <c r="I192" s="61"/>
      <c r="K192" s="62"/>
      <c r="L192" s="62"/>
      <c r="P192" s="61"/>
    </row>
    <row r="193" spans="6:16">
      <c r="F193" s="63"/>
      <c r="G193" s="62"/>
      <c r="I193" s="61"/>
      <c r="K193" s="62"/>
      <c r="L193" s="62"/>
      <c r="P193" s="61"/>
    </row>
    <row r="194" spans="6:16">
      <c r="F194" s="63"/>
      <c r="G194" s="62"/>
      <c r="I194" s="61"/>
      <c r="K194" s="62"/>
      <c r="L194" s="62"/>
      <c r="P194" s="61"/>
    </row>
    <row r="195" spans="6:16">
      <c r="F195" s="63"/>
      <c r="G195" s="62"/>
      <c r="I195" s="61"/>
      <c r="K195" s="62"/>
      <c r="L195" s="62"/>
      <c r="P195" s="61"/>
    </row>
    <row r="196" spans="6:16">
      <c r="F196" s="63"/>
      <c r="G196" s="62"/>
      <c r="I196" s="61"/>
      <c r="K196" s="62"/>
      <c r="L196" s="62"/>
      <c r="P196" s="61"/>
    </row>
    <row r="197" spans="6:16">
      <c r="F197" s="63"/>
      <c r="G197" s="62"/>
      <c r="I197" s="61"/>
      <c r="K197" s="62"/>
      <c r="L197" s="62"/>
      <c r="P197" s="61"/>
    </row>
    <row r="198" spans="6:16">
      <c r="F198" s="63"/>
      <c r="G198" s="62"/>
      <c r="I198" s="61"/>
      <c r="K198" s="62"/>
      <c r="L198" s="62"/>
      <c r="P198" s="61"/>
    </row>
    <row r="199" spans="6:16">
      <c r="F199" s="63"/>
      <c r="G199" s="62"/>
      <c r="I199" s="61"/>
      <c r="K199" s="62"/>
      <c r="L199" s="62"/>
      <c r="P199" s="61"/>
    </row>
    <row r="200" spans="6:16">
      <c r="F200" s="63"/>
      <c r="G200" s="62"/>
      <c r="I200" s="61"/>
      <c r="K200" s="62"/>
      <c r="L200" s="62"/>
      <c r="P200" s="61"/>
    </row>
    <row r="201" spans="6:16">
      <c r="F201" s="63"/>
      <c r="G201" s="62"/>
      <c r="I201" s="61"/>
      <c r="K201" s="62"/>
      <c r="L201" s="62"/>
      <c r="P201" s="61"/>
    </row>
    <row r="202" spans="6:16">
      <c r="F202" s="63"/>
      <c r="G202" s="62"/>
      <c r="I202" s="61"/>
      <c r="K202" s="62"/>
      <c r="L202" s="62"/>
      <c r="P202" s="61"/>
    </row>
    <row r="203" spans="6:16">
      <c r="F203" s="63"/>
      <c r="G203" s="62"/>
      <c r="I203" s="61"/>
      <c r="K203" s="62"/>
      <c r="L203" s="62"/>
      <c r="P203" s="61"/>
    </row>
    <row r="204" spans="6:16">
      <c r="F204" s="63"/>
      <c r="G204" s="62"/>
      <c r="I204" s="61"/>
      <c r="K204" s="62"/>
      <c r="L204" s="62"/>
      <c r="P204" s="61"/>
    </row>
    <row r="205" spans="6:16">
      <c r="F205" s="63"/>
      <c r="G205" s="62"/>
      <c r="I205" s="61"/>
      <c r="K205" s="62"/>
      <c r="L205" s="62"/>
      <c r="P205" s="61"/>
    </row>
    <row r="206" spans="6:16">
      <c r="F206" s="63"/>
      <c r="G206" s="62"/>
      <c r="I206" s="61"/>
      <c r="K206" s="62"/>
      <c r="L206" s="62"/>
      <c r="P206" s="61"/>
    </row>
    <row r="207" spans="6:16">
      <c r="F207" s="63"/>
      <c r="G207" s="62"/>
      <c r="I207" s="61"/>
      <c r="K207" s="62"/>
      <c r="L207" s="62"/>
      <c r="P207" s="61"/>
    </row>
    <row r="208" spans="6:16">
      <c r="F208" s="63"/>
      <c r="G208" s="62"/>
      <c r="I208" s="61"/>
      <c r="K208" s="62"/>
      <c r="L208" s="62"/>
      <c r="P208" s="61"/>
    </row>
    <row r="209" spans="6:16">
      <c r="F209" s="63"/>
      <c r="G209" s="62"/>
      <c r="I209" s="61"/>
      <c r="K209" s="62"/>
      <c r="L209" s="62"/>
      <c r="P209" s="61"/>
    </row>
    <row r="210" spans="6:16">
      <c r="F210" s="63"/>
      <c r="G210" s="62"/>
      <c r="I210" s="61"/>
      <c r="K210" s="62"/>
      <c r="L210" s="62"/>
      <c r="P210" s="61"/>
    </row>
    <row r="211" spans="6:16">
      <c r="F211" s="63"/>
      <c r="G211" s="62"/>
      <c r="I211" s="61"/>
      <c r="K211" s="62"/>
      <c r="L211" s="62"/>
      <c r="P211" s="61"/>
    </row>
    <row r="212" spans="6:16">
      <c r="F212" s="63"/>
      <c r="G212" s="62"/>
      <c r="I212" s="61"/>
      <c r="K212" s="62"/>
      <c r="L212" s="62"/>
      <c r="P212" s="61"/>
    </row>
    <row r="213" spans="6:16">
      <c r="F213" s="63"/>
      <c r="G213" s="62"/>
      <c r="I213" s="61"/>
      <c r="K213" s="62"/>
      <c r="L213" s="62"/>
      <c r="P213" s="61"/>
    </row>
    <row r="214" spans="6:16">
      <c r="F214" s="63"/>
      <c r="G214" s="62"/>
      <c r="I214" s="61"/>
      <c r="K214" s="62"/>
      <c r="L214" s="62"/>
      <c r="P214" s="61"/>
    </row>
    <row r="215" spans="6:16">
      <c r="F215" s="63"/>
      <c r="G215" s="62"/>
      <c r="I215" s="61"/>
      <c r="K215" s="62"/>
      <c r="L215" s="62"/>
      <c r="P215" s="61"/>
    </row>
    <row r="216" spans="6:16">
      <c r="F216" s="63"/>
      <c r="G216" s="62"/>
      <c r="I216" s="61"/>
      <c r="K216" s="62"/>
      <c r="L216" s="62"/>
      <c r="P216" s="61"/>
    </row>
    <row r="217" spans="6:16">
      <c r="F217" s="63"/>
      <c r="G217" s="62"/>
      <c r="I217" s="61"/>
      <c r="K217" s="62"/>
      <c r="L217" s="62"/>
      <c r="P217" s="61"/>
    </row>
    <row r="218" spans="6:16">
      <c r="F218" s="63"/>
      <c r="G218" s="62"/>
      <c r="I218" s="61"/>
      <c r="K218" s="62"/>
      <c r="L218" s="62"/>
      <c r="P218" s="61"/>
    </row>
    <row r="219" spans="6:16">
      <c r="F219" s="63"/>
      <c r="G219" s="62"/>
      <c r="I219" s="61"/>
      <c r="K219" s="62"/>
      <c r="L219" s="62"/>
      <c r="P219" s="61"/>
    </row>
    <row r="220" spans="6:16">
      <c r="F220" s="63"/>
      <c r="G220" s="62"/>
      <c r="I220" s="61"/>
      <c r="K220" s="62"/>
      <c r="L220" s="62"/>
      <c r="P220" s="61"/>
    </row>
    <row r="221" spans="6:16">
      <c r="F221" s="63"/>
      <c r="G221" s="62"/>
      <c r="I221" s="61"/>
      <c r="K221" s="62"/>
      <c r="L221" s="62"/>
      <c r="P221" s="61"/>
    </row>
    <row r="222" spans="6:16">
      <c r="F222" s="63"/>
      <c r="G222" s="62"/>
      <c r="I222" s="61"/>
      <c r="K222" s="62"/>
      <c r="L222" s="62"/>
      <c r="P222" s="61"/>
    </row>
    <row r="223" spans="6:16">
      <c r="F223" s="63"/>
      <c r="G223" s="62"/>
      <c r="I223" s="61"/>
      <c r="K223" s="62"/>
      <c r="L223" s="62"/>
      <c r="P223" s="61"/>
    </row>
    <row r="224" spans="6:16">
      <c r="F224" s="63"/>
      <c r="G224" s="62"/>
      <c r="I224" s="61"/>
      <c r="K224" s="62"/>
      <c r="L224" s="62"/>
      <c r="P224" s="61"/>
    </row>
    <row r="225" spans="6:16">
      <c r="F225" s="63"/>
      <c r="G225" s="62"/>
      <c r="I225" s="61"/>
      <c r="K225" s="62"/>
      <c r="L225" s="62"/>
      <c r="P225" s="61"/>
    </row>
    <row r="226" spans="6:16">
      <c r="F226" s="63"/>
      <c r="G226" s="62"/>
      <c r="I226" s="61"/>
      <c r="K226" s="62"/>
      <c r="L226" s="62"/>
      <c r="P226" s="61"/>
    </row>
    <row r="227" spans="6:16">
      <c r="F227" s="63"/>
      <c r="G227" s="62"/>
      <c r="I227" s="61"/>
      <c r="K227" s="62"/>
      <c r="L227" s="62"/>
      <c r="P227" s="61"/>
    </row>
    <row r="228" spans="6:16">
      <c r="F228" s="63"/>
      <c r="G228" s="62"/>
      <c r="I228" s="61"/>
      <c r="K228" s="62"/>
      <c r="L228" s="62"/>
      <c r="P228" s="61"/>
    </row>
    <row r="229" spans="6:16">
      <c r="F229" s="63"/>
      <c r="G229" s="62"/>
      <c r="I229" s="61"/>
      <c r="K229" s="62"/>
      <c r="L229" s="62"/>
      <c r="P229" s="61"/>
    </row>
    <row r="230" spans="6:16">
      <c r="F230" s="63"/>
      <c r="G230" s="62"/>
      <c r="I230" s="61"/>
      <c r="K230" s="62"/>
      <c r="L230" s="62"/>
      <c r="P230" s="61"/>
    </row>
    <row r="231" spans="6:16">
      <c r="F231" s="63"/>
      <c r="G231" s="62"/>
      <c r="I231" s="61"/>
      <c r="K231" s="62"/>
      <c r="L231" s="62"/>
      <c r="P231" s="61"/>
    </row>
    <row r="232" spans="6:16">
      <c r="F232" s="63"/>
      <c r="G232" s="62"/>
      <c r="I232" s="61"/>
      <c r="K232" s="62"/>
      <c r="L232" s="62"/>
      <c r="P232" s="61"/>
    </row>
    <row r="233" spans="6:16">
      <c r="F233" s="63"/>
      <c r="G233" s="62"/>
      <c r="I233" s="61"/>
      <c r="K233" s="62"/>
      <c r="L233" s="62"/>
      <c r="P233" s="61"/>
    </row>
    <row r="234" spans="6:16">
      <c r="F234" s="63"/>
      <c r="G234" s="62"/>
      <c r="I234" s="61"/>
      <c r="K234" s="62"/>
      <c r="L234" s="62"/>
      <c r="P234" s="61"/>
    </row>
    <row r="235" spans="6:16">
      <c r="F235" s="63"/>
      <c r="G235" s="62"/>
      <c r="I235" s="61"/>
      <c r="K235" s="62"/>
      <c r="L235" s="62"/>
      <c r="P235" s="61"/>
    </row>
    <row r="236" spans="6:16">
      <c r="F236" s="63"/>
      <c r="G236" s="62"/>
      <c r="I236" s="61"/>
      <c r="K236" s="62"/>
      <c r="L236" s="62"/>
      <c r="P236" s="61"/>
    </row>
    <row r="237" spans="6:16">
      <c r="F237" s="63"/>
      <c r="G237" s="62"/>
      <c r="I237" s="61"/>
      <c r="K237" s="62"/>
      <c r="L237" s="62"/>
      <c r="P237" s="61"/>
    </row>
    <row r="238" spans="6:16">
      <c r="F238" s="63"/>
      <c r="G238" s="62"/>
      <c r="I238" s="61"/>
      <c r="K238" s="62"/>
      <c r="L238" s="62"/>
      <c r="P238" s="61"/>
    </row>
    <row r="239" spans="6:16">
      <c r="F239" s="63"/>
      <c r="G239" s="62"/>
      <c r="I239" s="61"/>
      <c r="K239" s="62"/>
      <c r="L239" s="62"/>
      <c r="P239" s="61"/>
    </row>
    <row r="240" spans="6:16">
      <c r="F240" s="63"/>
      <c r="G240" s="62"/>
      <c r="I240" s="61"/>
      <c r="K240" s="62"/>
      <c r="L240" s="62"/>
      <c r="P240" s="61"/>
    </row>
    <row r="241" spans="6:16">
      <c r="F241" s="63"/>
      <c r="G241" s="62"/>
      <c r="I241" s="61"/>
      <c r="K241" s="62"/>
      <c r="L241" s="62"/>
      <c r="P241" s="61"/>
    </row>
    <row r="242" spans="6:16">
      <c r="F242" s="63"/>
      <c r="G242" s="62"/>
      <c r="I242" s="61"/>
      <c r="K242" s="62"/>
      <c r="L242" s="62"/>
      <c r="P242" s="61"/>
    </row>
    <row r="243" spans="6:16">
      <c r="F243" s="63"/>
      <c r="G243" s="62"/>
      <c r="I243" s="61"/>
      <c r="K243" s="62"/>
      <c r="L243" s="62"/>
      <c r="P243" s="61"/>
    </row>
    <row r="244" spans="6:16">
      <c r="F244" s="63"/>
      <c r="G244" s="62"/>
      <c r="I244" s="61"/>
      <c r="K244" s="62"/>
      <c r="L244" s="62"/>
      <c r="P244" s="61"/>
    </row>
    <row r="245" spans="6:16">
      <c r="F245" s="63"/>
      <c r="G245" s="62"/>
      <c r="I245" s="61"/>
      <c r="K245" s="62"/>
      <c r="L245" s="62"/>
      <c r="P245" s="61"/>
    </row>
    <row r="246" spans="6:16">
      <c r="F246" s="63"/>
      <c r="G246" s="62"/>
      <c r="I246" s="61"/>
      <c r="K246" s="62"/>
      <c r="L246" s="62"/>
      <c r="P246" s="61"/>
    </row>
    <row r="247" spans="6:16">
      <c r="F247" s="63"/>
      <c r="G247" s="62"/>
      <c r="I247" s="61"/>
      <c r="K247" s="62"/>
      <c r="L247" s="62"/>
      <c r="P247" s="61"/>
    </row>
    <row r="248" spans="6:16">
      <c r="F248" s="63"/>
      <c r="G248" s="62"/>
      <c r="I248" s="61"/>
      <c r="K248" s="62"/>
      <c r="L248" s="62"/>
      <c r="P248" s="61"/>
    </row>
    <row r="249" spans="6:16">
      <c r="F249" s="63"/>
      <c r="G249" s="62"/>
      <c r="I249" s="61"/>
      <c r="K249" s="62"/>
      <c r="L249" s="62"/>
      <c r="P249" s="61"/>
    </row>
    <row r="250" spans="6:16">
      <c r="F250" s="63"/>
      <c r="G250" s="62"/>
      <c r="I250" s="61"/>
      <c r="K250" s="62"/>
      <c r="L250" s="62"/>
      <c r="P250" s="61"/>
    </row>
    <row r="251" spans="6:16">
      <c r="F251" s="63"/>
      <c r="G251" s="62"/>
      <c r="I251" s="61"/>
      <c r="K251" s="62"/>
      <c r="L251" s="62"/>
      <c r="P251" s="61"/>
    </row>
    <row r="252" spans="6:16">
      <c r="F252" s="63"/>
      <c r="G252" s="62"/>
      <c r="I252" s="61"/>
      <c r="K252" s="62"/>
      <c r="L252" s="62"/>
      <c r="P252" s="61"/>
    </row>
    <row r="253" spans="6:16">
      <c r="F253" s="63"/>
      <c r="G253" s="62"/>
      <c r="I253" s="61"/>
      <c r="K253" s="62"/>
      <c r="L253" s="62"/>
      <c r="P253" s="61"/>
    </row>
    <row r="254" spans="6:16">
      <c r="F254" s="63"/>
      <c r="G254" s="62"/>
      <c r="I254" s="61"/>
      <c r="K254" s="62"/>
      <c r="L254" s="62"/>
      <c r="P254" s="61"/>
    </row>
    <row r="255" spans="6:16">
      <c r="F255" s="63"/>
      <c r="G255" s="62"/>
      <c r="I255" s="61"/>
      <c r="K255" s="62"/>
      <c r="L255" s="62"/>
      <c r="P255" s="61"/>
    </row>
    <row r="256" spans="6:16">
      <c r="F256" s="63"/>
      <c r="G256" s="62"/>
      <c r="I256" s="61"/>
      <c r="K256" s="62"/>
      <c r="L256" s="62"/>
      <c r="P256" s="61"/>
    </row>
    <row r="257" spans="6:16">
      <c r="F257" s="63"/>
      <c r="G257" s="62"/>
      <c r="I257" s="61"/>
      <c r="K257" s="62"/>
      <c r="L257" s="62"/>
      <c r="P257" s="61"/>
    </row>
    <row r="258" spans="6:16">
      <c r="F258" s="63"/>
      <c r="G258" s="62"/>
      <c r="I258" s="61"/>
      <c r="K258" s="62"/>
      <c r="L258" s="62"/>
      <c r="P258" s="61"/>
    </row>
    <row r="259" spans="6:16">
      <c r="F259" s="63"/>
      <c r="G259" s="62"/>
      <c r="I259" s="61"/>
      <c r="K259" s="62"/>
      <c r="L259" s="62"/>
      <c r="P259" s="61"/>
    </row>
    <row r="260" spans="6:16">
      <c r="F260" s="63"/>
      <c r="G260" s="62"/>
      <c r="I260" s="61"/>
      <c r="K260" s="62"/>
      <c r="L260" s="62"/>
      <c r="P260" s="61"/>
    </row>
    <row r="261" spans="6:16">
      <c r="F261" s="63"/>
      <c r="G261" s="62"/>
      <c r="I261" s="61"/>
      <c r="K261" s="62"/>
      <c r="L261" s="62"/>
      <c r="P261" s="61"/>
    </row>
    <row r="262" spans="6:16">
      <c r="F262" s="63"/>
      <c r="G262" s="62"/>
      <c r="I262" s="61"/>
      <c r="K262" s="62"/>
      <c r="L262" s="62"/>
      <c r="P262" s="61"/>
    </row>
    <row r="263" spans="6:16">
      <c r="F263" s="63"/>
      <c r="G263" s="62"/>
      <c r="I263" s="61"/>
      <c r="K263" s="62"/>
      <c r="L263" s="62"/>
      <c r="P263" s="61"/>
    </row>
    <row r="264" spans="6:16">
      <c r="F264" s="63"/>
      <c r="G264" s="62"/>
      <c r="I264" s="61"/>
      <c r="K264" s="62"/>
      <c r="L264" s="62"/>
      <c r="P264" s="61"/>
    </row>
    <row r="265" spans="6:16">
      <c r="F265" s="63"/>
      <c r="G265" s="62"/>
      <c r="I265" s="61"/>
      <c r="K265" s="62"/>
      <c r="L265" s="62"/>
      <c r="P265" s="61"/>
    </row>
    <row r="266" spans="6:16">
      <c r="F266" s="63"/>
      <c r="G266" s="62"/>
      <c r="I266" s="61"/>
      <c r="K266" s="62"/>
      <c r="L266" s="62"/>
      <c r="P266" s="61"/>
    </row>
    <row r="267" spans="6:16">
      <c r="F267" s="63"/>
      <c r="G267" s="62"/>
      <c r="I267" s="61"/>
      <c r="K267" s="62"/>
      <c r="L267" s="62"/>
      <c r="P267" s="61"/>
    </row>
    <row r="268" spans="6:16">
      <c r="F268" s="63"/>
      <c r="G268" s="62"/>
      <c r="I268" s="61"/>
      <c r="K268" s="62"/>
      <c r="L268" s="62"/>
      <c r="P268" s="61"/>
    </row>
    <row r="269" spans="6:16">
      <c r="F269" s="63"/>
      <c r="G269" s="62"/>
      <c r="I269" s="61"/>
      <c r="K269" s="62"/>
      <c r="L269" s="62"/>
      <c r="P269" s="61"/>
    </row>
    <row r="270" spans="6:16">
      <c r="F270" s="63"/>
      <c r="G270" s="62"/>
      <c r="I270" s="61"/>
      <c r="K270" s="62"/>
      <c r="L270" s="62"/>
      <c r="P270" s="61"/>
    </row>
    <row r="271" spans="6:16">
      <c r="F271" s="63"/>
      <c r="G271" s="62"/>
      <c r="I271" s="61"/>
      <c r="K271" s="62"/>
      <c r="L271" s="62"/>
      <c r="P271" s="61"/>
    </row>
    <row r="272" spans="6:16">
      <c r="F272" s="63"/>
      <c r="G272" s="62"/>
      <c r="I272" s="61"/>
      <c r="K272" s="62"/>
      <c r="L272" s="62"/>
      <c r="P272" s="61"/>
    </row>
    <row r="273" spans="6:16">
      <c r="F273" s="63"/>
      <c r="G273" s="62"/>
      <c r="I273" s="61"/>
      <c r="K273" s="62"/>
      <c r="L273" s="62"/>
      <c r="P273" s="61"/>
    </row>
    <row r="274" spans="6:16">
      <c r="F274" s="63"/>
      <c r="G274" s="62"/>
      <c r="I274" s="61"/>
      <c r="K274" s="62"/>
      <c r="L274" s="62"/>
      <c r="P274" s="61"/>
    </row>
    <row r="275" spans="6:16">
      <c r="F275" s="63"/>
      <c r="G275" s="62"/>
      <c r="I275" s="61"/>
      <c r="K275" s="62"/>
      <c r="L275" s="62"/>
      <c r="P275" s="61"/>
    </row>
    <row r="276" spans="6:16">
      <c r="F276" s="63"/>
      <c r="G276" s="62"/>
      <c r="I276" s="61"/>
      <c r="K276" s="62"/>
      <c r="L276" s="62"/>
      <c r="P276" s="61"/>
    </row>
    <row r="277" spans="6:16">
      <c r="F277" s="63"/>
      <c r="G277" s="62"/>
      <c r="I277" s="61"/>
      <c r="K277" s="62"/>
      <c r="L277" s="62"/>
      <c r="P277" s="61"/>
    </row>
    <row r="278" spans="6:16">
      <c r="F278" s="63"/>
      <c r="G278" s="62"/>
      <c r="I278" s="61"/>
      <c r="K278" s="62"/>
      <c r="L278" s="62"/>
      <c r="P278" s="61"/>
    </row>
    <row r="279" spans="6:16">
      <c r="F279" s="63"/>
      <c r="G279" s="62"/>
      <c r="I279" s="61"/>
      <c r="K279" s="62"/>
      <c r="L279" s="62"/>
      <c r="P279" s="61"/>
    </row>
    <row r="280" spans="6:16">
      <c r="F280" s="63"/>
      <c r="G280" s="62"/>
      <c r="I280" s="61"/>
      <c r="K280" s="62"/>
      <c r="L280" s="62"/>
      <c r="P280" s="61"/>
    </row>
    <row r="281" spans="6:16">
      <c r="F281" s="63"/>
      <c r="G281" s="62"/>
      <c r="I281" s="61"/>
      <c r="K281" s="62"/>
      <c r="L281" s="62"/>
      <c r="P281" s="61"/>
    </row>
    <row r="282" spans="6:16">
      <c r="F282" s="63"/>
      <c r="G282" s="62"/>
      <c r="I282" s="61"/>
      <c r="K282" s="62"/>
      <c r="L282" s="62"/>
      <c r="P282" s="61"/>
    </row>
    <row r="283" spans="6:16">
      <c r="F283" s="63"/>
      <c r="G283" s="62"/>
      <c r="I283" s="61"/>
      <c r="K283" s="62"/>
      <c r="L283" s="62"/>
      <c r="P283" s="61"/>
    </row>
    <row r="284" spans="6:16">
      <c r="F284" s="63"/>
      <c r="G284" s="62"/>
      <c r="I284" s="61"/>
      <c r="K284" s="62"/>
      <c r="L284" s="62"/>
      <c r="P284" s="61"/>
    </row>
    <row r="285" spans="6:16">
      <c r="F285" s="63"/>
      <c r="G285" s="62"/>
      <c r="I285" s="61"/>
      <c r="K285" s="62"/>
      <c r="L285" s="62"/>
      <c r="P285" s="61"/>
    </row>
    <row r="286" spans="6:16">
      <c r="F286" s="63"/>
      <c r="G286" s="62"/>
      <c r="I286" s="61"/>
      <c r="K286" s="62"/>
      <c r="L286" s="62"/>
      <c r="P286" s="61"/>
    </row>
    <row r="287" spans="6:16">
      <c r="F287" s="63"/>
      <c r="G287" s="62"/>
      <c r="I287" s="61"/>
      <c r="K287" s="62"/>
      <c r="L287" s="62"/>
      <c r="P287" s="61"/>
    </row>
    <row r="288" spans="6:16">
      <c r="F288" s="63"/>
      <c r="G288" s="62"/>
      <c r="I288" s="61"/>
      <c r="K288" s="62"/>
      <c r="L288" s="62"/>
      <c r="P288" s="61"/>
    </row>
    <row r="289" spans="6:16">
      <c r="F289" s="63"/>
      <c r="G289" s="62"/>
      <c r="I289" s="61"/>
      <c r="K289" s="62"/>
      <c r="L289" s="62"/>
      <c r="P289" s="61"/>
    </row>
    <row r="290" spans="6:16">
      <c r="F290" s="63"/>
      <c r="G290" s="62"/>
      <c r="I290" s="61"/>
      <c r="K290" s="62"/>
      <c r="L290" s="62"/>
      <c r="P290" s="61"/>
    </row>
    <row r="291" spans="6:16">
      <c r="F291" s="63"/>
      <c r="G291" s="62"/>
      <c r="I291" s="61"/>
      <c r="K291" s="62"/>
      <c r="L291" s="62"/>
      <c r="P291" s="61"/>
    </row>
    <row r="292" spans="6:16">
      <c r="F292" s="63"/>
      <c r="G292" s="62"/>
      <c r="I292" s="61"/>
      <c r="K292" s="62"/>
      <c r="L292" s="62"/>
      <c r="P292" s="61"/>
    </row>
    <row r="293" spans="6:16">
      <c r="F293" s="63"/>
      <c r="G293" s="62"/>
      <c r="I293" s="61"/>
      <c r="K293" s="62"/>
      <c r="L293" s="62"/>
      <c r="P293" s="61"/>
    </row>
    <row r="294" spans="6:16">
      <c r="F294" s="63"/>
      <c r="G294" s="62"/>
      <c r="I294" s="61"/>
      <c r="K294" s="62"/>
      <c r="L294" s="62"/>
      <c r="P294" s="61"/>
    </row>
    <row r="295" spans="6:16">
      <c r="F295" s="63"/>
      <c r="G295" s="62"/>
      <c r="I295" s="61"/>
      <c r="K295" s="62"/>
      <c r="L295" s="62"/>
      <c r="P295" s="61"/>
    </row>
    <row r="296" spans="6:16">
      <c r="F296" s="63"/>
      <c r="G296" s="62"/>
      <c r="I296" s="61"/>
      <c r="K296" s="62"/>
      <c r="L296" s="62"/>
      <c r="P296" s="61"/>
    </row>
    <row r="297" spans="6:16">
      <c r="F297" s="63"/>
      <c r="G297" s="62"/>
      <c r="I297" s="61"/>
      <c r="K297" s="62"/>
      <c r="L297" s="62"/>
      <c r="P297" s="61"/>
    </row>
    <row r="298" spans="6:16">
      <c r="F298" s="63"/>
      <c r="G298" s="62"/>
      <c r="I298" s="61"/>
      <c r="K298" s="62"/>
      <c r="L298" s="62"/>
      <c r="P298" s="61"/>
    </row>
    <row r="299" spans="6:16">
      <c r="F299" s="63"/>
      <c r="G299" s="62"/>
      <c r="I299" s="61"/>
      <c r="K299" s="62"/>
      <c r="L299" s="62"/>
      <c r="P299" s="61"/>
    </row>
    <row r="300" spans="6:16">
      <c r="F300" s="63"/>
      <c r="G300" s="62"/>
      <c r="I300" s="61"/>
      <c r="K300" s="62"/>
      <c r="L300" s="62"/>
      <c r="P300" s="61"/>
    </row>
    <row r="301" spans="6:16">
      <c r="F301" s="63"/>
      <c r="G301" s="62"/>
      <c r="I301" s="61"/>
      <c r="K301" s="62"/>
      <c r="L301" s="62"/>
      <c r="P301" s="61"/>
    </row>
    <row r="302" spans="6:16">
      <c r="F302" s="63"/>
      <c r="G302" s="62"/>
      <c r="I302" s="61"/>
      <c r="K302" s="62"/>
      <c r="L302" s="62"/>
      <c r="P302" s="61"/>
    </row>
    <row r="303" spans="6:16">
      <c r="F303" s="63"/>
      <c r="G303" s="62"/>
      <c r="I303" s="61"/>
      <c r="K303" s="62"/>
      <c r="L303" s="62"/>
      <c r="P303" s="61"/>
    </row>
    <row r="304" spans="6:16">
      <c r="F304" s="63"/>
      <c r="G304" s="62"/>
      <c r="I304" s="61"/>
      <c r="K304" s="62"/>
      <c r="L304" s="62"/>
      <c r="P304" s="61"/>
    </row>
    <row r="305" spans="6:16">
      <c r="F305" s="63"/>
      <c r="G305" s="62"/>
      <c r="I305" s="61"/>
      <c r="K305" s="62"/>
      <c r="L305" s="62"/>
      <c r="P305" s="61"/>
    </row>
    <row r="306" spans="6:16">
      <c r="F306" s="63"/>
      <c r="G306" s="62"/>
      <c r="I306" s="61"/>
      <c r="K306" s="62"/>
      <c r="L306" s="62"/>
      <c r="P306" s="61"/>
    </row>
    <row r="307" spans="6:16">
      <c r="F307" s="63"/>
      <c r="G307" s="62"/>
      <c r="I307" s="61"/>
      <c r="K307" s="62"/>
      <c r="L307" s="62"/>
      <c r="P307" s="61"/>
    </row>
    <row r="308" spans="6:16">
      <c r="F308" s="63"/>
      <c r="G308" s="62"/>
      <c r="I308" s="61"/>
      <c r="K308" s="62"/>
      <c r="L308" s="62"/>
      <c r="P308" s="61"/>
    </row>
    <row r="309" spans="6:16">
      <c r="F309" s="63"/>
      <c r="G309" s="62"/>
      <c r="I309" s="61"/>
      <c r="K309" s="62"/>
      <c r="L309" s="62"/>
      <c r="P309" s="61"/>
    </row>
    <row r="310" spans="6:16">
      <c r="F310" s="63"/>
      <c r="G310" s="62"/>
      <c r="I310" s="61"/>
      <c r="K310" s="62"/>
      <c r="L310" s="62"/>
      <c r="P310" s="61"/>
    </row>
    <row r="311" spans="6:16">
      <c r="F311" s="63"/>
      <c r="G311" s="62"/>
      <c r="I311" s="61"/>
      <c r="K311" s="62"/>
      <c r="L311" s="62"/>
      <c r="P311" s="61"/>
    </row>
    <row r="312" spans="6:16">
      <c r="F312" s="63"/>
      <c r="G312" s="62"/>
      <c r="I312" s="61"/>
      <c r="K312" s="62"/>
      <c r="L312" s="62"/>
      <c r="P312" s="61"/>
    </row>
    <row r="313" spans="6:16">
      <c r="F313" s="63"/>
      <c r="G313" s="62"/>
      <c r="I313" s="61"/>
      <c r="K313" s="62"/>
      <c r="L313" s="62"/>
      <c r="P313" s="61"/>
    </row>
    <row r="314" spans="6:16">
      <c r="F314" s="63"/>
      <c r="G314" s="62"/>
      <c r="I314" s="61"/>
      <c r="K314" s="62"/>
      <c r="L314" s="62"/>
      <c r="P314" s="61"/>
    </row>
    <row r="315" spans="6:16">
      <c r="F315" s="63"/>
      <c r="G315" s="62"/>
      <c r="I315" s="61"/>
      <c r="K315" s="62"/>
      <c r="L315" s="62"/>
      <c r="P315" s="61"/>
    </row>
    <row r="316" spans="6:16">
      <c r="F316" s="63"/>
      <c r="G316" s="62"/>
      <c r="I316" s="61"/>
      <c r="K316" s="62"/>
      <c r="L316" s="62"/>
      <c r="P316" s="61"/>
    </row>
    <row r="317" spans="6:16">
      <c r="F317" s="63"/>
      <c r="G317" s="62"/>
      <c r="I317" s="61"/>
      <c r="K317" s="62"/>
      <c r="L317" s="62"/>
      <c r="P317" s="61"/>
    </row>
    <row r="318" spans="6:16">
      <c r="F318" s="63"/>
      <c r="G318" s="62"/>
      <c r="I318" s="61"/>
      <c r="K318" s="62"/>
      <c r="L318" s="62"/>
      <c r="P318" s="61"/>
    </row>
    <row r="319" spans="6:16">
      <c r="F319" s="63"/>
      <c r="G319" s="62"/>
      <c r="I319" s="61"/>
      <c r="K319" s="62"/>
      <c r="L319" s="62"/>
      <c r="P319" s="61"/>
    </row>
    <row r="320" spans="6:16">
      <c r="F320" s="63"/>
      <c r="G320" s="62"/>
      <c r="I320" s="61"/>
      <c r="K320" s="62"/>
      <c r="L320" s="62"/>
      <c r="P320" s="61"/>
    </row>
    <row r="321" spans="6:16">
      <c r="F321" s="63"/>
      <c r="G321" s="62"/>
      <c r="I321" s="61"/>
      <c r="K321" s="62"/>
      <c r="L321" s="62"/>
      <c r="P321" s="61"/>
    </row>
    <row r="322" spans="6:16">
      <c r="F322" s="63"/>
      <c r="G322" s="62"/>
      <c r="I322" s="61"/>
      <c r="K322" s="62"/>
      <c r="L322" s="62"/>
      <c r="P322" s="61"/>
    </row>
    <row r="323" spans="6:16">
      <c r="F323" s="63"/>
      <c r="G323" s="62"/>
      <c r="I323" s="61"/>
      <c r="K323" s="62"/>
      <c r="L323" s="62"/>
      <c r="P323" s="61"/>
    </row>
    <row r="324" spans="6:16">
      <c r="F324" s="63"/>
      <c r="G324" s="62"/>
      <c r="I324" s="61"/>
      <c r="K324" s="62"/>
      <c r="L324" s="62"/>
      <c r="P324" s="61"/>
    </row>
    <row r="325" spans="6:16">
      <c r="F325" s="63"/>
      <c r="G325" s="62"/>
      <c r="I325" s="61"/>
      <c r="K325" s="62"/>
      <c r="L325" s="62"/>
      <c r="P325" s="61"/>
    </row>
    <row r="326" spans="6:16">
      <c r="F326" s="63"/>
      <c r="G326" s="62"/>
      <c r="I326" s="61"/>
      <c r="K326" s="62"/>
      <c r="L326" s="62"/>
      <c r="P326" s="61"/>
    </row>
    <row r="327" spans="6:16">
      <c r="F327" s="63"/>
      <c r="G327" s="62"/>
      <c r="I327" s="61"/>
      <c r="K327" s="62"/>
      <c r="L327" s="62"/>
      <c r="P327" s="61"/>
    </row>
    <row r="328" spans="6:16">
      <c r="F328" s="63"/>
      <c r="G328" s="62"/>
      <c r="I328" s="61"/>
      <c r="K328" s="62"/>
      <c r="L328" s="62"/>
      <c r="P328" s="61"/>
    </row>
    <row r="329" spans="6:16">
      <c r="F329" s="63"/>
      <c r="G329" s="62"/>
      <c r="I329" s="61"/>
      <c r="K329" s="62"/>
      <c r="L329" s="62"/>
      <c r="P329" s="61"/>
    </row>
    <row r="330" spans="6:16">
      <c r="F330" s="63"/>
      <c r="G330" s="62"/>
      <c r="I330" s="61"/>
      <c r="K330" s="62"/>
      <c r="L330" s="62"/>
      <c r="P330" s="61"/>
    </row>
    <row r="331" spans="6:16">
      <c r="F331" s="63"/>
      <c r="G331" s="62"/>
      <c r="I331" s="61"/>
      <c r="K331" s="62"/>
      <c r="L331" s="62"/>
      <c r="P331" s="61"/>
    </row>
    <row r="332" spans="6:16">
      <c r="F332" s="63"/>
      <c r="G332" s="62"/>
      <c r="I332" s="61"/>
      <c r="K332" s="62"/>
      <c r="L332" s="62"/>
      <c r="P332" s="61"/>
    </row>
    <row r="333" spans="6:16">
      <c r="F333" s="63"/>
      <c r="G333" s="62"/>
      <c r="I333" s="61"/>
      <c r="K333" s="62"/>
      <c r="L333" s="62"/>
      <c r="P333" s="61"/>
    </row>
    <row r="334" spans="6:16">
      <c r="F334" s="63"/>
      <c r="G334" s="62"/>
      <c r="I334" s="61"/>
      <c r="K334" s="62"/>
      <c r="L334" s="62"/>
      <c r="P334" s="61"/>
    </row>
    <row r="335" spans="6:16">
      <c r="F335" s="63"/>
      <c r="G335" s="62"/>
      <c r="I335" s="61"/>
      <c r="K335" s="62"/>
      <c r="L335" s="62"/>
      <c r="P335" s="61"/>
    </row>
    <row r="336" spans="6:16">
      <c r="F336" s="63"/>
      <c r="G336" s="62"/>
      <c r="I336" s="61"/>
      <c r="K336" s="62"/>
      <c r="L336" s="62"/>
      <c r="P336" s="61"/>
    </row>
    <row r="337" spans="6:16">
      <c r="F337" s="63"/>
      <c r="G337" s="62"/>
      <c r="I337" s="61"/>
      <c r="K337" s="62"/>
      <c r="L337" s="62"/>
      <c r="P337" s="61"/>
    </row>
    <row r="338" spans="6:16">
      <c r="F338" s="63"/>
      <c r="G338" s="62"/>
      <c r="I338" s="61"/>
      <c r="K338" s="62"/>
      <c r="L338" s="62"/>
      <c r="P338" s="61"/>
    </row>
    <row r="339" spans="6:16">
      <c r="F339" s="63"/>
      <c r="G339" s="62"/>
      <c r="I339" s="61"/>
      <c r="K339" s="62"/>
      <c r="L339" s="62"/>
      <c r="P339" s="61"/>
    </row>
    <row r="340" spans="6:16">
      <c r="F340" s="63"/>
      <c r="G340" s="62"/>
      <c r="I340" s="61"/>
      <c r="K340" s="62"/>
      <c r="L340" s="62"/>
      <c r="P340" s="61"/>
    </row>
    <row r="341" spans="6:16">
      <c r="F341" s="63"/>
      <c r="G341" s="62"/>
      <c r="I341" s="61"/>
      <c r="K341" s="62"/>
      <c r="L341" s="62"/>
      <c r="P341" s="61"/>
    </row>
    <row r="342" spans="6:16">
      <c r="F342" s="63"/>
      <c r="G342" s="62"/>
      <c r="I342" s="61"/>
      <c r="K342" s="62"/>
      <c r="L342" s="62"/>
      <c r="P342" s="61"/>
    </row>
    <row r="343" spans="6:16">
      <c r="F343" s="63"/>
      <c r="G343" s="62"/>
      <c r="I343" s="61"/>
      <c r="K343" s="62"/>
      <c r="L343" s="62"/>
      <c r="P343" s="61"/>
    </row>
    <row r="344" spans="6:16">
      <c r="F344" s="63"/>
      <c r="G344" s="62"/>
      <c r="I344" s="61"/>
      <c r="K344" s="62"/>
      <c r="L344" s="62"/>
      <c r="P344" s="61"/>
    </row>
    <row r="345" spans="6:16">
      <c r="F345" s="63"/>
      <c r="G345" s="62"/>
      <c r="I345" s="61"/>
      <c r="K345" s="62"/>
      <c r="L345" s="62"/>
      <c r="P345" s="61"/>
    </row>
    <row r="346" spans="6:16">
      <c r="F346" s="63"/>
      <c r="G346" s="62"/>
      <c r="I346" s="61"/>
      <c r="K346" s="62"/>
      <c r="L346" s="62"/>
      <c r="P346" s="61"/>
    </row>
    <row r="347" spans="6:16">
      <c r="F347" s="63"/>
      <c r="G347" s="62"/>
      <c r="I347" s="61"/>
      <c r="K347" s="62"/>
      <c r="L347" s="62"/>
      <c r="P347" s="61"/>
    </row>
    <row r="348" spans="6:16">
      <c r="F348" s="63"/>
      <c r="G348" s="62"/>
      <c r="I348" s="61"/>
      <c r="K348" s="62"/>
      <c r="L348" s="62"/>
      <c r="P348" s="61"/>
    </row>
    <row r="349" spans="6:16">
      <c r="F349" s="63"/>
      <c r="G349" s="62"/>
      <c r="I349" s="61"/>
      <c r="K349" s="62"/>
      <c r="L349" s="62"/>
      <c r="P349" s="61"/>
    </row>
    <row r="350" spans="6:16">
      <c r="F350" s="63"/>
      <c r="G350" s="62"/>
      <c r="I350" s="61"/>
      <c r="K350" s="62"/>
      <c r="L350" s="62"/>
      <c r="P350" s="61"/>
    </row>
    <row r="351" spans="6:16">
      <c r="F351" s="63"/>
      <c r="G351" s="62"/>
      <c r="I351" s="61"/>
      <c r="K351" s="62"/>
      <c r="L351" s="62"/>
      <c r="P351" s="61"/>
    </row>
    <row r="352" spans="6:16">
      <c r="F352" s="63"/>
      <c r="G352" s="62"/>
      <c r="I352" s="61"/>
      <c r="K352" s="62"/>
      <c r="L352" s="62"/>
      <c r="P352" s="61"/>
    </row>
    <row r="353" spans="6:16">
      <c r="F353" s="63"/>
      <c r="G353" s="62"/>
      <c r="I353" s="61"/>
      <c r="K353" s="62"/>
      <c r="L353" s="62"/>
      <c r="P353" s="61"/>
    </row>
    <row r="354" spans="6:16">
      <c r="F354" s="63"/>
      <c r="G354" s="62"/>
      <c r="I354" s="61"/>
      <c r="K354" s="62"/>
      <c r="L354" s="62"/>
      <c r="P354" s="61"/>
    </row>
    <row r="355" spans="6:16">
      <c r="F355" s="63"/>
      <c r="G355" s="62"/>
      <c r="I355" s="61"/>
      <c r="K355" s="62"/>
      <c r="L355" s="62"/>
      <c r="P355" s="61"/>
    </row>
    <row r="356" spans="6:16">
      <c r="F356" s="63"/>
      <c r="G356" s="62"/>
      <c r="I356" s="61"/>
      <c r="K356" s="62"/>
      <c r="L356" s="62"/>
      <c r="P356" s="61"/>
    </row>
    <row r="357" spans="6:16">
      <c r="F357" s="63"/>
      <c r="G357" s="62"/>
      <c r="I357" s="61"/>
      <c r="K357" s="62"/>
      <c r="L357" s="62"/>
      <c r="P357" s="61"/>
    </row>
    <row r="358" spans="6:16">
      <c r="F358" s="63"/>
      <c r="G358" s="62"/>
      <c r="I358" s="61"/>
      <c r="K358" s="62"/>
      <c r="L358" s="62"/>
      <c r="P358" s="61"/>
    </row>
    <row r="359" spans="6:16">
      <c r="F359" s="63"/>
      <c r="G359" s="62"/>
      <c r="I359" s="61"/>
      <c r="K359" s="62"/>
      <c r="L359" s="62"/>
      <c r="P359" s="61"/>
    </row>
    <row r="360" spans="6:16">
      <c r="F360" s="63"/>
      <c r="G360" s="62"/>
      <c r="I360" s="61"/>
      <c r="K360" s="62"/>
      <c r="L360" s="62"/>
      <c r="P360" s="61"/>
    </row>
    <row r="361" spans="6:16">
      <c r="F361" s="63"/>
      <c r="G361" s="62"/>
      <c r="I361" s="61"/>
      <c r="K361" s="62"/>
      <c r="L361" s="62"/>
      <c r="P361" s="61"/>
    </row>
    <row r="362" spans="6:16">
      <c r="F362" s="63"/>
      <c r="G362" s="62"/>
      <c r="I362" s="61"/>
      <c r="K362" s="62"/>
      <c r="L362" s="62"/>
      <c r="P362" s="61"/>
    </row>
    <row r="363" spans="6:16">
      <c r="F363" s="63"/>
      <c r="G363" s="62"/>
      <c r="I363" s="61"/>
      <c r="K363" s="62"/>
      <c r="L363" s="62"/>
      <c r="P363" s="61"/>
    </row>
    <row r="364" spans="6:16">
      <c r="F364" s="63"/>
      <c r="G364" s="62"/>
      <c r="I364" s="61"/>
      <c r="K364" s="62"/>
      <c r="L364" s="62"/>
      <c r="P364" s="61"/>
    </row>
    <row r="365" spans="6:16">
      <c r="F365" s="63"/>
      <c r="G365" s="62"/>
      <c r="I365" s="61"/>
      <c r="K365" s="62"/>
      <c r="L365" s="62"/>
      <c r="P365" s="61"/>
    </row>
    <row r="366" spans="6:16">
      <c r="F366" s="63"/>
      <c r="G366" s="62"/>
      <c r="I366" s="61"/>
      <c r="K366" s="62"/>
      <c r="L366" s="62"/>
      <c r="P366" s="61"/>
    </row>
    <row r="367" spans="6:16">
      <c r="F367" s="63"/>
      <c r="G367" s="62"/>
      <c r="I367" s="61"/>
      <c r="K367" s="62"/>
      <c r="L367" s="62"/>
      <c r="P367" s="61"/>
    </row>
    <row r="368" spans="6:16">
      <c r="F368" s="63"/>
      <c r="G368" s="62"/>
      <c r="I368" s="61"/>
      <c r="K368" s="62"/>
      <c r="L368" s="62"/>
      <c r="P368" s="61"/>
    </row>
    <row r="369" spans="6:16">
      <c r="F369" s="63"/>
      <c r="G369" s="62"/>
      <c r="I369" s="61"/>
      <c r="K369" s="62"/>
      <c r="L369" s="62"/>
      <c r="P369" s="61"/>
    </row>
    <row r="370" spans="6:16">
      <c r="F370" s="63"/>
      <c r="G370" s="62"/>
      <c r="I370" s="61"/>
      <c r="K370" s="62"/>
      <c r="L370" s="62"/>
      <c r="P370" s="61"/>
    </row>
    <row r="371" spans="6:16">
      <c r="F371" s="63"/>
      <c r="G371" s="62"/>
      <c r="I371" s="61"/>
      <c r="K371" s="62"/>
      <c r="L371" s="62"/>
      <c r="P371" s="61"/>
    </row>
    <row r="372" spans="6:16">
      <c r="F372" s="63"/>
      <c r="G372" s="62"/>
      <c r="I372" s="61"/>
      <c r="K372" s="62"/>
      <c r="L372" s="62"/>
      <c r="P372" s="61"/>
    </row>
    <row r="373" spans="6:16">
      <c r="F373" s="63"/>
      <c r="G373" s="62"/>
      <c r="I373" s="61"/>
      <c r="K373" s="62"/>
      <c r="L373" s="62"/>
      <c r="P373" s="61"/>
    </row>
    <row r="374" spans="6:16">
      <c r="F374" s="63"/>
      <c r="G374" s="62"/>
      <c r="I374" s="61"/>
      <c r="K374" s="62"/>
      <c r="L374" s="62"/>
      <c r="P374" s="61"/>
    </row>
    <row r="375" spans="6:16">
      <c r="F375" s="63"/>
      <c r="G375" s="62"/>
      <c r="I375" s="61"/>
      <c r="K375" s="62"/>
      <c r="L375" s="62"/>
      <c r="P375" s="61"/>
    </row>
    <row r="376" spans="6:16">
      <c r="F376" s="63"/>
      <c r="G376" s="62"/>
      <c r="I376" s="61"/>
      <c r="K376" s="62"/>
      <c r="L376" s="62"/>
      <c r="P376" s="61"/>
    </row>
    <row r="377" spans="6:16">
      <c r="F377" s="63"/>
      <c r="G377" s="62"/>
      <c r="I377" s="61"/>
      <c r="K377" s="62"/>
      <c r="L377" s="62"/>
      <c r="P377" s="61"/>
    </row>
    <row r="378" spans="6:16">
      <c r="F378" s="63"/>
      <c r="G378" s="62"/>
      <c r="I378" s="61"/>
      <c r="K378" s="62"/>
      <c r="L378" s="62"/>
      <c r="P378" s="61"/>
    </row>
    <row r="379" spans="6:16">
      <c r="F379" s="63"/>
      <c r="G379" s="62"/>
      <c r="I379" s="61"/>
      <c r="K379" s="62"/>
      <c r="L379" s="62"/>
      <c r="P379" s="61"/>
    </row>
    <row r="380" spans="6:16">
      <c r="F380" s="63"/>
      <c r="G380" s="62"/>
      <c r="I380" s="61"/>
      <c r="K380" s="62"/>
      <c r="L380" s="62"/>
      <c r="P380" s="61"/>
    </row>
    <row r="381" spans="6:16">
      <c r="F381" s="63"/>
      <c r="G381" s="62"/>
      <c r="I381" s="61"/>
      <c r="K381" s="62"/>
      <c r="L381" s="62"/>
      <c r="P381" s="61"/>
    </row>
    <row r="382" spans="6:16">
      <c r="F382" s="63"/>
      <c r="G382" s="62"/>
      <c r="I382" s="61"/>
      <c r="K382" s="62"/>
      <c r="L382" s="62"/>
      <c r="P382" s="61"/>
    </row>
    <row r="383" spans="6:16">
      <c r="F383" s="63"/>
      <c r="G383" s="62"/>
      <c r="I383" s="61"/>
      <c r="K383" s="62"/>
      <c r="L383" s="62"/>
      <c r="P383" s="61"/>
    </row>
    <row r="384" spans="6:16">
      <c r="F384" s="63"/>
      <c r="G384" s="62"/>
      <c r="I384" s="61"/>
      <c r="K384" s="62"/>
      <c r="L384" s="62"/>
      <c r="P384" s="61"/>
    </row>
    <row r="385" spans="6:16">
      <c r="F385" s="63"/>
      <c r="G385" s="62"/>
      <c r="I385" s="61"/>
      <c r="K385" s="62"/>
      <c r="L385" s="62"/>
      <c r="P385" s="61"/>
    </row>
    <row r="386" spans="6:16">
      <c r="F386" s="63"/>
      <c r="G386" s="62"/>
      <c r="I386" s="61"/>
      <c r="K386" s="62"/>
      <c r="L386" s="62"/>
      <c r="P386" s="61"/>
    </row>
    <row r="387" spans="6:16">
      <c r="F387" s="63"/>
      <c r="G387" s="62"/>
      <c r="I387" s="61"/>
      <c r="K387" s="62"/>
      <c r="L387" s="62"/>
      <c r="P387" s="61"/>
    </row>
    <row r="388" spans="6:16">
      <c r="F388" s="63"/>
      <c r="G388" s="62"/>
      <c r="I388" s="61"/>
      <c r="K388" s="62"/>
      <c r="L388" s="62"/>
      <c r="P388" s="61"/>
    </row>
    <row r="389" spans="6:16">
      <c r="F389" s="63"/>
      <c r="G389" s="62"/>
      <c r="I389" s="61"/>
      <c r="K389" s="62"/>
      <c r="L389" s="62"/>
      <c r="P389" s="61"/>
    </row>
    <row r="390" spans="6:16">
      <c r="F390" s="63"/>
      <c r="G390" s="62"/>
      <c r="I390" s="61"/>
      <c r="K390" s="62"/>
      <c r="L390" s="62"/>
      <c r="P390" s="61"/>
    </row>
    <row r="391" spans="6:16">
      <c r="F391" s="63"/>
      <c r="G391" s="62"/>
      <c r="I391" s="61"/>
      <c r="K391" s="62"/>
      <c r="L391" s="62"/>
      <c r="P391" s="61"/>
    </row>
    <row r="392" spans="6:16">
      <c r="F392" s="63"/>
      <c r="G392" s="62"/>
      <c r="I392" s="61"/>
      <c r="K392" s="62"/>
      <c r="L392" s="62"/>
      <c r="P392" s="61"/>
    </row>
    <row r="393" spans="6:16">
      <c r="F393" s="63"/>
      <c r="G393" s="62"/>
      <c r="I393" s="61"/>
      <c r="K393" s="62"/>
      <c r="L393" s="62"/>
      <c r="P393" s="61"/>
    </row>
    <row r="394" spans="6:16">
      <c r="F394" s="63"/>
      <c r="G394" s="62"/>
      <c r="I394" s="61"/>
      <c r="K394" s="62"/>
      <c r="L394" s="62"/>
      <c r="P394" s="61"/>
    </row>
    <row r="395" spans="6:16">
      <c r="F395" s="63"/>
      <c r="G395" s="62"/>
      <c r="I395" s="61"/>
      <c r="K395" s="62"/>
      <c r="L395" s="62"/>
      <c r="P395" s="61"/>
    </row>
    <row r="396" spans="6:16">
      <c r="F396" s="63"/>
      <c r="G396" s="62"/>
      <c r="I396" s="61"/>
      <c r="K396" s="62"/>
      <c r="L396" s="62"/>
      <c r="P396" s="61"/>
    </row>
    <row r="397" spans="6:16">
      <c r="F397" s="63"/>
      <c r="G397" s="62"/>
      <c r="I397" s="61"/>
      <c r="K397" s="62"/>
      <c r="L397" s="62"/>
      <c r="P397" s="61"/>
    </row>
    <row r="398" spans="6:16">
      <c r="F398" s="63"/>
      <c r="G398" s="62"/>
      <c r="I398" s="61"/>
      <c r="K398" s="62"/>
      <c r="L398" s="62"/>
      <c r="P398" s="61"/>
    </row>
    <row r="399" spans="6:16">
      <c r="F399" s="63"/>
      <c r="G399" s="62"/>
      <c r="I399" s="61"/>
      <c r="K399" s="62"/>
      <c r="L399" s="62"/>
      <c r="P399" s="61"/>
    </row>
    <row r="400" spans="6:16">
      <c r="F400" s="63"/>
      <c r="G400" s="62"/>
      <c r="I400" s="61"/>
      <c r="K400" s="62"/>
      <c r="L400" s="62"/>
      <c r="P400" s="61"/>
    </row>
    <row r="401" spans="6:16">
      <c r="F401" s="63"/>
      <c r="G401" s="62"/>
      <c r="I401" s="61"/>
      <c r="K401" s="62"/>
      <c r="L401" s="62"/>
      <c r="P401" s="61"/>
    </row>
    <row r="402" spans="6:16">
      <c r="F402" s="63"/>
      <c r="G402" s="62"/>
      <c r="I402" s="61"/>
      <c r="K402" s="62"/>
      <c r="L402" s="62"/>
      <c r="P402" s="61"/>
    </row>
    <row r="403" spans="6:16">
      <c r="F403" s="63"/>
      <c r="G403" s="62"/>
      <c r="I403" s="61"/>
      <c r="K403" s="62"/>
      <c r="L403" s="62"/>
      <c r="P403" s="61"/>
    </row>
    <row r="404" spans="6:16">
      <c r="F404" s="63"/>
      <c r="G404" s="62"/>
      <c r="I404" s="61"/>
      <c r="K404" s="62"/>
      <c r="L404" s="62"/>
      <c r="P404" s="61"/>
    </row>
    <row r="405" spans="6:16">
      <c r="F405" s="63"/>
      <c r="G405" s="62"/>
      <c r="I405" s="61"/>
      <c r="K405" s="62"/>
      <c r="L405" s="62"/>
      <c r="P405" s="61"/>
    </row>
    <row r="406" spans="6:16">
      <c r="F406" s="63"/>
      <c r="G406" s="62"/>
      <c r="I406" s="61"/>
      <c r="K406" s="62"/>
      <c r="L406" s="62"/>
      <c r="P406" s="61"/>
    </row>
    <row r="407" spans="6:16">
      <c r="F407" s="63"/>
      <c r="G407" s="62"/>
      <c r="I407" s="61"/>
      <c r="K407" s="62"/>
      <c r="L407" s="62"/>
      <c r="P407" s="61"/>
    </row>
    <row r="408" spans="6:16">
      <c r="F408" s="63"/>
      <c r="G408" s="62"/>
      <c r="I408" s="61"/>
      <c r="K408" s="62"/>
      <c r="L408" s="62"/>
      <c r="P408" s="61"/>
    </row>
    <row r="409" spans="6:16">
      <c r="F409" s="63"/>
      <c r="G409" s="62"/>
      <c r="I409" s="61"/>
      <c r="K409" s="62"/>
      <c r="L409" s="62"/>
      <c r="P409" s="61"/>
    </row>
    <row r="410" spans="6:16">
      <c r="F410" s="63"/>
      <c r="G410" s="62"/>
      <c r="I410" s="61"/>
      <c r="K410" s="62"/>
      <c r="L410" s="62"/>
      <c r="P410" s="61"/>
    </row>
    <row r="411" spans="6:16">
      <c r="F411" s="63"/>
      <c r="G411" s="62"/>
      <c r="I411" s="61"/>
      <c r="K411" s="62"/>
      <c r="L411" s="62"/>
      <c r="P411" s="61"/>
    </row>
    <row r="412" spans="6:16">
      <c r="F412" s="63"/>
      <c r="G412" s="62"/>
      <c r="I412" s="61"/>
      <c r="K412" s="62"/>
      <c r="L412" s="62"/>
      <c r="P412" s="61"/>
    </row>
    <row r="413" spans="6:16">
      <c r="F413" s="63"/>
      <c r="G413" s="62"/>
      <c r="I413" s="61"/>
      <c r="K413" s="62"/>
      <c r="L413" s="62"/>
      <c r="P413" s="61"/>
    </row>
    <row r="414" spans="6:16">
      <c r="F414" s="63"/>
      <c r="G414" s="62"/>
      <c r="I414" s="61"/>
      <c r="K414" s="62"/>
      <c r="L414" s="62"/>
      <c r="P414" s="61"/>
    </row>
    <row r="415" spans="6:16">
      <c r="F415" s="63"/>
      <c r="G415" s="62"/>
      <c r="I415" s="61"/>
      <c r="K415" s="62"/>
      <c r="L415" s="62"/>
      <c r="P415" s="61"/>
    </row>
    <row r="416" spans="6:16">
      <c r="F416" s="63"/>
      <c r="G416" s="62"/>
      <c r="I416" s="61"/>
      <c r="K416" s="62"/>
      <c r="L416" s="62"/>
      <c r="P416" s="61"/>
    </row>
    <row r="417" spans="6:16">
      <c r="F417" s="63"/>
      <c r="G417" s="62"/>
      <c r="I417" s="61"/>
      <c r="K417" s="62"/>
      <c r="L417" s="62"/>
      <c r="P417" s="61"/>
    </row>
    <row r="418" spans="6:16">
      <c r="F418" s="63"/>
      <c r="G418" s="62"/>
      <c r="I418" s="61"/>
      <c r="K418" s="62"/>
      <c r="L418" s="62"/>
      <c r="P418" s="61"/>
    </row>
    <row r="419" spans="6:16">
      <c r="F419" s="63"/>
      <c r="G419" s="62"/>
      <c r="I419" s="61"/>
      <c r="K419" s="62"/>
      <c r="L419" s="62"/>
      <c r="P419" s="61"/>
    </row>
    <row r="420" spans="6:16">
      <c r="F420" s="63"/>
      <c r="G420" s="62"/>
      <c r="I420" s="61"/>
      <c r="K420" s="62"/>
      <c r="L420" s="62"/>
      <c r="P420" s="61"/>
    </row>
    <row r="421" spans="6:16">
      <c r="F421" s="63"/>
      <c r="G421" s="62"/>
      <c r="I421" s="61"/>
      <c r="K421" s="62"/>
      <c r="L421" s="62"/>
      <c r="P421" s="61"/>
    </row>
    <row r="422" spans="6:16">
      <c r="F422" s="63"/>
      <c r="G422" s="62"/>
      <c r="I422" s="61"/>
      <c r="K422" s="62"/>
      <c r="L422" s="62"/>
      <c r="P422" s="61"/>
    </row>
    <row r="423" spans="6:16">
      <c r="F423" s="63"/>
      <c r="G423" s="62"/>
      <c r="I423" s="61"/>
      <c r="K423" s="62"/>
      <c r="L423" s="62"/>
      <c r="P423" s="61"/>
    </row>
    <row r="424" spans="6:16">
      <c r="F424" s="63"/>
      <c r="G424" s="62"/>
      <c r="I424" s="61"/>
      <c r="K424" s="62"/>
      <c r="L424" s="62"/>
      <c r="P424" s="61"/>
    </row>
    <row r="425" spans="6:16">
      <c r="F425" s="63"/>
      <c r="G425" s="62"/>
      <c r="I425" s="61"/>
      <c r="K425" s="62"/>
      <c r="L425" s="62"/>
      <c r="P425" s="61"/>
    </row>
    <row r="426" spans="6:16">
      <c r="F426" s="63"/>
      <c r="G426" s="62"/>
      <c r="I426" s="61"/>
      <c r="K426" s="62"/>
      <c r="L426" s="62"/>
      <c r="P426" s="61"/>
    </row>
    <row r="427" spans="6:16">
      <c r="F427" s="63"/>
      <c r="G427" s="62"/>
      <c r="I427" s="61"/>
      <c r="K427" s="62"/>
      <c r="L427" s="62"/>
      <c r="P427" s="61"/>
    </row>
    <row r="428" spans="6:16">
      <c r="F428" s="63"/>
      <c r="G428" s="62"/>
      <c r="I428" s="61"/>
      <c r="K428" s="62"/>
      <c r="L428" s="62"/>
      <c r="P428" s="61"/>
    </row>
    <row r="429" spans="6:16">
      <c r="F429" s="63"/>
      <c r="G429" s="62"/>
      <c r="I429" s="61"/>
      <c r="K429" s="62"/>
      <c r="L429" s="62"/>
      <c r="P429" s="61"/>
    </row>
    <row r="430" spans="6:16">
      <c r="F430" s="63"/>
      <c r="G430" s="62"/>
      <c r="I430" s="61"/>
      <c r="K430" s="62"/>
      <c r="L430" s="62"/>
      <c r="P430" s="61"/>
    </row>
    <row r="431" spans="6:16">
      <c r="F431" s="63"/>
      <c r="G431" s="62"/>
      <c r="I431" s="61"/>
      <c r="K431" s="62"/>
      <c r="L431" s="62"/>
      <c r="P431" s="61"/>
    </row>
    <row r="432" spans="6:16">
      <c r="F432" s="63"/>
      <c r="G432" s="62"/>
      <c r="I432" s="61"/>
      <c r="K432" s="62"/>
      <c r="L432" s="62"/>
      <c r="P432" s="61"/>
    </row>
    <row r="433" spans="6:16">
      <c r="F433" s="63"/>
      <c r="G433" s="62"/>
      <c r="I433" s="61"/>
      <c r="K433" s="62"/>
      <c r="L433" s="62"/>
      <c r="P433" s="61"/>
    </row>
    <row r="434" spans="6:16">
      <c r="F434" s="63"/>
      <c r="G434" s="62"/>
      <c r="I434" s="61"/>
      <c r="K434" s="62"/>
      <c r="L434" s="62"/>
      <c r="P434" s="61"/>
    </row>
    <row r="435" spans="6:16">
      <c r="F435" s="63"/>
      <c r="G435" s="62"/>
      <c r="I435" s="61"/>
      <c r="K435" s="62"/>
      <c r="L435" s="62"/>
      <c r="P435" s="61"/>
    </row>
    <row r="436" spans="6:16">
      <c r="F436" s="63"/>
      <c r="G436" s="62"/>
      <c r="I436" s="61"/>
      <c r="K436" s="62"/>
      <c r="L436" s="62"/>
      <c r="P436" s="61"/>
    </row>
    <row r="437" spans="6:16">
      <c r="F437" s="63"/>
      <c r="G437" s="62"/>
      <c r="I437" s="61"/>
      <c r="K437" s="62"/>
      <c r="L437" s="62"/>
      <c r="P437" s="61"/>
    </row>
    <row r="438" spans="6:16">
      <c r="F438" s="63"/>
      <c r="G438" s="62"/>
      <c r="I438" s="61"/>
      <c r="K438" s="62"/>
      <c r="L438" s="62"/>
      <c r="P438" s="61"/>
    </row>
    <row r="439" spans="6:16">
      <c r="F439" s="63"/>
      <c r="G439" s="62"/>
      <c r="I439" s="61"/>
      <c r="K439" s="62"/>
      <c r="L439" s="62"/>
      <c r="P439" s="61"/>
    </row>
    <row r="440" spans="6:16">
      <c r="F440" s="63"/>
      <c r="G440" s="62"/>
      <c r="I440" s="61"/>
      <c r="K440" s="62"/>
      <c r="L440" s="62"/>
      <c r="P440" s="61"/>
    </row>
    <row r="441" spans="6:16">
      <c r="F441" s="63"/>
      <c r="G441" s="62"/>
      <c r="I441" s="61"/>
      <c r="K441" s="62"/>
      <c r="L441" s="62"/>
      <c r="P441" s="61"/>
    </row>
    <row r="442" spans="6:16">
      <c r="F442" s="63"/>
      <c r="G442" s="62"/>
      <c r="I442" s="61"/>
      <c r="K442" s="62"/>
      <c r="L442" s="62"/>
      <c r="P442" s="61"/>
    </row>
    <row r="443" spans="6:16">
      <c r="F443" s="63"/>
      <c r="G443" s="62"/>
      <c r="I443" s="61"/>
      <c r="K443" s="62"/>
      <c r="L443" s="62"/>
      <c r="P443" s="61"/>
    </row>
    <row r="444" spans="6:16">
      <c r="F444" s="63"/>
      <c r="G444" s="62"/>
      <c r="I444" s="61"/>
      <c r="K444" s="62"/>
      <c r="L444" s="62"/>
      <c r="P444" s="61"/>
    </row>
    <row r="445" spans="6:16">
      <c r="F445" s="63"/>
      <c r="G445" s="62"/>
      <c r="I445" s="61"/>
      <c r="K445" s="62"/>
      <c r="L445" s="62"/>
      <c r="P445" s="61"/>
    </row>
    <row r="446" spans="6:16">
      <c r="F446" s="63"/>
      <c r="G446" s="62"/>
      <c r="I446" s="61"/>
      <c r="K446" s="62"/>
      <c r="L446" s="62"/>
      <c r="P446" s="61"/>
    </row>
    <row r="447" spans="6:16">
      <c r="F447" s="63"/>
      <c r="G447" s="62"/>
      <c r="I447" s="61"/>
      <c r="K447" s="62"/>
      <c r="L447" s="62"/>
      <c r="P447" s="61"/>
    </row>
    <row r="448" spans="6:16">
      <c r="F448" s="63"/>
      <c r="G448" s="62"/>
      <c r="I448" s="61"/>
      <c r="K448" s="62"/>
      <c r="L448" s="62"/>
      <c r="P448" s="61"/>
    </row>
    <row r="449" spans="6:16">
      <c r="F449" s="63"/>
      <c r="G449" s="62"/>
      <c r="I449" s="61"/>
      <c r="K449" s="62"/>
      <c r="L449" s="62"/>
      <c r="P449" s="61"/>
    </row>
    <row r="450" spans="6:16">
      <c r="F450" s="63"/>
      <c r="G450" s="62"/>
      <c r="I450" s="61"/>
      <c r="K450" s="62"/>
      <c r="L450" s="62"/>
      <c r="P450" s="61"/>
    </row>
    <row r="451" spans="6:16">
      <c r="F451" s="63"/>
      <c r="G451" s="62"/>
      <c r="I451" s="61"/>
      <c r="K451" s="62"/>
      <c r="L451" s="62"/>
      <c r="P451" s="61"/>
    </row>
    <row r="452" spans="6:16">
      <c r="F452" s="63"/>
      <c r="G452" s="62"/>
      <c r="I452" s="61"/>
      <c r="K452" s="62"/>
      <c r="L452" s="62"/>
      <c r="P452" s="61"/>
    </row>
    <row r="453" spans="6:16">
      <c r="F453" s="63"/>
      <c r="G453" s="62"/>
      <c r="I453" s="61"/>
      <c r="K453" s="62"/>
      <c r="L453" s="62"/>
      <c r="P453" s="61"/>
    </row>
    <row r="454" spans="6:16">
      <c r="F454" s="63"/>
      <c r="G454" s="62"/>
      <c r="I454" s="61"/>
      <c r="K454" s="62"/>
      <c r="L454" s="62"/>
      <c r="P454" s="61"/>
    </row>
    <row r="455" spans="6:16">
      <c r="F455" s="63"/>
      <c r="G455" s="62"/>
      <c r="I455" s="61"/>
      <c r="K455" s="62"/>
      <c r="L455" s="62"/>
      <c r="P455" s="61"/>
    </row>
    <row r="456" spans="6:16">
      <c r="F456" s="63"/>
      <c r="G456" s="62"/>
      <c r="I456" s="61"/>
      <c r="K456" s="62"/>
      <c r="L456" s="62"/>
      <c r="P456" s="61"/>
    </row>
    <row r="457" spans="6:16">
      <c r="F457" s="63"/>
      <c r="G457" s="62"/>
      <c r="I457" s="61"/>
      <c r="K457" s="62"/>
      <c r="L457" s="62"/>
      <c r="P457" s="61"/>
    </row>
    <row r="458" spans="6:16">
      <c r="F458" s="63"/>
      <c r="G458" s="62"/>
      <c r="I458" s="61"/>
      <c r="K458" s="62"/>
      <c r="L458" s="62"/>
      <c r="P458" s="61"/>
    </row>
    <row r="459" spans="6:16">
      <c r="F459" s="63"/>
      <c r="G459" s="62"/>
      <c r="I459" s="61"/>
      <c r="K459" s="62"/>
      <c r="L459" s="62"/>
      <c r="P459" s="61"/>
    </row>
    <row r="460" spans="6:16">
      <c r="F460" s="63"/>
      <c r="G460" s="62"/>
      <c r="I460" s="61"/>
      <c r="K460" s="62"/>
      <c r="L460" s="62"/>
      <c r="P460" s="61"/>
    </row>
    <row r="461" spans="6:16">
      <c r="F461" s="63"/>
      <c r="G461" s="62"/>
      <c r="I461" s="61"/>
      <c r="K461" s="62"/>
      <c r="L461" s="62"/>
      <c r="P461" s="61"/>
    </row>
    <row r="462" spans="6:16">
      <c r="F462" s="63"/>
      <c r="G462" s="62"/>
      <c r="I462" s="61"/>
      <c r="K462" s="62"/>
      <c r="L462" s="62"/>
      <c r="P462" s="61"/>
    </row>
    <row r="463" spans="6:16">
      <c r="F463" s="63"/>
      <c r="G463" s="62"/>
      <c r="I463" s="61"/>
      <c r="K463" s="62"/>
      <c r="L463" s="62"/>
      <c r="P463" s="61"/>
    </row>
    <row r="464" spans="6:16">
      <c r="F464" s="63"/>
      <c r="G464" s="62"/>
      <c r="I464" s="61"/>
      <c r="K464" s="62"/>
      <c r="L464" s="62"/>
      <c r="P464" s="61"/>
    </row>
    <row r="465" spans="6:16">
      <c r="F465" s="63"/>
      <c r="G465" s="62"/>
      <c r="I465" s="61"/>
      <c r="K465" s="62"/>
      <c r="L465" s="62"/>
      <c r="P465" s="61"/>
    </row>
    <row r="466" spans="6:16">
      <c r="F466" s="63"/>
      <c r="G466" s="62"/>
      <c r="I466" s="61"/>
      <c r="K466" s="62"/>
      <c r="L466" s="62"/>
      <c r="P466" s="61"/>
    </row>
    <row r="467" spans="6:16">
      <c r="F467" s="63"/>
      <c r="G467" s="62"/>
      <c r="I467" s="61"/>
      <c r="K467" s="62"/>
      <c r="L467" s="62"/>
      <c r="P467" s="61"/>
    </row>
    <row r="468" spans="6:16">
      <c r="F468" s="63"/>
      <c r="G468" s="62"/>
      <c r="I468" s="61"/>
      <c r="K468" s="62"/>
      <c r="L468" s="62"/>
      <c r="P468" s="61"/>
    </row>
    <row r="469" spans="6:16">
      <c r="F469" s="63"/>
      <c r="G469" s="62"/>
      <c r="I469" s="61"/>
      <c r="K469" s="62"/>
      <c r="L469" s="62"/>
      <c r="P469" s="61"/>
    </row>
    <row r="470" spans="6:16">
      <c r="F470" s="63"/>
      <c r="G470" s="62"/>
      <c r="I470" s="61"/>
      <c r="K470" s="62"/>
      <c r="L470" s="62"/>
      <c r="P470" s="61"/>
    </row>
    <row r="471" spans="6:16">
      <c r="F471" s="63"/>
      <c r="G471" s="62"/>
      <c r="I471" s="61"/>
      <c r="K471" s="62"/>
      <c r="L471" s="62"/>
      <c r="P471" s="61"/>
    </row>
    <row r="472" spans="6:16">
      <c r="F472" s="63"/>
      <c r="G472" s="62"/>
      <c r="I472" s="61"/>
      <c r="K472" s="62"/>
      <c r="L472" s="62"/>
      <c r="P472" s="61"/>
    </row>
    <row r="473" spans="6:16">
      <c r="F473" s="63"/>
      <c r="G473" s="62"/>
      <c r="I473" s="61"/>
      <c r="K473" s="62"/>
      <c r="L473" s="62"/>
      <c r="P473" s="61"/>
    </row>
    <row r="474" spans="6:16">
      <c r="F474" s="63"/>
      <c r="G474" s="62"/>
      <c r="I474" s="61"/>
      <c r="K474" s="62"/>
      <c r="L474" s="62"/>
      <c r="P474" s="61"/>
    </row>
    <row r="475" spans="6:16">
      <c r="F475" s="63"/>
      <c r="G475" s="62"/>
      <c r="I475" s="61"/>
      <c r="K475" s="62"/>
      <c r="L475" s="62"/>
      <c r="P475" s="61"/>
    </row>
    <row r="476" spans="6:16">
      <c r="F476" s="63"/>
      <c r="G476" s="62"/>
      <c r="I476" s="61"/>
      <c r="K476" s="62"/>
      <c r="L476" s="62"/>
      <c r="P476" s="61"/>
    </row>
    <row r="477" spans="6:16">
      <c r="F477" s="63"/>
      <c r="G477" s="62"/>
      <c r="I477" s="61"/>
      <c r="K477" s="62"/>
      <c r="L477" s="62"/>
      <c r="P477" s="61"/>
    </row>
    <row r="478" spans="6:16">
      <c r="F478" s="63"/>
      <c r="G478" s="62"/>
      <c r="I478" s="61"/>
      <c r="K478" s="62"/>
      <c r="L478" s="62"/>
      <c r="P478" s="61"/>
    </row>
    <row r="479" spans="6:16">
      <c r="F479" s="63"/>
      <c r="G479" s="62"/>
      <c r="I479" s="61"/>
      <c r="K479" s="62"/>
      <c r="L479" s="62"/>
      <c r="P479" s="61"/>
    </row>
    <row r="480" spans="6:16">
      <c r="F480" s="63"/>
      <c r="G480" s="62"/>
      <c r="I480" s="61"/>
      <c r="K480" s="62"/>
      <c r="L480" s="62"/>
      <c r="P480" s="61"/>
    </row>
    <row r="481" spans="6:16">
      <c r="F481" s="63"/>
      <c r="G481" s="62"/>
      <c r="I481" s="61"/>
      <c r="K481" s="62"/>
      <c r="L481" s="62"/>
      <c r="P481" s="61"/>
    </row>
    <row r="482" spans="6:16">
      <c r="F482" s="63"/>
      <c r="G482" s="62"/>
      <c r="I482" s="61"/>
      <c r="K482" s="62"/>
      <c r="L482" s="62"/>
      <c r="P482" s="61"/>
    </row>
    <row r="483" spans="6:16">
      <c r="F483" s="63"/>
      <c r="G483" s="62"/>
      <c r="I483" s="61"/>
      <c r="K483" s="62"/>
      <c r="L483" s="62"/>
      <c r="P483" s="61"/>
    </row>
    <row r="484" spans="6:16">
      <c r="F484" s="63"/>
      <c r="G484" s="62"/>
      <c r="I484" s="61"/>
      <c r="K484" s="62"/>
      <c r="L484" s="62"/>
      <c r="P484" s="61"/>
    </row>
    <row r="485" spans="6:16">
      <c r="F485" s="63"/>
      <c r="G485" s="62"/>
      <c r="I485" s="61"/>
      <c r="K485" s="62"/>
      <c r="L485" s="62"/>
      <c r="P485" s="61"/>
    </row>
    <row r="486" spans="6:16">
      <c r="F486" s="63"/>
      <c r="G486" s="62"/>
      <c r="I486" s="61"/>
      <c r="K486" s="62"/>
      <c r="L486" s="62"/>
      <c r="P486" s="61"/>
    </row>
    <row r="487" spans="6:16">
      <c r="F487" s="63"/>
      <c r="G487" s="62"/>
      <c r="I487" s="61"/>
      <c r="K487" s="62"/>
      <c r="L487" s="62"/>
      <c r="P487" s="61"/>
    </row>
    <row r="488" spans="6:16">
      <c r="F488" s="63"/>
      <c r="G488" s="62"/>
      <c r="I488" s="61"/>
      <c r="K488" s="62"/>
      <c r="L488" s="62"/>
      <c r="P488" s="61"/>
    </row>
    <row r="489" spans="6:16">
      <c r="F489" s="63"/>
      <c r="G489" s="62"/>
      <c r="I489" s="61"/>
      <c r="K489" s="62"/>
      <c r="L489" s="62"/>
      <c r="P489" s="61"/>
    </row>
    <row r="490" spans="6:16">
      <c r="F490" s="63"/>
      <c r="G490" s="62"/>
      <c r="I490" s="61"/>
      <c r="K490" s="62"/>
      <c r="L490" s="62"/>
      <c r="P490" s="61"/>
    </row>
    <row r="491" spans="6:16">
      <c r="F491" s="63"/>
      <c r="G491" s="62"/>
      <c r="I491" s="61"/>
      <c r="K491" s="62"/>
      <c r="L491" s="62"/>
      <c r="P491" s="61"/>
    </row>
    <row r="492" spans="6:16">
      <c r="F492" s="63"/>
      <c r="G492" s="62"/>
      <c r="I492" s="61"/>
      <c r="K492" s="62"/>
      <c r="L492" s="62"/>
      <c r="P492" s="61"/>
    </row>
    <row r="493" spans="6:16">
      <c r="F493" s="63"/>
      <c r="G493" s="62"/>
      <c r="I493" s="61"/>
      <c r="K493" s="62"/>
      <c r="L493" s="62"/>
      <c r="P493" s="61"/>
    </row>
    <row r="494" spans="6:16">
      <c r="F494" s="63"/>
      <c r="G494" s="62"/>
      <c r="I494" s="61"/>
      <c r="K494" s="62"/>
      <c r="L494" s="62"/>
      <c r="P494" s="61"/>
    </row>
    <row r="495" spans="6:16">
      <c r="F495" s="63"/>
      <c r="G495" s="62"/>
      <c r="I495" s="61"/>
      <c r="K495" s="62"/>
      <c r="L495" s="62"/>
      <c r="P495" s="61"/>
    </row>
    <row r="496" spans="6:16">
      <c r="F496" s="63"/>
      <c r="G496" s="62"/>
      <c r="I496" s="61"/>
      <c r="K496" s="62"/>
      <c r="L496" s="62"/>
      <c r="P496" s="61"/>
    </row>
    <row r="497" spans="6:16">
      <c r="F497" s="63"/>
      <c r="G497" s="62"/>
      <c r="I497" s="61"/>
      <c r="K497" s="62"/>
      <c r="L497" s="62"/>
      <c r="P497" s="61"/>
    </row>
    <row r="498" spans="6:16">
      <c r="F498" s="63"/>
      <c r="G498" s="62"/>
      <c r="I498" s="61"/>
      <c r="K498" s="62"/>
      <c r="L498" s="62"/>
      <c r="P498" s="61"/>
    </row>
    <row r="499" spans="6:16">
      <c r="F499" s="63"/>
      <c r="G499" s="62"/>
      <c r="I499" s="61"/>
      <c r="K499" s="62"/>
      <c r="L499" s="62"/>
      <c r="P499" s="61"/>
    </row>
    <row r="500" spans="6:16">
      <c r="F500" s="63"/>
      <c r="G500" s="62"/>
      <c r="I500" s="61"/>
      <c r="K500" s="62"/>
      <c r="L500" s="62"/>
      <c r="P500" s="61"/>
    </row>
    <row r="501" spans="6:16">
      <c r="F501" s="63"/>
      <c r="G501" s="62"/>
      <c r="I501" s="61"/>
      <c r="K501" s="62"/>
      <c r="L501" s="62"/>
      <c r="P501" s="61"/>
    </row>
    <row r="502" spans="6:16">
      <c r="F502" s="63"/>
      <c r="G502" s="62"/>
      <c r="I502" s="61"/>
      <c r="K502" s="62"/>
      <c r="L502" s="62"/>
      <c r="P502" s="61"/>
    </row>
    <row r="503" spans="6:16">
      <c r="F503" s="63"/>
      <c r="G503" s="62"/>
      <c r="I503" s="61"/>
      <c r="K503" s="62"/>
      <c r="L503" s="62"/>
      <c r="P503" s="61"/>
    </row>
    <row r="504" spans="6:16">
      <c r="F504" s="63"/>
      <c r="G504" s="62"/>
      <c r="I504" s="61"/>
      <c r="K504" s="62"/>
      <c r="L504" s="62"/>
      <c r="P504" s="61"/>
    </row>
    <row r="505" spans="6:16">
      <c r="F505" s="63"/>
      <c r="G505" s="62"/>
      <c r="I505" s="61"/>
      <c r="K505" s="62"/>
      <c r="L505" s="62"/>
      <c r="P505" s="61"/>
    </row>
    <row r="506" spans="6:16">
      <c r="F506" s="63"/>
      <c r="G506" s="62"/>
      <c r="I506" s="61"/>
      <c r="K506" s="62"/>
      <c r="L506" s="62"/>
      <c r="P506" s="61"/>
    </row>
    <row r="507" spans="6:16">
      <c r="F507" s="63"/>
      <c r="G507" s="62"/>
      <c r="I507" s="61"/>
      <c r="K507" s="62"/>
      <c r="L507" s="62"/>
      <c r="P507" s="61"/>
    </row>
    <row r="508" spans="6:16">
      <c r="F508" s="63"/>
      <c r="G508" s="62"/>
      <c r="I508" s="61"/>
      <c r="K508" s="62"/>
      <c r="L508" s="62"/>
      <c r="P508" s="61"/>
    </row>
    <row r="509" spans="6:16">
      <c r="F509" s="63"/>
      <c r="G509" s="62"/>
      <c r="I509" s="61"/>
      <c r="K509" s="62"/>
      <c r="L509" s="62"/>
      <c r="P509" s="61"/>
    </row>
    <row r="510" spans="6:16">
      <c r="F510" s="63"/>
      <c r="G510" s="62"/>
      <c r="I510" s="61"/>
      <c r="K510" s="62"/>
      <c r="L510" s="62"/>
      <c r="P510" s="61"/>
    </row>
    <row r="511" spans="6:16">
      <c r="F511" s="63"/>
      <c r="G511" s="62"/>
      <c r="I511" s="61"/>
      <c r="K511" s="62"/>
      <c r="L511" s="62"/>
      <c r="P511" s="61"/>
    </row>
    <row r="512" spans="6:16">
      <c r="F512" s="63"/>
      <c r="G512" s="62"/>
      <c r="I512" s="61"/>
      <c r="K512" s="62"/>
      <c r="L512" s="62"/>
      <c r="P512" s="61"/>
    </row>
    <row r="513" spans="6:16">
      <c r="F513" s="63"/>
      <c r="G513" s="62"/>
      <c r="I513" s="61"/>
      <c r="K513" s="62"/>
      <c r="L513" s="62"/>
      <c r="P513" s="61"/>
    </row>
    <row r="514" spans="6:16">
      <c r="F514" s="63"/>
      <c r="G514" s="62"/>
      <c r="I514" s="61"/>
      <c r="K514" s="62"/>
      <c r="L514" s="62"/>
      <c r="P514" s="61"/>
    </row>
    <row r="515" spans="6:16">
      <c r="F515" s="63"/>
      <c r="G515" s="62"/>
      <c r="I515" s="61"/>
      <c r="K515" s="62"/>
      <c r="L515" s="62"/>
      <c r="P515" s="61"/>
    </row>
    <row r="516" spans="6:16">
      <c r="F516" s="63"/>
      <c r="G516" s="62"/>
      <c r="I516" s="61"/>
      <c r="K516" s="62"/>
      <c r="L516" s="62"/>
      <c r="P516" s="61"/>
    </row>
    <row r="517" spans="6:16">
      <c r="F517" s="63"/>
      <c r="G517" s="62"/>
      <c r="I517" s="61"/>
      <c r="K517" s="62"/>
      <c r="L517" s="62"/>
      <c r="P517" s="61"/>
    </row>
    <row r="518" spans="6:16">
      <c r="F518" s="63"/>
      <c r="G518" s="62"/>
      <c r="I518" s="61"/>
      <c r="K518" s="62"/>
      <c r="L518" s="62"/>
      <c r="P518" s="61"/>
    </row>
    <row r="519" spans="6:16">
      <c r="F519" s="63"/>
      <c r="G519" s="62"/>
      <c r="I519" s="61"/>
      <c r="K519" s="62"/>
      <c r="L519" s="62"/>
      <c r="P519" s="61"/>
    </row>
    <row r="520" spans="6:16">
      <c r="F520" s="63"/>
      <c r="G520" s="62"/>
      <c r="I520" s="61"/>
      <c r="K520" s="62"/>
      <c r="L520" s="62"/>
      <c r="P520" s="61"/>
    </row>
    <row r="521" spans="6:16">
      <c r="F521" s="63"/>
      <c r="G521" s="62"/>
      <c r="I521" s="61"/>
      <c r="K521" s="62"/>
      <c r="L521" s="62"/>
      <c r="P521" s="61"/>
    </row>
    <row r="522" spans="6:16">
      <c r="F522" s="63"/>
      <c r="G522" s="62"/>
      <c r="I522" s="61"/>
      <c r="K522" s="62"/>
      <c r="L522" s="62"/>
      <c r="P522" s="61"/>
    </row>
    <row r="523" spans="6:16">
      <c r="F523" s="63"/>
      <c r="G523" s="62"/>
      <c r="I523" s="61"/>
      <c r="K523" s="62"/>
      <c r="L523" s="62"/>
      <c r="P523" s="61"/>
    </row>
    <row r="524" spans="6:16">
      <c r="F524" s="63"/>
      <c r="G524" s="62"/>
      <c r="I524" s="61"/>
      <c r="K524" s="62"/>
      <c r="L524" s="62"/>
      <c r="P524" s="61"/>
    </row>
    <row r="525" spans="6:16">
      <c r="F525" s="63"/>
      <c r="G525" s="62"/>
      <c r="I525" s="61"/>
      <c r="K525" s="62"/>
      <c r="L525" s="62"/>
      <c r="P525" s="61"/>
    </row>
    <row r="526" spans="6:16">
      <c r="F526" s="63"/>
      <c r="G526" s="62"/>
      <c r="I526" s="61"/>
      <c r="K526" s="62"/>
      <c r="L526" s="62"/>
      <c r="P526" s="61"/>
    </row>
    <row r="527" spans="6:16">
      <c r="F527" s="63"/>
      <c r="G527" s="62"/>
      <c r="I527" s="61"/>
      <c r="K527" s="62"/>
      <c r="L527" s="62"/>
      <c r="P527" s="61"/>
    </row>
    <row r="528" spans="6:16">
      <c r="F528" s="63"/>
      <c r="G528" s="62"/>
      <c r="I528" s="61"/>
      <c r="K528" s="62"/>
      <c r="L528" s="62"/>
      <c r="P528" s="61"/>
    </row>
    <row r="529" spans="6:16">
      <c r="F529" s="63"/>
      <c r="G529" s="62"/>
      <c r="I529" s="61"/>
      <c r="K529" s="62"/>
      <c r="L529" s="62"/>
      <c r="P529" s="61"/>
    </row>
    <row r="530" spans="6:16">
      <c r="F530" s="63"/>
      <c r="G530" s="62"/>
      <c r="I530" s="61"/>
      <c r="K530" s="62"/>
      <c r="L530" s="62"/>
      <c r="P530" s="61"/>
    </row>
    <row r="531" spans="6:16">
      <c r="F531" s="63"/>
      <c r="G531" s="62"/>
      <c r="I531" s="61"/>
      <c r="K531" s="62"/>
      <c r="L531" s="62"/>
      <c r="P531" s="61"/>
    </row>
    <row r="532" spans="6:16">
      <c r="F532" s="63"/>
      <c r="G532" s="62"/>
      <c r="I532" s="61"/>
      <c r="K532" s="62"/>
      <c r="L532" s="62"/>
      <c r="P532" s="61"/>
    </row>
    <row r="533" spans="6:16">
      <c r="F533" s="63"/>
      <c r="G533" s="62"/>
      <c r="I533" s="61"/>
      <c r="K533" s="62"/>
      <c r="L533" s="62"/>
      <c r="P533" s="61"/>
    </row>
    <row r="534" spans="6:16">
      <c r="F534" s="63"/>
      <c r="G534" s="62"/>
      <c r="I534" s="61"/>
      <c r="K534" s="62"/>
      <c r="L534" s="62"/>
      <c r="P534" s="61"/>
    </row>
    <row r="535" spans="6:16">
      <c r="F535" s="63"/>
      <c r="G535" s="62"/>
      <c r="I535" s="61"/>
      <c r="K535" s="62"/>
      <c r="L535" s="62"/>
      <c r="P535" s="61"/>
    </row>
    <row r="536" spans="6:16">
      <c r="F536" s="63"/>
      <c r="G536" s="62"/>
      <c r="I536" s="61"/>
      <c r="K536" s="62"/>
      <c r="L536" s="62"/>
      <c r="P536" s="61"/>
    </row>
    <row r="537" spans="6:16">
      <c r="F537" s="63"/>
      <c r="G537" s="62"/>
      <c r="I537" s="61"/>
      <c r="K537" s="62"/>
      <c r="L537" s="62"/>
      <c r="P537" s="61"/>
    </row>
    <row r="538" spans="6:16">
      <c r="F538" s="63"/>
      <c r="G538" s="62"/>
      <c r="I538" s="61"/>
      <c r="K538" s="62"/>
      <c r="L538" s="62"/>
      <c r="P538" s="61"/>
    </row>
    <row r="539" spans="6:16">
      <c r="F539" s="63"/>
      <c r="G539" s="62"/>
      <c r="I539" s="61"/>
      <c r="K539" s="62"/>
      <c r="L539" s="62"/>
      <c r="P539" s="61"/>
    </row>
    <row r="540" spans="6:16">
      <c r="F540" s="63"/>
      <c r="G540" s="62"/>
      <c r="I540" s="61"/>
      <c r="K540" s="62"/>
      <c r="L540" s="62"/>
      <c r="P540" s="61"/>
    </row>
    <row r="541" spans="6:16">
      <c r="F541" s="63"/>
      <c r="G541" s="62"/>
      <c r="I541" s="61"/>
      <c r="K541" s="62"/>
      <c r="L541" s="62"/>
      <c r="P541" s="61"/>
    </row>
    <row r="542" spans="6:16">
      <c r="F542" s="63"/>
      <c r="G542" s="62"/>
      <c r="I542" s="61"/>
      <c r="K542" s="62"/>
      <c r="L542" s="62"/>
      <c r="P542" s="61"/>
    </row>
    <row r="543" spans="6:16">
      <c r="F543" s="63"/>
      <c r="G543" s="62"/>
      <c r="I543" s="61"/>
      <c r="K543" s="62"/>
      <c r="L543" s="62"/>
      <c r="P543" s="61"/>
    </row>
    <row r="544" spans="6:16">
      <c r="F544" s="63"/>
      <c r="G544" s="62"/>
      <c r="I544" s="61"/>
      <c r="K544" s="62"/>
      <c r="L544" s="62"/>
      <c r="P544" s="61"/>
    </row>
    <row r="545" spans="6:16">
      <c r="F545" s="63"/>
      <c r="G545" s="62"/>
      <c r="I545" s="61"/>
      <c r="K545" s="62"/>
      <c r="L545" s="62"/>
      <c r="P545" s="61"/>
    </row>
    <row r="546" spans="6:16">
      <c r="F546" s="63"/>
      <c r="G546" s="62"/>
      <c r="I546" s="61"/>
      <c r="K546" s="62"/>
      <c r="L546" s="62"/>
      <c r="P546" s="61"/>
    </row>
    <row r="547" spans="6:16">
      <c r="F547" s="63"/>
      <c r="G547" s="62"/>
      <c r="I547" s="61"/>
      <c r="K547" s="62"/>
      <c r="L547" s="62"/>
      <c r="P547" s="61"/>
    </row>
    <row r="548" spans="6:16">
      <c r="F548" s="63"/>
      <c r="G548" s="62"/>
      <c r="I548" s="61"/>
      <c r="K548" s="62"/>
      <c r="L548" s="62"/>
      <c r="P548" s="61"/>
    </row>
    <row r="549" spans="6:16">
      <c r="F549" s="63"/>
      <c r="G549" s="62"/>
      <c r="I549" s="61"/>
      <c r="K549" s="62"/>
      <c r="L549" s="62"/>
      <c r="P549" s="61"/>
    </row>
    <row r="550" spans="6:16">
      <c r="F550" s="63"/>
      <c r="G550" s="62"/>
      <c r="I550" s="61"/>
      <c r="K550" s="62"/>
      <c r="L550" s="62"/>
      <c r="P550" s="61"/>
    </row>
    <row r="551" spans="6:16">
      <c r="F551" s="63"/>
      <c r="G551" s="62"/>
      <c r="I551" s="61"/>
      <c r="K551" s="62"/>
      <c r="L551" s="62"/>
      <c r="P551" s="61"/>
    </row>
    <row r="552" spans="6:16">
      <c r="F552" s="63"/>
      <c r="G552" s="62"/>
      <c r="I552" s="61"/>
      <c r="K552" s="62"/>
      <c r="L552" s="62"/>
      <c r="P552" s="61"/>
    </row>
    <row r="553" spans="6:16">
      <c r="F553" s="63"/>
      <c r="G553" s="62"/>
      <c r="I553" s="61"/>
      <c r="K553" s="62"/>
      <c r="L553" s="62"/>
      <c r="P553" s="61"/>
    </row>
    <row r="554" spans="6:16">
      <c r="F554" s="63"/>
      <c r="G554" s="62"/>
      <c r="I554" s="61"/>
      <c r="K554" s="62"/>
      <c r="L554" s="62"/>
      <c r="P554" s="61"/>
    </row>
    <row r="555" spans="6:16">
      <c r="F555" s="63"/>
      <c r="G555" s="62"/>
      <c r="I555" s="61"/>
      <c r="K555" s="62"/>
      <c r="L555" s="62"/>
      <c r="P555" s="61"/>
    </row>
    <row r="556" spans="6:16">
      <c r="F556" s="63"/>
      <c r="G556" s="62"/>
      <c r="I556" s="61"/>
      <c r="K556" s="62"/>
      <c r="L556" s="62"/>
      <c r="P556" s="61"/>
    </row>
    <row r="557" spans="6:16">
      <c r="F557" s="63"/>
      <c r="G557" s="62"/>
      <c r="I557" s="61"/>
      <c r="K557" s="62"/>
      <c r="L557" s="62"/>
      <c r="P557" s="61"/>
    </row>
    <row r="558" spans="6:16">
      <c r="F558" s="63"/>
      <c r="G558" s="62"/>
      <c r="I558" s="61"/>
      <c r="K558" s="62"/>
      <c r="L558" s="62"/>
      <c r="P558" s="61"/>
    </row>
    <row r="559" spans="6:16">
      <c r="F559" s="63"/>
      <c r="G559" s="62"/>
      <c r="I559" s="61"/>
      <c r="K559" s="62"/>
      <c r="L559" s="62"/>
      <c r="P559" s="61"/>
    </row>
    <row r="560" spans="6:16">
      <c r="F560" s="63"/>
      <c r="G560" s="62"/>
      <c r="I560" s="61"/>
      <c r="K560" s="62"/>
      <c r="L560" s="62"/>
      <c r="P560" s="61"/>
    </row>
    <row r="561" spans="6:16">
      <c r="F561" s="63"/>
      <c r="G561" s="62"/>
      <c r="I561" s="61"/>
      <c r="K561" s="62"/>
      <c r="L561" s="62"/>
      <c r="P561" s="61"/>
    </row>
    <row r="562" spans="6:16">
      <c r="F562" s="63"/>
      <c r="G562" s="62"/>
      <c r="I562" s="61"/>
      <c r="K562" s="62"/>
      <c r="L562" s="62"/>
      <c r="P562" s="61"/>
    </row>
    <row r="563" spans="6:16">
      <c r="F563" s="63"/>
      <c r="G563" s="62"/>
      <c r="I563" s="61"/>
      <c r="K563" s="62"/>
      <c r="L563" s="62"/>
      <c r="P563" s="61"/>
    </row>
    <row r="564" spans="6:16">
      <c r="F564" s="63"/>
      <c r="G564" s="62"/>
      <c r="I564" s="61"/>
      <c r="K564" s="62"/>
      <c r="L564" s="62"/>
      <c r="P564" s="61"/>
    </row>
    <row r="565" spans="6:16">
      <c r="F565" s="63"/>
      <c r="G565" s="62"/>
      <c r="I565" s="61"/>
      <c r="K565" s="62"/>
      <c r="L565" s="62"/>
      <c r="P565" s="61"/>
    </row>
    <row r="566" spans="6:16">
      <c r="F566" s="63"/>
      <c r="G566" s="62"/>
      <c r="I566" s="61"/>
      <c r="K566" s="62"/>
      <c r="L566" s="62"/>
      <c r="P566" s="61"/>
    </row>
    <row r="567" spans="6:16">
      <c r="F567" s="63"/>
      <c r="G567" s="62"/>
      <c r="I567" s="61"/>
      <c r="K567" s="62"/>
      <c r="L567" s="62"/>
      <c r="P567" s="61"/>
    </row>
    <row r="568" spans="6:16">
      <c r="F568" s="63"/>
      <c r="G568" s="62"/>
      <c r="I568" s="61"/>
      <c r="K568" s="62"/>
      <c r="L568" s="62"/>
      <c r="P568" s="61"/>
    </row>
    <row r="569" spans="6:16">
      <c r="F569" s="63"/>
      <c r="G569" s="62"/>
      <c r="I569" s="61"/>
      <c r="K569" s="62"/>
      <c r="L569" s="62"/>
      <c r="P569" s="61"/>
    </row>
    <row r="570" spans="6:16">
      <c r="F570" s="63"/>
      <c r="G570" s="62"/>
      <c r="I570" s="61"/>
      <c r="K570" s="62"/>
      <c r="L570" s="62"/>
      <c r="P570" s="61"/>
    </row>
    <row r="571" spans="6:16">
      <c r="F571" s="63"/>
      <c r="G571" s="62"/>
      <c r="I571" s="61"/>
      <c r="K571" s="62"/>
      <c r="L571" s="62"/>
      <c r="P571" s="61"/>
    </row>
    <row r="572" spans="6:16">
      <c r="F572" s="63"/>
      <c r="G572" s="62"/>
      <c r="I572" s="61"/>
      <c r="K572" s="62"/>
      <c r="L572" s="62"/>
      <c r="P572" s="61"/>
    </row>
    <row r="573" spans="6:16">
      <c r="F573" s="63"/>
      <c r="G573" s="62"/>
      <c r="I573" s="61"/>
      <c r="K573" s="62"/>
      <c r="L573" s="62"/>
      <c r="P573" s="61"/>
    </row>
    <row r="574" spans="6:16">
      <c r="F574" s="63"/>
      <c r="G574" s="62"/>
      <c r="I574" s="61"/>
      <c r="K574" s="62"/>
      <c r="L574" s="62"/>
      <c r="P574" s="61"/>
    </row>
    <row r="575" spans="6:16">
      <c r="F575" s="63"/>
      <c r="G575" s="62"/>
      <c r="I575" s="61"/>
      <c r="K575" s="62"/>
      <c r="L575" s="62"/>
      <c r="P575" s="61"/>
    </row>
    <row r="576" spans="6:16">
      <c r="F576" s="63"/>
      <c r="G576" s="62"/>
      <c r="I576" s="61"/>
      <c r="K576" s="62"/>
      <c r="L576" s="62"/>
      <c r="P576" s="61"/>
    </row>
    <row r="577" spans="6:16">
      <c r="F577" s="63"/>
      <c r="G577" s="62"/>
      <c r="I577" s="61"/>
      <c r="K577" s="62"/>
      <c r="L577" s="62"/>
      <c r="P577" s="61"/>
    </row>
    <row r="578" spans="6:16">
      <c r="F578" s="63"/>
      <c r="G578" s="62"/>
      <c r="I578" s="61"/>
      <c r="K578" s="62"/>
      <c r="L578" s="62"/>
      <c r="P578" s="61"/>
    </row>
    <row r="579" spans="6:16">
      <c r="F579" s="63"/>
      <c r="G579" s="62"/>
      <c r="I579" s="61"/>
      <c r="K579" s="62"/>
      <c r="L579" s="62"/>
      <c r="P579" s="61"/>
    </row>
    <row r="580" spans="6:16">
      <c r="F580" s="63"/>
      <c r="G580" s="62"/>
      <c r="I580" s="61"/>
      <c r="K580" s="62"/>
      <c r="L580" s="62"/>
      <c r="P580" s="61"/>
    </row>
    <row r="581" spans="6:16">
      <c r="F581" s="63"/>
      <c r="G581" s="62"/>
      <c r="I581" s="61"/>
      <c r="K581" s="62"/>
      <c r="L581" s="62"/>
      <c r="P581" s="61"/>
    </row>
    <row r="582" spans="6:16">
      <c r="F582" s="63"/>
      <c r="G582" s="62"/>
      <c r="I582" s="61"/>
      <c r="K582" s="62"/>
      <c r="L582" s="62"/>
      <c r="P582" s="61"/>
    </row>
    <row r="583" spans="6:16">
      <c r="F583" s="63"/>
      <c r="G583" s="62"/>
      <c r="I583" s="61"/>
      <c r="K583" s="62"/>
      <c r="L583" s="62"/>
      <c r="P583" s="61"/>
    </row>
    <row r="584" spans="6:16">
      <c r="F584" s="63"/>
      <c r="G584" s="62"/>
      <c r="I584" s="61"/>
      <c r="K584" s="62"/>
      <c r="L584" s="62"/>
      <c r="P584" s="61"/>
    </row>
    <row r="585" spans="6:16">
      <c r="F585" s="63"/>
      <c r="G585" s="62"/>
      <c r="I585" s="61"/>
      <c r="K585" s="62"/>
      <c r="L585" s="62"/>
      <c r="P585" s="61"/>
    </row>
    <row r="586" spans="6:16">
      <c r="F586" s="63"/>
      <c r="G586" s="62"/>
      <c r="I586" s="61"/>
      <c r="K586" s="62"/>
      <c r="L586" s="62"/>
      <c r="P586" s="61"/>
    </row>
    <row r="587" spans="6:16">
      <c r="F587" s="63"/>
      <c r="G587" s="62"/>
      <c r="I587" s="61"/>
      <c r="K587" s="62"/>
      <c r="L587" s="62"/>
      <c r="P587" s="61"/>
    </row>
    <row r="588" spans="6:16">
      <c r="F588" s="63"/>
      <c r="G588" s="62"/>
      <c r="I588" s="61"/>
      <c r="K588" s="62"/>
      <c r="L588" s="62"/>
      <c r="P588" s="61"/>
    </row>
    <row r="589" spans="6:16">
      <c r="F589" s="63"/>
      <c r="G589" s="62"/>
      <c r="I589" s="61"/>
      <c r="K589" s="62"/>
      <c r="L589" s="62"/>
      <c r="P589" s="61"/>
    </row>
    <row r="590" spans="6:16">
      <c r="F590" s="63"/>
      <c r="G590" s="62"/>
      <c r="I590" s="61"/>
      <c r="K590" s="62"/>
      <c r="L590" s="62"/>
      <c r="P590" s="61"/>
    </row>
    <row r="591" spans="6:16">
      <c r="F591" s="63"/>
      <c r="G591" s="62"/>
      <c r="I591" s="61"/>
      <c r="K591" s="62"/>
      <c r="L591" s="62"/>
      <c r="P591" s="61"/>
    </row>
    <row r="592" spans="6:16">
      <c r="F592" s="63"/>
      <c r="G592" s="62"/>
      <c r="I592" s="61"/>
      <c r="K592" s="62"/>
      <c r="L592" s="62"/>
      <c r="P592" s="61"/>
    </row>
    <row r="593" spans="6:16">
      <c r="F593" s="63"/>
      <c r="G593" s="62"/>
      <c r="I593" s="61"/>
      <c r="K593" s="62"/>
      <c r="L593" s="62"/>
      <c r="P593" s="61"/>
    </row>
    <row r="594" spans="6:16">
      <c r="F594" s="63"/>
      <c r="G594" s="62"/>
      <c r="I594" s="61"/>
      <c r="K594" s="62"/>
      <c r="L594" s="62"/>
      <c r="P594" s="61"/>
    </row>
    <row r="595" spans="6:16">
      <c r="F595" s="63"/>
      <c r="G595" s="62"/>
      <c r="I595" s="61"/>
      <c r="K595" s="62"/>
      <c r="L595" s="62"/>
      <c r="P595" s="61"/>
    </row>
    <row r="596" spans="6:16">
      <c r="F596" s="63"/>
      <c r="G596" s="62"/>
      <c r="I596" s="61"/>
      <c r="K596" s="62"/>
      <c r="L596" s="62"/>
      <c r="P596" s="61"/>
    </row>
    <row r="597" spans="6:16">
      <c r="F597" s="63"/>
      <c r="G597" s="62"/>
      <c r="I597" s="61"/>
      <c r="K597" s="62"/>
      <c r="L597" s="62"/>
      <c r="P597" s="61"/>
    </row>
    <row r="598" spans="6:16">
      <c r="F598" s="63"/>
      <c r="G598" s="62"/>
      <c r="I598" s="61"/>
      <c r="K598" s="62"/>
      <c r="L598" s="62"/>
      <c r="P598" s="61"/>
    </row>
    <row r="599" spans="6:16">
      <c r="F599" s="63"/>
      <c r="G599" s="62"/>
      <c r="I599" s="61"/>
      <c r="K599" s="62"/>
      <c r="L599" s="62"/>
      <c r="P599" s="61"/>
    </row>
    <row r="600" spans="6:16">
      <c r="F600" s="63"/>
      <c r="G600" s="62"/>
      <c r="I600" s="61"/>
      <c r="K600" s="62"/>
      <c r="L600" s="62"/>
      <c r="P600" s="61"/>
    </row>
    <row r="601" spans="6:16">
      <c r="F601" s="63"/>
      <c r="G601" s="62"/>
      <c r="I601" s="61"/>
      <c r="K601" s="62"/>
      <c r="L601" s="62"/>
      <c r="P601" s="61"/>
    </row>
    <row r="602" spans="6:16">
      <c r="F602" s="63"/>
      <c r="G602" s="62"/>
      <c r="I602" s="61"/>
      <c r="K602" s="62"/>
      <c r="L602" s="62"/>
      <c r="P602" s="61"/>
    </row>
    <row r="603" spans="6:16">
      <c r="F603" s="63"/>
      <c r="G603" s="62"/>
      <c r="I603" s="61"/>
      <c r="K603" s="62"/>
      <c r="L603" s="62"/>
      <c r="P603" s="61"/>
    </row>
    <row r="604" spans="6:16">
      <c r="F604" s="63"/>
      <c r="G604" s="62"/>
      <c r="I604" s="61"/>
      <c r="K604" s="62"/>
      <c r="L604" s="62"/>
      <c r="P604" s="61"/>
    </row>
    <row r="605" spans="6:16">
      <c r="F605" s="63"/>
      <c r="G605" s="62"/>
      <c r="I605" s="61"/>
      <c r="K605" s="62"/>
      <c r="L605" s="62"/>
      <c r="P605" s="61"/>
    </row>
    <row r="606" spans="6:16">
      <c r="F606" s="63"/>
      <c r="G606" s="62"/>
      <c r="I606" s="61"/>
      <c r="K606" s="62"/>
      <c r="L606" s="62"/>
      <c r="P606" s="61"/>
    </row>
    <row r="607" spans="6:16">
      <c r="F607" s="63"/>
      <c r="G607" s="62"/>
      <c r="I607" s="61"/>
      <c r="K607" s="62"/>
      <c r="L607" s="62"/>
      <c r="P607" s="61"/>
    </row>
    <row r="608" spans="6:16">
      <c r="F608" s="63"/>
      <c r="G608" s="62"/>
      <c r="I608" s="61"/>
      <c r="K608" s="62"/>
      <c r="L608" s="62"/>
      <c r="P608" s="61"/>
    </row>
    <row r="609" spans="6:16">
      <c r="F609" s="63"/>
      <c r="G609" s="62"/>
      <c r="I609" s="61"/>
      <c r="K609" s="62"/>
      <c r="L609" s="62"/>
      <c r="P609" s="61"/>
    </row>
    <row r="610" spans="6:16">
      <c r="F610" s="63"/>
      <c r="G610" s="62"/>
      <c r="I610" s="61"/>
      <c r="K610" s="62"/>
      <c r="L610" s="62"/>
      <c r="P610" s="61"/>
    </row>
    <row r="611" spans="6:16">
      <c r="F611" s="63"/>
      <c r="G611" s="62"/>
      <c r="I611" s="61"/>
      <c r="K611" s="62"/>
      <c r="L611" s="62"/>
      <c r="P611" s="61"/>
    </row>
    <row r="612" spans="6:16">
      <c r="F612" s="63"/>
      <c r="G612" s="62"/>
      <c r="I612" s="61"/>
      <c r="K612" s="62"/>
      <c r="L612" s="62"/>
      <c r="P612" s="61"/>
    </row>
    <row r="613" spans="6:16">
      <c r="F613" s="63"/>
      <c r="G613" s="62"/>
      <c r="I613" s="61"/>
      <c r="K613" s="62"/>
      <c r="L613" s="62"/>
      <c r="P613" s="61"/>
    </row>
    <row r="614" spans="6:16">
      <c r="F614" s="63"/>
      <c r="G614" s="62"/>
      <c r="I614" s="61"/>
      <c r="K614" s="62"/>
      <c r="L614" s="62"/>
      <c r="P614" s="61"/>
    </row>
    <row r="615" spans="6:16">
      <c r="F615" s="63"/>
      <c r="G615" s="62"/>
      <c r="I615" s="61"/>
      <c r="K615" s="62"/>
      <c r="L615" s="62"/>
      <c r="P615" s="61"/>
    </row>
    <row r="616" spans="6:16">
      <c r="F616" s="63"/>
      <c r="G616" s="62"/>
      <c r="I616" s="61"/>
      <c r="K616" s="62"/>
      <c r="L616" s="62"/>
      <c r="P616" s="61"/>
    </row>
    <row r="617" spans="6:16">
      <c r="F617" s="63"/>
      <c r="G617" s="62"/>
      <c r="I617" s="61"/>
      <c r="K617" s="62"/>
      <c r="L617" s="62"/>
      <c r="P617" s="61"/>
    </row>
    <row r="618" spans="6:16">
      <c r="F618" s="63"/>
      <c r="G618" s="62"/>
      <c r="I618" s="61"/>
      <c r="K618" s="62"/>
      <c r="L618" s="62"/>
      <c r="P618" s="61"/>
    </row>
    <row r="619" spans="6:16">
      <c r="F619" s="63"/>
      <c r="G619" s="62"/>
      <c r="I619" s="61"/>
      <c r="K619" s="62"/>
      <c r="L619" s="62"/>
      <c r="P619" s="61"/>
    </row>
    <row r="620" spans="6:16">
      <c r="F620" s="63"/>
      <c r="G620" s="62"/>
      <c r="I620" s="61"/>
      <c r="K620" s="62"/>
      <c r="L620" s="62"/>
      <c r="P620" s="61"/>
    </row>
    <row r="621" spans="6:16">
      <c r="F621" s="63"/>
      <c r="G621" s="62"/>
      <c r="I621" s="61"/>
      <c r="K621" s="62"/>
      <c r="L621" s="62"/>
      <c r="P621" s="61"/>
    </row>
    <row r="622" spans="6:16">
      <c r="F622" s="63"/>
      <c r="G622" s="62"/>
      <c r="I622" s="61"/>
      <c r="K622" s="62"/>
      <c r="L622" s="62"/>
      <c r="P622" s="61"/>
    </row>
    <row r="623" spans="6:16">
      <c r="F623" s="63"/>
      <c r="G623" s="62"/>
      <c r="I623" s="61"/>
      <c r="K623" s="62"/>
      <c r="L623" s="62"/>
      <c r="P623" s="61"/>
    </row>
    <row r="624" spans="6:16">
      <c r="F624" s="63"/>
      <c r="G624" s="62"/>
      <c r="I624" s="61"/>
      <c r="K624" s="62"/>
      <c r="L624" s="62"/>
      <c r="P624" s="61"/>
    </row>
    <row r="625" spans="6:16">
      <c r="F625" s="63"/>
      <c r="G625" s="62"/>
      <c r="I625" s="61"/>
      <c r="K625" s="62"/>
      <c r="L625" s="62"/>
      <c r="P625" s="61"/>
    </row>
    <row r="626" spans="6:16">
      <c r="F626" s="63"/>
      <c r="G626" s="62"/>
      <c r="I626" s="61"/>
      <c r="K626" s="62"/>
      <c r="L626" s="62"/>
      <c r="P626" s="61"/>
    </row>
    <row r="627" spans="6:16">
      <c r="F627" s="63"/>
      <c r="G627" s="62"/>
      <c r="I627" s="61"/>
      <c r="K627" s="62"/>
      <c r="L627" s="62"/>
      <c r="P627" s="61"/>
    </row>
    <row r="628" spans="6:16">
      <c r="F628" s="63"/>
      <c r="G628" s="62"/>
      <c r="I628" s="61"/>
      <c r="K628" s="62"/>
      <c r="L628" s="62"/>
      <c r="P628" s="61"/>
    </row>
    <row r="629" spans="6:16">
      <c r="F629" s="63"/>
      <c r="G629" s="62"/>
      <c r="I629" s="61"/>
      <c r="K629" s="62"/>
      <c r="L629" s="62"/>
      <c r="P629" s="61"/>
    </row>
    <row r="630" spans="6:16">
      <c r="F630" s="63"/>
      <c r="G630" s="62"/>
      <c r="I630" s="61"/>
      <c r="K630" s="62"/>
      <c r="L630" s="62"/>
      <c r="P630" s="61"/>
    </row>
    <row r="631" spans="6:16">
      <c r="F631" s="63"/>
      <c r="G631" s="62"/>
      <c r="I631" s="61"/>
      <c r="K631" s="62"/>
      <c r="L631" s="62"/>
      <c r="P631" s="61"/>
    </row>
    <row r="632" spans="6:16">
      <c r="F632" s="63"/>
      <c r="G632" s="62"/>
      <c r="I632" s="61"/>
      <c r="K632" s="62"/>
      <c r="L632" s="62"/>
      <c r="P632" s="61"/>
    </row>
    <row r="633" spans="6:16">
      <c r="F633" s="63"/>
      <c r="G633" s="62"/>
      <c r="I633" s="61"/>
      <c r="K633" s="62"/>
      <c r="L633" s="62"/>
      <c r="P633" s="61"/>
    </row>
    <row r="634" spans="6:16">
      <c r="F634" s="63"/>
      <c r="G634" s="62"/>
      <c r="I634" s="61"/>
      <c r="K634" s="62"/>
      <c r="L634" s="62"/>
      <c r="P634" s="61"/>
    </row>
    <row r="635" spans="6:16">
      <c r="F635" s="63"/>
      <c r="G635" s="62"/>
      <c r="I635" s="61"/>
      <c r="K635" s="62"/>
      <c r="L635" s="62"/>
      <c r="P635" s="61"/>
    </row>
    <row r="636" spans="6:16">
      <c r="F636" s="63"/>
      <c r="G636" s="62"/>
      <c r="I636" s="61"/>
      <c r="K636" s="62"/>
      <c r="L636" s="62"/>
      <c r="P636" s="61"/>
    </row>
    <row r="637" spans="6:16">
      <c r="F637" s="63"/>
      <c r="G637" s="62"/>
      <c r="I637" s="61"/>
      <c r="K637" s="62"/>
      <c r="L637" s="62"/>
      <c r="P637" s="61"/>
    </row>
    <row r="638" spans="6:16">
      <c r="F638" s="63"/>
      <c r="G638" s="62"/>
      <c r="I638" s="61"/>
      <c r="K638" s="62"/>
      <c r="L638" s="62"/>
      <c r="P638" s="61"/>
    </row>
    <row r="639" spans="6:16">
      <c r="F639" s="63"/>
      <c r="G639" s="62"/>
      <c r="I639" s="61"/>
      <c r="K639" s="62"/>
      <c r="L639" s="62"/>
      <c r="P639" s="61"/>
    </row>
    <row r="640" spans="6:16">
      <c r="F640" s="63"/>
      <c r="G640" s="62"/>
      <c r="I640" s="61"/>
      <c r="K640" s="62"/>
      <c r="L640" s="62"/>
      <c r="P640" s="61"/>
    </row>
    <row r="641" spans="6:16">
      <c r="F641" s="63"/>
      <c r="G641" s="62"/>
      <c r="I641" s="61"/>
      <c r="K641" s="62"/>
      <c r="L641" s="62"/>
      <c r="P641" s="61"/>
    </row>
    <row r="642" spans="6:16">
      <c r="F642" s="63"/>
      <c r="G642" s="62"/>
      <c r="I642" s="61"/>
      <c r="K642" s="62"/>
      <c r="L642" s="62"/>
      <c r="P642" s="61"/>
    </row>
    <row r="643" spans="6:16">
      <c r="F643" s="63"/>
      <c r="G643" s="62"/>
      <c r="I643" s="61"/>
      <c r="K643" s="62"/>
      <c r="L643" s="62"/>
      <c r="P643" s="61"/>
    </row>
    <row r="644" spans="6:16">
      <c r="F644" s="63"/>
      <c r="G644" s="62"/>
      <c r="I644" s="61"/>
      <c r="K644" s="62"/>
      <c r="L644" s="62"/>
      <c r="P644" s="61"/>
    </row>
    <row r="645" spans="6:16">
      <c r="F645" s="63"/>
      <c r="G645" s="62"/>
      <c r="I645" s="61"/>
      <c r="K645" s="62"/>
      <c r="L645" s="62"/>
      <c r="P645" s="61"/>
    </row>
    <row r="646" spans="6:16">
      <c r="F646" s="63"/>
      <c r="G646" s="62"/>
      <c r="I646" s="61"/>
      <c r="K646" s="62"/>
      <c r="L646" s="62"/>
      <c r="P646" s="61"/>
    </row>
    <row r="647" spans="6:16">
      <c r="F647" s="63"/>
      <c r="G647" s="62"/>
      <c r="I647" s="61"/>
      <c r="K647" s="62"/>
      <c r="L647" s="62"/>
      <c r="P647" s="61"/>
    </row>
    <row r="648" spans="6:16">
      <c r="F648" s="63"/>
      <c r="G648" s="62"/>
      <c r="I648" s="61"/>
      <c r="K648" s="62"/>
      <c r="L648" s="62"/>
      <c r="P648" s="61"/>
    </row>
    <row r="649" spans="6:16">
      <c r="F649" s="63"/>
      <c r="G649" s="62"/>
      <c r="I649" s="61"/>
      <c r="K649" s="62"/>
      <c r="L649" s="62"/>
      <c r="P649" s="61"/>
    </row>
    <row r="650" spans="6:16">
      <c r="F650" s="63"/>
      <c r="G650" s="62"/>
      <c r="I650" s="61"/>
      <c r="K650" s="62"/>
      <c r="L650" s="62"/>
      <c r="P650" s="61"/>
    </row>
    <row r="651" spans="6:16">
      <c r="F651" s="63"/>
      <c r="G651" s="62"/>
      <c r="I651" s="61"/>
      <c r="K651" s="62"/>
      <c r="L651" s="62"/>
      <c r="P651" s="61"/>
    </row>
    <row r="652" spans="6:16">
      <c r="F652" s="63"/>
      <c r="G652" s="62"/>
      <c r="I652" s="61"/>
      <c r="K652" s="62"/>
      <c r="L652" s="62"/>
      <c r="P652" s="61"/>
    </row>
    <row r="653" spans="6:16">
      <c r="F653" s="63"/>
      <c r="G653" s="62"/>
      <c r="I653" s="61"/>
      <c r="K653" s="62"/>
      <c r="L653" s="62"/>
      <c r="P653" s="61"/>
    </row>
    <row r="654" spans="6:16">
      <c r="F654" s="63"/>
      <c r="G654" s="62"/>
      <c r="I654" s="61"/>
      <c r="K654" s="62"/>
      <c r="L654" s="62"/>
      <c r="P654" s="61"/>
    </row>
    <row r="655" spans="6:16">
      <c r="F655" s="63"/>
      <c r="G655" s="62"/>
      <c r="I655" s="61"/>
      <c r="K655" s="62"/>
      <c r="L655" s="62"/>
      <c r="P655" s="61"/>
    </row>
    <row r="656" spans="6:16">
      <c r="F656" s="63"/>
      <c r="G656" s="62"/>
      <c r="I656" s="61"/>
      <c r="K656" s="62"/>
      <c r="L656" s="62"/>
      <c r="P656" s="61"/>
    </row>
    <row r="657" spans="6:16">
      <c r="F657" s="63"/>
      <c r="G657" s="62"/>
      <c r="I657" s="61"/>
      <c r="K657" s="62"/>
      <c r="L657" s="62"/>
      <c r="P657" s="61"/>
    </row>
    <row r="658" spans="6:16">
      <c r="F658" s="63"/>
      <c r="G658" s="62"/>
      <c r="I658" s="61"/>
      <c r="K658" s="62"/>
      <c r="L658" s="62"/>
      <c r="P658" s="61"/>
    </row>
    <row r="659" spans="6:16">
      <c r="F659" s="63"/>
      <c r="G659" s="62"/>
      <c r="I659" s="61"/>
      <c r="K659" s="62"/>
      <c r="L659" s="62"/>
      <c r="P659" s="61"/>
    </row>
    <row r="660" spans="6:16">
      <c r="F660" s="63"/>
      <c r="G660" s="62"/>
      <c r="I660" s="61"/>
      <c r="K660" s="62"/>
      <c r="L660" s="62"/>
      <c r="P660" s="61"/>
    </row>
    <row r="661" spans="6:16">
      <c r="F661" s="63"/>
      <c r="G661" s="62"/>
      <c r="I661" s="61"/>
      <c r="K661" s="62"/>
      <c r="L661" s="62"/>
      <c r="P661" s="61"/>
    </row>
    <row r="662" spans="6:16">
      <c r="F662" s="63"/>
      <c r="G662" s="62"/>
      <c r="I662" s="61"/>
      <c r="K662" s="62"/>
      <c r="L662" s="62"/>
      <c r="P662" s="61"/>
    </row>
    <row r="663" spans="6:16">
      <c r="F663" s="63"/>
      <c r="G663" s="62"/>
      <c r="I663" s="61"/>
      <c r="K663" s="62"/>
      <c r="L663" s="62"/>
      <c r="P663" s="61"/>
    </row>
    <row r="664" spans="6:16">
      <c r="F664" s="63"/>
      <c r="G664" s="62"/>
      <c r="I664" s="61"/>
      <c r="K664" s="62"/>
      <c r="L664" s="62"/>
      <c r="P664" s="61"/>
    </row>
    <row r="665" spans="6:16">
      <c r="F665" s="63"/>
      <c r="G665" s="62"/>
      <c r="I665" s="61"/>
      <c r="K665" s="62"/>
      <c r="L665" s="62"/>
      <c r="P665" s="61"/>
    </row>
    <row r="666" spans="6:16">
      <c r="F666" s="63"/>
      <c r="G666" s="62"/>
      <c r="I666" s="61"/>
      <c r="K666" s="62"/>
      <c r="L666" s="62"/>
      <c r="P666" s="61"/>
    </row>
    <row r="667" spans="6:16">
      <c r="F667" s="63"/>
      <c r="G667" s="62"/>
      <c r="I667" s="61"/>
      <c r="K667" s="62"/>
      <c r="L667" s="62"/>
      <c r="P667" s="61"/>
    </row>
    <row r="668" spans="6:16">
      <c r="F668" s="63"/>
      <c r="G668" s="62"/>
      <c r="I668" s="61"/>
      <c r="K668" s="62"/>
      <c r="L668" s="62"/>
      <c r="P668" s="61"/>
    </row>
    <row r="669" spans="6:16">
      <c r="F669" s="63"/>
      <c r="G669" s="62"/>
      <c r="I669" s="61"/>
      <c r="K669" s="62"/>
      <c r="L669" s="62"/>
      <c r="P669" s="61"/>
    </row>
    <row r="670" spans="6:16">
      <c r="F670" s="63"/>
      <c r="G670" s="62"/>
      <c r="I670" s="61"/>
      <c r="K670" s="62"/>
      <c r="L670" s="62"/>
      <c r="P670" s="61"/>
    </row>
    <row r="671" spans="6:16">
      <c r="F671" s="63"/>
      <c r="G671" s="62"/>
      <c r="I671" s="61"/>
      <c r="K671" s="62"/>
      <c r="L671" s="62"/>
      <c r="P671" s="61"/>
    </row>
    <row r="672" spans="6:16">
      <c r="F672" s="63"/>
      <c r="G672" s="62"/>
      <c r="I672" s="61"/>
      <c r="K672" s="62"/>
      <c r="L672" s="62"/>
      <c r="P672" s="61"/>
    </row>
    <row r="673" spans="6:16">
      <c r="F673" s="63"/>
      <c r="G673" s="62"/>
      <c r="I673" s="61"/>
      <c r="K673" s="62"/>
      <c r="L673" s="62"/>
      <c r="P673" s="61"/>
    </row>
    <row r="674" spans="6:16">
      <c r="F674" s="63"/>
      <c r="G674" s="62"/>
      <c r="I674" s="61"/>
      <c r="K674" s="62"/>
      <c r="L674" s="62"/>
      <c r="P674" s="61"/>
    </row>
    <row r="675" spans="6:16">
      <c r="F675" s="63"/>
      <c r="G675" s="62"/>
      <c r="I675" s="61"/>
      <c r="K675" s="62"/>
      <c r="L675" s="62"/>
      <c r="P675" s="61"/>
    </row>
    <row r="676" spans="6:16">
      <c r="F676" s="63"/>
      <c r="G676" s="62"/>
      <c r="I676" s="61"/>
      <c r="K676" s="62"/>
      <c r="L676" s="62"/>
      <c r="P676" s="61"/>
    </row>
    <row r="677" spans="6:16">
      <c r="F677" s="63"/>
      <c r="G677" s="62"/>
      <c r="I677" s="61"/>
      <c r="K677" s="62"/>
      <c r="L677" s="62"/>
      <c r="P677" s="61"/>
    </row>
    <row r="678" spans="6:16">
      <c r="F678" s="63"/>
      <c r="G678" s="62"/>
      <c r="I678" s="61"/>
      <c r="K678" s="62"/>
      <c r="L678" s="62"/>
      <c r="P678" s="61"/>
    </row>
    <row r="679" spans="6:16">
      <c r="F679" s="63"/>
      <c r="G679" s="62"/>
      <c r="I679" s="61"/>
      <c r="K679" s="62"/>
      <c r="L679" s="62"/>
      <c r="P679" s="61"/>
    </row>
    <row r="680" spans="6:16">
      <c r="F680" s="63"/>
      <c r="G680" s="62"/>
      <c r="I680" s="61"/>
      <c r="K680" s="62"/>
      <c r="L680" s="62"/>
      <c r="P680" s="61"/>
    </row>
    <row r="681" spans="6:16">
      <c r="F681" s="63"/>
      <c r="G681" s="62"/>
      <c r="I681" s="61"/>
      <c r="K681" s="62"/>
      <c r="L681" s="62"/>
      <c r="P681" s="61"/>
    </row>
    <row r="682" spans="6:16">
      <c r="F682" s="63"/>
      <c r="G682" s="62"/>
      <c r="I682" s="61"/>
      <c r="K682" s="62"/>
      <c r="L682" s="62"/>
      <c r="P682" s="61"/>
    </row>
    <row r="683" spans="6:16">
      <c r="F683" s="63"/>
      <c r="G683" s="62"/>
      <c r="I683" s="61"/>
      <c r="K683" s="62"/>
      <c r="L683" s="62"/>
      <c r="P683" s="61"/>
    </row>
    <row r="684" spans="6:16">
      <c r="F684" s="63"/>
      <c r="G684" s="62"/>
      <c r="I684" s="61"/>
      <c r="K684" s="62"/>
      <c r="L684" s="62"/>
      <c r="P684" s="61"/>
    </row>
    <row r="685" spans="6:16">
      <c r="F685" s="63"/>
      <c r="G685" s="62"/>
      <c r="I685" s="61"/>
      <c r="K685" s="62"/>
      <c r="L685" s="62"/>
      <c r="P685" s="61"/>
    </row>
    <row r="686" spans="6:16">
      <c r="F686" s="63"/>
      <c r="G686" s="62"/>
      <c r="I686" s="61"/>
      <c r="K686" s="62"/>
      <c r="L686" s="62"/>
      <c r="P686" s="61"/>
    </row>
    <row r="687" spans="6:16">
      <c r="F687" s="63"/>
      <c r="G687" s="62"/>
      <c r="I687" s="61"/>
      <c r="K687" s="62"/>
      <c r="L687" s="62"/>
      <c r="P687" s="61"/>
    </row>
    <row r="688" spans="6:16">
      <c r="F688" s="63"/>
      <c r="G688" s="62"/>
      <c r="I688" s="61"/>
      <c r="K688" s="62"/>
      <c r="L688" s="62"/>
      <c r="P688" s="61"/>
    </row>
    <row r="689" spans="6:16">
      <c r="F689" s="63"/>
      <c r="G689" s="62"/>
      <c r="I689" s="61"/>
      <c r="K689" s="62"/>
      <c r="L689" s="62"/>
      <c r="P689" s="61"/>
    </row>
    <row r="690" spans="6:16">
      <c r="F690" s="63"/>
      <c r="G690" s="62"/>
      <c r="I690" s="61"/>
      <c r="K690" s="62"/>
      <c r="L690" s="62"/>
      <c r="P690" s="61"/>
    </row>
    <row r="691" spans="6:16">
      <c r="F691" s="63"/>
      <c r="G691" s="62"/>
      <c r="I691" s="61"/>
      <c r="K691" s="62"/>
      <c r="L691" s="62"/>
      <c r="P691" s="61"/>
    </row>
    <row r="692" spans="6:16">
      <c r="F692" s="63"/>
      <c r="G692" s="62"/>
      <c r="I692" s="61"/>
      <c r="K692" s="62"/>
      <c r="L692" s="62"/>
      <c r="P692" s="61"/>
    </row>
    <row r="693" spans="6:16">
      <c r="F693" s="63"/>
      <c r="G693" s="62"/>
      <c r="I693" s="61"/>
      <c r="K693" s="62"/>
      <c r="L693" s="62"/>
      <c r="P693" s="61"/>
    </row>
    <row r="694" spans="6:16">
      <c r="F694" s="63"/>
      <c r="G694" s="62"/>
      <c r="I694" s="61"/>
      <c r="K694" s="62"/>
      <c r="L694" s="62"/>
      <c r="P694" s="61"/>
    </row>
    <row r="695" spans="6:16">
      <c r="F695" s="63"/>
      <c r="G695" s="62"/>
      <c r="I695" s="61"/>
      <c r="K695" s="62"/>
      <c r="L695" s="62"/>
      <c r="P695" s="61"/>
    </row>
    <row r="696" spans="6:16">
      <c r="F696" s="63"/>
      <c r="G696" s="62"/>
      <c r="I696" s="61"/>
      <c r="K696" s="62"/>
      <c r="L696" s="62"/>
      <c r="P696" s="61"/>
    </row>
    <row r="697" spans="6:16">
      <c r="F697" s="63"/>
      <c r="G697" s="62"/>
      <c r="I697" s="61"/>
      <c r="K697" s="62"/>
      <c r="L697" s="62"/>
      <c r="P697" s="61"/>
    </row>
    <row r="698" spans="6:16">
      <c r="F698" s="63"/>
      <c r="G698" s="62"/>
      <c r="I698" s="61"/>
      <c r="K698" s="62"/>
      <c r="L698" s="62"/>
      <c r="P698" s="61"/>
    </row>
    <row r="699" spans="6:16">
      <c r="F699" s="63"/>
      <c r="G699" s="62"/>
      <c r="I699" s="61"/>
      <c r="K699" s="62"/>
      <c r="L699" s="62"/>
      <c r="P699" s="61"/>
    </row>
    <row r="700" spans="6:16">
      <c r="F700" s="63"/>
      <c r="G700" s="62"/>
      <c r="I700" s="61"/>
      <c r="K700" s="62"/>
      <c r="L700" s="62"/>
      <c r="P700" s="61"/>
    </row>
    <row r="701" spans="6:16">
      <c r="F701" s="63"/>
      <c r="G701" s="62"/>
      <c r="I701" s="61"/>
      <c r="K701" s="62"/>
      <c r="L701" s="62"/>
      <c r="P701" s="61"/>
    </row>
    <row r="702" spans="6:16">
      <c r="F702" s="63"/>
      <c r="G702" s="62"/>
      <c r="I702" s="61"/>
      <c r="K702" s="62"/>
      <c r="L702" s="62"/>
      <c r="P702" s="61"/>
    </row>
    <row r="703" spans="6:16">
      <c r="F703" s="63"/>
      <c r="G703" s="62"/>
      <c r="I703" s="61"/>
      <c r="K703" s="62"/>
      <c r="L703" s="62"/>
      <c r="P703" s="61"/>
    </row>
    <row r="704" spans="6:16">
      <c r="F704" s="63"/>
      <c r="G704" s="62"/>
      <c r="I704" s="61"/>
      <c r="K704" s="62"/>
      <c r="L704" s="62"/>
      <c r="P704" s="61"/>
    </row>
    <row r="705" spans="6:16">
      <c r="F705" s="63"/>
      <c r="G705" s="62"/>
      <c r="I705" s="61"/>
      <c r="K705" s="62"/>
      <c r="L705" s="62"/>
      <c r="P705" s="61"/>
    </row>
    <row r="706" spans="6:16">
      <c r="F706" s="63"/>
      <c r="G706" s="62"/>
      <c r="I706" s="61"/>
      <c r="K706" s="62"/>
      <c r="L706" s="62"/>
      <c r="P706" s="61"/>
    </row>
    <row r="707" spans="6:16">
      <c r="F707" s="63"/>
      <c r="G707" s="62"/>
      <c r="I707" s="61"/>
      <c r="K707" s="62"/>
      <c r="L707" s="62"/>
      <c r="P707" s="61"/>
    </row>
    <row r="708" spans="6:16">
      <c r="F708" s="63"/>
      <c r="G708" s="62"/>
      <c r="I708" s="61"/>
      <c r="K708" s="62"/>
      <c r="L708" s="62"/>
      <c r="P708" s="61"/>
    </row>
    <row r="709" spans="6:16">
      <c r="F709" s="63"/>
      <c r="G709" s="62"/>
      <c r="I709" s="61"/>
      <c r="K709" s="62"/>
      <c r="L709" s="62"/>
      <c r="P709" s="61"/>
    </row>
    <row r="710" spans="6:16">
      <c r="F710" s="63"/>
      <c r="G710" s="62"/>
      <c r="I710" s="61"/>
      <c r="K710" s="62"/>
      <c r="L710" s="62"/>
      <c r="P710" s="61"/>
    </row>
    <row r="711" spans="6:16">
      <c r="F711" s="63"/>
      <c r="G711" s="62"/>
      <c r="I711" s="61"/>
      <c r="K711" s="62"/>
      <c r="L711" s="62"/>
      <c r="P711" s="61"/>
    </row>
    <row r="712" spans="6:16">
      <c r="F712" s="63"/>
      <c r="G712" s="62"/>
      <c r="I712" s="61"/>
      <c r="K712" s="62"/>
      <c r="L712" s="62"/>
      <c r="P712" s="61"/>
    </row>
    <row r="713" spans="6:16">
      <c r="F713" s="63"/>
      <c r="G713" s="62"/>
      <c r="I713" s="61"/>
      <c r="K713" s="62"/>
      <c r="L713" s="62"/>
      <c r="P713" s="61"/>
    </row>
    <row r="714" spans="6:16">
      <c r="F714" s="63"/>
      <c r="G714" s="62"/>
      <c r="I714" s="61"/>
      <c r="K714" s="62"/>
      <c r="L714" s="62"/>
      <c r="P714" s="61"/>
    </row>
    <row r="715" spans="6:16">
      <c r="F715" s="63"/>
      <c r="G715" s="62"/>
      <c r="I715" s="61"/>
      <c r="K715" s="62"/>
      <c r="L715" s="62"/>
      <c r="P715" s="61"/>
    </row>
    <row r="716" spans="6:16">
      <c r="F716" s="63"/>
      <c r="G716" s="62"/>
      <c r="I716" s="61"/>
      <c r="K716" s="62"/>
      <c r="L716" s="62"/>
      <c r="P716" s="61"/>
    </row>
    <row r="717" spans="6:16">
      <c r="F717" s="63"/>
      <c r="G717" s="62"/>
      <c r="I717" s="61"/>
      <c r="K717" s="62"/>
      <c r="L717" s="62"/>
      <c r="P717" s="61"/>
    </row>
    <row r="718" spans="6:16">
      <c r="F718" s="63"/>
      <c r="G718" s="62"/>
      <c r="I718" s="61"/>
      <c r="K718" s="62"/>
      <c r="L718" s="62"/>
      <c r="P718" s="61"/>
    </row>
    <row r="719" spans="6:16">
      <c r="F719" s="63"/>
      <c r="G719" s="62"/>
      <c r="I719" s="61"/>
      <c r="K719" s="62"/>
      <c r="L719" s="62"/>
      <c r="P719" s="61"/>
    </row>
    <row r="720" spans="6:16">
      <c r="F720" s="63"/>
      <c r="G720" s="62"/>
      <c r="I720" s="61"/>
      <c r="K720" s="62"/>
      <c r="L720" s="62"/>
      <c r="P720" s="61"/>
    </row>
    <row r="721" spans="6:16">
      <c r="F721" s="63"/>
      <c r="G721" s="62"/>
      <c r="I721" s="61"/>
      <c r="K721" s="62"/>
      <c r="L721" s="62"/>
      <c r="P721" s="61"/>
    </row>
    <row r="722" spans="6:16">
      <c r="F722" s="63"/>
      <c r="G722" s="62"/>
      <c r="I722" s="61"/>
      <c r="K722" s="62"/>
      <c r="L722" s="62"/>
      <c r="P722" s="61"/>
    </row>
    <row r="723" spans="6:16">
      <c r="F723" s="63"/>
      <c r="G723" s="62"/>
      <c r="I723" s="61"/>
      <c r="K723" s="62"/>
      <c r="L723" s="62"/>
      <c r="P723" s="61"/>
    </row>
    <row r="724" spans="6:16">
      <c r="F724" s="63"/>
      <c r="G724" s="62"/>
      <c r="I724" s="61"/>
      <c r="K724" s="62"/>
      <c r="L724" s="62"/>
      <c r="P724" s="61"/>
    </row>
    <row r="725" spans="6:16">
      <c r="F725" s="63"/>
      <c r="G725" s="62"/>
      <c r="I725" s="61"/>
      <c r="K725" s="62"/>
      <c r="L725" s="62"/>
      <c r="P725" s="61"/>
    </row>
    <row r="726" spans="6:16">
      <c r="F726" s="63"/>
      <c r="G726" s="62"/>
      <c r="I726" s="61"/>
      <c r="K726" s="62"/>
      <c r="L726" s="62"/>
      <c r="P726" s="61"/>
    </row>
    <row r="727" spans="6:16">
      <c r="F727" s="63"/>
      <c r="G727" s="62"/>
      <c r="I727" s="61"/>
      <c r="K727" s="62"/>
      <c r="L727" s="62"/>
      <c r="P727" s="61"/>
    </row>
    <row r="728" spans="6:16">
      <c r="F728" s="63"/>
      <c r="G728" s="62"/>
      <c r="I728" s="61"/>
      <c r="K728" s="62"/>
      <c r="L728" s="62"/>
      <c r="P728" s="61"/>
    </row>
    <row r="729" spans="6:16">
      <c r="F729" s="63"/>
      <c r="G729" s="62"/>
      <c r="I729" s="61"/>
      <c r="K729" s="62"/>
      <c r="L729" s="62"/>
      <c r="P729" s="61"/>
    </row>
    <row r="730" spans="6:16">
      <c r="F730" s="63"/>
      <c r="G730" s="62"/>
      <c r="I730" s="61"/>
      <c r="K730" s="62"/>
      <c r="L730" s="62"/>
      <c r="P730" s="61"/>
    </row>
    <row r="731" spans="6:16">
      <c r="F731" s="63"/>
      <c r="G731" s="62"/>
      <c r="I731" s="61"/>
      <c r="K731" s="62"/>
      <c r="L731" s="62"/>
      <c r="P731" s="61"/>
    </row>
    <row r="732" spans="6:16">
      <c r="F732" s="63"/>
      <c r="G732" s="62"/>
      <c r="I732" s="61"/>
      <c r="K732" s="62"/>
      <c r="L732" s="62"/>
      <c r="P732" s="61"/>
    </row>
    <row r="733" spans="6:16">
      <c r="F733" s="63"/>
      <c r="G733" s="62"/>
      <c r="I733" s="61"/>
      <c r="K733" s="62"/>
      <c r="L733" s="62"/>
      <c r="P733" s="61"/>
    </row>
    <row r="734" spans="6:16">
      <c r="F734" s="63"/>
      <c r="G734" s="62"/>
      <c r="I734" s="61"/>
      <c r="K734" s="62"/>
      <c r="L734" s="62"/>
      <c r="P734" s="61"/>
    </row>
    <row r="735" spans="6:16">
      <c r="F735" s="63"/>
      <c r="G735" s="62"/>
      <c r="I735" s="61"/>
      <c r="K735" s="62"/>
      <c r="L735" s="62"/>
      <c r="P735" s="61"/>
    </row>
    <row r="736" spans="6:16">
      <c r="F736" s="63"/>
      <c r="G736" s="62"/>
      <c r="I736" s="61"/>
      <c r="K736" s="62"/>
      <c r="L736" s="62"/>
      <c r="P736" s="61"/>
    </row>
    <row r="737" spans="6:16">
      <c r="F737" s="63"/>
      <c r="G737" s="62"/>
      <c r="I737" s="61"/>
      <c r="K737" s="62"/>
      <c r="L737" s="62"/>
      <c r="P737" s="61"/>
    </row>
    <row r="738" spans="6:16">
      <c r="F738" s="63"/>
      <c r="G738" s="62"/>
      <c r="I738" s="61"/>
      <c r="K738" s="62"/>
      <c r="L738" s="62"/>
      <c r="P738" s="61"/>
    </row>
    <row r="739" spans="6:16">
      <c r="F739" s="63"/>
      <c r="G739" s="62"/>
      <c r="I739" s="61"/>
      <c r="K739" s="62"/>
      <c r="L739" s="62"/>
      <c r="P739" s="61"/>
    </row>
    <row r="740" spans="6:16">
      <c r="F740" s="63"/>
      <c r="G740" s="62"/>
      <c r="I740" s="61"/>
      <c r="K740" s="62"/>
      <c r="L740" s="62"/>
      <c r="P740" s="61"/>
    </row>
    <row r="741" spans="6:16">
      <c r="F741" s="63"/>
      <c r="G741" s="62"/>
      <c r="I741" s="61"/>
      <c r="K741" s="62"/>
      <c r="L741" s="62"/>
      <c r="P741" s="61"/>
    </row>
    <row r="742" spans="6:16">
      <c r="F742" s="63"/>
      <c r="G742" s="62"/>
      <c r="I742" s="61"/>
      <c r="K742" s="62"/>
      <c r="L742" s="62"/>
      <c r="P742" s="61"/>
    </row>
    <row r="743" spans="6:16">
      <c r="F743" s="63"/>
      <c r="G743" s="62"/>
      <c r="I743" s="61"/>
      <c r="K743" s="62"/>
      <c r="L743" s="62"/>
      <c r="P743" s="61"/>
    </row>
    <row r="744" spans="6:16">
      <c r="F744" s="63"/>
      <c r="G744" s="62"/>
      <c r="I744" s="61"/>
      <c r="K744" s="62"/>
      <c r="L744" s="62"/>
      <c r="P744" s="61"/>
    </row>
    <row r="745" spans="6:16">
      <c r="F745" s="63"/>
      <c r="G745" s="62"/>
      <c r="I745" s="61"/>
      <c r="K745" s="62"/>
      <c r="L745" s="62"/>
      <c r="P745" s="61"/>
    </row>
    <row r="746" spans="6:16">
      <c r="F746" s="63"/>
      <c r="G746" s="62"/>
      <c r="I746" s="61"/>
      <c r="K746" s="62"/>
      <c r="L746" s="62"/>
      <c r="P746" s="61"/>
    </row>
    <row r="747" spans="6:16">
      <c r="F747" s="63"/>
      <c r="G747" s="62"/>
      <c r="I747" s="61"/>
      <c r="K747" s="62"/>
      <c r="L747" s="62"/>
      <c r="P747" s="61"/>
    </row>
    <row r="748" spans="6:16">
      <c r="F748" s="63"/>
      <c r="G748" s="62"/>
      <c r="I748" s="61"/>
      <c r="K748" s="62"/>
      <c r="L748" s="62"/>
      <c r="P748" s="61"/>
    </row>
    <row r="749" spans="6:16">
      <c r="F749" s="63"/>
      <c r="G749" s="62"/>
      <c r="I749" s="61"/>
      <c r="K749" s="62"/>
      <c r="L749" s="62"/>
      <c r="P749" s="61"/>
    </row>
    <row r="750" spans="6:16">
      <c r="F750" s="63"/>
      <c r="G750" s="62"/>
      <c r="I750" s="61"/>
      <c r="K750" s="62"/>
      <c r="L750" s="62"/>
      <c r="P750" s="61"/>
    </row>
    <row r="751" spans="6:16">
      <c r="F751" s="63"/>
      <c r="G751" s="62"/>
      <c r="I751" s="61"/>
      <c r="K751" s="62"/>
      <c r="L751" s="62"/>
      <c r="P751" s="61"/>
    </row>
    <row r="752" spans="6:16">
      <c r="F752" s="63"/>
      <c r="G752" s="62"/>
      <c r="I752" s="61"/>
      <c r="K752" s="62"/>
      <c r="L752" s="62"/>
      <c r="P752" s="61"/>
    </row>
    <row r="753" spans="6:16">
      <c r="F753" s="63"/>
      <c r="G753" s="62"/>
      <c r="I753" s="61"/>
      <c r="K753" s="62"/>
      <c r="L753" s="62"/>
      <c r="P753" s="61"/>
    </row>
    <row r="754" spans="6:16">
      <c r="F754" s="63"/>
      <c r="G754" s="62"/>
      <c r="I754" s="61"/>
      <c r="K754" s="62"/>
      <c r="L754" s="62"/>
      <c r="P754" s="61"/>
    </row>
    <row r="755" spans="6:16">
      <c r="F755" s="63"/>
      <c r="G755" s="62"/>
      <c r="I755" s="61"/>
      <c r="K755" s="62"/>
      <c r="L755" s="62"/>
      <c r="P755" s="61"/>
    </row>
    <row r="756" spans="6:16">
      <c r="F756" s="63"/>
      <c r="G756" s="62"/>
      <c r="I756" s="61"/>
      <c r="K756" s="62"/>
      <c r="L756" s="62"/>
      <c r="P756" s="61"/>
    </row>
    <row r="757" spans="6:16">
      <c r="F757" s="63"/>
      <c r="G757" s="62"/>
      <c r="I757" s="61"/>
      <c r="K757" s="62"/>
      <c r="L757" s="62"/>
      <c r="P757" s="61"/>
    </row>
    <row r="758" spans="6:16">
      <c r="F758" s="63"/>
      <c r="G758" s="62"/>
      <c r="I758" s="61"/>
      <c r="K758" s="62"/>
      <c r="L758" s="62"/>
      <c r="P758" s="61"/>
    </row>
    <row r="759" spans="6:16">
      <c r="F759" s="63"/>
      <c r="G759" s="62"/>
      <c r="I759" s="61"/>
      <c r="K759" s="62"/>
      <c r="L759" s="62"/>
      <c r="P759" s="61"/>
    </row>
    <row r="760" spans="6:16">
      <c r="F760" s="63"/>
      <c r="G760" s="62"/>
      <c r="I760" s="61"/>
      <c r="K760" s="62"/>
      <c r="L760" s="62"/>
      <c r="P760" s="61"/>
    </row>
    <row r="761" spans="6:16">
      <c r="F761" s="63"/>
      <c r="G761" s="62"/>
      <c r="I761" s="61"/>
      <c r="K761" s="62"/>
      <c r="L761" s="62"/>
      <c r="P761" s="61"/>
    </row>
    <row r="762" spans="6:16">
      <c r="F762" s="63"/>
      <c r="G762" s="62"/>
      <c r="I762" s="61"/>
      <c r="K762" s="62"/>
      <c r="L762" s="62"/>
      <c r="P762" s="61"/>
    </row>
    <row r="763" spans="6:16">
      <c r="F763" s="63"/>
      <c r="G763" s="62"/>
      <c r="I763" s="61"/>
      <c r="K763" s="62"/>
      <c r="L763" s="62"/>
      <c r="P763" s="61"/>
    </row>
    <row r="764" spans="6:16">
      <c r="F764" s="63"/>
      <c r="G764" s="62"/>
      <c r="I764" s="61"/>
      <c r="K764" s="62"/>
      <c r="L764" s="62"/>
      <c r="P764" s="61"/>
    </row>
    <row r="765" spans="6:16">
      <c r="F765" s="63"/>
      <c r="G765" s="62"/>
      <c r="I765" s="61"/>
      <c r="K765" s="62"/>
      <c r="L765" s="62"/>
      <c r="P765" s="61"/>
    </row>
    <row r="766" spans="6:16">
      <c r="F766" s="63"/>
      <c r="G766" s="62"/>
      <c r="I766" s="61"/>
      <c r="K766" s="62"/>
      <c r="L766" s="62"/>
      <c r="P766" s="61"/>
    </row>
    <row r="767" spans="6:16">
      <c r="F767" s="63"/>
      <c r="G767" s="62"/>
      <c r="I767" s="61"/>
      <c r="K767" s="62"/>
      <c r="L767" s="62"/>
      <c r="P767" s="61"/>
    </row>
    <row r="768" spans="6:16">
      <c r="F768" s="63"/>
      <c r="G768" s="62"/>
      <c r="I768" s="61"/>
      <c r="K768" s="62"/>
      <c r="L768" s="62"/>
      <c r="P768" s="61"/>
    </row>
    <row r="769" spans="6:16">
      <c r="F769" s="63"/>
      <c r="G769" s="62"/>
      <c r="I769" s="61"/>
      <c r="K769" s="62"/>
      <c r="L769" s="62"/>
      <c r="P769" s="61"/>
    </row>
    <row r="770" spans="6:16">
      <c r="F770" s="63"/>
      <c r="G770" s="62"/>
      <c r="I770" s="61"/>
      <c r="K770" s="62"/>
      <c r="L770" s="62"/>
      <c r="P770" s="61"/>
    </row>
    <row r="771" spans="6:16">
      <c r="F771" s="63"/>
      <c r="G771" s="62"/>
      <c r="I771" s="61"/>
      <c r="K771" s="62"/>
      <c r="L771" s="62"/>
      <c r="P771" s="61"/>
    </row>
    <row r="772" spans="6:16">
      <c r="F772" s="63"/>
      <c r="G772" s="62"/>
      <c r="I772" s="61"/>
      <c r="K772" s="62"/>
      <c r="L772" s="62"/>
      <c r="P772" s="61"/>
    </row>
    <row r="773" spans="6:16">
      <c r="F773" s="63"/>
      <c r="G773" s="62"/>
      <c r="I773" s="61"/>
      <c r="K773" s="62"/>
      <c r="L773" s="62"/>
      <c r="P773" s="61"/>
    </row>
    <row r="774" spans="6:16">
      <c r="F774" s="63"/>
      <c r="G774" s="62"/>
      <c r="I774" s="61"/>
      <c r="K774" s="62"/>
      <c r="L774" s="62"/>
      <c r="P774" s="61"/>
    </row>
    <row r="775" spans="6:16">
      <c r="F775" s="63"/>
      <c r="G775" s="62"/>
      <c r="I775" s="61"/>
      <c r="K775" s="62"/>
      <c r="L775" s="62"/>
      <c r="P775" s="61"/>
    </row>
    <row r="776" spans="6:16">
      <c r="F776" s="63"/>
      <c r="G776" s="62"/>
      <c r="I776" s="61"/>
      <c r="K776" s="62"/>
      <c r="L776" s="62"/>
      <c r="P776" s="61"/>
    </row>
    <row r="777" spans="6:16">
      <c r="F777" s="63"/>
      <c r="G777" s="62"/>
      <c r="I777" s="61"/>
      <c r="K777" s="62"/>
      <c r="L777" s="62"/>
      <c r="P777" s="61"/>
    </row>
    <row r="778" spans="6:16">
      <c r="F778" s="63"/>
      <c r="G778" s="62"/>
      <c r="I778" s="61"/>
      <c r="K778" s="62"/>
      <c r="L778" s="62"/>
      <c r="P778" s="61"/>
    </row>
    <row r="779" spans="6:16">
      <c r="F779" s="63"/>
      <c r="G779" s="62"/>
      <c r="I779" s="61"/>
      <c r="K779" s="62"/>
      <c r="L779" s="62"/>
      <c r="P779" s="61"/>
    </row>
    <row r="780" spans="6:16">
      <c r="F780" s="63"/>
      <c r="G780" s="62"/>
      <c r="I780" s="61"/>
      <c r="K780" s="62"/>
      <c r="L780" s="62"/>
      <c r="P780" s="61"/>
    </row>
    <row r="781" spans="6:16">
      <c r="F781" s="63"/>
      <c r="G781" s="62"/>
      <c r="I781" s="61"/>
      <c r="K781" s="62"/>
      <c r="L781" s="62"/>
      <c r="P781" s="61"/>
    </row>
    <row r="782" spans="6:16">
      <c r="F782" s="63"/>
      <c r="G782" s="62"/>
      <c r="I782" s="61"/>
      <c r="K782" s="62"/>
      <c r="L782" s="62"/>
      <c r="P782" s="61"/>
    </row>
    <row r="783" spans="6:16">
      <c r="F783" s="63"/>
      <c r="G783" s="62"/>
      <c r="I783" s="61"/>
      <c r="K783" s="62"/>
      <c r="L783" s="62"/>
      <c r="P783" s="61"/>
    </row>
    <row r="784" spans="6:16">
      <c r="F784" s="63"/>
      <c r="G784" s="62"/>
      <c r="I784" s="61"/>
      <c r="K784" s="62"/>
      <c r="L784" s="62"/>
      <c r="P784" s="61"/>
    </row>
    <row r="785" spans="6:16">
      <c r="F785" s="63"/>
      <c r="G785" s="62"/>
      <c r="I785" s="61"/>
      <c r="K785" s="62"/>
      <c r="L785" s="62"/>
      <c r="P785" s="61"/>
    </row>
    <row r="786" spans="6:16">
      <c r="F786" s="63"/>
      <c r="G786" s="62"/>
      <c r="I786" s="61"/>
      <c r="K786" s="62"/>
      <c r="L786" s="62"/>
      <c r="P786" s="61"/>
    </row>
    <row r="787" spans="6:16">
      <c r="F787" s="63"/>
      <c r="G787" s="62"/>
      <c r="I787" s="61"/>
      <c r="K787" s="62"/>
      <c r="L787" s="62"/>
      <c r="P787" s="61"/>
    </row>
    <row r="788" spans="6:16">
      <c r="F788" s="63"/>
      <c r="G788" s="62"/>
      <c r="I788" s="61"/>
      <c r="K788" s="62"/>
      <c r="L788" s="62"/>
      <c r="P788" s="61"/>
    </row>
    <row r="789" spans="6:16">
      <c r="F789" s="63"/>
      <c r="G789" s="62"/>
      <c r="I789" s="61"/>
      <c r="K789" s="62"/>
      <c r="L789" s="62"/>
      <c r="P789" s="61"/>
    </row>
    <row r="790" spans="6:16">
      <c r="F790" s="63"/>
      <c r="G790" s="62"/>
      <c r="I790" s="61"/>
      <c r="K790" s="62"/>
      <c r="L790" s="62"/>
      <c r="P790" s="61"/>
    </row>
    <row r="791" spans="6:16">
      <c r="F791" s="63"/>
      <c r="G791" s="62"/>
      <c r="I791" s="61"/>
      <c r="K791" s="62"/>
      <c r="L791" s="62"/>
      <c r="P791" s="61"/>
    </row>
    <row r="792" spans="6:16">
      <c r="F792" s="63"/>
      <c r="G792" s="62"/>
      <c r="I792" s="61"/>
      <c r="K792" s="62"/>
      <c r="L792" s="62"/>
      <c r="P792" s="61"/>
    </row>
    <row r="793" spans="6:16">
      <c r="F793" s="63"/>
      <c r="G793" s="62"/>
      <c r="I793" s="61"/>
      <c r="K793" s="62"/>
      <c r="L793" s="62"/>
      <c r="P793" s="61"/>
    </row>
    <row r="794" spans="6:16">
      <c r="F794" s="63"/>
      <c r="G794" s="62"/>
      <c r="I794" s="61"/>
      <c r="K794" s="62"/>
      <c r="L794" s="62"/>
      <c r="P794" s="61"/>
    </row>
    <row r="795" spans="6:16">
      <c r="F795" s="63"/>
      <c r="G795" s="62"/>
      <c r="I795" s="61"/>
      <c r="K795" s="62"/>
      <c r="L795" s="62"/>
      <c r="P795" s="61"/>
    </row>
    <row r="796" spans="6:16">
      <c r="F796" s="63"/>
      <c r="G796" s="62"/>
      <c r="I796" s="61"/>
      <c r="K796" s="62"/>
      <c r="L796" s="62"/>
      <c r="P796" s="61"/>
    </row>
    <row r="797" spans="6:16">
      <c r="F797" s="63"/>
      <c r="G797" s="62"/>
      <c r="I797" s="61"/>
      <c r="K797" s="62"/>
      <c r="L797" s="62"/>
      <c r="P797" s="61"/>
    </row>
    <row r="798" spans="6:16">
      <c r="F798" s="63"/>
      <c r="G798" s="62"/>
      <c r="I798" s="61"/>
      <c r="K798" s="62"/>
      <c r="L798" s="62"/>
      <c r="P798" s="61"/>
    </row>
    <row r="799" spans="6:16">
      <c r="F799" s="63"/>
      <c r="G799" s="62"/>
      <c r="I799" s="61"/>
      <c r="K799" s="62"/>
      <c r="L799" s="62"/>
      <c r="P799" s="61"/>
    </row>
    <row r="800" spans="6:16">
      <c r="F800" s="63"/>
      <c r="G800" s="62"/>
      <c r="I800" s="61"/>
      <c r="K800" s="62"/>
      <c r="L800" s="62"/>
      <c r="P800" s="61"/>
    </row>
    <row r="801" spans="6:16">
      <c r="F801" s="63"/>
      <c r="G801" s="62"/>
      <c r="I801" s="61"/>
      <c r="K801" s="62"/>
      <c r="L801" s="62"/>
      <c r="P801" s="61"/>
    </row>
    <row r="802" spans="6:16">
      <c r="F802" s="63"/>
      <c r="G802" s="62"/>
      <c r="I802" s="61"/>
      <c r="K802" s="62"/>
      <c r="L802" s="62"/>
      <c r="P802" s="61"/>
    </row>
    <row r="803" spans="6:16">
      <c r="F803" s="63"/>
      <c r="G803" s="62"/>
      <c r="I803" s="61"/>
      <c r="K803" s="62"/>
      <c r="L803" s="62"/>
      <c r="P803" s="61"/>
    </row>
    <row r="804" spans="6:16">
      <c r="F804" s="63"/>
      <c r="G804" s="62"/>
      <c r="I804" s="61"/>
      <c r="K804" s="62"/>
      <c r="L804" s="62"/>
      <c r="P804" s="61"/>
    </row>
    <row r="805" spans="6:16">
      <c r="F805" s="63"/>
      <c r="G805" s="62"/>
      <c r="I805" s="61"/>
      <c r="K805" s="62"/>
      <c r="L805" s="62"/>
      <c r="P805" s="61"/>
    </row>
    <row r="806" spans="6:16">
      <c r="F806" s="63"/>
      <c r="G806" s="62"/>
      <c r="I806" s="61"/>
      <c r="K806" s="62"/>
      <c r="L806" s="62"/>
      <c r="P806" s="61"/>
    </row>
    <row r="807" spans="6:16">
      <c r="F807" s="63"/>
      <c r="G807" s="62"/>
      <c r="I807" s="61"/>
      <c r="K807" s="62"/>
      <c r="L807" s="62"/>
      <c r="P807" s="61"/>
    </row>
    <row r="808" spans="6:16">
      <c r="F808" s="63"/>
      <c r="G808" s="62"/>
      <c r="I808" s="61"/>
      <c r="K808" s="62"/>
      <c r="L808" s="62"/>
      <c r="P808" s="61"/>
    </row>
    <row r="809" spans="6:16">
      <c r="F809" s="63"/>
      <c r="G809" s="62"/>
      <c r="I809" s="61"/>
      <c r="K809" s="62"/>
      <c r="L809" s="62"/>
      <c r="P809" s="61"/>
    </row>
    <row r="810" spans="6:16">
      <c r="F810" s="63"/>
      <c r="G810" s="62"/>
      <c r="I810" s="61"/>
      <c r="K810" s="62"/>
      <c r="L810" s="62"/>
      <c r="P810" s="61"/>
    </row>
    <row r="811" spans="6:16">
      <c r="F811" s="63"/>
      <c r="G811" s="62"/>
      <c r="I811" s="61"/>
      <c r="K811" s="62"/>
      <c r="L811" s="62"/>
      <c r="P811" s="61"/>
    </row>
    <row r="812" spans="6:16">
      <c r="F812" s="63"/>
      <c r="G812" s="62"/>
      <c r="I812" s="61"/>
      <c r="K812" s="62"/>
      <c r="L812" s="62"/>
      <c r="P812" s="61"/>
    </row>
    <row r="813" spans="6:16">
      <c r="F813" s="63"/>
      <c r="G813" s="62"/>
      <c r="I813" s="61"/>
      <c r="K813" s="62"/>
      <c r="L813" s="62"/>
      <c r="P813" s="61"/>
    </row>
    <row r="814" spans="6:16">
      <c r="F814" s="63"/>
      <c r="G814" s="62"/>
      <c r="I814" s="61"/>
      <c r="K814" s="62"/>
      <c r="L814" s="62"/>
      <c r="P814" s="61"/>
    </row>
    <row r="815" spans="6:16">
      <c r="F815" s="63"/>
      <c r="G815" s="62"/>
      <c r="I815" s="61"/>
      <c r="K815" s="62"/>
      <c r="L815" s="62"/>
      <c r="P815" s="61"/>
    </row>
    <row r="816" spans="6:16">
      <c r="F816" s="63"/>
      <c r="G816" s="62"/>
      <c r="I816" s="61"/>
      <c r="K816" s="62"/>
      <c r="L816" s="62"/>
      <c r="P816" s="61"/>
    </row>
    <row r="817" spans="6:16">
      <c r="F817" s="63"/>
      <c r="G817" s="62"/>
      <c r="I817" s="61"/>
      <c r="K817" s="62"/>
      <c r="L817" s="62"/>
      <c r="P817" s="61"/>
    </row>
    <row r="818" spans="6:16">
      <c r="F818" s="63"/>
      <c r="G818" s="62"/>
      <c r="I818" s="61"/>
      <c r="K818" s="62"/>
      <c r="L818" s="62"/>
      <c r="P818" s="61"/>
    </row>
    <row r="819" spans="6:16">
      <c r="F819" s="63"/>
      <c r="G819" s="62"/>
      <c r="I819" s="61"/>
      <c r="K819" s="62"/>
      <c r="L819" s="62"/>
      <c r="P819" s="61"/>
    </row>
    <row r="820" spans="6:16">
      <c r="F820" s="63"/>
      <c r="G820" s="62"/>
      <c r="I820" s="61"/>
      <c r="K820" s="62"/>
      <c r="L820" s="62"/>
      <c r="P820" s="61"/>
    </row>
    <row r="821" spans="6:16">
      <c r="F821" s="63"/>
      <c r="G821" s="62"/>
      <c r="I821" s="61"/>
      <c r="K821" s="62"/>
      <c r="L821" s="62"/>
      <c r="P821" s="61"/>
    </row>
    <row r="822" spans="6:16">
      <c r="F822" s="63"/>
      <c r="G822" s="62"/>
      <c r="I822" s="61"/>
      <c r="K822" s="62"/>
      <c r="L822" s="62"/>
      <c r="P822" s="61"/>
    </row>
    <row r="823" spans="6:16">
      <c r="F823" s="63"/>
      <c r="G823" s="62"/>
      <c r="I823" s="61"/>
      <c r="K823" s="62"/>
      <c r="L823" s="62"/>
      <c r="P823" s="61"/>
    </row>
    <row r="824" spans="6:16">
      <c r="F824" s="63"/>
      <c r="G824" s="62"/>
      <c r="I824" s="61"/>
      <c r="K824" s="62"/>
      <c r="L824" s="62"/>
      <c r="P824" s="61"/>
    </row>
    <row r="825" spans="6:16">
      <c r="F825" s="63"/>
      <c r="G825" s="62"/>
      <c r="I825" s="61"/>
      <c r="K825" s="62"/>
      <c r="L825" s="62"/>
      <c r="P825" s="61"/>
    </row>
    <row r="826" spans="6:16">
      <c r="F826" s="63"/>
      <c r="G826" s="62"/>
      <c r="I826" s="61"/>
      <c r="K826" s="62"/>
      <c r="L826" s="62"/>
      <c r="P826" s="61"/>
    </row>
    <row r="827" spans="6:16">
      <c r="F827" s="63"/>
      <c r="G827" s="62"/>
      <c r="I827" s="61"/>
      <c r="K827" s="62"/>
      <c r="L827" s="62"/>
      <c r="P827" s="61"/>
    </row>
    <row r="828" spans="6:16">
      <c r="F828" s="63"/>
      <c r="G828" s="62"/>
      <c r="I828" s="61"/>
      <c r="K828" s="62"/>
      <c r="L828" s="62"/>
      <c r="P828" s="61"/>
    </row>
    <row r="829" spans="6:16">
      <c r="F829" s="63"/>
      <c r="G829" s="62"/>
      <c r="I829" s="61"/>
      <c r="K829" s="62"/>
      <c r="L829" s="62"/>
      <c r="P829" s="61"/>
    </row>
    <row r="830" spans="6:16">
      <c r="F830" s="63"/>
      <c r="G830" s="62"/>
      <c r="I830" s="61"/>
      <c r="K830" s="62"/>
      <c r="L830" s="62"/>
      <c r="P830" s="61"/>
    </row>
    <row r="831" spans="6:16">
      <c r="F831" s="63"/>
      <c r="G831" s="62"/>
      <c r="I831" s="61"/>
      <c r="K831" s="62"/>
      <c r="L831" s="62"/>
      <c r="P831" s="61"/>
    </row>
    <row r="832" spans="6:16">
      <c r="F832" s="63"/>
      <c r="G832" s="62"/>
      <c r="I832" s="61"/>
      <c r="K832" s="62"/>
      <c r="L832" s="62"/>
      <c r="P832" s="61"/>
    </row>
    <row r="833" spans="6:16">
      <c r="F833" s="63"/>
      <c r="G833" s="62"/>
      <c r="I833" s="61"/>
      <c r="K833" s="62"/>
      <c r="L833" s="62"/>
      <c r="P833" s="61"/>
    </row>
    <row r="834" spans="6:16">
      <c r="F834" s="63"/>
      <c r="G834" s="62"/>
      <c r="I834" s="61"/>
      <c r="K834" s="62"/>
      <c r="L834" s="62"/>
      <c r="P834" s="61"/>
    </row>
    <row r="835" spans="6:16">
      <c r="F835" s="63"/>
      <c r="G835" s="62"/>
      <c r="I835" s="61"/>
      <c r="K835" s="62"/>
      <c r="L835" s="62"/>
      <c r="P835" s="61"/>
    </row>
    <row r="836" spans="6:16">
      <c r="F836" s="63"/>
      <c r="G836" s="62"/>
      <c r="I836" s="61"/>
      <c r="K836" s="62"/>
      <c r="L836" s="62"/>
      <c r="P836" s="61"/>
    </row>
    <row r="837" spans="6:16">
      <c r="F837" s="63"/>
      <c r="G837" s="62"/>
      <c r="I837" s="61"/>
      <c r="K837" s="62"/>
      <c r="L837" s="62"/>
      <c r="P837" s="61"/>
    </row>
    <row r="838" spans="6:16">
      <c r="F838" s="63"/>
      <c r="G838" s="62"/>
      <c r="I838" s="61"/>
      <c r="K838" s="62"/>
      <c r="L838" s="62"/>
      <c r="P838" s="61"/>
    </row>
    <row r="839" spans="6:16">
      <c r="F839" s="63"/>
      <c r="G839" s="62"/>
      <c r="I839" s="61"/>
      <c r="K839" s="62"/>
      <c r="L839" s="62"/>
      <c r="P839" s="61"/>
    </row>
    <row r="840" spans="6:16">
      <c r="F840" s="63"/>
      <c r="G840" s="62"/>
      <c r="I840" s="61"/>
      <c r="K840" s="62"/>
      <c r="L840" s="62"/>
      <c r="P840" s="61"/>
    </row>
    <row r="841" spans="6:16">
      <c r="F841" s="63"/>
      <c r="G841" s="62"/>
      <c r="I841" s="61"/>
      <c r="K841" s="62"/>
      <c r="L841" s="62"/>
      <c r="P841" s="61"/>
    </row>
    <row r="842" spans="6:16">
      <c r="F842" s="63"/>
      <c r="G842" s="62"/>
      <c r="I842" s="61"/>
      <c r="K842" s="62"/>
      <c r="L842" s="62"/>
      <c r="P842" s="61"/>
    </row>
    <row r="843" spans="6:16">
      <c r="F843" s="63"/>
      <c r="G843" s="62"/>
      <c r="I843" s="61"/>
      <c r="K843" s="62"/>
      <c r="L843" s="62"/>
      <c r="P843" s="61"/>
    </row>
    <row r="844" spans="6:16">
      <c r="F844" s="63"/>
      <c r="G844" s="62"/>
      <c r="I844" s="61"/>
      <c r="K844" s="62"/>
      <c r="L844" s="62"/>
      <c r="P844" s="61"/>
    </row>
    <row r="845" spans="6:16">
      <c r="F845" s="63"/>
      <c r="G845" s="62"/>
      <c r="I845" s="61"/>
      <c r="K845" s="62"/>
      <c r="L845" s="62"/>
      <c r="P845" s="61"/>
    </row>
    <row r="846" spans="6:16">
      <c r="F846" s="63"/>
      <c r="G846" s="62"/>
      <c r="I846" s="61"/>
      <c r="K846" s="62"/>
      <c r="L846" s="62"/>
      <c r="P846" s="61"/>
    </row>
    <row r="847" spans="6:16">
      <c r="F847" s="63"/>
      <c r="G847" s="62"/>
      <c r="I847" s="61"/>
      <c r="K847" s="62"/>
      <c r="L847" s="62"/>
      <c r="P847" s="61"/>
    </row>
    <row r="848" spans="6:16">
      <c r="F848" s="63"/>
      <c r="G848" s="62"/>
      <c r="I848" s="61"/>
      <c r="K848" s="62"/>
      <c r="L848" s="62"/>
      <c r="P848" s="61"/>
    </row>
    <row r="849" spans="6:16">
      <c r="F849" s="63"/>
      <c r="G849" s="62"/>
      <c r="I849" s="61"/>
      <c r="K849" s="62"/>
      <c r="L849" s="62"/>
      <c r="P849" s="61"/>
    </row>
    <row r="850" spans="6:16">
      <c r="F850" s="63"/>
      <c r="G850" s="62"/>
      <c r="I850" s="61"/>
      <c r="K850" s="62"/>
      <c r="L850" s="62"/>
      <c r="P850" s="61"/>
    </row>
    <row r="851" spans="6:16">
      <c r="F851" s="63"/>
      <c r="G851" s="62"/>
      <c r="I851" s="61"/>
      <c r="K851" s="62"/>
      <c r="L851" s="62"/>
      <c r="P851" s="61"/>
    </row>
    <row r="852" spans="6:16">
      <c r="F852" s="63"/>
      <c r="G852" s="62"/>
      <c r="I852" s="61"/>
      <c r="K852" s="62"/>
      <c r="L852" s="62"/>
      <c r="P852" s="61"/>
    </row>
    <row r="853" spans="6:16">
      <c r="F853" s="63"/>
      <c r="G853" s="62"/>
      <c r="I853" s="61"/>
      <c r="K853" s="62"/>
      <c r="L853" s="62"/>
      <c r="P853" s="61"/>
    </row>
    <row r="854" spans="6:16">
      <c r="F854" s="63"/>
      <c r="G854" s="62"/>
      <c r="I854" s="61"/>
      <c r="K854" s="62"/>
      <c r="L854" s="62"/>
      <c r="P854" s="61"/>
    </row>
    <row r="855" spans="6:16">
      <c r="F855" s="63"/>
      <c r="G855" s="62"/>
      <c r="I855" s="61"/>
      <c r="K855" s="62"/>
      <c r="L855" s="62"/>
      <c r="P855" s="61"/>
    </row>
    <row r="856" spans="6:16">
      <c r="F856" s="63"/>
      <c r="G856" s="62"/>
      <c r="I856" s="61"/>
      <c r="K856" s="62"/>
      <c r="L856" s="62"/>
      <c r="P856" s="61"/>
    </row>
    <row r="857" spans="6:16">
      <c r="F857" s="63"/>
      <c r="G857" s="62"/>
      <c r="I857" s="61"/>
      <c r="K857" s="62"/>
      <c r="L857" s="62"/>
      <c r="P857" s="61"/>
    </row>
    <row r="858" spans="6:16">
      <c r="F858" s="63"/>
      <c r="G858" s="62"/>
      <c r="I858" s="61"/>
      <c r="K858" s="62"/>
      <c r="L858" s="62"/>
      <c r="P858" s="61"/>
    </row>
    <row r="859" spans="6:16">
      <c r="F859" s="63"/>
      <c r="G859" s="62"/>
      <c r="I859" s="61"/>
      <c r="K859" s="62"/>
      <c r="L859" s="62"/>
      <c r="P859" s="61"/>
    </row>
    <row r="860" spans="6:16">
      <c r="F860" s="63"/>
      <c r="G860" s="62"/>
      <c r="I860" s="61"/>
      <c r="K860" s="62"/>
      <c r="L860" s="62"/>
      <c r="P860" s="61"/>
    </row>
    <row r="861" spans="6:16">
      <c r="F861" s="63"/>
      <c r="G861" s="62"/>
      <c r="I861" s="61"/>
      <c r="K861" s="62"/>
      <c r="L861" s="62"/>
      <c r="P861" s="61"/>
    </row>
    <row r="862" spans="6:16">
      <c r="F862" s="63"/>
      <c r="G862" s="62"/>
      <c r="I862" s="61"/>
      <c r="K862" s="62"/>
      <c r="L862" s="62"/>
      <c r="P862" s="61"/>
    </row>
    <row r="863" spans="6:16">
      <c r="F863" s="63"/>
      <c r="G863" s="62"/>
      <c r="I863" s="61"/>
      <c r="K863" s="62"/>
      <c r="L863" s="62"/>
      <c r="P863" s="61"/>
    </row>
    <row r="864" spans="6:16">
      <c r="F864" s="63"/>
      <c r="G864" s="62"/>
      <c r="I864" s="61"/>
      <c r="K864" s="62"/>
      <c r="L864" s="62"/>
      <c r="P864" s="61"/>
    </row>
    <row r="865" spans="6:16">
      <c r="F865" s="63"/>
      <c r="G865" s="62"/>
      <c r="I865" s="61"/>
      <c r="K865" s="62"/>
      <c r="L865" s="62"/>
      <c r="P865" s="61"/>
    </row>
    <row r="866" spans="6:16">
      <c r="F866" s="63"/>
      <c r="G866" s="62"/>
      <c r="I866" s="61"/>
      <c r="K866" s="62"/>
      <c r="L866" s="62"/>
      <c r="P866" s="61"/>
    </row>
    <row r="867" spans="6:16">
      <c r="F867" s="63"/>
      <c r="G867" s="62"/>
      <c r="I867" s="61"/>
      <c r="K867" s="62"/>
      <c r="L867" s="62"/>
      <c r="P867" s="61"/>
    </row>
    <row r="868" spans="6:16">
      <c r="F868" s="63"/>
      <c r="G868" s="62"/>
      <c r="I868" s="61"/>
      <c r="K868" s="62"/>
      <c r="L868" s="62"/>
      <c r="P868" s="61"/>
    </row>
    <row r="869" spans="6:16">
      <c r="F869" s="63"/>
      <c r="G869" s="62"/>
      <c r="I869" s="61"/>
      <c r="K869" s="62"/>
      <c r="L869" s="62"/>
      <c r="P869" s="61"/>
    </row>
    <row r="870" spans="6:16">
      <c r="F870" s="63"/>
      <c r="G870" s="62"/>
      <c r="I870" s="61"/>
      <c r="K870" s="62"/>
      <c r="L870" s="62"/>
      <c r="P870" s="61"/>
    </row>
    <row r="871" spans="6:16">
      <c r="F871" s="63"/>
      <c r="G871" s="62"/>
      <c r="I871" s="61"/>
      <c r="K871" s="62"/>
      <c r="L871" s="62"/>
      <c r="P871" s="61"/>
    </row>
    <row r="872" spans="6:16">
      <c r="F872" s="63"/>
      <c r="G872" s="62"/>
      <c r="I872" s="61"/>
      <c r="K872" s="62"/>
      <c r="L872" s="62"/>
      <c r="P872" s="61"/>
    </row>
    <row r="873" spans="6:16">
      <c r="F873" s="63"/>
      <c r="G873" s="62"/>
      <c r="I873" s="61"/>
      <c r="K873" s="62"/>
      <c r="L873" s="62"/>
      <c r="P873" s="61"/>
    </row>
    <row r="874" spans="6:16">
      <c r="F874" s="63"/>
      <c r="G874" s="62"/>
      <c r="I874" s="61"/>
      <c r="K874" s="62"/>
      <c r="L874" s="62"/>
      <c r="P874" s="61"/>
    </row>
    <row r="875" spans="6:16">
      <c r="F875" s="63"/>
      <c r="G875" s="62"/>
      <c r="I875" s="61"/>
      <c r="K875" s="62"/>
      <c r="L875" s="62"/>
      <c r="P875" s="61"/>
    </row>
    <row r="876" spans="6:16">
      <c r="F876" s="63"/>
      <c r="G876" s="62"/>
      <c r="I876" s="61"/>
      <c r="K876" s="62"/>
      <c r="L876" s="62"/>
      <c r="P876" s="61"/>
    </row>
    <row r="877" spans="6:16">
      <c r="F877" s="63"/>
      <c r="G877" s="62"/>
      <c r="I877" s="61"/>
      <c r="K877" s="62"/>
      <c r="L877" s="62"/>
      <c r="P877" s="61"/>
    </row>
    <row r="878" spans="6:16">
      <c r="F878" s="63"/>
      <c r="G878" s="62"/>
      <c r="I878" s="61"/>
      <c r="K878" s="62"/>
      <c r="L878" s="62"/>
      <c r="P878" s="61"/>
    </row>
    <row r="879" spans="6:16">
      <c r="F879" s="63"/>
      <c r="G879" s="62"/>
      <c r="I879" s="61"/>
      <c r="K879" s="62"/>
      <c r="L879" s="62"/>
      <c r="P879" s="61"/>
    </row>
    <row r="880" spans="6:16">
      <c r="F880" s="63"/>
      <c r="G880" s="62"/>
      <c r="I880" s="61"/>
      <c r="K880" s="62"/>
      <c r="L880" s="62"/>
      <c r="P880" s="61"/>
    </row>
    <row r="881" spans="6:16">
      <c r="F881" s="63"/>
      <c r="G881" s="62"/>
      <c r="I881" s="61"/>
      <c r="K881" s="62"/>
      <c r="L881" s="62"/>
      <c r="P881" s="61"/>
    </row>
    <row r="882" spans="6:16">
      <c r="F882" s="63"/>
      <c r="G882" s="62"/>
      <c r="I882" s="61"/>
      <c r="K882" s="62"/>
      <c r="L882" s="62"/>
      <c r="P882" s="61"/>
    </row>
    <row r="883" spans="6:16">
      <c r="F883" s="63"/>
      <c r="G883" s="62"/>
      <c r="I883" s="61"/>
      <c r="K883" s="62"/>
      <c r="L883" s="62"/>
      <c r="P883" s="61"/>
    </row>
    <row r="884" spans="6:16">
      <c r="F884" s="63"/>
      <c r="G884" s="62"/>
      <c r="I884" s="61"/>
      <c r="K884" s="62"/>
      <c r="L884" s="62"/>
      <c r="P884" s="61"/>
    </row>
    <row r="885" spans="6:16">
      <c r="F885" s="63"/>
      <c r="G885" s="62"/>
      <c r="I885" s="61"/>
      <c r="K885" s="62"/>
      <c r="L885" s="62"/>
      <c r="P885" s="61"/>
    </row>
    <row r="886" spans="6:16">
      <c r="F886" s="63"/>
      <c r="G886" s="62"/>
      <c r="I886" s="61"/>
      <c r="K886" s="62"/>
      <c r="L886" s="62"/>
      <c r="P886" s="61"/>
    </row>
    <row r="887" spans="6:16">
      <c r="F887" s="63"/>
      <c r="G887" s="62"/>
      <c r="I887" s="61"/>
      <c r="K887" s="62"/>
      <c r="L887" s="62"/>
      <c r="P887" s="61"/>
    </row>
    <row r="888" spans="6:16">
      <c r="F888" s="63"/>
      <c r="G888" s="62"/>
      <c r="I888" s="61"/>
      <c r="K888" s="62"/>
      <c r="L888" s="62"/>
      <c r="P888" s="61"/>
    </row>
    <row r="889" spans="6:16">
      <c r="F889" s="63"/>
      <c r="G889" s="62"/>
      <c r="I889" s="61"/>
      <c r="K889" s="62"/>
      <c r="L889" s="62"/>
      <c r="P889" s="61"/>
    </row>
    <row r="890" spans="6:16">
      <c r="F890" s="63"/>
      <c r="G890" s="62"/>
      <c r="I890" s="61"/>
      <c r="K890" s="62"/>
      <c r="L890" s="62"/>
      <c r="P890" s="61"/>
    </row>
    <row r="891" spans="6:16">
      <c r="F891" s="63"/>
      <c r="G891" s="62"/>
      <c r="I891" s="61"/>
      <c r="K891" s="62"/>
      <c r="L891" s="62"/>
      <c r="P891" s="61"/>
    </row>
    <row r="892" spans="6:16">
      <c r="F892" s="63"/>
      <c r="G892" s="62"/>
      <c r="I892" s="61"/>
      <c r="K892" s="62"/>
      <c r="L892" s="62"/>
      <c r="P892" s="61"/>
    </row>
    <row r="893" spans="6:16">
      <c r="F893" s="63"/>
      <c r="G893" s="62"/>
      <c r="I893" s="61"/>
      <c r="K893" s="62"/>
      <c r="L893" s="62"/>
      <c r="P893" s="61"/>
    </row>
    <row r="894" spans="6:16">
      <c r="F894" s="63"/>
      <c r="G894" s="62"/>
      <c r="I894" s="61"/>
      <c r="K894" s="62"/>
      <c r="L894" s="62"/>
      <c r="P894" s="61"/>
    </row>
    <row r="895" spans="6:16">
      <c r="F895" s="63"/>
      <c r="G895" s="62"/>
      <c r="I895" s="61"/>
      <c r="K895" s="62"/>
      <c r="L895" s="62"/>
      <c r="P895" s="61"/>
    </row>
    <row r="896" spans="6:16">
      <c r="F896" s="63"/>
      <c r="G896" s="62"/>
      <c r="I896" s="61"/>
      <c r="K896" s="62"/>
      <c r="L896" s="62"/>
      <c r="P896" s="61"/>
    </row>
    <row r="897" spans="6:16">
      <c r="F897" s="63"/>
      <c r="G897" s="62"/>
      <c r="I897" s="61"/>
      <c r="K897" s="62"/>
      <c r="L897" s="62"/>
      <c r="P897" s="61"/>
    </row>
    <row r="898" spans="6:16">
      <c r="F898" s="63"/>
      <c r="G898" s="62"/>
      <c r="I898" s="61"/>
      <c r="K898" s="62"/>
      <c r="L898" s="62"/>
      <c r="P898" s="61"/>
    </row>
    <row r="899" spans="6:16">
      <c r="F899" s="63"/>
      <c r="G899" s="62"/>
      <c r="I899" s="61"/>
      <c r="K899" s="62"/>
      <c r="L899" s="62"/>
      <c r="P899" s="61"/>
    </row>
    <row r="900" spans="6:16">
      <c r="F900" s="63"/>
      <c r="G900" s="62"/>
      <c r="I900" s="61"/>
      <c r="K900" s="62"/>
      <c r="L900" s="62"/>
      <c r="P900" s="61"/>
    </row>
    <row r="901" spans="6:16">
      <c r="F901" s="63"/>
      <c r="G901" s="62"/>
      <c r="I901" s="61"/>
      <c r="K901" s="62"/>
      <c r="L901" s="62"/>
      <c r="P901" s="61"/>
    </row>
    <row r="902" spans="6:16">
      <c r="F902" s="63"/>
      <c r="G902" s="62"/>
      <c r="I902" s="61"/>
      <c r="K902" s="62"/>
      <c r="L902" s="62"/>
      <c r="P902" s="61"/>
    </row>
    <row r="903" spans="6:16">
      <c r="F903" s="63"/>
      <c r="G903" s="62"/>
      <c r="I903" s="61"/>
      <c r="K903" s="62"/>
      <c r="L903" s="62"/>
      <c r="P903" s="61"/>
    </row>
    <row r="904" spans="6:16">
      <c r="F904" s="63"/>
      <c r="G904" s="62"/>
      <c r="I904" s="61"/>
      <c r="K904" s="62"/>
      <c r="L904" s="62"/>
      <c r="P904" s="61"/>
    </row>
    <row r="905" spans="6:16">
      <c r="F905" s="63"/>
      <c r="G905" s="62"/>
      <c r="I905" s="61"/>
      <c r="K905" s="62"/>
      <c r="L905" s="62"/>
      <c r="P905" s="61"/>
    </row>
    <row r="906" spans="6:16">
      <c r="F906" s="63"/>
      <c r="G906" s="62"/>
      <c r="I906" s="61"/>
      <c r="K906" s="62"/>
      <c r="L906" s="62"/>
      <c r="P906" s="61"/>
    </row>
    <row r="907" spans="6:16">
      <c r="F907" s="63"/>
      <c r="G907" s="62"/>
      <c r="I907" s="61"/>
      <c r="K907" s="62"/>
      <c r="L907" s="62"/>
      <c r="P907" s="61"/>
    </row>
    <row r="908" spans="6:16">
      <c r="F908" s="63"/>
      <c r="G908" s="62"/>
      <c r="I908" s="61"/>
      <c r="K908" s="62"/>
      <c r="L908" s="62"/>
      <c r="P908" s="61"/>
    </row>
    <row r="909" spans="6:16">
      <c r="F909" s="63"/>
      <c r="G909" s="62"/>
      <c r="I909" s="61"/>
      <c r="K909" s="62"/>
      <c r="L909" s="62"/>
      <c r="P909" s="61"/>
    </row>
    <row r="910" spans="6:16">
      <c r="F910" s="63"/>
      <c r="G910" s="62"/>
      <c r="I910" s="61"/>
      <c r="K910" s="62"/>
      <c r="L910" s="62"/>
      <c r="P910" s="61"/>
    </row>
    <row r="911" spans="6:16">
      <c r="F911" s="63"/>
      <c r="G911" s="62"/>
      <c r="I911" s="61"/>
      <c r="K911" s="62"/>
      <c r="L911" s="62"/>
      <c r="P911" s="61"/>
    </row>
    <row r="912" spans="6:16">
      <c r="F912" s="63"/>
      <c r="G912" s="62"/>
      <c r="I912" s="61"/>
      <c r="K912" s="62"/>
      <c r="L912" s="62"/>
      <c r="P912" s="61"/>
    </row>
    <row r="913" spans="6:16">
      <c r="F913" s="63"/>
      <c r="G913" s="62"/>
      <c r="I913" s="61"/>
      <c r="K913" s="62"/>
      <c r="L913" s="62"/>
      <c r="P913" s="61"/>
    </row>
    <row r="914" spans="6:16">
      <c r="F914" s="63"/>
      <c r="G914" s="62"/>
      <c r="I914" s="61"/>
      <c r="K914" s="62"/>
      <c r="L914" s="62"/>
      <c r="P914" s="61"/>
    </row>
    <row r="915" spans="6:16">
      <c r="F915" s="63"/>
      <c r="G915" s="62"/>
      <c r="I915" s="61"/>
      <c r="K915" s="62"/>
      <c r="L915" s="62"/>
      <c r="P915" s="61"/>
    </row>
    <row r="916" spans="6:16">
      <c r="F916" s="63"/>
      <c r="G916" s="62"/>
      <c r="I916" s="61"/>
      <c r="K916" s="62"/>
      <c r="L916" s="62"/>
      <c r="P916" s="61"/>
    </row>
    <row r="917" spans="6:16">
      <c r="F917" s="63"/>
      <c r="G917" s="62"/>
      <c r="I917" s="61"/>
      <c r="K917" s="62"/>
      <c r="L917" s="62"/>
      <c r="P917" s="61"/>
    </row>
    <row r="918" spans="6:16">
      <c r="F918" s="63"/>
      <c r="G918" s="62"/>
      <c r="I918" s="61"/>
      <c r="K918" s="62"/>
      <c r="L918" s="62"/>
      <c r="P918" s="61"/>
    </row>
    <row r="919" spans="6:16">
      <c r="F919" s="63"/>
      <c r="G919" s="62"/>
      <c r="I919" s="61"/>
      <c r="K919" s="62"/>
      <c r="L919" s="62"/>
      <c r="P919" s="61"/>
    </row>
    <row r="920" spans="6:16">
      <c r="F920" s="63"/>
      <c r="G920" s="62"/>
      <c r="I920" s="61"/>
      <c r="K920" s="62"/>
      <c r="L920" s="62"/>
      <c r="P920" s="61"/>
    </row>
    <row r="921" spans="6:16">
      <c r="F921" s="63"/>
      <c r="G921" s="62"/>
      <c r="I921" s="61"/>
      <c r="K921" s="62"/>
      <c r="L921" s="62"/>
      <c r="P921" s="61"/>
    </row>
    <row r="922" spans="6:16">
      <c r="F922" s="63"/>
      <c r="G922" s="62"/>
      <c r="I922" s="61"/>
      <c r="K922" s="62"/>
      <c r="L922" s="62"/>
      <c r="P922" s="61"/>
    </row>
    <row r="923" spans="6:16">
      <c r="F923" s="63"/>
      <c r="G923" s="62"/>
      <c r="I923" s="61"/>
      <c r="K923" s="62"/>
      <c r="L923" s="62"/>
      <c r="P923" s="61"/>
    </row>
    <row r="924" spans="6:16">
      <c r="F924" s="63"/>
      <c r="G924" s="62"/>
      <c r="I924" s="61"/>
      <c r="K924" s="62"/>
      <c r="L924" s="62"/>
      <c r="P924" s="61"/>
    </row>
    <row r="925" spans="6:16">
      <c r="F925" s="63"/>
      <c r="G925" s="62"/>
      <c r="I925" s="61"/>
      <c r="K925" s="62"/>
      <c r="L925" s="62"/>
      <c r="P925" s="61"/>
    </row>
    <row r="926" spans="6:16">
      <c r="F926" s="63"/>
      <c r="G926" s="62"/>
      <c r="I926" s="61"/>
      <c r="K926" s="62"/>
      <c r="L926" s="62"/>
      <c r="P926" s="61"/>
    </row>
    <row r="927" spans="6:16">
      <c r="F927" s="63"/>
      <c r="G927" s="62"/>
      <c r="I927" s="61"/>
      <c r="K927" s="62"/>
      <c r="L927" s="62"/>
      <c r="P927" s="61"/>
    </row>
    <row r="928" spans="6:16">
      <c r="F928" s="63"/>
      <c r="G928" s="62"/>
      <c r="I928" s="61"/>
      <c r="K928" s="62"/>
      <c r="L928" s="62"/>
      <c r="P928" s="61"/>
    </row>
    <row r="929" spans="6:16">
      <c r="F929" s="63"/>
      <c r="G929" s="62"/>
      <c r="I929" s="61"/>
      <c r="K929" s="62"/>
      <c r="L929" s="62"/>
      <c r="P929" s="61"/>
    </row>
    <row r="930" spans="6:16">
      <c r="F930" s="63"/>
      <c r="G930" s="62"/>
      <c r="I930" s="61"/>
      <c r="K930" s="62"/>
      <c r="L930" s="62"/>
      <c r="P930" s="61"/>
    </row>
    <row r="931" spans="6:16">
      <c r="F931" s="63"/>
      <c r="G931" s="62"/>
      <c r="I931" s="61"/>
      <c r="K931" s="62"/>
      <c r="L931" s="62"/>
      <c r="P931" s="61"/>
    </row>
    <row r="932" spans="6:16">
      <c r="F932" s="63"/>
      <c r="G932" s="62"/>
      <c r="I932" s="61"/>
      <c r="K932" s="62"/>
      <c r="L932" s="62"/>
      <c r="P932" s="61"/>
    </row>
    <row r="933" spans="6:16">
      <c r="F933" s="63"/>
      <c r="G933" s="62"/>
      <c r="I933" s="61"/>
      <c r="K933" s="62"/>
      <c r="L933" s="62"/>
      <c r="P933" s="61"/>
    </row>
    <row r="934" spans="6:16">
      <c r="F934" s="63"/>
      <c r="G934" s="62"/>
      <c r="I934" s="61"/>
      <c r="K934" s="62"/>
      <c r="L934" s="62"/>
      <c r="P934" s="61"/>
    </row>
    <row r="935" spans="6:16">
      <c r="F935" s="63"/>
      <c r="G935" s="62"/>
      <c r="I935" s="61"/>
      <c r="K935" s="62"/>
      <c r="L935" s="62"/>
      <c r="P935" s="61"/>
    </row>
    <row r="936" spans="6:16">
      <c r="F936" s="63"/>
      <c r="G936" s="62"/>
      <c r="I936" s="61"/>
      <c r="K936" s="62"/>
      <c r="L936" s="62"/>
      <c r="P936" s="61"/>
    </row>
    <row r="937" spans="6:16">
      <c r="F937" s="63"/>
      <c r="G937" s="62"/>
      <c r="I937" s="61"/>
      <c r="K937" s="62"/>
      <c r="L937" s="62"/>
      <c r="P937" s="61"/>
    </row>
    <row r="938" spans="6:16">
      <c r="F938" s="63"/>
      <c r="G938" s="62"/>
      <c r="I938" s="61"/>
      <c r="K938" s="62"/>
      <c r="L938" s="62"/>
      <c r="P938" s="61"/>
    </row>
    <row r="939" spans="6:16">
      <c r="F939" s="63"/>
      <c r="G939" s="62"/>
      <c r="I939" s="61"/>
      <c r="K939" s="62"/>
      <c r="L939" s="62"/>
      <c r="P939" s="61"/>
    </row>
    <row r="940" spans="6:16">
      <c r="F940" s="63"/>
      <c r="G940" s="62"/>
      <c r="I940" s="61"/>
      <c r="K940" s="62"/>
      <c r="L940" s="62"/>
      <c r="P940" s="61"/>
    </row>
    <row r="941" spans="6:16">
      <c r="F941" s="63"/>
      <c r="G941" s="62"/>
      <c r="I941" s="61"/>
      <c r="K941" s="62"/>
      <c r="L941" s="62"/>
      <c r="P941" s="61"/>
    </row>
    <row r="942" spans="6:16">
      <c r="F942" s="63"/>
      <c r="G942" s="62"/>
      <c r="I942" s="61"/>
      <c r="K942" s="62"/>
      <c r="L942" s="62"/>
      <c r="P942" s="61"/>
    </row>
    <row r="943" spans="6:16">
      <c r="F943" s="63"/>
      <c r="G943" s="62"/>
      <c r="I943" s="61"/>
      <c r="K943" s="62"/>
      <c r="L943" s="62"/>
      <c r="P943" s="61"/>
    </row>
    <row r="944" spans="6:16">
      <c r="F944" s="63"/>
      <c r="G944" s="62"/>
      <c r="I944" s="61"/>
      <c r="K944" s="62"/>
      <c r="L944" s="62"/>
      <c r="P944" s="61"/>
    </row>
    <row r="945" spans="6:16">
      <c r="F945" s="63"/>
      <c r="G945" s="62"/>
      <c r="I945" s="61"/>
      <c r="K945" s="62"/>
      <c r="L945" s="62"/>
      <c r="P945" s="61"/>
    </row>
    <row r="946" spans="6:16">
      <c r="F946" s="63"/>
      <c r="G946" s="62"/>
      <c r="I946" s="61"/>
      <c r="K946" s="62"/>
      <c r="L946" s="62"/>
      <c r="P946" s="61"/>
    </row>
    <row r="947" spans="6:16">
      <c r="F947" s="63"/>
      <c r="G947" s="62"/>
      <c r="I947" s="61"/>
      <c r="K947" s="62"/>
      <c r="L947" s="62"/>
      <c r="P947" s="61"/>
    </row>
    <row r="948" spans="6:16">
      <c r="F948" s="63"/>
      <c r="G948" s="62"/>
      <c r="I948" s="61"/>
      <c r="K948" s="62"/>
      <c r="L948" s="62"/>
      <c r="P948" s="61"/>
    </row>
    <row r="949" spans="6:16">
      <c r="F949" s="63"/>
      <c r="G949" s="62"/>
      <c r="I949" s="61"/>
      <c r="K949" s="62"/>
      <c r="L949" s="62"/>
      <c r="P949" s="61"/>
    </row>
    <row r="950" spans="6:16">
      <c r="F950" s="63"/>
      <c r="G950" s="62"/>
      <c r="I950" s="61"/>
      <c r="K950" s="62"/>
      <c r="L950" s="62"/>
      <c r="P950" s="61"/>
    </row>
    <row r="951" spans="6:16">
      <c r="F951" s="63"/>
      <c r="G951" s="62"/>
      <c r="I951" s="61"/>
      <c r="K951" s="62"/>
      <c r="L951" s="62"/>
      <c r="P951" s="61"/>
    </row>
    <row r="952" spans="6:16">
      <c r="F952" s="63"/>
      <c r="G952" s="62"/>
      <c r="I952" s="61"/>
      <c r="K952" s="62"/>
      <c r="L952" s="62"/>
      <c r="P952" s="61"/>
    </row>
    <row r="953" spans="6:16">
      <c r="F953" s="63"/>
      <c r="G953" s="62"/>
      <c r="I953" s="61"/>
      <c r="K953" s="62"/>
      <c r="L953" s="62"/>
      <c r="P953" s="61"/>
    </row>
    <row r="954" spans="6:16">
      <c r="F954" s="63"/>
      <c r="G954" s="62"/>
      <c r="I954" s="61"/>
      <c r="K954" s="62"/>
      <c r="L954" s="62"/>
      <c r="P954" s="61"/>
    </row>
    <row r="955" spans="6:16">
      <c r="F955" s="63"/>
      <c r="G955" s="62"/>
      <c r="I955" s="61"/>
      <c r="K955" s="62"/>
      <c r="L955" s="62"/>
      <c r="P955" s="61"/>
    </row>
    <row r="956" spans="6:16">
      <c r="F956" s="63"/>
      <c r="G956" s="62"/>
      <c r="I956" s="61"/>
      <c r="K956" s="62"/>
      <c r="L956" s="62"/>
      <c r="P956" s="61"/>
    </row>
    <row r="957" spans="6:16">
      <c r="F957" s="63"/>
      <c r="G957" s="62"/>
      <c r="I957" s="61"/>
      <c r="K957" s="62"/>
      <c r="L957" s="62"/>
      <c r="P957" s="61"/>
    </row>
    <row r="958" spans="6:16">
      <c r="F958" s="63"/>
      <c r="G958" s="62"/>
      <c r="I958" s="61"/>
      <c r="K958" s="62"/>
      <c r="L958" s="62"/>
      <c r="P958" s="61"/>
    </row>
    <row r="959" spans="6:16">
      <c r="F959" s="63"/>
      <c r="G959" s="62"/>
      <c r="I959" s="61"/>
      <c r="K959" s="62"/>
      <c r="L959" s="62"/>
      <c r="P959" s="61"/>
    </row>
    <row r="960" spans="6:16">
      <c r="F960" s="63"/>
      <c r="G960" s="62"/>
      <c r="I960" s="61"/>
      <c r="K960" s="62"/>
      <c r="L960" s="62"/>
      <c r="P960" s="61"/>
    </row>
    <row r="961" spans="6:16">
      <c r="F961" s="63"/>
      <c r="G961" s="62"/>
      <c r="I961" s="61"/>
      <c r="K961" s="62"/>
      <c r="L961" s="62"/>
      <c r="P961" s="61"/>
    </row>
    <row r="962" spans="6:16">
      <c r="F962" s="63"/>
      <c r="G962" s="62"/>
      <c r="I962" s="61"/>
      <c r="K962" s="62"/>
      <c r="L962" s="62"/>
      <c r="P962" s="61"/>
    </row>
    <row r="963" spans="6:16">
      <c r="F963" s="63"/>
      <c r="G963" s="62"/>
      <c r="I963" s="61"/>
      <c r="K963" s="62"/>
      <c r="L963" s="62"/>
      <c r="P963" s="61"/>
    </row>
    <row r="964" spans="6:16">
      <c r="F964" s="63"/>
      <c r="G964" s="62"/>
      <c r="I964" s="61"/>
      <c r="K964" s="62"/>
      <c r="L964" s="62"/>
      <c r="P964" s="61"/>
    </row>
    <row r="965" spans="6:16">
      <c r="F965" s="63"/>
      <c r="G965" s="62"/>
      <c r="I965" s="61"/>
      <c r="K965" s="62"/>
      <c r="L965" s="62"/>
      <c r="P965" s="61"/>
    </row>
    <row r="966" spans="6:16">
      <c r="F966" s="63"/>
      <c r="G966" s="62"/>
      <c r="I966" s="61"/>
      <c r="K966" s="62"/>
      <c r="L966" s="62"/>
      <c r="P966" s="61"/>
    </row>
    <row r="967" spans="6:16">
      <c r="F967" s="63"/>
      <c r="G967" s="62"/>
      <c r="I967" s="61"/>
      <c r="K967" s="62"/>
      <c r="L967" s="62"/>
      <c r="P967" s="61"/>
    </row>
    <row r="968" spans="6:16">
      <c r="F968" s="63"/>
      <c r="G968" s="62"/>
      <c r="I968" s="61"/>
      <c r="K968" s="62"/>
      <c r="L968" s="62"/>
      <c r="P968" s="61"/>
    </row>
    <row r="969" spans="6:16">
      <c r="F969" s="63"/>
      <c r="G969" s="62"/>
      <c r="I969" s="61"/>
      <c r="K969" s="62"/>
      <c r="L969" s="62"/>
      <c r="P969" s="61"/>
    </row>
    <row r="970" spans="6:16">
      <c r="F970" s="63"/>
      <c r="G970" s="62"/>
      <c r="I970" s="61"/>
      <c r="K970" s="62"/>
      <c r="L970" s="62"/>
      <c r="P970" s="61"/>
    </row>
    <row r="971" spans="6:16">
      <c r="F971" s="63"/>
      <c r="G971" s="62"/>
      <c r="I971" s="61"/>
      <c r="K971" s="62"/>
      <c r="L971" s="62"/>
      <c r="P971" s="61"/>
    </row>
    <row r="972" spans="6:16">
      <c r="F972" s="63"/>
      <c r="G972" s="62"/>
      <c r="I972" s="61"/>
      <c r="K972" s="62"/>
      <c r="L972" s="62"/>
      <c r="P972" s="61"/>
    </row>
    <row r="973" spans="6:16">
      <c r="F973" s="63"/>
      <c r="G973" s="62"/>
      <c r="I973" s="61"/>
      <c r="K973" s="62"/>
      <c r="L973" s="62"/>
      <c r="P973" s="61"/>
    </row>
    <row r="974" spans="6:16">
      <c r="F974" s="63"/>
      <c r="G974" s="62"/>
      <c r="I974" s="61"/>
      <c r="K974" s="62"/>
      <c r="L974" s="62"/>
      <c r="P974" s="61"/>
    </row>
    <row r="975" spans="6:16">
      <c r="F975" s="63"/>
      <c r="G975" s="62"/>
      <c r="I975" s="61"/>
      <c r="K975" s="62"/>
      <c r="L975" s="62"/>
      <c r="P975" s="61"/>
    </row>
    <row r="976" spans="6:16">
      <c r="F976" s="63"/>
      <c r="G976" s="62"/>
      <c r="I976" s="61"/>
      <c r="K976" s="62"/>
      <c r="L976" s="62"/>
      <c r="P976" s="61"/>
    </row>
    <row r="977" spans="6:16">
      <c r="F977" s="63"/>
      <c r="G977" s="62"/>
      <c r="I977" s="61"/>
      <c r="K977" s="62"/>
      <c r="L977" s="62"/>
      <c r="P977" s="61"/>
    </row>
    <row r="978" spans="6:16">
      <c r="F978" s="63"/>
      <c r="G978" s="62"/>
      <c r="I978" s="61"/>
      <c r="K978" s="62"/>
      <c r="L978" s="62"/>
      <c r="P978" s="61"/>
    </row>
    <row r="979" spans="6:16">
      <c r="F979" s="63"/>
      <c r="G979" s="62"/>
      <c r="I979" s="61"/>
      <c r="K979" s="62"/>
      <c r="L979" s="62"/>
      <c r="P979" s="61"/>
    </row>
    <row r="980" spans="6:16">
      <c r="F980" s="63"/>
      <c r="G980" s="62"/>
      <c r="I980" s="61"/>
      <c r="K980" s="62"/>
      <c r="L980" s="62"/>
      <c r="P980" s="61"/>
    </row>
    <row r="981" spans="6:16">
      <c r="F981" s="63"/>
      <c r="G981" s="62"/>
      <c r="I981" s="61"/>
      <c r="K981" s="62"/>
      <c r="L981" s="62"/>
      <c r="P981" s="61"/>
    </row>
    <row r="982" spans="6:16">
      <c r="F982" s="63"/>
      <c r="G982" s="62"/>
      <c r="I982" s="61"/>
      <c r="K982" s="62"/>
      <c r="L982" s="62"/>
      <c r="P982" s="61"/>
    </row>
    <row r="983" spans="6:16">
      <c r="F983" s="63"/>
      <c r="G983" s="62"/>
      <c r="I983" s="61"/>
      <c r="K983" s="62"/>
      <c r="L983" s="62"/>
      <c r="P983" s="61"/>
    </row>
    <row r="984" spans="6:16">
      <c r="F984" s="63"/>
      <c r="G984" s="62"/>
      <c r="I984" s="61"/>
      <c r="K984" s="62"/>
      <c r="L984" s="62"/>
      <c r="P984" s="61"/>
    </row>
    <row r="985" spans="6:16">
      <c r="F985" s="63"/>
      <c r="G985" s="62"/>
      <c r="I985" s="61"/>
      <c r="K985" s="62"/>
      <c r="L985" s="62"/>
      <c r="P985" s="61"/>
    </row>
    <row r="986" spans="6:16">
      <c r="F986" s="63"/>
      <c r="G986" s="62"/>
      <c r="I986" s="61"/>
      <c r="K986" s="62"/>
      <c r="L986" s="62"/>
      <c r="P986" s="61"/>
    </row>
    <row r="987" spans="6:16">
      <c r="F987" s="63"/>
      <c r="G987" s="62"/>
      <c r="I987" s="61"/>
      <c r="K987" s="62"/>
      <c r="L987" s="62"/>
      <c r="P987" s="61"/>
    </row>
    <row r="988" spans="6:16">
      <c r="F988" s="63"/>
      <c r="G988" s="62"/>
      <c r="I988" s="61"/>
      <c r="K988" s="62"/>
      <c r="L988" s="62"/>
      <c r="P988" s="61"/>
    </row>
    <row r="989" spans="6:16">
      <c r="F989" s="63"/>
      <c r="G989" s="62"/>
      <c r="I989" s="61"/>
      <c r="K989" s="62"/>
      <c r="L989" s="62"/>
      <c r="P989" s="61"/>
    </row>
    <row r="990" spans="6:16">
      <c r="F990" s="63"/>
      <c r="G990" s="62"/>
      <c r="I990" s="61"/>
      <c r="K990" s="62"/>
      <c r="L990" s="62"/>
      <c r="P990" s="61"/>
    </row>
    <row r="991" spans="6:16">
      <c r="F991" s="63"/>
      <c r="G991" s="62"/>
      <c r="I991" s="61"/>
      <c r="K991" s="62"/>
      <c r="L991" s="62"/>
      <c r="P991" s="61"/>
    </row>
    <row r="992" spans="6:16">
      <c r="F992" s="63"/>
      <c r="G992" s="62"/>
      <c r="I992" s="61"/>
      <c r="K992" s="62"/>
      <c r="L992" s="62"/>
      <c r="P992" s="61"/>
    </row>
    <row r="993" spans="6:16">
      <c r="F993" s="63"/>
      <c r="G993" s="62"/>
      <c r="I993" s="61"/>
      <c r="K993" s="62"/>
      <c r="L993" s="62"/>
      <c r="P993" s="61"/>
    </row>
    <row r="994" spans="6:16">
      <c r="F994" s="63"/>
      <c r="G994" s="62"/>
      <c r="I994" s="61"/>
      <c r="K994" s="62"/>
      <c r="L994" s="62"/>
      <c r="P994" s="61"/>
    </row>
    <row r="995" spans="6:16">
      <c r="F995" s="63"/>
      <c r="G995" s="62"/>
      <c r="I995" s="61"/>
      <c r="K995" s="62"/>
      <c r="L995" s="62"/>
      <c r="P995" s="61"/>
    </row>
    <row r="996" spans="6:16">
      <c r="F996" s="63"/>
      <c r="G996" s="62"/>
      <c r="I996" s="61"/>
      <c r="K996" s="62"/>
      <c r="L996" s="62"/>
      <c r="P996" s="61"/>
    </row>
    <row r="997" spans="6:16">
      <c r="F997" s="63"/>
      <c r="G997" s="62"/>
      <c r="I997" s="61"/>
      <c r="K997" s="62"/>
      <c r="L997" s="62"/>
      <c r="P997" s="61"/>
    </row>
    <row r="998" spans="6:16">
      <c r="F998" s="63"/>
      <c r="G998" s="62"/>
      <c r="I998" s="61"/>
      <c r="K998" s="62"/>
      <c r="L998" s="62"/>
      <c r="P998" s="61"/>
    </row>
    <row r="999" spans="6:16">
      <c r="F999" s="63"/>
      <c r="G999" s="62"/>
      <c r="I999" s="61"/>
      <c r="K999" s="62"/>
      <c r="L999" s="62"/>
      <c r="P999" s="61"/>
    </row>
    <row r="1000" spans="6:16">
      <c r="F1000" s="63"/>
      <c r="G1000" s="62"/>
      <c r="I1000" s="61"/>
      <c r="K1000" s="62"/>
      <c r="L1000" s="62"/>
      <c r="P1000" s="61"/>
    </row>
    <row r="1001" spans="6:16">
      <c r="F1001" s="63"/>
      <c r="G1001" s="62"/>
      <c r="I1001" s="61"/>
      <c r="K1001" s="62"/>
      <c r="L1001" s="62"/>
      <c r="P1001" s="61"/>
    </row>
    <row r="1002" spans="6:16">
      <c r="F1002" s="63"/>
      <c r="G1002" s="62"/>
      <c r="I1002" s="61"/>
      <c r="K1002" s="62"/>
      <c r="L1002" s="62"/>
      <c r="P1002" s="61"/>
    </row>
    <row r="1003" spans="6:16">
      <c r="F1003" s="63"/>
      <c r="G1003" s="62"/>
      <c r="I1003" s="61"/>
      <c r="K1003" s="62"/>
      <c r="L1003" s="62"/>
      <c r="P1003" s="61"/>
    </row>
    <row r="1004" spans="6:16">
      <c r="F1004" s="63"/>
      <c r="G1004" s="62"/>
      <c r="I1004" s="61"/>
      <c r="K1004" s="62"/>
      <c r="L1004" s="62"/>
      <c r="P1004" s="61"/>
    </row>
    <row r="1005" spans="6:16">
      <c r="F1005" s="63"/>
      <c r="G1005" s="62"/>
      <c r="I1005" s="61"/>
      <c r="K1005" s="62"/>
      <c r="L1005" s="62"/>
      <c r="P1005" s="61"/>
    </row>
    <row r="1006" spans="6:16">
      <c r="F1006" s="63"/>
      <c r="G1006" s="62"/>
      <c r="I1006" s="61"/>
      <c r="K1006" s="62"/>
      <c r="L1006" s="62"/>
      <c r="P1006" s="61"/>
    </row>
    <row r="1007" spans="6:16">
      <c r="F1007" s="63"/>
      <c r="G1007" s="62"/>
      <c r="I1007" s="61"/>
      <c r="K1007" s="62"/>
      <c r="L1007" s="62"/>
      <c r="P1007" s="61"/>
    </row>
    <row r="1008" spans="6:16">
      <c r="F1008" s="63"/>
      <c r="G1008" s="62"/>
      <c r="I1008" s="61"/>
      <c r="K1008" s="62"/>
      <c r="L1008" s="62"/>
      <c r="P1008" s="61"/>
    </row>
    <row r="1009" spans="6:16">
      <c r="F1009" s="63"/>
      <c r="G1009" s="62"/>
      <c r="I1009" s="61"/>
      <c r="K1009" s="62"/>
      <c r="L1009" s="62"/>
      <c r="P1009" s="61"/>
    </row>
    <row r="1010" spans="6:16">
      <c r="F1010" s="63"/>
      <c r="G1010" s="62"/>
      <c r="I1010" s="61"/>
      <c r="K1010" s="62"/>
      <c r="L1010" s="62"/>
      <c r="P1010" s="61"/>
    </row>
    <row r="1011" spans="6:16">
      <c r="F1011" s="63"/>
      <c r="G1011" s="62"/>
      <c r="I1011" s="61"/>
      <c r="K1011" s="62"/>
      <c r="L1011" s="62"/>
      <c r="P1011" s="61"/>
    </row>
    <row r="1012" spans="6:16">
      <c r="F1012" s="63"/>
      <c r="G1012" s="62"/>
      <c r="I1012" s="61"/>
      <c r="K1012" s="62"/>
      <c r="L1012" s="62"/>
      <c r="P1012" s="61"/>
    </row>
    <row r="1013" spans="6:16">
      <c r="F1013" s="63"/>
      <c r="G1013" s="62"/>
      <c r="I1013" s="61"/>
      <c r="K1013" s="62"/>
      <c r="L1013" s="62"/>
      <c r="P1013" s="61"/>
    </row>
    <row r="1014" spans="6:16">
      <c r="F1014" s="63"/>
      <c r="G1014" s="62"/>
      <c r="I1014" s="61"/>
      <c r="K1014" s="62"/>
      <c r="L1014" s="62"/>
      <c r="P1014" s="61"/>
    </row>
    <row r="1015" spans="6:16">
      <c r="F1015" s="63"/>
      <c r="G1015" s="62"/>
      <c r="I1015" s="61"/>
      <c r="K1015" s="62"/>
      <c r="L1015" s="62"/>
      <c r="P1015" s="61"/>
    </row>
    <row r="1016" spans="6:16">
      <c r="F1016" s="63"/>
      <c r="G1016" s="62"/>
      <c r="I1016" s="61"/>
      <c r="K1016" s="62"/>
      <c r="L1016" s="62"/>
      <c r="P1016" s="61"/>
    </row>
    <row r="1017" spans="6:16">
      <c r="F1017" s="63"/>
      <c r="G1017" s="62"/>
      <c r="I1017" s="61"/>
      <c r="K1017" s="62"/>
      <c r="L1017" s="62"/>
      <c r="P1017" s="61"/>
    </row>
    <row r="1018" spans="6:16">
      <c r="F1018" s="63"/>
      <c r="G1018" s="62"/>
      <c r="I1018" s="61"/>
      <c r="K1018" s="62"/>
      <c r="L1018" s="62"/>
      <c r="P1018" s="61"/>
    </row>
    <row r="1019" spans="6:16">
      <c r="F1019" s="63"/>
      <c r="G1019" s="62"/>
      <c r="I1019" s="61"/>
      <c r="K1019" s="62"/>
      <c r="L1019" s="62"/>
      <c r="P1019" s="61"/>
    </row>
    <row r="1020" spans="6:16">
      <c r="F1020" s="63"/>
      <c r="G1020" s="62"/>
      <c r="I1020" s="61"/>
      <c r="K1020" s="62"/>
      <c r="L1020" s="62"/>
      <c r="P1020" s="61"/>
    </row>
    <row r="1021" spans="6:16">
      <c r="F1021" s="63"/>
      <c r="G1021" s="62"/>
      <c r="I1021" s="61"/>
      <c r="K1021" s="62"/>
      <c r="L1021" s="62"/>
      <c r="P1021" s="61"/>
    </row>
    <row r="1022" spans="6:16">
      <c r="F1022" s="63"/>
      <c r="G1022" s="62"/>
      <c r="I1022" s="61"/>
      <c r="K1022" s="62"/>
      <c r="L1022" s="62"/>
      <c r="P1022" s="61"/>
    </row>
    <row r="1023" spans="6:16">
      <c r="F1023" s="63"/>
      <c r="G1023" s="62"/>
      <c r="I1023" s="61"/>
      <c r="K1023" s="62"/>
      <c r="L1023" s="62"/>
      <c r="P1023" s="61"/>
    </row>
    <row r="1024" spans="6:16">
      <c r="F1024" s="63"/>
      <c r="G1024" s="62"/>
      <c r="I1024" s="61"/>
      <c r="K1024" s="62"/>
      <c r="L1024" s="62"/>
      <c r="P1024" s="61"/>
    </row>
    <row r="1025" spans="6:16">
      <c r="F1025" s="63"/>
      <c r="G1025" s="62"/>
      <c r="I1025" s="61"/>
      <c r="K1025" s="62"/>
      <c r="L1025" s="62"/>
      <c r="P1025" s="61"/>
    </row>
    <row r="1026" spans="6:16">
      <c r="F1026" s="63"/>
      <c r="G1026" s="62"/>
      <c r="I1026" s="61"/>
      <c r="K1026" s="62"/>
      <c r="L1026" s="62"/>
      <c r="P1026" s="61"/>
    </row>
    <row r="1027" spans="6:16">
      <c r="F1027" s="63"/>
      <c r="G1027" s="62"/>
      <c r="I1027" s="61"/>
      <c r="K1027" s="62"/>
      <c r="L1027" s="62"/>
      <c r="P1027" s="61"/>
    </row>
    <row r="1028" spans="6:16">
      <c r="F1028" s="63"/>
      <c r="G1028" s="62"/>
      <c r="I1028" s="61"/>
      <c r="K1028" s="62"/>
      <c r="L1028" s="62"/>
      <c r="P1028" s="61"/>
    </row>
    <row r="1029" spans="6:16">
      <c r="F1029" s="63"/>
      <c r="G1029" s="62"/>
      <c r="I1029" s="61"/>
      <c r="K1029" s="62"/>
      <c r="L1029" s="62"/>
      <c r="P1029" s="61"/>
    </row>
    <row r="1030" spans="6:16">
      <c r="F1030" s="63"/>
      <c r="G1030" s="62"/>
      <c r="I1030" s="61"/>
      <c r="K1030" s="62"/>
      <c r="L1030" s="62"/>
      <c r="P1030" s="61"/>
    </row>
    <row r="1031" spans="6:16">
      <c r="F1031" s="63"/>
      <c r="G1031" s="62"/>
      <c r="I1031" s="61"/>
      <c r="K1031" s="62"/>
      <c r="L1031" s="62"/>
      <c r="P1031" s="61"/>
    </row>
    <row r="1032" spans="6:16">
      <c r="F1032" s="63"/>
      <c r="G1032" s="62"/>
      <c r="I1032" s="61"/>
      <c r="K1032" s="62"/>
      <c r="L1032" s="62"/>
      <c r="P1032" s="61"/>
    </row>
    <row r="1033" spans="6:16">
      <c r="F1033" s="63"/>
      <c r="G1033" s="62"/>
      <c r="I1033" s="61"/>
      <c r="K1033" s="62"/>
      <c r="L1033" s="62"/>
      <c r="P1033" s="61"/>
    </row>
    <row r="1034" spans="6:16">
      <c r="F1034" s="63"/>
      <c r="G1034" s="62"/>
      <c r="I1034" s="61"/>
      <c r="K1034" s="62"/>
      <c r="L1034" s="62"/>
      <c r="P1034" s="61"/>
    </row>
    <row r="1035" spans="6:16">
      <c r="F1035" s="63"/>
      <c r="G1035" s="62"/>
      <c r="I1035" s="61"/>
      <c r="K1035" s="62"/>
      <c r="L1035" s="62"/>
      <c r="P1035" s="61"/>
    </row>
    <row r="1036" spans="6:16">
      <c r="F1036" s="63"/>
      <c r="G1036" s="62"/>
      <c r="I1036" s="61"/>
      <c r="K1036" s="62"/>
      <c r="L1036" s="62"/>
      <c r="P1036" s="61"/>
    </row>
    <row r="1037" spans="6:16">
      <c r="F1037" s="63"/>
      <c r="G1037" s="62"/>
      <c r="I1037" s="61"/>
      <c r="K1037" s="62"/>
      <c r="L1037" s="62"/>
      <c r="P1037" s="61"/>
    </row>
    <row r="1038" spans="6:16">
      <c r="F1038" s="63"/>
      <c r="G1038" s="62"/>
      <c r="I1038" s="61"/>
      <c r="K1038" s="62"/>
      <c r="L1038" s="62"/>
      <c r="P1038" s="61"/>
    </row>
    <row r="1039" spans="6:16">
      <c r="F1039" s="63"/>
      <c r="G1039" s="62"/>
      <c r="I1039" s="61"/>
      <c r="K1039" s="62"/>
      <c r="L1039" s="62"/>
      <c r="P1039" s="61"/>
    </row>
    <row r="1040" spans="6:16">
      <c r="F1040" s="63"/>
      <c r="G1040" s="62"/>
      <c r="I1040" s="61"/>
      <c r="K1040" s="62"/>
      <c r="L1040" s="62"/>
      <c r="P1040" s="61"/>
    </row>
    <row r="1041" spans="6:16">
      <c r="F1041" s="63"/>
      <c r="G1041" s="62"/>
      <c r="I1041" s="61"/>
      <c r="K1041" s="62"/>
      <c r="L1041" s="62"/>
      <c r="P1041" s="61"/>
    </row>
    <row r="1042" spans="6:16">
      <c r="F1042" s="63"/>
      <c r="G1042" s="62"/>
      <c r="I1042" s="61"/>
      <c r="K1042" s="62"/>
      <c r="L1042" s="62"/>
      <c r="P1042" s="61"/>
    </row>
    <row r="1043" spans="6:16">
      <c r="F1043" s="63"/>
      <c r="G1043" s="62"/>
      <c r="I1043" s="61"/>
      <c r="K1043" s="62"/>
      <c r="L1043" s="62"/>
      <c r="P1043" s="61"/>
    </row>
    <row r="1044" spans="6:16">
      <c r="F1044" s="63"/>
      <c r="G1044" s="62"/>
      <c r="I1044" s="61"/>
      <c r="K1044" s="62"/>
      <c r="L1044" s="62"/>
      <c r="P1044" s="61"/>
    </row>
    <row r="1045" spans="6:16">
      <c r="F1045" s="63"/>
      <c r="G1045" s="62"/>
      <c r="I1045" s="61"/>
      <c r="K1045" s="62"/>
      <c r="L1045" s="62"/>
      <c r="P1045" s="61"/>
    </row>
    <row r="1046" spans="6:16">
      <c r="F1046" s="63"/>
      <c r="G1046" s="62"/>
      <c r="I1046" s="61"/>
      <c r="K1046" s="62"/>
      <c r="L1046" s="62"/>
      <c r="P1046" s="61"/>
    </row>
    <row r="1047" spans="6:16">
      <c r="F1047" s="63"/>
      <c r="G1047" s="62"/>
      <c r="I1047" s="61"/>
      <c r="K1047" s="62"/>
      <c r="L1047" s="62"/>
      <c r="P1047" s="61"/>
    </row>
    <row r="1048" spans="6:16">
      <c r="F1048" s="63"/>
      <c r="G1048" s="62"/>
      <c r="I1048" s="61"/>
      <c r="K1048" s="62"/>
      <c r="L1048" s="62"/>
      <c r="P1048" s="61"/>
    </row>
    <row r="1049" spans="6:16">
      <c r="F1049" s="63"/>
      <c r="G1049" s="62"/>
      <c r="I1049" s="61"/>
      <c r="K1049" s="62"/>
      <c r="L1049" s="62"/>
      <c r="P1049" s="61"/>
    </row>
    <row r="1050" spans="6:16">
      <c r="F1050" s="63"/>
      <c r="G1050" s="62"/>
      <c r="I1050" s="61"/>
      <c r="K1050" s="62"/>
      <c r="L1050" s="62"/>
      <c r="P1050" s="61"/>
    </row>
    <row r="1051" spans="6:16">
      <c r="F1051" s="63"/>
      <c r="G1051" s="62"/>
      <c r="I1051" s="61"/>
      <c r="K1051" s="62"/>
      <c r="L1051" s="62"/>
      <c r="P1051" s="61"/>
    </row>
    <row r="1052" spans="6:16">
      <c r="F1052" s="63"/>
      <c r="G1052" s="62"/>
      <c r="I1052" s="61"/>
      <c r="K1052" s="62"/>
      <c r="L1052" s="62"/>
      <c r="P1052" s="61"/>
    </row>
    <row r="1053" spans="6:16">
      <c r="F1053" s="63"/>
      <c r="G1053" s="62"/>
      <c r="I1053" s="61"/>
      <c r="K1053" s="62"/>
      <c r="L1053" s="62"/>
      <c r="P1053" s="61"/>
    </row>
    <row r="1054" spans="6:16">
      <c r="F1054" s="63"/>
      <c r="G1054" s="62"/>
      <c r="I1054" s="61"/>
      <c r="K1054" s="62"/>
      <c r="L1054" s="62"/>
      <c r="P1054" s="61"/>
    </row>
    <row r="1055" spans="6:16">
      <c r="F1055" s="63"/>
      <c r="G1055" s="62"/>
      <c r="I1055" s="61"/>
      <c r="K1055" s="62"/>
      <c r="L1055" s="62"/>
      <c r="P1055" s="61"/>
    </row>
    <row r="1056" spans="6:16">
      <c r="F1056" s="63"/>
      <c r="G1056" s="62"/>
      <c r="I1056" s="61"/>
      <c r="K1056" s="62"/>
      <c r="L1056" s="62"/>
      <c r="P1056" s="61"/>
    </row>
    <row r="1057" spans="6:16">
      <c r="F1057" s="63"/>
      <c r="G1057" s="62"/>
      <c r="I1057" s="61"/>
      <c r="K1057" s="62"/>
      <c r="L1057" s="62"/>
      <c r="P1057" s="61"/>
    </row>
    <row r="1058" spans="6:16">
      <c r="F1058" s="63"/>
      <c r="G1058" s="62"/>
      <c r="I1058" s="61"/>
      <c r="K1058" s="62"/>
      <c r="L1058" s="62"/>
      <c r="P1058" s="61"/>
    </row>
    <row r="1059" spans="6:16">
      <c r="F1059" s="63"/>
      <c r="G1059" s="62"/>
      <c r="I1059" s="61"/>
      <c r="K1059" s="62"/>
      <c r="L1059" s="62"/>
      <c r="P1059" s="61"/>
    </row>
    <row r="1060" spans="6:16">
      <c r="F1060" s="63"/>
      <c r="G1060" s="62"/>
      <c r="I1060" s="61"/>
      <c r="K1060" s="62"/>
      <c r="L1060" s="62"/>
      <c r="P1060" s="61"/>
    </row>
    <row r="1061" spans="6:16">
      <c r="F1061" s="63"/>
      <c r="G1061" s="62"/>
      <c r="I1061" s="61"/>
      <c r="K1061" s="62"/>
      <c r="L1061" s="62"/>
      <c r="P1061" s="61"/>
    </row>
    <row r="1062" spans="6:16">
      <c r="F1062" s="63"/>
      <c r="G1062" s="62"/>
      <c r="I1062" s="61"/>
      <c r="K1062" s="62"/>
      <c r="L1062" s="62"/>
      <c r="P1062" s="61"/>
    </row>
    <row r="1063" spans="6:16">
      <c r="F1063" s="63"/>
      <c r="G1063" s="62"/>
      <c r="I1063" s="61"/>
      <c r="K1063" s="62"/>
      <c r="L1063" s="62"/>
      <c r="P1063" s="61"/>
    </row>
    <row r="1064" spans="6:16">
      <c r="F1064" s="63"/>
      <c r="G1064" s="62"/>
      <c r="I1064" s="61"/>
      <c r="K1064" s="62"/>
      <c r="L1064" s="62"/>
      <c r="P1064" s="61"/>
    </row>
    <row r="1065" spans="6:16">
      <c r="F1065" s="63"/>
      <c r="G1065" s="62"/>
      <c r="I1065" s="61"/>
      <c r="K1065" s="62"/>
      <c r="L1065" s="62"/>
      <c r="P1065" s="61"/>
    </row>
    <row r="1066" spans="6:16">
      <c r="F1066" s="63"/>
      <c r="G1066" s="62"/>
      <c r="I1066" s="61"/>
      <c r="K1066" s="62"/>
      <c r="L1066" s="62"/>
      <c r="P1066" s="61"/>
    </row>
    <row r="1067" spans="6:16">
      <c r="F1067" s="63"/>
      <c r="G1067" s="62"/>
      <c r="I1067" s="61"/>
      <c r="K1067" s="62"/>
      <c r="L1067" s="62"/>
      <c r="P1067" s="61"/>
    </row>
    <row r="1068" spans="6:16">
      <c r="F1068" s="63"/>
      <c r="G1068" s="62"/>
      <c r="I1068" s="61"/>
      <c r="K1068" s="62"/>
      <c r="L1068" s="62"/>
      <c r="P1068" s="61"/>
    </row>
    <row r="1069" spans="6:16">
      <c r="F1069" s="63"/>
      <c r="G1069" s="62"/>
      <c r="I1069" s="61"/>
      <c r="K1069" s="62"/>
      <c r="L1069" s="62"/>
      <c r="P1069" s="61"/>
    </row>
    <row r="1070" spans="6:16">
      <c r="F1070" s="63"/>
      <c r="G1070" s="62"/>
      <c r="I1070" s="61"/>
      <c r="K1070" s="62"/>
      <c r="L1070" s="62"/>
      <c r="P1070" s="61"/>
    </row>
    <row r="1071" spans="6:16">
      <c r="F1071" s="63"/>
      <c r="G1071" s="62"/>
      <c r="I1071" s="61"/>
      <c r="K1071" s="62"/>
      <c r="L1071" s="62"/>
      <c r="P1071" s="61"/>
    </row>
    <row r="1072" spans="6:16">
      <c r="F1072" s="63"/>
      <c r="G1072" s="62"/>
      <c r="I1072" s="61"/>
      <c r="K1072" s="62"/>
      <c r="L1072" s="62"/>
      <c r="P1072" s="61"/>
    </row>
    <row r="1073" spans="6:16">
      <c r="F1073" s="63"/>
      <c r="G1073" s="62"/>
      <c r="I1073" s="61"/>
      <c r="K1073" s="62"/>
      <c r="L1073" s="62"/>
      <c r="P1073" s="61"/>
    </row>
    <row r="1074" spans="6:16">
      <c r="F1074" s="63"/>
      <c r="G1074" s="62"/>
      <c r="I1074" s="61"/>
      <c r="K1074" s="62"/>
      <c r="L1074" s="62"/>
      <c r="P1074" s="61"/>
    </row>
    <row r="1075" spans="6:16">
      <c r="F1075" s="63"/>
      <c r="G1075" s="62"/>
      <c r="I1075" s="61"/>
      <c r="K1075" s="62"/>
      <c r="L1075" s="62"/>
      <c r="P1075" s="61"/>
    </row>
    <row r="1076" spans="6:16">
      <c r="F1076" s="63"/>
      <c r="G1076" s="62"/>
      <c r="I1076" s="61"/>
      <c r="K1076" s="62"/>
      <c r="L1076" s="62"/>
      <c r="P1076" s="61"/>
    </row>
    <row r="1077" spans="6:16">
      <c r="F1077" s="63"/>
      <c r="G1077" s="62"/>
      <c r="I1077" s="61"/>
      <c r="K1077" s="62"/>
      <c r="L1077" s="62"/>
      <c r="P1077" s="61"/>
    </row>
    <row r="1078" spans="6:16">
      <c r="F1078" s="63"/>
      <c r="G1078" s="62"/>
      <c r="I1078" s="61"/>
      <c r="K1078" s="62"/>
      <c r="L1078" s="62"/>
      <c r="P1078" s="61"/>
    </row>
    <row r="1079" spans="6:16">
      <c r="F1079" s="63"/>
      <c r="G1079" s="62"/>
      <c r="I1079" s="61"/>
      <c r="K1079" s="62"/>
      <c r="L1079" s="62"/>
      <c r="P1079" s="61"/>
    </row>
    <row r="1080" spans="6:16">
      <c r="F1080" s="63"/>
      <c r="G1080" s="62"/>
      <c r="I1080" s="61"/>
      <c r="K1080" s="62"/>
      <c r="L1080" s="62"/>
      <c r="P1080" s="61"/>
    </row>
    <row r="1081" spans="6:16">
      <c r="F1081" s="63"/>
      <c r="G1081" s="62"/>
      <c r="I1081" s="61"/>
      <c r="K1081" s="62"/>
      <c r="L1081" s="62"/>
      <c r="P1081" s="61"/>
    </row>
    <row r="1082" spans="6:16">
      <c r="F1082" s="63"/>
      <c r="G1082" s="62"/>
      <c r="I1082" s="61"/>
      <c r="K1082" s="62"/>
      <c r="L1082" s="62"/>
      <c r="P1082" s="61"/>
    </row>
    <row r="1083" spans="6:16">
      <c r="F1083" s="63"/>
      <c r="G1083" s="62"/>
      <c r="I1083" s="61"/>
      <c r="K1083" s="62"/>
      <c r="L1083" s="62"/>
      <c r="P1083" s="61"/>
    </row>
    <row r="1084" spans="6:16">
      <c r="F1084" s="63"/>
      <c r="G1084" s="62"/>
      <c r="I1084" s="61"/>
      <c r="K1084" s="62"/>
      <c r="L1084" s="62"/>
      <c r="P1084" s="61"/>
    </row>
    <row r="1085" spans="6:16">
      <c r="F1085" s="63"/>
      <c r="G1085" s="62"/>
      <c r="I1085" s="61"/>
      <c r="K1085" s="62"/>
      <c r="L1085" s="62"/>
      <c r="P1085" s="61"/>
    </row>
    <row r="1086" spans="6:16">
      <c r="F1086" s="63"/>
      <c r="G1086" s="62"/>
      <c r="I1086" s="61"/>
      <c r="K1086" s="62"/>
      <c r="L1086" s="62"/>
      <c r="P1086" s="61"/>
    </row>
    <row r="1087" spans="6:16">
      <c r="F1087" s="63"/>
      <c r="G1087" s="62"/>
      <c r="I1087" s="61"/>
      <c r="K1087" s="62"/>
      <c r="L1087" s="62"/>
      <c r="P1087" s="61"/>
    </row>
    <row r="1088" spans="6:16">
      <c r="F1088" s="63"/>
      <c r="G1088" s="62"/>
      <c r="I1088" s="61"/>
      <c r="K1088" s="62"/>
      <c r="L1088" s="62"/>
      <c r="P1088" s="61"/>
    </row>
    <row r="1089" spans="6:16">
      <c r="F1089" s="63"/>
      <c r="G1089" s="62"/>
      <c r="I1089" s="61"/>
      <c r="K1089" s="62"/>
      <c r="L1089" s="62"/>
      <c r="P1089" s="61"/>
    </row>
    <row r="1090" spans="6:16">
      <c r="F1090" s="63"/>
      <c r="G1090" s="62"/>
      <c r="I1090" s="61"/>
      <c r="K1090" s="62"/>
      <c r="L1090" s="62"/>
      <c r="P1090" s="61"/>
    </row>
    <row r="1091" spans="6:16">
      <c r="F1091" s="63"/>
      <c r="G1091" s="62"/>
      <c r="I1091" s="61"/>
      <c r="K1091" s="62"/>
      <c r="L1091" s="62"/>
      <c r="P1091" s="61"/>
    </row>
    <row r="1092" spans="6:16">
      <c r="F1092" s="63"/>
      <c r="G1092" s="62"/>
      <c r="I1092" s="61"/>
      <c r="K1092" s="62"/>
      <c r="L1092" s="62"/>
      <c r="P1092" s="61"/>
    </row>
    <row r="1093" spans="6:16">
      <c r="F1093" s="63"/>
      <c r="G1093" s="62"/>
      <c r="I1093" s="61"/>
      <c r="K1093" s="62"/>
      <c r="L1093" s="62"/>
      <c r="P1093" s="61"/>
    </row>
    <row r="1094" spans="6:16">
      <c r="F1094" s="63"/>
      <c r="G1094" s="62"/>
      <c r="I1094" s="61"/>
      <c r="K1094" s="62"/>
      <c r="L1094" s="62"/>
      <c r="P1094" s="61"/>
    </row>
    <row r="1095" spans="6:16">
      <c r="F1095" s="63"/>
      <c r="G1095" s="62"/>
      <c r="I1095" s="61"/>
      <c r="K1095" s="62"/>
      <c r="L1095" s="62"/>
      <c r="P1095" s="61"/>
    </row>
    <row r="1096" spans="6:16">
      <c r="F1096" s="63"/>
      <c r="G1096" s="62"/>
      <c r="I1096" s="61"/>
      <c r="K1096" s="62"/>
      <c r="L1096" s="62"/>
      <c r="P1096" s="61"/>
    </row>
    <row r="1097" spans="6:16">
      <c r="F1097" s="63"/>
      <c r="G1097" s="62"/>
      <c r="I1097" s="61"/>
      <c r="K1097" s="62"/>
      <c r="L1097" s="62"/>
      <c r="P1097" s="61"/>
    </row>
    <row r="1098" spans="6:16">
      <c r="F1098" s="63"/>
      <c r="G1098" s="62"/>
      <c r="I1098" s="61"/>
      <c r="K1098" s="62"/>
      <c r="L1098" s="62"/>
      <c r="P1098" s="61"/>
    </row>
    <row r="1099" spans="6:16">
      <c r="F1099" s="63"/>
      <c r="G1099" s="62"/>
      <c r="I1099" s="61"/>
      <c r="K1099" s="62"/>
      <c r="L1099" s="62"/>
      <c r="P1099" s="61"/>
    </row>
    <row r="1100" spans="6:16">
      <c r="F1100" s="63"/>
      <c r="G1100" s="62"/>
      <c r="I1100" s="61"/>
      <c r="K1100" s="62"/>
      <c r="L1100" s="62"/>
      <c r="P1100" s="61"/>
    </row>
    <row r="1101" spans="6:16">
      <c r="F1101" s="63"/>
      <c r="G1101" s="62"/>
      <c r="I1101" s="61"/>
      <c r="K1101" s="62"/>
      <c r="L1101" s="62"/>
      <c r="P1101" s="61"/>
    </row>
    <row r="1102" spans="6:16">
      <c r="F1102" s="63"/>
      <c r="G1102" s="62"/>
      <c r="I1102" s="61"/>
      <c r="K1102" s="62"/>
      <c r="L1102" s="62"/>
      <c r="P1102" s="61"/>
    </row>
    <row r="1103" spans="6:16">
      <c r="F1103" s="63"/>
      <c r="G1103" s="62"/>
      <c r="I1103" s="61"/>
      <c r="K1103" s="62"/>
      <c r="L1103" s="62"/>
      <c r="P1103" s="61"/>
    </row>
    <row r="1104" spans="6:16">
      <c r="F1104" s="63"/>
      <c r="G1104" s="62"/>
      <c r="I1104" s="61"/>
      <c r="K1104" s="62"/>
      <c r="L1104" s="62"/>
      <c r="P1104" s="61"/>
    </row>
    <row r="1105" spans="6:16">
      <c r="F1105" s="63"/>
      <c r="G1105" s="62"/>
      <c r="I1105" s="61"/>
      <c r="K1105" s="62"/>
      <c r="L1105" s="62"/>
      <c r="P1105" s="61"/>
    </row>
    <row r="1106" spans="6:16">
      <c r="F1106" s="63"/>
      <c r="G1106" s="62"/>
      <c r="I1106" s="61"/>
      <c r="K1106" s="62"/>
      <c r="L1106" s="62"/>
      <c r="P1106" s="61"/>
    </row>
    <row r="1107" spans="6:16">
      <c r="F1107" s="63"/>
      <c r="G1107" s="62"/>
      <c r="I1107" s="61"/>
      <c r="K1107" s="62"/>
      <c r="L1107" s="62"/>
      <c r="P1107" s="61"/>
    </row>
    <row r="1108" spans="6:16">
      <c r="F1108" s="63"/>
      <c r="G1108" s="62"/>
      <c r="I1108" s="61"/>
      <c r="K1108" s="62"/>
      <c r="L1108" s="62"/>
      <c r="P1108" s="61"/>
    </row>
    <row r="1109" spans="6:16">
      <c r="F1109" s="63"/>
      <c r="G1109" s="62"/>
      <c r="I1109" s="61"/>
      <c r="K1109" s="62"/>
      <c r="L1109" s="62"/>
      <c r="P1109" s="61"/>
    </row>
    <row r="1110" spans="6:16">
      <c r="F1110" s="63"/>
      <c r="G1110" s="62"/>
      <c r="I1110" s="61"/>
      <c r="K1110" s="62"/>
      <c r="L1110" s="62"/>
      <c r="P1110" s="61"/>
    </row>
    <row r="1111" spans="6:16">
      <c r="F1111" s="63"/>
      <c r="G1111" s="62"/>
      <c r="I1111" s="61"/>
      <c r="K1111" s="62"/>
      <c r="L1111" s="62"/>
      <c r="P1111" s="61"/>
    </row>
    <row r="1112" spans="6:16">
      <c r="F1112" s="63"/>
      <c r="G1112" s="62"/>
      <c r="I1112" s="61"/>
      <c r="K1112" s="62"/>
      <c r="L1112" s="62"/>
      <c r="P1112" s="61"/>
    </row>
    <row r="1113" spans="6:16">
      <c r="F1113" s="63"/>
      <c r="G1113" s="62"/>
      <c r="I1113" s="61"/>
      <c r="K1113" s="62"/>
      <c r="L1113" s="62"/>
      <c r="P1113" s="61"/>
    </row>
    <row r="1114" spans="6:16">
      <c r="F1114" s="63"/>
      <c r="G1114" s="62"/>
      <c r="I1114" s="61"/>
      <c r="K1114" s="62"/>
      <c r="L1114" s="62"/>
      <c r="P1114" s="61"/>
    </row>
    <row r="1115" spans="6:16">
      <c r="F1115" s="63"/>
      <c r="G1115" s="62"/>
      <c r="I1115" s="61"/>
      <c r="K1115" s="62"/>
      <c r="L1115" s="62"/>
      <c r="P1115" s="61"/>
    </row>
    <row r="1116" spans="6:16">
      <c r="F1116" s="63"/>
      <c r="G1116" s="62"/>
      <c r="I1116" s="61"/>
      <c r="K1116" s="62"/>
      <c r="L1116" s="62"/>
      <c r="P1116" s="61"/>
    </row>
    <row r="1117" spans="6:16">
      <c r="F1117" s="63"/>
      <c r="G1117" s="62"/>
      <c r="I1117" s="61"/>
      <c r="K1117" s="62"/>
      <c r="L1117" s="62"/>
      <c r="P1117" s="61"/>
    </row>
    <row r="1118" spans="6:16">
      <c r="F1118" s="63"/>
      <c r="G1118" s="62"/>
      <c r="I1118" s="61"/>
      <c r="K1118" s="62"/>
      <c r="L1118" s="62"/>
      <c r="P1118" s="61"/>
    </row>
    <row r="1119" spans="6:16">
      <c r="F1119" s="63"/>
      <c r="G1119" s="62"/>
      <c r="I1119" s="61"/>
      <c r="K1119" s="62"/>
      <c r="L1119" s="62"/>
      <c r="P1119" s="61"/>
    </row>
    <row r="1120" spans="6:16">
      <c r="F1120" s="63"/>
      <c r="G1120" s="62"/>
      <c r="I1120" s="61"/>
      <c r="K1120" s="62"/>
      <c r="L1120" s="62"/>
      <c r="P1120" s="61"/>
    </row>
    <row r="1121" spans="6:16">
      <c r="F1121" s="63"/>
      <c r="G1121" s="62"/>
      <c r="I1121" s="61"/>
      <c r="K1121" s="62"/>
      <c r="L1121" s="62"/>
      <c r="P1121" s="61"/>
    </row>
    <row r="1122" spans="6:16">
      <c r="F1122" s="63"/>
      <c r="G1122" s="62"/>
      <c r="I1122" s="61"/>
      <c r="K1122" s="62"/>
      <c r="L1122" s="62"/>
      <c r="P1122" s="61"/>
    </row>
    <row r="1123" spans="6:16">
      <c r="F1123" s="63"/>
      <c r="G1123" s="62"/>
      <c r="I1123" s="61"/>
      <c r="K1123" s="62"/>
      <c r="L1123" s="62"/>
      <c r="P1123" s="61"/>
    </row>
    <row r="1124" spans="6:16">
      <c r="F1124" s="63"/>
      <c r="G1124" s="62"/>
      <c r="I1124" s="61"/>
      <c r="K1124" s="62"/>
      <c r="L1124" s="62"/>
      <c r="P1124" s="61"/>
    </row>
    <row r="1125" spans="6:16">
      <c r="F1125" s="63"/>
      <c r="G1125" s="62"/>
      <c r="I1125" s="61"/>
      <c r="K1125" s="62"/>
      <c r="L1125" s="62"/>
      <c r="P1125" s="61"/>
    </row>
    <row r="1126" spans="6:16">
      <c r="F1126" s="63"/>
      <c r="G1126" s="62"/>
      <c r="I1126" s="61"/>
      <c r="K1126" s="62"/>
      <c r="L1126" s="62"/>
      <c r="P1126" s="61"/>
    </row>
    <row r="1127" spans="6:16">
      <c r="F1127" s="63"/>
      <c r="G1127" s="62"/>
      <c r="I1127" s="61"/>
      <c r="K1127" s="62"/>
      <c r="L1127" s="62"/>
      <c r="P1127" s="61"/>
    </row>
    <row r="1128" spans="6:16">
      <c r="F1128" s="63"/>
      <c r="G1128" s="62"/>
      <c r="I1128" s="61"/>
      <c r="K1128" s="62"/>
      <c r="L1128" s="62"/>
      <c r="P1128" s="61"/>
    </row>
    <row r="1129" spans="6:16">
      <c r="F1129" s="63"/>
      <c r="G1129" s="62"/>
      <c r="I1129" s="61"/>
      <c r="K1129" s="62"/>
      <c r="L1129" s="62"/>
      <c r="P1129" s="61"/>
    </row>
    <row r="1130" spans="6:16">
      <c r="F1130" s="63"/>
      <c r="G1130" s="62"/>
      <c r="I1130" s="61"/>
      <c r="K1130" s="62"/>
      <c r="L1130" s="62"/>
      <c r="P1130" s="61"/>
    </row>
    <row r="1131" spans="6:16">
      <c r="F1131" s="63"/>
      <c r="G1131" s="62"/>
      <c r="I1131" s="61"/>
      <c r="K1131" s="62"/>
      <c r="L1131" s="62"/>
      <c r="P1131" s="61"/>
    </row>
    <row r="1132" spans="6:16">
      <c r="F1132" s="63"/>
      <c r="G1132" s="62"/>
      <c r="I1132" s="61"/>
      <c r="K1132" s="62"/>
      <c r="L1132" s="62"/>
      <c r="P1132" s="61"/>
    </row>
    <row r="1133" spans="6:16">
      <c r="F1133" s="63"/>
      <c r="G1133" s="62"/>
      <c r="I1133" s="61"/>
      <c r="K1133" s="62"/>
      <c r="L1133" s="62"/>
      <c r="P1133" s="61"/>
    </row>
    <row r="1134" spans="6:16">
      <c r="F1134" s="63"/>
      <c r="G1134" s="62"/>
      <c r="I1134" s="61"/>
      <c r="K1134" s="62"/>
      <c r="L1134" s="62"/>
      <c r="P1134" s="61"/>
    </row>
    <row r="1135" spans="6:16">
      <c r="F1135" s="63"/>
      <c r="G1135" s="62"/>
      <c r="I1135" s="61"/>
      <c r="K1135" s="62"/>
      <c r="L1135" s="62"/>
      <c r="P1135" s="61"/>
    </row>
    <row r="1136" spans="6:16">
      <c r="F1136" s="63"/>
      <c r="G1136" s="62"/>
      <c r="I1136" s="61"/>
      <c r="K1136" s="62"/>
      <c r="L1136" s="62"/>
      <c r="P1136" s="61"/>
    </row>
    <row r="1137" spans="6:16">
      <c r="F1137" s="63"/>
      <c r="G1137" s="62"/>
      <c r="I1137" s="61"/>
      <c r="K1137" s="62"/>
      <c r="L1137" s="62"/>
      <c r="P1137" s="61"/>
    </row>
    <row r="1138" spans="6:16">
      <c r="F1138" s="63"/>
      <c r="G1138" s="62"/>
      <c r="I1138" s="61"/>
      <c r="K1138" s="62"/>
      <c r="L1138" s="62"/>
      <c r="P1138" s="61"/>
    </row>
    <row r="1139" spans="6:16">
      <c r="F1139" s="63"/>
      <c r="G1139" s="62"/>
      <c r="I1139" s="61"/>
      <c r="K1139" s="62"/>
      <c r="L1139" s="62"/>
      <c r="P1139" s="61"/>
    </row>
    <row r="1140" spans="6:16">
      <c r="F1140" s="63"/>
      <c r="G1140" s="62"/>
      <c r="I1140" s="61"/>
      <c r="K1140" s="62"/>
      <c r="L1140" s="62"/>
      <c r="P1140" s="61"/>
    </row>
    <row r="1141" spans="6:16">
      <c r="F1141" s="63"/>
      <c r="G1141" s="62"/>
      <c r="I1141" s="61"/>
      <c r="K1141" s="62"/>
      <c r="L1141" s="62"/>
      <c r="P1141" s="61"/>
    </row>
    <row r="1142" spans="6:16">
      <c r="F1142" s="63"/>
      <c r="G1142" s="62"/>
      <c r="I1142" s="61"/>
      <c r="K1142" s="62"/>
      <c r="L1142" s="62"/>
      <c r="P1142" s="61"/>
    </row>
    <row r="1143" spans="6:16">
      <c r="F1143" s="63"/>
      <c r="G1143" s="62"/>
      <c r="I1143" s="61"/>
      <c r="K1143" s="62"/>
      <c r="L1143" s="62"/>
      <c r="P1143" s="61"/>
    </row>
    <row r="1144" spans="6:16">
      <c r="F1144" s="63"/>
      <c r="G1144" s="62"/>
      <c r="I1144" s="61"/>
      <c r="K1144" s="62"/>
      <c r="L1144" s="62"/>
      <c r="P1144" s="61"/>
    </row>
    <row r="1145" spans="6:16">
      <c r="F1145" s="63"/>
      <c r="G1145" s="62"/>
      <c r="I1145" s="61"/>
      <c r="K1145" s="62"/>
      <c r="L1145" s="62"/>
      <c r="P1145" s="61"/>
    </row>
    <row r="1146" spans="6:16">
      <c r="F1146" s="63"/>
      <c r="G1146" s="62"/>
      <c r="I1146" s="61"/>
      <c r="K1146" s="62"/>
      <c r="L1146" s="62"/>
      <c r="P1146" s="61"/>
    </row>
    <row r="1147" spans="6:16">
      <c r="F1147" s="63"/>
      <c r="G1147" s="62"/>
      <c r="I1147" s="61"/>
      <c r="K1147" s="62"/>
      <c r="L1147" s="62"/>
      <c r="P1147" s="61"/>
    </row>
    <row r="1148" spans="6:16">
      <c r="F1148" s="63"/>
      <c r="G1148" s="62"/>
      <c r="I1148" s="61"/>
      <c r="K1148" s="62"/>
      <c r="L1148" s="62"/>
      <c r="P1148" s="61"/>
    </row>
    <row r="1149" spans="6:16">
      <c r="F1149" s="63"/>
      <c r="G1149" s="62"/>
      <c r="I1149" s="61"/>
      <c r="K1149" s="62"/>
      <c r="L1149" s="62"/>
      <c r="P1149" s="61"/>
    </row>
    <row r="1150" spans="6:16">
      <c r="F1150" s="63"/>
      <c r="G1150" s="62"/>
      <c r="I1150" s="61"/>
      <c r="K1150" s="62"/>
      <c r="L1150" s="62"/>
      <c r="P1150" s="61"/>
    </row>
    <row r="1151" spans="6:16">
      <c r="F1151" s="63"/>
      <c r="G1151" s="62"/>
      <c r="I1151" s="61"/>
      <c r="K1151" s="62"/>
      <c r="L1151" s="62"/>
      <c r="P1151" s="61"/>
    </row>
    <row r="1152" spans="6:16">
      <c r="F1152" s="63"/>
      <c r="G1152" s="62"/>
      <c r="I1152" s="61"/>
      <c r="K1152" s="62"/>
      <c r="L1152" s="62"/>
      <c r="P1152" s="61"/>
    </row>
    <row r="1153" spans="6:16">
      <c r="F1153" s="63"/>
      <c r="G1153" s="62"/>
      <c r="I1153" s="61"/>
      <c r="K1153" s="62"/>
      <c r="L1153" s="62"/>
      <c r="P1153" s="61"/>
    </row>
    <row r="1154" spans="6:16">
      <c r="F1154" s="63"/>
      <c r="G1154" s="62"/>
      <c r="I1154" s="61"/>
      <c r="K1154" s="62"/>
      <c r="L1154" s="62"/>
      <c r="P1154" s="61"/>
    </row>
    <row r="1155" spans="6:16">
      <c r="F1155" s="63"/>
      <c r="G1155" s="62"/>
      <c r="I1155" s="61"/>
      <c r="K1155" s="62"/>
      <c r="L1155" s="62"/>
      <c r="P1155" s="61"/>
    </row>
    <row r="1156" spans="6:16">
      <c r="F1156" s="63"/>
      <c r="G1156" s="62"/>
      <c r="I1156" s="61"/>
      <c r="K1156" s="62"/>
      <c r="L1156" s="62"/>
      <c r="P1156" s="61"/>
    </row>
    <row r="1157" spans="6:16">
      <c r="F1157" s="63"/>
      <c r="G1157" s="62"/>
      <c r="I1157" s="61"/>
      <c r="K1157" s="62"/>
      <c r="L1157" s="62"/>
      <c r="P1157" s="61"/>
    </row>
    <row r="1158" spans="6:16">
      <c r="F1158" s="63"/>
      <c r="G1158" s="62"/>
      <c r="I1158" s="61"/>
      <c r="K1158" s="62"/>
      <c r="L1158" s="62"/>
      <c r="P1158" s="61"/>
    </row>
    <row r="1159" spans="6:16">
      <c r="F1159" s="63"/>
      <c r="G1159" s="62"/>
      <c r="I1159" s="61"/>
      <c r="K1159" s="62"/>
      <c r="L1159" s="62"/>
      <c r="P1159" s="61"/>
    </row>
    <row r="1160" spans="6:16">
      <c r="F1160" s="63"/>
      <c r="G1160" s="62"/>
      <c r="I1160" s="61"/>
      <c r="K1160" s="62"/>
      <c r="L1160" s="62"/>
      <c r="P1160" s="61"/>
    </row>
    <row r="1161" spans="6:16">
      <c r="F1161" s="63"/>
      <c r="G1161" s="62"/>
      <c r="I1161" s="61"/>
      <c r="K1161" s="62"/>
      <c r="L1161" s="62"/>
      <c r="P1161" s="61"/>
    </row>
    <row r="1162" spans="6:16">
      <c r="F1162" s="63"/>
      <c r="G1162" s="62"/>
      <c r="I1162" s="61"/>
      <c r="K1162" s="62"/>
      <c r="L1162" s="62"/>
      <c r="P1162" s="61"/>
    </row>
    <row r="1163" spans="6:16">
      <c r="F1163" s="63"/>
      <c r="G1163" s="62"/>
      <c r="I1163" s="61"/>
      <c r="K1163" s="62"/>
      <c r="L1163" s="62"/>
      <c r="P1163" s="61"/>
    </row>
    <row r="1164" spans="6:16">
      <c r="F1164" s="63"/>
      <c r="G1164" s="62"/>
      <c r="I1164" s="61"/>
      <c r="K1164" s="62"/>
      <c r="L1164" s="62"/>
      <c r="P1164" s="61"/>
    </row>
    <row r="1165" spans="6:16">
      <c r="F1165" s="63"/>
      <c r="G1165" s="62"/>
      <c r="I1165" s="61"/>
      <c r="K1165" s="62"/>
      <c r="L1165" s="62"/>
      <c r="P1165" s="61"/>
    </row>
    <row r="1166" spans="6:16">
      <c r="F1166" s="63"/>
      <c r="G1166" s="62"/>
      <c r="I1166" s="61"/>
      <c r="K1166" s="62"/>
      <c r="L1166" s="62"/>
      <c r="P1166" s="61"/>
    </row>
    <row r="1167" spans="6:16">
      <c r="F1167" s="63"/>
      <c r="G1167" s="62"/>
      <c r="I1167" s="61"/>
      <c r="K1167" s="62"/>
      <c r="L1167" s="62"/>
      <c r="P1167" s="61"/>
    </row>
    <row r="1168" spans="6:16">
      <c r="F1168" s="63"/>
      <c r="G1168" s="62"/>
      <c r="I1168" s="61"/>
      <c r="K1168" s="62"/>
      <c r="L1168" s="62"/>
      <c r="P1168" s="61"/>
    </row>
    <row r="1169" spans="6:16">
      <c r="F1169" s="63"/>
      <c r="G1169" s="62"/>
      <c r="I1169" s="61"/>
      <c r="K1169" s="62"/>
      <c r="L1169" s="62"/>
      <c r="P1169" s="61"/>
    </row>
    <row r="1170" spans="6:16">
      <c r="F1170" s="63"/>
      <c r="G1170" s="62"/>
      <c r="I1170" s="61"/>
      <c r="K1170" s="62"/>
      <c r="L1170" s="62"/>
      <c r="P1170" s="61"/>
    </row>
    <row r="1171" spans="6:16">
      <c r="F1171" s="63"/>
      <c r="G1171" s="62"/>
      <c r="I1171" s="61"/>
      <c r="K1171" s="62"/>
      <c r="L1171" s="62"/>
      <c r="P1171" s="61"/>
    </row>
    <row r="1172" spans="6:16">
      <c r="F1172" s="63"/>
      <c r="G1172" s="62"/>
      <c r="I1172" s="61"/>
      <c r="K1172" s="62"/>
      <c r="L1172" s="62"/>
      <c r="P1172" s="61"/>
    </row>
    <row r="1173" spans="6:16">
      <c r="F1173" s="63"/>
      <c r="G1173" s="62"/>
      <c r="I1173" s="61"/>
      <c r="K1173" s="62"/>
      <c r="L1173" s="62"/>
      <c r="P1173" s="61"/>
    </row>
    <row r="1174" spans="6:16">
      <c r="F1174" s="63"/>
      <c r="G1174" s="62"/>
      <c r="I1174" s="61"/>
      <c r="K1174" s="62"/>
      <c r="L1174" s="62"/>
      <c r="P1174" s="61"/>
    </row>
    <row r="1175" spans="6:16">
      <c r="F1175" s="63"/>
      <c r="G1175" s="62"/>
      <c r="I1175" s="61"/>
      <c r="K1175" s="62"/>
      <c r="L1175" s="62"/>
      <c r="P1175" s="61"/>
    </row>
    <row r="1176" spans="6:16">
      <c r="F1176" s="63"/>
      <c r="G1176" s="62"/>
      <c r="I1176" s="61"/>
      <c r="K1176" s="62"/>
      <c r="L1176" s="62"/>
      <c r="P1176" s="61"/>
    </row>
    <row r="1177" spans="6:16">
      <c r="F1177" s="63"/>
      <c r="G1177" s="62"/>
      <c r="I1177" s="61"/>
      <c r="K1177" s="62"/>
      <c r="L1177" s="62"/>
      <c r="P1177" s="61"/>
    </row>
    <row r="1178" spans="6:16">
      <c r="F1178" s="63"/>
      <c r="G1178" s="62"/>
      <c r="I1178" s="61"/>
      <c r="K1178" s="62"/>
      <c r="L1178" s="62"/>
      <c r="P1178" s="61"/>
    </row>
    <row r="1179" spans="6:16">
      <c r="F1179" s="63"/>
      <c r="G1179" s="62"/>
      <c r="I1179" s="61"/>
      <c r="K1179" s="62"/>
      <c r="L1179" s="62"/>
      <c r="P1179" s="61"/>
    </row>
    <row r="1180" spans="6:16">
      <c r="F1180" s="63"/>
      <c r="G1180" s="62"/>
      <c r="I1180" s="61"/>
      <c r="K1180" s="62"/>
      <c r="L1180" s="62"/>
      <c r="P1180" s="61"/>
    </row>
    <row r="1181" spans="6:16">
      <c r="F1181" s="63"/>
      <c r="G1181" s="62"/>
      <c r="I1181" s="61"/>
      <c r="K1181" s="62"/>
      <c r="L1181" s="62"/>
      <c r="P1181" s="61"/>
    </row>
    <row r="1182" spans="6:16">
      <c r="F1182" s="63"/>
      <c r="G1182" s="62"/>
      <c r="I1182" s="61"/>
      <c r="K1182" s="62"/>
      <c r="L1182" s="62"/>
      <c r="P1182" s="61"/>
    </row>
    <row r="1183" spans="6:16">
      <c r="F1183" s="63"/>
      <c r="G1183" s="62"/>
      <c r="I1183" s="61"/>
      <c r="K1183" s="62"/>
      <c r="L1183" s="62"/>
      <c r="P1183" s="61"/>
    </row>
    <row r="1184" spans="6:16">
      <c r="F1184" s="63"/>
      <c r="G1184" s="62"/>
      <c r="I1184" s="61"/>
      <c r="K1184" s="62"/>
      <c r="L1184" s="62"/>
      <c r="P1184" s="61"/>
    </row>
    <row r="1185" spans="6:16">
      <c r="F1185" s="63"/>
      <c r="G1185" s="62"/>
      <c r="I1185" s="61"/>
      <c r="K1185" s="62"/>
      <c r="L1185" s="62"/>
      <c r="P1185" s="61"/>
    </row>
    <row r="1186" spans="6:16">
      <c r="F1186" s="63"/>
      <c r="G1186" s="62"/>
      <c r="I1186" s="61"/>
      <c r="K1186" s="62"/>
      <c r="L1186" s="62"/>
      <c r="P1186" s="61"/>
    </row>
    <row r="1187" spans="6:16">
      <c r="F1187" s="63"/>
      <c r="G1187" s="62"/>
      <c r="I1187" s="61"/>
      <c r="K1187" s="62"/>
      <c r="L1187" s="62"/>
      <c r="P1187" s="61"/>
    </row>
    <row r="1188" spans="6:16">
      <c r="F1188" s="63"/>
      <c r="G1188" s="62"/>
      <c r="I1188" s="61"/>
      <c r="K1188" s="62"/>
      <c r="L1188" s="62"/>
      <c r="P1188" s="61"/>
    </row>
    <row r="1189" spans="6:16">
      <c r="F1189" s="63"/>
      <c r="G1189" s="62"/>
      <c r="I1189" s="61"/>
      <c r="K1189" s="62"/>
      <c r="L1189" s="62"/>
      <c r="P1189" s="61"/>
    </row>
    <row r="1190" spans="6:16">
      <c r="F1190" s="63"/>
      <c r="G1190" s="62"/>
      <c r="I1190" s="61"/>
      <c r="K1190" s="62"/>
      <c r="L1190" s="62"/>
      <c r="P1190" s="61"/>
    </row>
    <row r="1191" spans="6:16">
      <c r="F1191" s="63"/>
      <c r="G1191" s="62"/>
      <c r="I1191" s="61"/>
      <c r="K1191" s="62"/>
      <c r="L1191" s="62"/>
      <c r="P1191" s="61"/>
    </row>
    <row r="1192" spans="6:16">
      <c r="F1192" s="63"/>
      <c r="G1192" s="62"/>
      <c r="I1192" s="61"/>
      <c r="K1192" s="62"/>
      <c r="L1192" s="62"/>
      <c r="P1192" s="61"/>
    </row>
    <row r="1193" spans="6:16">
      <c r="F1193" s="63"/>
      <c r="G1193" s="62"/>
      <c r="I1193" s="61"/>
      <c r="K1193" s="62"/>
      <c r="L1193" s="62"/>
      <c r="P1193" s="61"/>
    </row>
    <row r="1194" spans="6:16">
      <c r="F1194" s="63"/>
      <c r="G1194" s="62"/>
      <c r="I1194" s="61"/>
      <c r="K1194" s="62"/>
      <c r="L1194" s="62"/>
      <c r="P1194" s="61"/>
    </row>
    <row r="1195" spans="6:16">
      <c r="F1195" s="63"/>
      <c r="G1195" s="62"/>
      <c r="I1195" s="61"/>
      <c r="K1195" s="62"/>
      <c r="L1195" s="62"/>
      <c r="P1195" s="61"/>
    </row>
    <row r="1196" spans="6:16">
      <c r="F1196" s="63"/>
      <c r="G1196" s="62"/>
      <c r="I1196" s="61"/>
      <c r="K1196" s="62"/>
      <c r="L1196" s="62"/>
      <c r="P1196" s="61"/>
    </row>
    <row r="1197" spans="6:16">
      <c r="F1197" s="63"/>
      <c r="G1197" s="62"/>
      <c r="I1197" s="61"/>
      <c r="K1197" s="62"/>
      <c r="L1197" s="62"/>
      <c r="P1197" s="61"/>
    </row>
    <row r="1198" spans="6:16">
      <c r="F1198" s="63"/>
      <c r="G1198" s="62"/>
      <c r="I1198" s="61"/>
      <c r="K1198" s="62"/>
      <c r="L1198" s="62"/>
      <c r="P1198" s="61"/>
    </row>
    <row r="1199" spans="6:16">
      <c r="F1199" s="63"/>
      <c r="G1199" s="62"/>
      <c r="I1199" s="61"/>
      <c r="K1199" s="62"/>
      <c r="L1199" s="62"/>
      <c r="P1199" s="61"/>
    </row>
    <row r="1200" spans="6:16">
      <c r="F1200" s="63"/>
      <c r="G1200" s="62"/>
      <c r="I1200" s="61"/>
      <c r="K1200" s="62"/>
      <c r="L1200" s="62"/>
      <c r="P1200" s="61"/>
    </row>
    <row r="1201" spans="6:16">
      <c r="F1201" s="63"/>
      <c r="G1201" s="62"/>
      <c r="I1201" s="61"/>
      <c r="K1201" s="62"/>
      <c r="L1201" s="62"/>
      <c r="P1201" s="61"/>
    </row>
    <row r="1202" spans="6:16">
      <c r="F1202" s="63"/>
      <c r="G1202" s="62"/>
      <c r="I1202" s="61"/>
      <c r="K1202" s="62"/>
      <c r="L1202" s="62"/>
      <c r="P1202" s="61"/>
    </row>
    <row r="1203" spans="6:16">
      <c r="F1203" s="63"/>
      <c r="G1203" s="62"/>
      <c r="I1203" s="61"/>
      <c r="K1203" s="62"/>
      <c r="L1203" s="62"/>
      <c r="P1203" s="61"/>
    </row>
    <row r="1204" spans="6:16">
      <c r="F1204" s="63"/>
      <c r="G1204" s="62"/>
      <c r="I1204" s="61"/>
      <c r="K1204" s="62"/>
      <c r="L1204" s="62"/>
      <c r="P1204" s="61"/>
    </row>
    <row r="1205" spans="6:16">
      <c r="F1205" s="63"/>
      <c r="G1205" s="62"/>
      <c r="I1205" s="61"/>
      <c r="K1205" s="62"/>
      <c r="L1205" s="62"/>
      <c r="P1205" s="61"/>
    </row>
    <row r="1206" spans="6:16">
      <c r="F1206" s="63"/>
      <c r="G1206" s="62"/>
      <c r="I1206" s="61"/>
      <c r="K1206" s="62"/>
      <c r="L1206" s="62"/>
      <c r="P1206" s="61"/>
    </row>
    <row r="1207" spans="6:16">
      <c r="F1207" s="63"/>
      <c r="G1207" s="62"/>
      <c r="I1207" s="61"/>
      <c r="K1207" s="62"/>
      <c r="L1207" s="62"/>
      <c r="P1207" s="61"/>
    </row>
    <row r="1208" spans="6:16">
      <c r="F1208" s="63"/>
      <c r="G1208" s="62"/>
      <c r="I1208" s="61"/>
      <c r="K1208" s="62"/>
      <c r="L1208" s="62"/>
      <c r="P1208" s="61"/>
    </row>
    <row r="1209" spans="6:16">
      <c r="F1209" s="63"/>
      <c r="G1209" s="62"/>
      <c r="I1209" s="61"/>
      <c r="K1209" s="62"/>
      <c r="L1209" s="62"/>
      <c r="P1209" s="61"/>
    </row>
    <row r="1210" spans="6:16">
      <c r="F1210" s="63"/>
      <c r="G1210" s="62"/>
      <c r="I1210" s="61"/>
      <c r="K1210" s="62"/>
      <c r="L1210" s="62"/>
      <c r="P1210" s="61"/>
    </row>
    <row r="1211" spans="6:16">
      <c r="F1211" s="63"/>
      <c r="G1211" s="62"/>
      <c r="I1211" s="61"/>
      <c r="K1211" s="62"/>
      <c r="L1211" s="62"/>
      <c r="P1211" s="61"/>
    </row>
    <row r="1212" spans="6:16">
      <c r="F1212" s="63"/>
      <c r="G1212" s="62"/>
      <c r="I1212" s="61"/>
      <c r="K1212" s="62"/>
      <c r="L1212" s="62"/>
      <c r="P1212" s="61"/>
    </row>
    <row r="1213" spans="6:16">
      <c r="F1213" s="63"/>
      <c r="G1213" s="62"/>
      <c r="I1213" s="61"/>
      <c r="K1213" s="62"/>
      <c r="L1213" s="62"/>
      <c r="P1213" s="61"/>
    </row>
    <row r="1214" spans="6:16">
      <c r="F1214" s="63"/>
      <c r="G1214" s="62"/>
      <c r="I1214" s="61"/>
      <c r="K1214" s="62"/>
      <c r="L1214" s="62"/>
      <c r="P1214" s="61"/>
    </row>
    <row r="1215" spans="6:16">
      <c r="F1215" s="63"/>
      <c r="G1215" s="62"/>
      <c r="I1215" s="61"/>
      <c r="K1215" s="62"/>
      <c r="L1215" s="62"/>
      <c r="P1215" s="61"/>
    </row>
    <row r="1216" spans="6:16">
      <c r="F1216" s="63"/>
      <c r="G1216" s="62"/>
      <c r="I1216" s="61"/>
      <c r="K1216" s="62"/>
      <c r="L1216" s="62"/>
      <c r="P1216" s="61"/>
    </row>
    <row r="1217" spans="6:16">
      <c r="F1217" s="63"/>
      <c r="G1217" s="62"/>
      <c r="I1217" s="61"/>
      <c r="K1217" s="62"/>
      <c r="L1217" s="62"/>
      <c r="P1217" s="61"/>
    </row>
    <row r="1218" spans="6:16">
      <c r="F1218" s="63"/>
      <c r="G1218" s="62"/>
      <c r="I1218" s="61"/>
      <c r="K1218" s="62"/>
      <c r="L1218" s="62"/>
      <c r="P1218" s="61"/>
    </row>
    <row r="1219" spans="6:16">
      <c r="F1219" s="63"/>
      <c r="G1219" s="62"/>
      <c r="I1219" s="61"/>
      <c r="K1219" s="62"/>
      <c r="L1219" s="62"/>
      <c r="P1219" s="61"/>
    </row>
    <row r="1220" spans="6:16">
      <c r="F1220" s="63"/>
      <c r="G1220" s="62"/>
      <c r="I1220" s="61"/>
      <c r="K1220" s="62"/>
      <c r="L1220" s="62"/>
      <c r="P1220" s="61"/>
    </row>
    <row r="1221" spans="6:16">
      <c r="F1221" s="63"/>
      <c r="G1221" s="62"/>
      <c r="I1221" s="61"/>
      <c r="K1221" s="62"/>
      <c r="L1221" s="62"/>
      <c r="P1221" s="61"/>
    </row>
    <row r="1222" spans="6:16">
      <c r="F1222" s="63"/>
      <c r="G1222" s="62"/>
      <c r="I1222" s="61"/>
      <c r="K1222" s="62"/>
      <c r="L1222" s="62"/>
      <c r="P1222" s="61"/>
    </row>
    <row r="1223" spans="6:16">
      <c r="F1223" s="63"/>
      <c r="G1223" s="62"/>
      <c r="I1223" s="61"/>
      <c r="K1223" s="62"/>
      <c r="L1223" s="62"/>
      <c r="P1223" s="61"/>
    </row>
    <row r="1224" spans="6:16">
      <c r="F1224" s="63"/>
      <c r="G1224" s="62"/>
      <c r="I1224" s="61"/>
      <c r="K1224" s="62"/>
      <c r="L1224" s="62"/>
      <c r="P1224" s="61"/>
    </row>
    <row r="1225" spans="6:16">
      <c r="F1225" s="63"/>
      <c r="G1225" s="62"/>
      <c r="I1225" s="61"/>
      <c r="K1225" s="62"/>
      <c r="L1225" s="62"/>
      <c r="P1225" s="61"/>
    </row>
    <row r="1226" spans="6:16">
      <c r="F1226" s="63"/>
      <c r="G1226" s="62"/>
      <c r="I1226" s="61"/>
      <c r="K1226" s="62"/>
      <c r="L1226" s="62"/>
      <c r="P1226" s="61"/>
    </row>
    <row r="1227" spans="6:16">
      <c r="F1227" s="63"/>
      <c r="G1227" s="62"/>
      <c r="I1227" s="61"/>
      <c r="K1227" s="62"/>
      <c r="L1227" s="62"/>
      <c r="P1227" s="61"/>
    </row>
    <row r="1228" spans="6:16">
      <c r="F1228" s="63"/>
      <c r="G1228" s="62"/>
      <c r="I1228" s="61"/>
      <c r="K1228" s="62"/>
      <c r="L1228" s="62"/>
      <c r="P1228" s="61"/>
    </row>
    <row r="1229" spans="6:16">
      <c r="F1229" s="63"/>
      <c r="G1229" s="62"/>
      <c r="I1229" s="61"/>
      <c r="K1229" s="62"/>
      <c r="L1229" s="62"/>
      <c r="P1229" s="61"/>
    </row>
    <row r="1230" spans="6:16">
      <c r="F1230" s="63"/>
      <c r="G1230" s="62"/>
      <c r="I1230" s="61"/>
      <c r="K1230" s="62"/>
      <c r="L1230" s="62"/>
      <c r="P1230" s="61"/>
    </row>
    <row r="1231" spans="6:16">
      <c r="F1231" s="63"/>
      <c r="G1231" s="62"/>
      <c r="I1231" s="61"/>
      <c r="K1231" s="62"/>
      <c r="L1231" s="62"/>
      <c r="P1231" s="61"/>
    </row>
    <row r="1232" spans="6:16">
      <c r="F1232" s="63"/>
      <c r="G1232" s="62"/>
      <c r="I1232" s="61"/>
      <c r="K1232" s="62"/>
      <c r="L1232" s="62"/>
      <c r="P1232" s="61"/>
    </row>
    <row r="1233" spans="6:16">
      <c r="F1233" s="63"/>
      <c r="G1233" s="62"/>
      <c r="I1233" s="61"/>
      <c r="K1233" s="62"/>
      <c r="L1233" s="62"/>
      <c r="P1233" s="61"/>
    </row>
    <row r="1234" spans="6:16">
      <c r="F1234" s="63"/>
      <c r="G1234" s="62"/>
      <c r="I1234" s="61"/>
      <c r="K1234" s="62"/>
      <c r="L1234" s="62"/>
      <c r="P1234" s="61"/>
    </row>
    <row r="1235" spans="6:16">
      <c r="F1235" s="63"/>
      <c r="G1235" s="62"/>
      <c r="I1235" s="61"/>
      <c r="K1235" s="62"/>
      <c r="L1235" s="62"/>
      <c r="P1235" s="61"/>
    </row>
    <row r="1236" spans="6:16">
      <c r="F1236" s="63"/>
      <c r="G1236" s="62"/>
      <c r="I1236" s="61"/>
      <c r="K1236" s="62"/>
      <c r="L1236" s="62"/>
      <c r="P1236" s="61"/>
    </row>
    <row r="1237" spans="6:16">
      <c r="F1237" s="63"/>
      <c r="G1237" s="62"/>
      <c r="I1237" s="61"/>
      <c r="K1237" s="62"/>
      <c r="L1237" s="62"/>
      <c r="P1237" s="61"/>
    </row>
    <row r="1238" spans="6:16">
      <c r="F1238" s="63"/>
      <c r="G1238" s="62"/>
      <c r="I1238" s="61"/>
      <c r="K1238" s="62"/>
      <c r="L1238" s="62"/>
      <c r="P1238" s="61"/>
    </row>
    <row r="1239" spans="6:16">
      <c r="F1239" s="63"/>
      <c r="G1239" s="62"/>
      <c r="I1239" s="61"/>
      <c r="K1239" s="62"/>
      <c r="L1239" s="62"/>
      <c r="P1239" s="61"/>
    </row>
    <row r="1240" spans="6:16">
      <c r="F1240" s="63"/>
      <c r="G1240" s="62"/>
      <c r="I1240" s="61"/>
      <c r="K1240" s="62"/>
      <c r="L1240" s="62"/>
      <c r="P1240" s="61"/>
    </row>
    <row r="1241" spans="6:16">
      <c r="F1241" s="63"/>
      <c r="G1241" s="62"/>
      <c r="I1241" s="61"/>
      <c r="K1241" s="62"/>
      <c r="L1241" s="62"/>
      <c r="P1241" s="61"/>
    </row>
    <row r="1242" spans="6:16">
      <c r="F1242" s="63"/>
      <c r="G1242" s="62"/>
      <c r="I1242" s="61"/>
      <c r="K1242" s="62"/>
      <c r="L1242" s="62"/>
      <c r="P1242" s="61"/>
    </row>
    <row r="1243" spans="6:16">
      <c r="F1243" s="63"/>
      <c r="G1243" s="62"/>
      <c r="I1243" s="61"/>
      <c r="K1243" s="62"/>
      <c r="L1243" s="62"/>
      <c r="P1243" s="61"/>
    </row>
    <row r="1244" spans="6:16">
      <c r="F1244" s="63"/>
      <c r="G1244" s="62"/>
      <c r="I1244" s="61"/>
      <c r="K1244" s="62"/>
      <c r="L1244" s="62"/>
      <c r="P1244" s="61"/>
    </row>
    <row r="1245" spans="6:16">
      <c r="F1245" s="63"/>
      <c r="G1245" s="62"/>
      <c r="I1245" s="61"/>
      <c r="K1245" s="62"/>
      <c r="L1245" s="62"/>
      <c r="P1245" s="61"/>
    </row>
    <row r="1246" spans="6:16">
      <c r="F1246" s="63"/>
      <c r="G1246" s="62"/>
      <c r="I1246" s="61"/>
      <c r="K1246" s="62"/>
      <c r="L1246" s="62"/>
      <c r="P1246" s="61"/>
    </row>
    <row r="1247" spans="6:16">
      <c r="F1247" s="63"/>
      <c r="G1247" s="62"/>
      <c r="I1247" s="61"/>
      <c r="K1247" s="62"/>
      <c r="L1247" s="62"/>
      <c r="P1247" s="61"/>
    </row>
    <row r="1248" spans="6:16">
      <c r="F1248" s="63"/>
      <c r="G1248" s="62"/>
      <c r="I1248" s="61"/>
      <c r="K1248" s="62"/>
      <c r="L1248" s="62"/>
      <c r="P1248" s="61"/>
    </row>
    <row r="1249" spans="6:16">
      <c r="F1249" s="63"/>
      <c r="G1249" s="62"/>
      <c r="I1249" s="61"/>
      <c r="K1249" s="62"/>
      <c r="L1249" s="62"/>
      <c r="P1249" s="61"/>
    </row>
    <row r="1250" spans="6:16">
      <c r="F1250" s="63"/>
      <c r="G1250" s="62"/>
      <c r="I1250" s="61"/>
      <c r="K1250" s="62"/>
      <c r="L1250" s="62"/>
      <c r="P1250" s="61"/>
    </row>
    <row r="1251" spans="6:16">
      <c r="F1251" s="63"/>
      <c r="G1251" s="62"/>
      <c r="I1251" s="61"/>
      <c r="K1251" s="62"/>
      <c r="L1251" s="62"/>
      <c r="P1251" s="61"/>
    </row>
    <row r="1252" spans="6:16">
      <c r="F1252" s="63"/>
      <c r="G1252" s="62"/>
      <c r="I1252" s="61"/>
      <c r="K1252" s="62"/>
      <c r="L1252" s="62"/>
      <c r="P1252" s="61"/>
    </row>
    <row r="1253" spans="6:16">
      <c r="F1253" s="63"/>
      <c r="G1253" s="62"/>
      <c r="I1253" s="61"/>
      <c r="K1253" s="62"/>
      <c r="L1253" s="62"/>
      <c r="P1253" s="61"/>
    </row>
    <row r="1254" spans="6:16">
      <c r="F1254" s="63"/>
      <c r="G1254" s="62"/>
      <c r="I1254" s="61"/>
      <c r="K1254" s="62"/>
      <c r="L1254" s="62"/>
      <c r="P1254" s="61"/>
    </row>
    <row r="1255" spans="6:16">
      <c r="F1255" s="63"/>
      <c r="G1255" s="62"/>
      <c r="I1255" s="61"/>
      <c r="K1255" s="62"/>
      <c r="L1255" s="62"/>
      <c r="P1255" s="61"/>
    </row>
    <row r="1256" spans="6:16">
      <c r="F1256" s="63"/>
      <c r="G1256" s="62"/>
      <c r="I1256" s="61"/>
      <c r="K1256" s="62"/>
      <c r="L1256" s="62"/>
      <c r="P1256" s="61"/>
    </row>
    <row r="1257" spans="6:16">
      <c r="F1257" s="63"/>
      <c r="G1257" s="62"/>
      <c r="I1257" s="61"/>
      <c r="K1257" s="62"/>
      <c r="L1257" s="62"/>
      <c r="P1257" s="61"/>
    </row>
    <row r="1258" spans="6:16">
      <c r="F1258" s="63"/>
      <c r="G1258" s="62"/>
      <c r="I1258" s="61"/>
      <c r="K1258" s="62"/>
      <c r="L1258" s="62"/>
      <c r="P1258" s="61"/>
    </row>
    <row r="1259" spans="6:16">
      <c r="F1259" s="63"/>
      <c r="G1259" s="62"/>
      <c r="I1259" s="61"/>
      <c r="K1259" s="62"/>
      <c r="L1259" s="62"/>
      <c r="P1259" s="61"/>
    </row>
    <row r="1260" spans="6:16">
      <c r="F1260" s="63"/>
      <c r="G1260" s="62"/>
      <c r="I1260" s="61"/>
      <c r="K1260" s="62"/>
      <c r="L1260" s="62"/>
      <c r="P1260" s="61"/>
    </row>
    <row r="1261" spans="6:16">
      <c r="F1261" s="63"/>
      <c r="G1261" s="62"/>
      <c r="I1261" s="61"/>
      <c r="K1261" s="62"/>
      <c r="L1261" s="62"/>
      <c r="P1261" s="61"/>
    </row>
    <row r="1262" spans="6:16">
      <c r="F1262" s="63"/>
      <c r="G1262" s="62"/>
      <c r="I1262" s="61"/>
      <c r="K1262" s="62"/>
      <c r="L1262" s="62"/>
      <c r="P1262" s="61"/>
    </row>
    <row r="1263" spans="6:16">
      <c r="F1263" s="63"/>
      <c r="G1263" s="62"/>
      <c r="I1263" s="61"/>
      <c r="K1263" s="62"/>
      <c r="L1263" s="62"/>
      <c r="P1263" s="61"/>
    </row>
    <row r="1264" spans="6:16">
      <c r="F1264" s="63"/>
      <c r="G1264" s="62"/>
      <c r="I1264" s="61"/>
      <c r="K1264" s="62"/>
      <c r="L1264" s="62"/>
      <c r="P1264" s="61"/>
    </row>
    <row r="1265" spans="6:16">
      <c r="F1265" s="63"/>
      <c r="G1265" s="62"/>
      <c r="I1265" s="61"/>
      <c r="K1265" s="62"/>
      <c r="L1265" s="62"/>
      <c r="P1265" s="61"/>
    </row>
    <row r="1266" spans="6:16">
      <c r="F1266" s="63"/>
      <c r="G1266" s="62"/>
      <c r="I1266" s="61"/>
      <c r="K1266" s="62"/>
      <c r="L1266" s="62"/>
      <c r="P1266" s="61"/>
    </row>
    <row r="1267" spans="6:16">
      <c r="F1267" s="63"/>
      <c r="G1267" s="62"/>
      <c r="I1267" s="61"/>
      <c r="K1267" s="62"/>
      <c r="L1267" s="62"/>
      <c r="P1267" s="61"/>
    </row>
    <row r="1268" spans="6:16">
      <c r="F1268" s="63"/>
      <c r="G1268" s="62"/>
      <c r="I1268" s="61"/>
      <c r="K1268" s="62"/>
      <c r="L1268" s="62"/>
      <c r="P1268" s="61"/>
    </row>
    <row r="1269" spans="6:16">
      <c r="F1269" s="63"/>
      <c r="G1269" s="62"/>
      <c r="I1269" s="61"/>
      <c r="K1269" s="62"/>
      <c r="L1269" s="62"/>
      <c r="P1269" s="61"/>
    </row>
    <row r="1270" spans="6:16">
      <c r="F1270" s="63"/>
      <c r="G1270" s="62"/>
      <c r="I1270" s="61"/>
      <c r="K1270" s="62"/>
      <c r="L1270" s="62"/>
      <c r="P1270" s="61"/>
    </row>
    <row r="1271" spans="6:16">
      <c r="F1271" s="63"/>
      <c r="G1271" s="62"/>
      <c r="I1271" s="61"/>
      <c r="K1271" s="62"/>
      <c r="L1271" s="62"/>
      <c r="P1271" s="61"/>
    </row>
    <row r="1272" spans="6:16">
      <c r="F1272" s="63"/>
      <c r="G1272" s="62"/>
      <c r="I1272" s="61"/>
      <c r="K1272" s="62"/>
      <c r="L1272" s="62"/>
      <c r="P1272" s="61"/>
    </row>
    <row r="1273" spans="6:16">
      <c r="F1273" s="63"/>
      <c r="G1273" s="62"/>
      <c r="I1273" s="61"/>
      <c r="K1273" s="62"/>
      <c r="L1273" s="62"/>
      <c r="P1273" s="61"/>
    </row>
    <row r="1274" spans="6:16">
      <c r="F1274" s="63"/>
      <c r="G1274" s="62"/>
      <c r="I1274" s="61"/>
      <c r="K1274" s="62"/>
      <c r="L1274" s="62"/>
      <c r="P1274" s="61"/>
    </row>
    <row r="1275" spans="6:16">
      <c r="F1275" s="63"/>
      <c r="G1275" s="62"/>
      <c r="I1275" s="61"/>
      <c r="K1275" s="62"/>
      <c r="L1275" s="62"/>
      <c r="P1275" s="61"/>
    </row>
    <row r="1276" spans="6:16">
      <c r="F1276" s="63"/>
      <c r="G1276" s="62"/>
      <c r="I1276" s="61"/>
      <c r="K1276" s="62"/>
      <c r="L1276" s="62"/>
      <c r="P1276" s="61"/>
    </row>
    <row r="1277" spans="6:16">
      <c r="F1277" s="63"/>
      <c r="G1277" s="62"/>
      <c r="I1277" s="61"/>
      <c r="K1277" s="62"/>
      <c r="L1277" s="62"/>
      <c r="P1277" s="61"/>
    </row>
    <row r="1278" spans="6:16">
      <c r="F1278" s="63"/>
      <c r="G1278" s="62"/>
      <c r="I1278" s="61"/>
      <c r="K1278" s="62"/>
      <c r="L1278" s="62"/>
      <c r="P1278" s="61"/>
    </row>
    <row r="1279" spans="6:16">
      <c r="F1279" s="63"/>
      <c r="G1279" s="62"/>
      <c r="I1279" s="61"/>
      <c r="K1279" s="62"/>
      <c r="L1279" s="62"/>
      <c r="P1279" s="61"/>
    </row>
    <row r="1280" spans="6:16">
      <c r="F1280" s="63"/>
      <c r="G1280" s="62"/>
      <c r="I1280" s="61"/>
      <c r="K1280" s="62"/>
      <c r="L1280" s="62"/>
      <c r="P1280" s="61"/>
    </row>
    <row r="1281" spans="6:16">
      <c r="F1281" s="63"/>
      <c r="G1281" s="62"/>
      <c r="I1281" s="61"/>
      <c r="K1281" s="62"/>
      <c r="L1281" s="62"/>
      <c r="P1281" s="61"/>
    </row>
    <row r="1282" spans="6:16">
      <c r="F1282" s="63"/>
      <c r="G1282" s="62"/>
      <c r="I1282" s="61"/>
      <c r="K1282" s="62"/>
      <c r="L1282" s="62"/>
      <c r="P1282" s="61"/>
    </row>
    <row r="1283" spans="6:16">
      <c r="F1283" s="63"/>
      <c r="G1283" s="62"/>
      <c r="I1283" s="61"/>
      <c r="K1283" s="62"/>
      <c r="L1283" s="62"/>
      <c r="P1283" s="61"/>
    </row>
    <row r="1284" spans="6:16">
      <c r="F1284" s="63"/>
      <c r="G1284" s="62"/>
      <c r="I1284" s="61"/>
      <c r="K1284" s="62"/>
      <c r="L1284" s="62"/>
      <c r="P1284" s="61"/>
    </row>
    <row r="1285" spans="6:16">
      <c r="F1285" s="63"/>
      <c r="G1285" s="62"/>
      <c r="I1285" s="61"/>
      <c r="K1285" s="62"/>
      <c r="L1285" s="62"/>
      <c r="P1285" s="61"/>
    </row>
    <row r="1286" spans="6:16">
      <c r="F1286" s="63"/>
      <c r="G1286" s="62"/>
      <c r="I1286" s="61"/>
      <c r="K1286" s="62"/>
      <c r="L1286" s="62"/>
      <c r="P1286" s="61"/>
    </row>
    <row r="1287" spans="6:16">
      <c r="F1287" s="63"/>
      <c r="G1287" s="62"/>
      <c r="I1287" s="61"/>
      <c r="K1287" s="62"/>
      <c r="L1287" s="62"/>
      <c r="P1287" s="61"/>
    </row>
    <row r="1288" spans="6:16">
      <c r="F1288" s="63"/>
      <c r="G1288" s="62"/>
      <c r="I1288" s="61"/>
      <c r="K1288" s="62"/>
      <c r="L1288" s="62"/>
      <c r="P1288" s="61"/>
    </row>
    <row r="1289" spans="6:16">
      <c r="F1289" s="63"/>
      <c r="G1289" s="62"/>
      <c r="I1289" s="61"/>
      <c r="K1289" s="62"/>
      <c r="L1289" s="62"/>
      <c r="P1289" s="61"/>
    </row>
    <row r="1290" spans="6:16">
      <c r="F1290" s="63"/>
      <c r="G1290" s="62"/>
      <c r="I1290" s="61"/>
      <c r="K1290" s="62"/>
      <c r="L1290" s="62"/>
      <c r="P1290" s="61"/>
    </row>
    <row r="1291" spans="6:16">
      <c r="F1291" s="63"/>
      <c r="G1291" s="62"/>
      <c r="I1291" s="61"/>
      <c r="K1291" s="62"/>
      <c r="L1291" s="62"/>
      <c r="P1291" s="61"/>
    </row>
    <row r="1292" spans="6:16">
      <c r="F1292" s="63"/>
      <c r="G1292" s="62"/>
      <c r="I1292" s="61"/>
      <c r="K1292" s="62"/>
      <c r="L1292" s="62"/>
      <c r="P1292" s="61"/>
    </row>
    <row r="1293" spans="6:16">
      <c r="F1293" s="63"/>
      <c r="G1293" s="62"/>
      <c r="I1293" s="61"/>
      <c r="K1293" s="62"/>
      <c r="L1293" s="62"/>
      <c r="P1293" s="61"/>
    </row>
    <row r="1294" spans="6:16">
      <c r="F1294" s="63"/>
      <c r="G1294" s="62"/>
      <c r="I1294" s="61"/>
      <c r="K1294" s="62"/>
      <c r="L1294" s="62"/>
      <c r="P1294" s="61"/>
    </row>
    <row r="1295" spans="6:16">
      <c r="F1295" s="63"/>
      <c r="G1295" s="62"/>
      <c r="I1295" s="61"/>
      <c r="K1295" s="62"/>
      <c r="L1295" s="62"/>
      <c r="P1295" s="61"/>
    </row>
    <row r="1296" spans="6:16">
      <c r="F1296" s="63"/>
      <c r="G1296" s="62"/>
      <c r="I1296" s="61"/>
      <c r="K1296" s="62"/>
      <c r="L1296" s="62"/>
      <c r="P1296" s="61"/>
    </row>
    <row r="1297" spans="6:16">
      <c r="F1297" s="63"/>
      <c r="G1297" s="62"/>
      <c r="I1297" s="61"/>
      <c r="K1297" s="62"/>
      <c r="L1297" s="62"/>
      <c r="P1297" s="61"/>
    </row>
    <row r="1298" spans="6:16">
      <c r="F1298" s="63"/>
      <c r="G1298" s="62"/>
      <c r="I1298" s="61"/>
      <c r="K1298" s="62"/>
      <c r="L1298" s="62"/>
      <c r="P1298" s="61"/>
    </row>
    <row r="1299" spans="6:16">
      <c r="F1299" s="63"/>
      <c r="G1299" s="62"/>
      <c r="I1299" s="61"/>
      <c r="K1299" s="62"/>
      <c r="L1299" s="62"/>
      <c r="P1299" s="61"/>
    </row>
    <row r="1300" spans="6:16">
      <c r="F1300" s="63"/>
      <c r="G1300" s="62"/>
      <c r="I1300" s="61"/>
      <c r="K1300" s="62"/>
      <c r="L1300" s="62"/>
      <c r="P1300" s="61"/>
    </row>
    <row r="1301" spans="6:16">
      <c r="F1301" s="63"/>
      <c r="G1301" s="62"/>
      <c r="I1301" s="61"/>
      <c r="K1301" s="62"/>
      <c r="L1301" s="62"/>
      <c r="P1301" s="61"/>
    </row>
    <row r="1302" spans="6:16">
      <c r="F1302" s="63"/>
      <c r="G1302" s="62"/>
      <c r="I1302" s="61"/>
      <c r="K1302" s="62"/>
      <c r="L1302" s="62"/>
      <c r="P1302" s="61"/>
    </row>
    <row r="1303" spans="6:16">
      <c r="F1303" s="63"/>
      <c r="G1303" s="62"/>
      <c r="I1303" s="61"/>
      <c r="K1303" s="62"/>
      <c r="L1303" s="62"/>
      <c r="P1303" s="61"/>
    </row>
    <row r="1304" spans="6:16">
      <c r="F1304" s="63"/>
      <c r="G1304" s="62"/>
      <c r="I1304" s="61"/>
      <c r="K1304" s="62"/>
      <c r="L1304" s="62"/>
      <c r="P1304" s="61"/>
    </row>
    <row r="1305" spans="6:16">
      <c r="F1305" s="63"/>
      <c r="G1305" s="62"/>
      <c r="I1305" s="61"/>
      <c r="K1305" s="62"/>
      <c r="L1305" s="62"/>
      <c r="P1305" s="61"/>
    </row>
    <row r="1306" spans="6:16">
      <c r="F1306" s="63"/>
      <c r="G1306" s="62"/>
      <c r="I1306" s="61"/>
      <c r="K1306" s="62"/>
      <c r="L1306" s="62"/>
      <c r="P1306" s="61"/>
    </row>
    <row r="1307" spans="6:16">
      <c r="F1307" s="63"/>
      <c r="G1307" s="62"/>
      <c r="I1307" s="61"/>
      <c r="K1307" s="62"/>
      <c r="L1307" s="62"/>
      <c r="P1307" s="61"/>
    </row>
    <row r="1308" spans="6:16">
      <c r="F1308" s="63"/>
      <c r="G1308" s="62"/>
      <c r="I1308" s="61"/>
      <c r="K1308" s="62"/>
      <c r="L1308" s="62"/>
      <c r="P1308" s="61"/>
    </row>
    <row r="1309" spans="6:16">
      <c r="F1309" s="63"/>
      <c r="G1309" s="62"/>
      <c r="I1309" s="61"/>
      <c r="K1309" s="62"/>
      <c r="L1309" s="62"/>
      <c r="P1309" s="61"/>
    </row>
    <row r="1310" spans="6:16">
      <c r="F1310" s="63"/>
      <c r="G1310" s="62"/>
      <c r="I1310" s="61"/>
      <c r="K1310" s="62"/>
      <c r="L1310" s="62"/>
      <c r="P1310" s="61"/>
    </row>
    <row r="1311" spans="6:16">
      <c r="F1311" s="63"/>
      <c r="G1311" s="62"/>
      <c r="I1311" s="61"/>
      <c r="K1311" s="62"/>
      <c r="L1311" s="62"/>
      <c r="P1311" s="61"/>
    </row>
    <row r="1312" spans="6:16">
      <c r="F1312" s="63"/>
      <c r="G1312" s="62"/>
      <c r="I1312" s="61"/>
      <c r="K1312" s="62"/>
      <c r="L1312" s="62"/>
      <c r="P1312" s="61"/>
    </row>
    <row r="1313" spans="6:16">
      <c r="F1313" s="63"/>
      <c r="G1313" s="62"/>
      <c r="I1313" s="61"/>
      <c r="K1313" s="62"/>
      <c r="L1313" s="62"/>
      <c r="P1313" s="61"/>
    </row>
    <row r="1314" spans="6:16">
      <c r="F1314" s="63"/>
      <c r="G1314" s="62"/>
      <c r="I1314" s="61"/>
      <c r="K1314" s="62"/>
      <c r="L1314" s="62"/>
      <c r="P1314" s="61"/>
    </row>
    <row r="1315" spans="6:16">
      <c r="F1315" s="63"/>
      <c r="G1315" s="62"/>
      <c r="I1315" s="61"/>
      <c r="K1315" s="62"/>
      <c r="L1315" s="62"/>
      <c r="P1315" s="61"/>
    </row>
    <row r="1316" spans="6:16">
      <c r="F1316" s="63"/>
      <c r="G1316" s="62"/>
      <c r="I1316" s="61"/>
      <c r="K1316" s="62"/>
      <c r="L1316" s="62"/>
      <c r="P1316" s="61"/>
    </row>
    <row r="1317" spans="6:16">
      <c r="F1317" s="63"/>
      <c r="G1317" s="62"/>
      <c r="I1317" s="61"/>
      <c r="K1317" s="62"/>
      <c r="L1317" s="62"/>
      <c r="P1317" s="61"/>
    </row>
    <row r="1318" spans="6:16">
      <c r="F1318" s="63"/>
      <c r="G1318" s="62"/>
      <c r="I1318" s="61"/>
      <c r="K1318" s="62"/>
      <c r="L1318" s="62"/>
      <c r="P1318" s="61"/>
    </row>
    <row r="1319" spans="6:16">
      <c r="F1319" s="63"/>
      <c r="G1319" s="62"/>
      <c r="I1319" s="61"/>
      <c r="K1319" s="62"/>
      <c r="L1319" s="62"/>
      <c r="P1319" s="61"/>
    </row>
    <row r="1320" spans="6:16">
      <c r="F1320" s="63"/>
      <c r="G1320" s="62"/>
      <c r="I1320" s="61"/>
      <c r="K1320" s="62"/>
      <c r="L1320" s="62"/>
      <c r="P1320" s="61"/>
    </row>
    <row r="1321" spans="6:16">
      <c r="F1321" s="63"/>
      <c r="G1321" s="62"/>
      <c r="I1321" s="61"/>
      <c r="K1321" s="62"/>
      <c r="L1321" s="62"/>
      <c r="P1321" s="61"/>
    </row>
    <row r="1322" spans="6:16">
      <c r="F1322" s="63"/>
      <c r="G1322" s="62"/>
      <c r="I1322" s="61"/>
      <c r="K1322" s="62"/>
      <c r="L1322" s="62"/>
      <c r="P1322" s="61"/>
    </row>
    <row r="1323" spans="6:16">
      <c r="F1323" s="63"/>
      <c r="G1323" s="62"/>
      <c r="I1323" s="61"/>
      <c r="K1323" s="62"/>
      <c r="L1323" s="62"/>
      <c r="P1323" s="61"/>
    </row>
    <row r="1324" spans="6:16">
      <c r="F1324" s="63"/>
      <c r="G1324" s="62"/>
      <c r="I1324" s="61"/>
      <c r="K1324" s="62"/>
      <c r="L1324" s="62"/>
      <c r="P1324" s="61"/>
    </row>
    <row r="1325" spans="6:16">
      <c r="F1325" s="63"/>
      <c r="G1325" s="62"/>
      <c r="I1325" s="61"/>
      <c r="K1325" s="62"/>
      <c r="L1325" s="62"/>
      <c r="P1325" s="61"/>
    </row>
    <row r="1326" spans="6:16">
      <c r="F1326" s="63"/>
      <c r="G1326" s="62"/>
      <c r="I1326" s="61"/>
      <c r="K1326" s="62"/>
      <c r="L1326" s="62"/>
      <c r="P1326" s="61"/>
    </row>
    <row r="1327" spans="6:16">
      <c r="F1327" s="63"/>
      <c r="G1327" s="62"/>
      <c r="I1327" s="61"/>
      <c r="K1327" s="62"/>
      <c r="L1327" s="62"/>
      <c r="P1327" s="61"/>
    </row>
    <row r="1328" spans="6:16">
      <c r="F1328" s="63"/>
      <c r="G1328" s="62"/>
      <c r="I1328" s="61"/>
      <c r="K1328" s="62"/>
      <c r="L1328" s="62"/>
      <c r="P1328" s="61"/>
    </row>
    <row r="1329" spans="6:16">
      <c r="F1329" s="63"/>
      <c r="G1329" s="62"/>
      <c r="I1329" s="61"/>
      <c r="K1329" s="62"/>
      <c r="L1329" s="62"/>
      <c r="P1329" s="61"/>
    </row>
    <row r="1330" spans="6:16">
      <c r="F1330" s="63"/>
      <c r="G1330" s="62"/>
      <c r="I1330" s="61"/>
      <c r="K1330" s="62"/>
      <c r="L1330" s="62"/>
      <c r="P1330" s="61"/>
    </row>
    <row r="1331" spans="6:16">
      <c r="F1331" s="63"/>
      <c r="G1331" s="62"/>
      <c r="I1331" s="61"/>
      <c r="K1331" s="62"/>
      <c r="L1331" s="62"/>
      <c r="P1331" s="61"/>
    </row>
    <row r="1332" spans="6:16">
      <c r="F1332" s="63"/>
      <c r="G1332" s="62"/>
      <c r="I1332" s="61"/>
      <c r="K1332" s="62"/>
      <c r="L1332" s="62"/>
      <c r="P1332" s="61"/>
    </row>
    <row r="1333" spans="6:16">
      <c r="F1333" s="63"/>
      <c r="G1333" s="62"/>
      <c r="I1333" s="61"/>
      <c r="K1333" s="62"/>
      <c r="L1333" s="62"/>
      <c r="P1333" s="61"/>
    </row>
    <row r="1334" spans="6:16">
      <c r="F1334" s="63"/>
      <c r="G1334" s="62"/>
      <c r="I1334" s="61"/>
      <c r="K1334" s="62"/>
      <c r="L1334" s="62"/>
      <c r="P1334" s="61"/>
    </row>
    <row r="1335" spans="6:16">
      <c r="F1335" s="63"/>
      <c r="G1335" s="62"/>
      <c r="I1335" s="61"/>
      <c r="K1335" s="62"/>
      <c r="L1335" s="62"/>
      <c r="P1335" s="61"/>
    </row>
    <row r="1336" spans="6:16">
      <c r="F1336" s="63"/>
      <c r="G1336" s="62"/>
      <c r="I1336" s="61"/>
      <c r="K1336" s="62"/>
      <c r="L1336" s="62"/>
      <c r="P1336" s="61"/>
    </row>
    <row r="1337" spans="6:16">
      <c r="F1337" s="63"/>
      <c r="G1337" s="62"/>
      <c r="I1337" s="61"/>
      <c r="K1337" s="62"/>
      <c r="L1337" s="62"/>
      <c r="P1337" s="61"/>
    </row>
    <row r="1338" spans="6:16">
      <c r="F1338" s="63"/>
      <c r="G1338" s="62"/>
      <c r="I1338" s="61"/>
      <c r="K1338" s="62"/>
      <c r="L1338" s="62"/>
      <c r="P1338" s="61"/>
    </row>
    <row r="1339" spans="6:16">
      <c r="F1339" s="63"/>
      <c r="G1339" s="62"/>
      <c r="I1339" s="61"/>
      <c r="K1339" s="62"/>
      <c r="L1339" s="62"/>
      <c r="P1339" s="61"/>
    </row>
    <row r="1340" spans="6:16">
      <c r="F1340" s="63"/>
      <c r="G1340" s="62"/>
      <c r="I1340" s="61"/>
      <c r="K1340" s="62"/>
      <c r="L1340" s="62"/>
      <c r="P1340" s="61"/>
    </row>
    <row r="1341" spans="6:16">
      <c r="F1341" s="63"/>
      <c r="G1341" s="62"/>
      <c r="I1341" s="61"/>
      <c r="K1341" s="62"/>
      <c r="L1341" s="62"/>
      <c r="P1341" s="61"/>
    </row>
    <row r="1342" spans="6:16">
      <c r="F1342" s="63"/>
      <c r="G1342" s="62"/>
      <c r="I1342" s="61"/>
      <c r="K1342" s="62"/>
      <c r="L1342" s="62"/>
      <c r="P1342" s="61"/>
    </row>
    <row r="1343" spans="6:16">
      <c r="F1343" s="63"/>
      <c r="G1343" s="62"/>
      <c r="I1343" s="61"/>
      <c r="K1343" s="62"/>
      <c r="L1343" s="62"/>
      <c r="P1343" s="61"/>
    </row>
    <row r="1344" spans="6:16">
      <c r="F1344" s="63"/>
      <c r="G1344" s="62"/>
      <c r="I1344" s="61"/>
      <c r="K1344" s="62"/>
      <c r="L1344" s="62"/>
      <c r="P1344" s="61"/>
    </row>
    <row r="1345" spans="6:16">
      <c r="F1345" s="63"/>
      <c r="G1345" s="62"/>
      <c r="I1345" s="61"/>
      <c r="K1345" s="62"/>
      <c r="L1345" s="62"/>
      <c r="P1345" s="61"/>
    </row>
    <row r="1346" spans="6:16">
      <c r="F1346" s="63"/>
      <c r="G1346" s="62"/>
      <c r="I1346" s="61"/>
      <c r="K1346" s="62"/>
      <c r="L1346" s="62"/>
      <c r="P1346" s="61"/>
    </row>
    <row r="1347" spans="6:16">
      <c r="F1347" s="63"/>
      <c r="G1347" s="62"/>
      <c r="I1347" s="61"/>
      <c r="K1347" s="62"/>
      <c r="L1347" s="62"/>
      <c r="P1347" s="61"/>
    </row>
    <row r="1348" spans="6:16">
      <c r="F1348" s="63"/>
      <c r="G1348" s="62"/>
      <c r="I1348" s="61"/>
      <c r="K1348" s="62"/>
      <c r="L1348" s="62"/>
      <c r="P1348" s="61"/>
    </row>
    <row r="1349" spans="6:16">
      <c r="F1349" s="63"/>
      <c r="G1349" s="62"/>
      <c r="I1349" s="61"/>
      <c r="K1349" s="62"/>
      <c r="L1349" s="62"/>
      <c r="P1349" s="61"/>
    </row>
    <row r="1350" spans="6:16">
      <c r="F1350" s="63"/>
      <c r="G1350" s="62"/>
      <c r="I1350" s="61"/>
      <c r="K1350" s="62"/>
      <c r="L1350" s="62"/>
      <c r="P1350" s="61"/>
    </row>
    <row r="1351" spans="6:16">
      <c r="F1351" s="63"/>
      <c r="G1351" s="62"/>
      <c r="I1351" s="61"/>
      <c r="K1351" s="62"/>
      <c r="L1351" s="62"/>
      <c r="P1351" s="61"/>
    </row>
    <row r="1352" spans="6:16">
      <c r="F1352" s="63"/>
      <c r="G1352" s="62"/>
      <c r="I1352" s="61"/>
      <c r="K1352" s="62"/>
      <c r="L1352" s="62"/>
      <c r="P1352" s="61"/>
    </row>
    <row r="1353" spans="6:16">
      <c r="F1353" s="63"/>
      <c r="G1353" s="62"/>
      <c r="I1353" s="61"/>
      <c r="K1353" s="62"/>
      <c r="L1353" s="62"/>
      <c r="P1353" s="61"/>
    </row>
    <row r="1354" spans="6:16">
      <c r="F1354" s="63"/>
      <c r="G1354" s="62"/>
      <c r="I1354" s="61"/>
      <c r="K1354" s="62"/>
      <c r="L1354" s="62"/>
      <c r="P1354" s="61"/>
    </row>
    <row r="1355" spans="6:16">
      <c r="F1355" s="63"/>
      <c r="G1355" s="62"/>
      <c r="I1355" s="61"/>
      <c r="K1355" s="62"/>
      <c r="L1355" s="62"/>
      <c r="P1355" s="61"/>
    </row>
    <row r="1356" spans="6:16">
      <c r="F1356" s="63"/>
      <c r="G1356" s="62"/>
      <c r="I1356" s="61"/>
      <c r="K1356" s="62"/>
      <c r="L1356" s="62"/>
      <c r="P1356" s="61"/>
    </row>
    <row r="1357" spans="6:16">
      <c r="F1357" s="63"/>
      <c r="G1357" s="62"/>
      <c r="I1357" s="61"/>
      <c r="K1357" s="62"/>
      <c r="L1357" s="62"/>
      <c r="P1357" s="61"/>
    </row>
    <row r="1358" spans="6:16">
      <c r="F1358" s="63"/>
      <c r="G1358" s="62"/>
      <c r="I1358" s="61"/>
      <c r="K1358" s="62"/>
      <c r="L1358" s="62"/>
      <c r="P1358" s="61"/>
    </row>
    <row r="1359" spans="6:16">
      <c r="F1359" s="63"/>
      <c r="G1359" s="62"/>
      <c r="I1359" s="61"/>
      <c r="K1359" s="62"/>
      <c r="L1359" s="62"/>
      <c r="P1359" s="61"/>
    </row>
    <row r="1360" spans="6:16">
      <c r="F1360" s="63"/>
      <c r="G1360" s="62"/>
      <c r="I1360" s="61"/>
      <c r="K1360" s="62"/>
      <c r="L1360" s="62"/>
      <c r="P1360" s="61"/>
    </row>
    <row r="1361" spans="6:16">
      <c r="F1361" s="63"/>
      <c r="G1361" s="62"/>
      <c r="I1361" s="61"/>
      <c r="K1361" s="62"/>
      <c r="L1361" s="62"/>
      <c r="P1361" s="61"/>
    </row>
    <row r="1362" spans="6:16">
      <c r="F1362" s="63"/>
      <c r="G1362" s="62"/>
      <c r="I1362" s="61"/>
      <c r="K1362" s="62"/>
      <c r="L1362" s="62"/>
      <c r="P1362" s="61"/>
    </row>
    <row r="1363" spans="6:16">
      <c r="F1363" s="63"/>
      <c r="G1363" s="62"/>
      <c r="I1363" s="61"/>
      <c r="K1363" s="62"/>
      <c r="L1363" s="62"/>
      <c r="P1363" s="61"/>
    </row>
    <row r="1364" spans="6:16">
      <c r="F1364" s="63"/>
      <c r="G1364" s="62"/>
      <c r="I1364" s="61"/>
      <c r="K1364" s="62"/>
      <c r="L1364" s="62"/>
      <c r="P1364" s="61"/>
    </row>
    <row r="1365" spans="6:16">
      <c r="F1365" s="63"/>
      <c r="G1365" s="62"/>
      <c r="I1365" s="61"/>
      <c r="K1365" s="62"/>
      <c r="L1365" s="62"/>
      <c r="P1365" s="61"/>
    </row>
    <row r="1366" spans="6:16">
      <c r="F1366" s="63"/>
      <c r="G1366" s="62"/>
      <c r="I1366" s="61"/>
      <c r="K1366" s="62"/>
      <c r="L1366" s="62"/>
      <c r="P1366" s="61"/>
    </row>
    <row r="1367" spans="6:16">
      <c r="F1367" s="63"/>
      <c r="G1367" s="62"/>
      <c r="I1367" s="61"/>
      <c r="K1367" s="62"/>
      <c r="L1367" s="62"/>
      <c r="P1367" s="61"/>
    </row>
    <row r="1368" spans="6:16">
      <c r="F1368" s="63"/>
      <c r="G1368" s="62"/>
      <c r="I1368" s="61"/>
      <c r="K1368" s="62"/>
      <c r="L1368" s="62"/>
      <c r="P1368" s="61"/>
    </row>
    <row r="1369" spans="6:16">
      <c r="F1369" s="63"/>
      <c r="G1369" s="62"/>
      <c r="I1369" s="61"/>
      <c r="K1369" s="62"/>
      <c r="L1369" s="62"/>
      <c r="P1369" s="61"/>
    </row>
    <row r="1370" spans="6:16">
      <c r="F1370" s="63"/>
      <c r="G1370" s="62"/>
      <c r="I1370" s="61"/>
      <c r="K1370" s="62"/>
      <c r="L1370" s="62"/>
      <c r="P1370" s="61"/>
    </row>
    <row r="1371" spans="6:16">
      <c r="F1371" s="63"/>
      <c r="G1371" s="62"/>
      <c r="I1371" s="61"/>
      <c r="K1371" s="62"/>
      <c r="L1371" s="62"/>
      <c r="P1371" s="61"/>
    </row>
    <row r="1372" spans="6:16">
      <c r="F1372" s="63"/>
      <c r="G1372" s="62"/>
      <c r="I1372" s="61"/>
      <c r="K1372" s="62"/>
      <c r="L1372" s="62"/>
      <c r="P1372" s="61"/>
    </row>
    <row r="1373" spans="6:16">
      <c r="F1373" s="63"/>
      <c r="G1373" s="62"/>
      <c r="I1373" s="61"/>
      <c r="K1373" s="62"/>
      <c r="L1373" s="62"/>
      <c r="P1373" s="61"/>
    </row>
    <row r="1374" spans="6:16">
      <c r="F1374" s="63"/>
      <c r="G1374" s="62"/>
      <c r="I1374" s="61"/>
      <c r="K1374" s="62"/>
      <c r="L1374" s="62"/>
      <c r="P1374" s="61"/>
    </row>
    <row r="1375" spans="6:16">
      <c r="F1375" s="63"/>
      <c r="G1375" s="62"/>
      <c r="I1375" s="61"/>
      <c r="K1375" s="62"/>
      <c r="L1375" s="62"/>
      <c r="P1375" s="61"/>
    </row>
    <row r="1376" spans="6:16">
      <c r="F1376" s="63"/>
      <c r="G1376" s="62"/>
      <c r="I1376" s="61"/>
      <c r="K1376" s="62"/>
      <c r="L1376" s="62"/>
      <c r="P1376" s="61"/>
    </row>
    <row r="1377" spans="6:16">
      <c r="F1377" s="63"/>
      <c r="G1377" s="62"/>
      <c r="I1377" s="61"/>
      <c r="K1377" s="62"/>
      <c r="L1377" s="62"/>
      <c r="P1377" s="61"/>
    </row>
    <row r="1378" spans="6:16">
      <c r="F1378" s="63"/>
      <c r="G1378" s="62"/>
      <c r="I1378" s="61"/>
      <c r="K1378" s="62"/>
      <c r="L1378" s="62"/>
      <c r="P1378" s="61"/>
    </row>
    <row r="1379" spans="6:16">
      <c r="F1379" s="63"/>
      <c r="G1379" s="62"/>
      <c r="I1379" s="61"/>
      <c r="K1379" s="62"/>
      <c r="L1379" s="62"/>
      <c r="P1379" s="61"/>
    </row>
    <row r="1380" spans="6:16">
      <c r="F1380" s="63"/>
      <c r="G1380" s="62"/>
      <c r="I1380" s="61"/>
      <c r="K1380" s="62"/>
      <c r="L1380" s="62"/>
      <c r="P1380" s="61"/>
    </row>
    <row r="1381" spans="6:16">
      <c r="F1381" s="63"/>
      <c r="G1381" s="62"/>
      <c r="I1381" s="61"/>
      <c r="K1381" s="62"/>
      <c r="L1381" s="62"/>
      <c r="P1381" s="61"/>
    </row>
    <row r="1382" spans="6:16">
      <c r="F1382" s="63"/>
      <c r="G1382" s="62"/>
      <c r="I1382" s="61"/>
      <c r="K1382" s="62"/>
      <c r="L1382" s="62"/>
      <c r="P1382" s="61"/>
    </row>
    <row r="1383" spans="6:16">
      <c r="F1383" s="63"/>
      <c r="G1383" s="62"/>
      <c r="I1383" s="61"/>
      <c r="K1383" s="62"/>
      <c r="L1383" s="62"/>
      <c r="P1383" s="61"/>
    </row>
    <row r="1384" spans="6:16">
      <c r="F1384" s="63"/>
      <c r="G1384" s="62"/>
      <c r="I1384" s="61"/>
      <c r="K1384" s="62"/>
      <c r="L1384" s="62"/>
      <c r="P1384" s="61"/>
    </row>
    <row r="1385" spans="6:16">
      <c r="F1385" s="63"/>
      <c r="G1385" s="62"/>
      <c r="I1385" s="61"/>
      <c r="K1385" s="62"/>
      <c r="L1385" s="62"/>
      <c r="P1385" s="61"/>
    </row>
    <row r="1386" spans="6:16">
      <c r="F1386" s="63"/>
      <c r="G1386" s="62"/>
      <c r="I1386" s="61"/>
      <c r="K1386" s="62"/>
      <c r="L1386" s="62"/>
      <c r="P1386" s="61"/>
    </row>
    <row r="1387" spans="6:16">
      <c r="F1387" s="63"/>
      <c r="G1387" s="62"/>
      <c r="I1387" s="61"/>
      <c r="K1387" s="62"/>
      <c r="L1387" s="62"/>
      <c r="P1387" s="61"/>
    </row>
    <row r="1388" spans="6:16">
      <c r="F1388" s="63"/>
      <c r="G1388" s="62"/>
      <c r="I1388" s="61"/>
      <c r="K1388" s="62"/>
      <c r="L1388" s="62"/>
      <c r="P1388" s="61"/>
    </row>
    <row r="1389" spans="6:16">
      <c r="F1389" s="63"/>
      <c r="G1389" s="62"/>
      <c r="I1389" s="61"/>
      <c r="K1389" s="62"/>
      <c r="L1389" s="62"/>
      <c r="P1389" s="61"/>
    </row>
    <row r="1390" spans="6:16">
      <c r="F1390" s="63"/>
      <c r="G1390" s="62"/>
      <c r="I1390" s="61"/>
      <c r="K1390" s="62"/>
      <c r="L1390" s="62"/>
      <c r="P1390" s="61"/>
    </row>
    <row r="1391" spans="6:16">
      <c r="F1391" s="63"/>
      <c r="G1391" s="62"/>
      <c r="I1391" s="61"/>
      <c r="K1391" s="62"/>
      <c r="L1391" s="62"/>
      <c r="P1391" s="61"/>
    </row>
    <row r="1392" spans="6:16">
      <c r="F1392" s="63"/>
      <c r="G1392" s="62"/>
      <c r="I1392" s="61"/>
      <c r="K1392" s="62"/>
      <c r="L1392" s="62"/>
      <c r="P1392" s="61"/>
    </row>
    <row r="1393" spans="6:16">
      <c r="F1393" s="63"/>
      <c r="G1393" s="62"/>
      <c r="I1393" s="61"/>
      <c r="K1393" s="62"/>
      <c r="L1393" s="62"/>
      <c r="P1393" s="61"/>
    </row>
    <row r="1394" spans="6:16">
      <c r="F1394" s="63"/>
      <c r="G1394" s="62"/>
      <c r="I1394" s="61"/>
      <c r="K1394" s="62"/>
      <c r="L1394" s="62"/>
      <c r="P1394" s="61"/>
    </row>
    <row r="1395" spans="6:16">
      <c r="F1395" s="63"/>
      <c r="G1395" s="62"/>
      <c r="I1395" s="61"/>
      <c r="K1395" s="62"/>
      <c r="L1395" s="62"/>
      <c r="P1395" s="61"/>
    </row>
    <row r="1396" spans="6:16">
      <c r="F1396" s="63"/>
      <c r="G1396" s="62"/>
      <c r="I1396" s="61"/>
      <c r="K1396" s="62"/>
      <c r="L1396" s="62"/>
      <c r="P1396" s="61"/>
    </row>
    <row r="1397" spans="6:16">
      <c r="F1397" s="63"/>
      <c r="G1397" s="62"/>
      <c r="I1397" s="61"/>
      <c r="K1397" s="62"/>
      <c r="L1397" s="62"/>
      <c r="P1397" s="61"/>
    </row>
    <row r="1398" spans="6:16">
      <c r="F1398" s="63"/>
      <c r="G1398" s="62"/>
      <c r="I1398" s="61"/>
      <c r="K1398" s="62"/>
      <c r="L1398" s="62"/>
      <c r="P1398" s="61"/>
    </row>
    <row r="1399" spans="6:16">
      <c r="F1399" s="63"/>
      <c r="G1399" s="62"/>
      <c r="I1399" s="61"/>
      <c r="K1399" s="62"/>
      <c r="L1399" s="62"/>
      <c r="P1399" s="61"/>
    </row>
    <row r="1400" spans="6:16">
      <c r="F1400" s="63"/>
      <c r="G1400" s="62"/>
      <c r="I1400" s="61"/>
      <c r="K1400" s="62"/>
      <c r="L1400" s="62"/>
      <c r="P1400" s="61"/>
    </row>
    <row r="1401" spans="6:16">
      <c r="F1401" s="63"/>
      <c r="G1401" s="62"/>
      <c r="I1401" s="61"/>
      <c r="K1401" s="62"/>
      <c r="L1401" s="62"/>
      <c r="P1401" s="61"/>
    </row>
    <row r="1402" spans="6:16">
      <c r="F1402" s="63"/>
      <c r="G1402" s="62"/>
      <c r="I1402" s="61"/>
      <c r="K1402" s="62"/>
      <c r="L1402" s="62"/>
      <c r="P1402" s="61"/>
    </row>
    <row r="1403" spans="6:16">
      <c r="F1403" s="63"/>
      <c r="G1403" s="62"/>
      <c r="I1403" s="61"/>
      <c r="K1403" s="62"/>
      <c r="L1403" s="62"/>
      <c r="P1403" s="61"/>
    </row>
    <row r="1404" spans="6:16">
      <c r="F1404" s="63"/>
      <c r="G1404" s="62"/>
      <c r="I1404" s="61"/>
      <c r="K1404" s="62"/>
      <c r="L1404" s="62"/>
      <c r="P1404" s="61"/>
    </row>
    <row r="1405" spans="6:16">
      <c r="F1405" s="63"/>
      <c r="G1405" s="62"/>
      <c r="I1405" s="61"/>
      <c r="K1405" s="62"/>
      <c r="L1405" s="62"/>
      <c r="P1405" s="61"/>
    </row>
    <row r="1406" spans="6:16">
      <c r="F1406" s="63"/>
      <c r="G1406" s="62"/>
      <c r="I1406" s="61"/>
      <c r="K1406" s="62"/>
      <c r="L1406" s="62"/>
      <c r="P1406" s="61"/>
    </row>
    <row r="1407" spans="6:16">
      <c r="F1407" s="63"/>
      <c r="G1407" s="62"/>
      <c r="I1407" s="61"/>
      <c r="K1407" s="62"/>
      <c r="L1407" s="62"/>
      <c r="P1407" s="61"/>
    </row>
    <row r="1408" spans="6:16">
      <c r="F1408" s="63"/>
      <c r="G1408" s="62"/>
      <c r="I1408" s="61"/>
      <c r="K1408" s="62"/>
      <c r="L1408" s="62"/>
      <c r="P1408" s="61"/>
    </row>
    <row r="1409" spans="6:16">
      <c r="F1409" s="63"/>
      <c r="G1409" s="62"/>
      <c r="I1409" s="61"/>
      <c r="K1409" s="62"/>
      <c r="L1409" s="62"/>
      <c r="P1409" s="61"/>
    </row>
    <row r="1410" spans="6:16">
      <c r="F1410" s="63"/>
      <c r="G1410" s="62"/>
      <c r="I1410" s="61"/>
      <c r="K1410" s="62"/>
      <c r="L1410" s="62"/>
      <c r="P1410" s="61"/>
    </row>
    <row r="1411" spans="6:16">
      <c r="F1411" s="63"/>
      <c r="G1411" s="62"/>
      <c r="I1411" s="61"/>
      <c r="K1411" s="62"/>
      <c r="L1411" s="62"/>
      <c r="P1411" s="61"/>
    </row>
    <row r="1412" spans="6:16">
      <c r="F1412" s="63"/>
      <c r="G1412" s="62"/>
      <c r="I1412" s="61"/>
      <c r="K1412" s="62"/>
      <c r="L1412" s="62"/>
      <c r="P1412" s="61"/>
    </row>
    <row r="1413" spans="6:16">
      <c r="F1413" s="63"/>
      <c r="G1413" s="62"/>
      <c r="I1413" s="61"/>
      <c r="K1413" s="62"/>
      <c r="L1413" s="62"/>
      <c r="P1413" s="61"/>
    </row>
    <row r="1414" spans="6:16">
      <c r="F1414" s="63"/>
      <c r="G1414" s="62"/>
      <c r="I1414" s="61"/>
      <c r="K1414" s="62"/>
      <c r="L1414" s="62"/>
      <c r="P1414" s="61"/>
    </row>
    <row r="1415" spans="6:16">
      <c r="F1415" s="63"/>
      <c r="G1415" s="62"/>
      <c r="I1415" s="61"/>
      <c r="K1415" s="62"/>
      <c r="L1415" s="62"/>
      <c r="P1415" s="61"/>
    </row>
    <row r="1416" spans="6:16">
      <c r="F1416" s="63"/>
      <c r="G1416" s="62"/>
      <c r="I1416" s="61"/>
      <c r="K1416" s="62"/>
      <c r="L1416" s="62"/>
      <c r="P1416" s="61"/>
    </row>
    <row r="1417" spans="6:16">
      <c r="F1417" s="63"/>
      <c r="G1417" s="62"/>
      <c r="I1417" s="61"/>
      <c r="K1417" s="62"/>
      <c r="L1417" s="62"/>
      <c r="P1417" s="61"/>
    </row>
    <row r="1418" spans="6:16">
      <c r="F1418" s="63"/>
      <c r="G1418" s="62"/>
      <c r="I1418" s="61"/>
      <c r="K1418" s="62"/>
      <c r="L1418" s="62"/>
      <c r="P1418" s="61"/>
    </row>
    <row r="1419" spans="6:16">
      <c r="F1419" s="63"/>
      <c r="G1419" s="62"/>
      <c r="I1419" s="61"/>
      <c r="K1419" s="62"/>
      <c r="L1419" s="62"/>
      <c r="P1419" s="61"/>
    </row>
    <row r="1420" spans="6:16">
      <c r="F1420" s="63"/>
      <c r="G1420" s="62"/>
      <c r="I1420" s="61"/>
      <c r="K1420" s="62"/>
      <c r="L1420" s="62"/>
      <c r="P1420" s="61"/>
    </row>
    <row r="1421" spans="6:16">
      <c r="F1421" s="63"/>
      <c r="G1421" s="62"/>
      <c r="I1421" s="61"/>
      <c r="K1421" s="62"/>
      <c r="L1421" s="62"/>
      <c r="P1421" s="61"/>
    </row>
    <row r="1422" spans="6:16">
      <c r="F1422" s="63"/>
      <c r="G1422" s="62"/>
      <c r="I1422" s="61"/>
      <c r="K1422" s="62"/>
      <c r="L1422" s="62"/>
      <c r="P1422" s="61"/>
    </row>
    <row r="1423" spans="6:16">
      <c r="F1423" s="63"/>
      <c r="G1423" s="62"/>
      <c r="I1423" s="61"/>
      <c r="K1423" s="62"/>
      <c r="L1423" s="62"/>
      <c r="P1423" s="61"/>
    </row>
    <row r="1424" spans="6:16">
      <c r="F1424" s="63"/>
      <c r="G1424" s="62"/>
      <c r="I1424" s="61"/>
      <c r="K1424" s="62"/>
      <c r="L1424" s="62"/>
      <c r="P1424" s="61"/>
    </row>
    <row r="1425" spans="6:16">
      <c r="F1425" s="63"/>
      <c r="G1425" s="62"/>
      <c r="I1425" s="61"/>
      <c r="K1425" s="62"/>
      <c r="L1425" s="62"/>
      <c r="P1425" s="61"/>
    </row>
    <row r="1426" spans="6:16">
      <c r="F1426" s="63"/>
      <c r="G1426" s="62"/>
      <c r="I1426" s="61"/>
      <c r="K1426" s="62"/>
      <c r="L1426" s="62"/>
      <c r="P1426" s="61"/>
    </row>
    <row r="1427" spans="6:16">
      <c r="F1427" s="63"/>
      <c r="G1427" s="62"/>
      <c r="I1427" s="61"/>
      <c r="K1427" s="62"/>
      <c r="L1427" s="62"/>
      <c r="P1427" s="61"/>
    </row>
    <row r="1428" spans="6:16">
      <c r="F1428" s="63"/>
      <c r="G1428" s="62"/>
      <c r="I1428" s="61"/>
      <c r="K1428" s="62"/>
      <c r="L1428" s="62"/>
      <c r="P1428" s="61"/>
    </row>
    <row r="1429" spans="6:16">
      <c r="F1429" s="63"/>
      <c r="G1429" s="62"/>
      <c r="I1429" s="61"/>
      <c r="K1429" s="62"/>
      <c r="L1429" s="62"/>
      <c r="P1429" s="61"/>
    </row>
    <row r="1430" spans="6:16">
      <c r="F1430" s="63"/>
      <c r="G1430" s="62"/>
      <c r="I1430" s="61"/>
      <c r="K1430" s="62"/>
      <c r="L1430" s="62"/>
      <c r="P1430" s="61"/>
    </row>
    <row r="1431" spans="6:16">
      <c r="F1431" s="63"/>
      <c r="G1431" s="62"/>
      <c r="I1431" s="61"/>
      <c r="K1431" s="62"/>
      <c r="L1431" s="62"/>
      <c r="P1431" s="61"/>
    </row>
    <row r="1432" spans="6:16">
      <c r="F1432" s="63"/>
      <c r="G1432" s="62"/>
      <c r="I1432" s="61"/>
      <c r="K1432" s="62"/>
      <c r="L1432" s="62"/>
      <c r="P1432" s="61"/>
    </row>
    <row r="1433" spans="6:16">
      <c r="F1433" s="63"/>
      <c r="G1433" s="62"/>
      <c r="I1433" s="61"/>
      <c r="K1433" s="62"/>
      <c r="L1433" s="62"/>
      <c r="P1433" s="61"/>
    </row>
    <row r="1434" spans="6:16">
      <c r="F1434" s="63"/>
      <c r="G1434" s="62"/>
      <c r="I1434" s="61"/>
      <c r="K1434" s="62"/>
      <c r="L1434" s="62"/>
      <c r="P1434" s="61"/>
    </row>
    <row r="1435" spans="6:16">
      <c r="F1435" s="63"/>
      <c r="G1435" s="62"/>
      <c r="I1435" s="61"/>
      <c r="K1435" s="62"/>
      <c r="L1435" s="62"/>
      <c r="P1435" s="61"/>
    </row>
    <row r="1436" spans="6:16">
      <c r="F1436" s="63"/>
      <c r="G1436" s="62"/>
      <c r="I1436" s="61"/>
      <c r="K1436" s="62"/>
      <c r="L1436" s="62"/>
      <c r="P1436" s="61"/>
    </row>
    <row r="1437" spans="6:16">
      <c r="F1437" s="63"/>
      <c r="G1437" s="62"/>
      <c r="I1437" s="61"/>
      <c r="K1437" s="62"/>
      <c r="L1437" s="62"/>
      <c r="P1437" s="61"/>
    </row>
    <row r="1438" spans="6:16">
      <c r="F1438" s="63"/>
      <c r="G1438" s="62"/>
      <c r="I1438" s="61"/>
      <c r="K1438" s="62"/>
      <c r="L1438" s="62"/>
      <c r="P1438" s="61"/>
    </row>
    <row r="1439" spans="6:16">
      <c r="F1439" s="63"/>
      <c r="G1439" s="62"/>
      <c r="I1439" s="61"/>
      <c r="K1439" s="62"/>
      <c r="L1439" s="62"/>
      <c r="P1439" s="61"/>
    </row>
    <row r="1440" spans="6:16">
      <c r="F1440" s="63"/>
      <c r="G1440" s="62"/>
      <c r="I1440" s="61"/>
      <c r="K1440" s="62"/>
      <c r="L1440" s="62"/>
      <c r="P1440" s="61"/>
    </row>
    <row r="1441" spans="6:16">
      <c r="F1441" s="63"/>
      <c r="G1441" s="62"/>
      <c r="I1441" s="61"/>
      <c r="K1441" s="62"/>
      <c r="L1441" s="62"/>
      <c r="P1441" s="61"/>
    </row>
    <row r="1442" spans="6:16">
      <c r="F1442" s="63"/>
      <c r="G1442" s="62"/>
      <c r="I1442" s="61"/>
      <c r="K1442" s="62"/>
      <c r="L1442" s="62"/>
      <c r="P1442" s="61"/>
    </row>
    <row r="1443" spans="6:16">
      <c r="F1443" s="63"/>
      <c r="G1443" s="62"/>
      <c r="I1443" s="61"/>
      <c r="K1443" s="62"/>
      <c r="L1443" s="62"/>
      <c r="P1443" s="61"/>
    </row>
    <row r="1444" spans="6:16">
      <c r="F1444" s="63"/>
      <c r="G1444" s="62"/>
      <c r="I1444" s="61"/>
      <c r="K1444" s="62"/>
      <c r="L1444" s="62"/>
      <c r="P1444" s="61"/>
    </row>
    <row r="1445" spans="6:16">
      <c r="F1445" s="63"/>
      <c r="G1445" s="62"/>
      <c r="I1445" s="61"/>
      <c r="K1445" s="62"/>
      <c r="L1445" s="62"/>
      <c r="P1445" s="61"/>
    </row>
    <row r="1446" spans="6:16">
      <c r="F1446" s="63"/>
      <c r="G1446" s="62"/>
      <c r="I1446" s="61"/>
      <c r="K1446" s="62"/>
      <c r="L1446" s="62"/>
      <c r="P1446" s="61"/>
    </row>
    <row r="1447" spans="6:16">
      <c r="F1447" s="63"/>
      <c r="G1447" s="62"/>
      <c r="I1447" s="61"/>
      <c r="K1447" s="62"/>
      <c r="L1447" s="62"/>
      <c r="P1447" s="61"/>
    </row>
    <row r="1448" spans="6:16">
      <c r="F1448" s="63"/>
      <c r="G1448" s="62"/>
      <c r="I1448" s="61"/>
      <c r="K1448" s="62"/>
      <c r="L1448" s="62"/>
      <c r="P1448" s="61"/>
    </row>
    <row r="1449" spans="6:16">
      <c r="F1449" s="63"/>
      <c r="G1449" s="62"/>
      <c r="I1449" s="61"/>
      <c r="K1449" s="62"/>
      <c r="L1449" s="62"/>
      <c r="P1449" s="61"/>
    </row>
    <row r="1450" spans="6:16">
      <c r="F1450" s="63"/>
      <c r="G1450" s="62"/>
      <c r="I1450" s="61"/>
      <c r="K1450" s="62"/>
      <c r="L1450" s="62"/>
      <c r="P1450" s="61"/>
    </row>
    <row r="1451" spans="6:16">
      <c r="F1451" s="63"/>
      <c r="G1451" s="62"/>
      <c r="I1451" s="61"/>
      <c r="K1451" s="62"/>
      <c r="L1451" s="62"/>
      <c r="P1451" s="61"/>
    </row>
    <row r="1452" spans="6:16">
      <c r="F1452" s="63"/>
      <c r="G1452" s="62"/>
      <c r="I1452" s="61"/>
      <c r="K1452" s="62"/>
      <c r="L1452" s="62"/>
      <c r="P1452" s="61"/>
    </row>
    <row r="1453" spans="6:16">
      <c r="F1453" s="63"/>
      <c r="G1453" s="62"/>
      <c r="I1453" s="61"/>
      <c r="K1453" s="62"/>
      <c r="L1453" s="62"/>
      <c r="P1453" s="61"/>
    </row>
    <row r="1454" spans="6:16">
      <c r="F1454" s="63"/>
      <c r="G1454" s="62"/>
      <c r="I1454" s="61"/>
      <c r="K1454" s="62"/>
      <c r="L1454" s="62"/>
      <c r="P1454" s="61"/>
    </row>
    <row r="1455" spans="6:16">
      <c r="F1455" s="63"/>
      <c r="G1455" s="62"/>
      <c r="I1455" s="61"/>
      <c r="K1455" s="62"/>
      <c r="L1455" s="62"/>
      <c r="P1455" s="61"/>
    </row>
    <row r="1456" spans="6:16">
      <c r="F1456" s="63"/>
      <c r="G1456" s="62"/>
      <c r="I1456" s="61"/>
      <c r="K1456" s="62"/>
      <c r="L1456" s="62"/>
      <c r="P1456" s="61"/>
    </row>
    <row r="1457" spans="6:16">
      <c r="F1457" s="63"/>
      <c r="G1457" s="62"/>
      <c r="I1457" s="61"/>
      <c r="K1457" s="62"/>
      <c r="L1457" s="62"/>
      <c r="P1457" s="61"/>
    </row>
    <row r="1458" spans="6:16">
      <c r="F1458" s="63"/>
      <c r="G1458" s="62"/>
      <c r="I1458" s="61"/>
      <c r="K1458" s="62"/>
      <c r="L1458" s="62"/>
      <c r="P1458" s="61"/>
    </row>
    <row r="1459" spans="6:16">
      <c r="F1459" s="63"/>
      <c r="G1459" s="62"/>
      <c r="I1459" s="61"/>
      <c r="K1459" s="62"/>
      <c r="L1459" s="62"/>
      <c r="P1459" s="61"/>
    </row>
    <row r="1460" spans="6:16">
      <c r="F1460" s="63"/>
      <c r="G1460" s="62"/>
      <c r="I1460" s="61"/>
      <c r="K1460" s="62"/>
      <c r="L1460" s="62"/>
      <c r="P1460" s="61"/>
    </row>
    <row r="1461" spans="6:16">
      <c r="F1461" s="63"/>
      <c r="G1461" s="62"/>
      <c r="I1461" s="61"/>
      <c r="K1461" s="62"/>
      <c r="L1461" s="62"/>
      <c r="P1461" s="61"/>
    </row>
    <row r="1462" spans="6:16">
      <c r="F1462" s="63"/>
      <c r="G1462" s="62"/>
      <c r="I1462" s="61"/>
      <c r="K1462" s="62"/>
      <c r="L1462" s="62"/>
      <c r="P1462" s="61"/>
    </row>
    <row r="1463" spans="6:16">
      <c r="F1463" s="63"/>
      <c r="G1463" s="62"/>
      <c r="I1463" s="61"/>
      <c r="K1463" s="62"/>
      <c r="L1463" s="62"/>
      <c r="P1463" s="61"/>
    </row>
    <row r="1464" spans="6:16">
      <c r="F1464" s="63"/>
      <c r="G1464" s="62"/>
      <c r="I1464" s="61"/>
      <c r="K1464" s="62"/>
      <c r="L1464" s="62"/>
      <c r="P1464" s="61"/>
    </row>
    <row r="1465" spans="6:16">
      <c r="F1465" s="63"/>
      <c r="G1465" s="62"/>
      <c r="I1465" s="61"/>
      <c r="K1465" s="62"/>
      <c r="L1465" s="62"/>
      <c r="P1465" s="61"/>
    </row>
    <row r="1466" spans="6:16">
      <c r="F1466" s="63"/>
      <c r="G1466" s="62"/>
      <c r="I1466" s="61"/>
      <c r="K1466" s="62"/>
      <c r="L1466" s="62"/>
      <c r="P1466" s="61"/>
    </row>
    <row r="1467" spans="6:16">
      <c r="F1467" s="63"/>
      <c r="G1467" s="62"/>
      <c r="I1467" s="61"/>
      <c r="K1467" s="62"/>
      <c r="L1467" s="62"/>
      <c r="P1467" s="61"/>
    </row>
    <row r="1468" spans="6:16">
      <c r="F1468" s="63"/>
      <c r="G1468" s="62"/>
      <c r="I1468" s="61"/>
      <c r="K1468" s="62"/>
      <c r="L1468" s="62"/>
      <c r="P1468" s="61"/>
    </row>
    <row r="1469" spans="6:16">
      <c r="F1469" s="63"/>
      <c r="G1469" s="62"/>
      <c r="I1469" s="61"/>
      <c r="K1469" s="62"/>
      <c r="L1469" s="62"/>
      <c r="P1469" s="61"/>
    </row>
    <row r="1470" spans="6:16">
      <c r="F1470" s="63"/>
      <c r="G1470" s="62"/>
      <c r="I1470" s="61"/>
      <c r="K1470" s="62"/>
      <c r="L1470" s="62"/>
      <c r="P1470" s="61"/>
    </row>
    <row r="1471" spans="6:16">
      <c r="F1471" s="63"/>
      <c r="G1471" s="62"/>
      <c r="I1471" s="61"/>
      <c r="K1471" s="62"/>
      <c r="L1471" s="62"/>
      <c r="P1471" s="61"/>
    </row>
    <row r="1472" spans="6:16">
      <c r="F1472" s="63"/>
      <c r="G1472" s="62"/>
      <c r="I1472" s="61"/>
      <c r="K1472" s="62"/>
      <c r="L1472" s="62"/>
      <c r="P1472" s="61"/>
    </row>
    <row r="1473" spans="6:16">
      <c r="F1473" s="63"/>
      <c r="G1473" s="62"/>
      <c r="I1473" s="61"/>
      <c r="K1473" s="62"/>
      <c r="L1473" s="62"/>
      <c r="P1473" s="61"/>
    </row>
    <row r="1474" spans="6:16">
      <c r="F1474" s="63"/>
      <c r="G1474" s="62"/>
      <c r="I1474" s="61"/>
      <c r="K1474" s="62"/>
      <c r="L1474" s="62"/>
      <c r="P1474" s="61"/>
    </row>
    <row r="1475" spans="6:16">
      <c r="F1475" s="63"/>
      <c r="G1475" s="62"/>
      <c r="I1475" s="61"/>
      <c r="K1475" s="62"/>
      <c r="L1475" s="62"/>
      <c r="P1475" s="61"/>
    </row>
    <row r="1476" spans="6:16">
      <c r="F1476" s="63"/>
      <c r="G1476" s="62"/>
      <c r="I1476" s="61"/>
      <c r="K1476" s="62"/>
      <c r="L1476" s="62"/>
      <c r="P1476" s="61"/>
    </row>
    <row r="1477" spans="6:16">
      <c r="F1477" s="63"/>
      <c r="G1477" s="62"/>
      <c r="I1477" s="61"/>
      <c r="K1477" s="62"/>
      <c r="L1477" s="62"/>
      <c r="P1477" s="61"/>
    </row>
    <row r="1478" spans="6:16">
      <c r="F1478" s="63"/>
      <c r="G1478" s="62"/>
      <c r="I1478" s="61"/>
      <c r="K1478" s="62"/>
      <c r="L1478" s="62"/>
      <c r="P1478" s="61"/>
    </row>
    <row r="1479" spans="6:16">
      <c r="F1479" s="63"/>
      <c r="G1479" s="62"/>
      <c r="I1479" s="61"/>
      <c r="K1479" s="62"/>
      <c r="L1479" s="62"/>
      <c r="P1479" s="61"/>
    </row>
    <row r="1480" spans="6:16">
      <c r="F1480" s="63"/>
      <c r="G1480" s="62"/>
      <c r="I1480" s="61"/>
      <c r="K1480" s="62"/>
      <c r="L1480" s="62"/>
      <c r="P1480" s="61"/>
    </row>
    <row r="1481" spans="6:16">
      <c r="F1481" s="63"/>
      <c r="G1481" s="62"/>
      <c r="I1481" s="61"/>
      <c r="K1481" s="62"/>
      <c r="L1481" s="62"/>
      <c r="P1481" s="61"/>
    </row>
    <row r="1482" spans="6:16">
      <c r="F1482" s="63"/>
      <c r="G1482" s="62"/>
      <c r="I1482" s="61"/>
      <c r="K1482" s="62"/>
      <c r="L1482" s="62"/>
      <c r="P1482" s="61"/>
    </row>
    <row r="1483" spans="6:16">
      <c r="F1483" s="63"/>
      <c r="G1483" s="62"/>
      <c r="I1483" s="61"/>
      <c r="K1483" s="62"/>
      <c r="L1483" s="62"/>
      <c r="P1483" s="61"/>
    </row>
    <row r="1484" spans="6:16">
      <c r="F1484" s="63"/>
      <c r="G1484" s="62"/>
      <c r="I1484" s="61"/>
      <c r="K1484" s="62"/>
      <c r="L1484" s="62"/>
      <c r="P1484" s="61"/>
    </row>
    <row r="1485" spans="6:16">
      <c r="F1485" s="63"/>
      <c r="G1485" s="62"/>
      <c r="I1485" s="61"/>
      <c r="K1485" s="62"/>
      <c r="L1485" s="62"/>
      <c r="P1485" s="61"/>
    </row>
    <row r="1486" spans="6:16">
      <c r="F1486" s="63"/>
      <c r="G1486" s="62"/>
      <c r="I1486" s="61"/>
      <c r="K1486" s="62"/>
      <c r="L1486" s="62"/>
      <c r="P1486" s="61"/>
    </row>
    <row r="1487" spans="6:16">
      <c r="F1487" s="63"/>
      <c r="G1487" s="62"/>
      <c r="I1487" s="61"/>
      <c r="K1487" s="62"/>
      <c r="L1487" s="62"/>
      <c r="P1487" s="61"/>
    </row>
    <row r="1488" spans="6:16">
      <c r="F1488" s="63"/>
      <c r="G1488" s="62"/>
      <c r="I1488" s="61"/>
      <c r="K1488" s="62"/>
      <c r="L1488" s="62"/>
      <c r="P1488" s="61"/>
    </row>
    <row r="1489" spans="6:16">
      <c r="F1489" s="63"/>
      <c r="G1489" s="62"/>
      <c r="I1489" s="61"/>
      <c r="K1489" s="62"/>
      <c r="L1489" s="62"/>
      <c r="P1489" s="61"/>
    </row>
    <row r="1490" spans="6:16">
      <c r="F1490" s="63"/>
      <c r="G1490" s="62"/>
      <c r="I1490" s="61"/>
      <c r="K1490" s="62"/>
      <c r="L1490" s="62"/>
      <c r="P1490" s="61"/>
    </row>
    <row r="1491" spans="6:16">
      <c r="F1491" s="63"/>
      <c r="G1491" s="62"/>
      <c r="I1491" s="61"/>
      <c r="K1491" s="62"/>
      <c r="L1491" s="62"/>
      <c r="P1491" s="61"/>
    </row>
    <row r="1492" spans="6:16">
      <c r="F1492" s="63"/>
      <c r="G1492" s="62"/>
      <c r="I1492" s="61"/>
      <c r="K1492" s="62"/>
      <c r="L1492" s="62"/>
      <c r="P1492" s="61"/>
    </row>
    <row r="1493" spans="6:16">
      <c r="F1493" s="63"/>
      <c r="G1493" s="62"/>
      <c r="I1493" s="61"/>
      <c r="K1493" s="62"/>
      <c r="L1493" s="62"/>
      <c r="P1493" s="61"/>
    </row>
    <row r="1494" spans="6:16">
      <c r="F1494" s="63"/>
      <c r="G1494" s="62"/>
      <c r="I1494" s="61"/>
      <c r="K1494" s="62"/>
      <c r="L1494" s="62"/>
      <c r="P1494" s="61"/>
    </row>
    <row r="1495" spans="6:16">
      <c r="F1495" s="63"/>
      <c r="G1495" s="62"/>
      <c r="I1495" s="61"/>
      <c r="K1495" s="62"/>
      <c r="L1495" s="62"/>
      <c r="P1495" s="61"/>
    </row>
    <row r="1496" spans="6:16">
      <c r="F1496" s="63"/>
      <c r="G1496" s="62"/>
      <c r="I1496" s="61"/>
      <c r="K1496" s="62"/>
      <c r="L1496" s="62"/>
      <c r="P1496" s="61"/>
    </row>
    <row r="1497" spans="6:16">
      <c r="F1497" s="63"/>
      <c r="G1497" s="62"/>
      <c r="I1497" s="61"/>
      <c r="K1497" s="62"/>
      <c r="L1497" s="62"/>
      <c r="P1497" s="61"/>
    </row>
    <row r="1498" spans="6:16">
      <c r="F1498" s="63"/>
      <c r="G1498" s="62"/>
      <c r="I1498" s="61"/>
      <c r="K1498" s="62"/>
      <c r="L1498" s="62"/>
      <c r="P1498" s="61"/>
    </row>
    <row r="1499" spans="6:16">
      <c r="F1499" s="63"/>
      <c r="G1499" s="62"/>
      <c r="I1499" s="61"/>
      <c r="K1499" s="62"/>
      <c r="L1499" s="62"/>
      <c r="P1499" s="61"/>
    </row>
    <row r="1500" spans="6:16">
      <c r="F1500" s="63"/>
      <c r="G1500" s="62"/>
      <c r="I1500" s="61"/>
      <c r="K1500" s="62"/>
      <c r="L1500" s="62"/>
      <c r="P1500" s="61"/>
    </row>
    <row r="1501" spans="6:16">
      <c r="F1501" s="63"/>
      <c r="G1501" s="62"/>
      <c r="I1501" s="61"/>
      <c r="K1501" s="62"/>
      <c r="L1501" s="62"/>
      <c r="P1501" s="61"/>
    </row>
    <row r="1502" spans="6:16">
      <c r="F1502" s="63"/>
      <c r="G1502" s="62"/>
      <c r="I1502" s="61"/>
      <c r="K1502" s="62"/>
      <c r="L1502" s="62"/>
      <c r="P1502" s="61"/>
    </row>
    <row r="1503" spans="6:16">
      <c r="F1503" s="63"/>
      <c r="G1503" s="62"/>
      <c r="I1503" s="61"/>
      <c r="K1503" s="62"/>
      <c r="L1503" s="62"/>
      <c r="P1503" s="61"/>
    </row>
    <row r="1504" spans="6:16">
      <c r="F1504" s="63"/>
      <c r="G1504" s="62"/>
      <c r="I1504" s="61"/>
      <c r="K1504" s="62"/>
      <c r="L1504" s="62"/>
      <c r="P1504" s="61"/>
    </row>
    <row r="1505" spans="6:16">
      <c r="F1505" s="63"/>
      <c r="G1505" s="62"/>
      <c r="I1505" s="61"/>
      <c r="K1505" s="62"/>
      <c r="L1505" s="62"/>
      <c r="P1505" s="61"/>
    </row>
    <row r="1506" spans="6:16">
      <c r="F1506" s="63"/>
      <c r="G1506" s="62"/>
      <c r="I1506" s="61"/>
      <c r="K1506" s="62"/>
      <c r="L1506" s="62"/>
      <c r="P1506" s="61"/>
    </row>
    <row r="1507" spans="6:16">
      <c r="F1507" s="63"/>
      <c r="G1507" s="62"/>
      <c r="I1507" s="61"/>
      <c r="K1507" s="62"/>
      <c r="L1507" s="62"/>
      <c r="P1507" s="61"/>
    </row>
    <row r="1508" spans="6:16">
      <c r="F1508" s="63"/>
      <c r="G1508" s="62"/>
      <c r="I1508" s="61"/>
      <c r="K1508" s="62"/>
      <c r="L1508" s="62"/>
      <c r="P1508" s="61"/>
    </row>
    <row r="1509" spans="6:16">
      <c r="F1509" s="63"/>
      <c r="G1509" s="62"/>
      <c r="I1509" s="61"/>
      <c r="K1509" s="62"/>
      <c r="L1509" s="62"/>
      <c r="P1509" s="61"/>
    </row>
    <row r="1510" spans="6:16">
      <c r="F1510" s="63"/>
      <c r="G1510" s="62"/>
      <c r="I1510" s="61"/>
      <c r="K1510" s="62"/>
      <c r="L1510" s="62"/>
      <c r="P1510" s="61"/>
    </row>
    <row r="1511" spans="6:16">
      <c r="F1511" s="63"/>
      <c r="G1511" s="62"/>
      <c r="I1511" s="61"/>
      <c r="K1511" s="62"/>
      <c r="L1511" s="62"/>
      <c r="P1511" s="61"/>
    </row>
    <row r="1512" spans="6:16">
      <c r="F1512" s="63"/>
      <c r="G1512" s="62"/>
      <c r="I1512" s="61"/>
      <c r="K1512" s="62"/>
      <c r="L1512" s="62"/>
      <c r="P1512" s="61"/>
    </row>
    <row r="1513" spans="6:16">
      <c r="F1513" s="63"/>
      <c r="G1513" s="62"/>
      <c r="I1513" s="61"/>
      <c r="K1513" s="62"/>
      <c r="L1513" s="62"/>
      <c r="P1513" s="61"/>
    </row>
    <row r="1514" spans="6:16">
      <c r="F1514" s="63"/>
      <c r="G1514" s="62"/>
      <c r="I1514" s="61"/>
      <c r="K1514" s="62"/>
      <c r="L1514" s="62"/>
      <c r="P1514" s="61"/>
    </row>
    <row r="1515" spans="6:16">
      <c r="F1515" s="63"/>
      <c r="G1515" s="62"/>
      <c r="I1515" s="61"/>
      <c r="K1515" s="62"/>
      <c r="L1515" s="62"/>
      <c r="P1515" s="61"/>
    </row>
    <row r="1516" spans="6:16">
      <c r="F1516" s="63"/>
      <c r="G1516" s="62"/>
      <c r="I1516" s="61"/>
      <c r="K1516" s="62"/>
      <c r="L1516" s="62"/>
      <c r="P1516" s="61"/>
    </row>
    <row r="1517" spans="6:16">
      <c r="F1517" s="63"/>
      <c r="G1517" s="62"/>
      <c r="I1517" s="61"/>
      <c r="K1517" s="62"/>
      <c r="L1517" s="62"/>
      <c r="P1517" s="61"/>
    </row>
    <row r="1518" spans="6:16">
      <c r="F1518" s="63"/>
      <c r="G1518" s="62"/>
      <c r="I1518" s="61"/>
      <c r="K1518" s="62"/>
      <c r="L1518" s="62"/>
      <c r="P1518" s="61"/>
    </row>
    <row r="1519" spans="6:16">
      <c r="F1519" s="63"/>
      <c r="G1519" s="62"/>
      <c r="I1519" s="61"/>
      <c r="K1519" s="62"/>
      <c r="L1519" s="62"/>
      <c r="P1519" s="61"/>
    </row>
    <row r="1520" spans="6:16">
      <c r="F1520" s="63"/>
      <c r="G1520" s="62"/>
      <c r="I1520" s="61"/>
      <c r="K1520" s="62"/>
      <c r="L1520" s="62"/>
      <c r="P1520" s="61"/>
    </row>
    <row r="1521" spans="6:16">
      <c r="F1521" s="63"/>
      <c r="G1521" s="62"/>
      <c r="I1521" s="61"/>
      <c r="K1521" s="62"/>
      <c r="L1521" s="62"/>
      <c r="P1521" s="61"/>
    </row>
    <row r="1522" spans="6:16">
      <c r="F1522" s="63"/>
      <c r="G1522" s="62"/>
      <c r="I1522" s="61"/>
      <c r="K1522" s="62"/>
      <c r="L1522" s="62"/>
      <c r="P1522" s="61"/>
    </row>
    <row r="1523" spans="6:16">
      <c r="F1523" s="63"/>
      <c r="G1523" s="62"/>
      <c r="I1523" s="61"/>
      <c r="K1523" s="62"/>
      <c r="L1523" s="62"/>
      <c r="P1523" s="61"/>
    </row>
    <row r="1524" spans="6:16">
      <c r="F1524" s="63"/>
      <c r="G1524" s="62"/>
      <c r="I1524" s="61"/>
      <c r="K1524" s="62"/>
      <c r="L1524" s="62"/>
      <c r="P1524" s="61"/>
    </row>
    <row r="1525" spans="6:16">
      <c r="F1525" s="63"/>
      <c r="G1525" s="62"/>
      <c r="I1525" s="61"/>
      <c r="K1525" s="62"/>
      <c r="L1525" s="62"/>
      <c r="P1525" s="61"/>
    </row>
    <row r="1526" spans="6:16">
      <c r="F1526" s="63"/>
      <c r="G1526" s="62"/>
      <c r="I1526" s="61"/>
      <c r="K1526" s="62"/>
      <c r="L1526" s="62"/>
      <c r="P1526" s="61"/>
    </row>
    <row r="1527" spans="6:16">
      <c r="F1527" s="63"/>
      <c r="G1527" s="62"/>
      <c r="I1527" s="61"/>
      <c r="K1527" s="62"/>
      <c r="L1527" s="62"/>
      <c r="P1527" s="61"/>
    </row>
    <row r="1528" spans="6:16">
      <c r="F1528" s="63"/>
      <c r="G1528" s="62"/>
      <c r="I1528" s="61"/>
      <c r="K1528" s="62"/>
      <c r="L1528" s="62"/>
      <c r="P1528" s="61"/>
    </row>
    <row r="1529" spans="6:16">
      <c r="F1529" s="63"/>
      <c r="G1529" s="62"/>
      <c r="I1529" s="61"/>
      <c r="K1529" s="62"/>
      <c r="L1529" s="62"/>
      <c r="P1529" s="61"/>
    </row>
    <row r="1530" spans="6:16">
      <c r="F1530" s="63"/>
      <c r="G1530" s="62"/>
      <c r="I1530" s="61"/>
      <c r="K1530" s="62"/>
      <c r="L1530" s="62"/>
      <c r="P1530" s="61"/>
    </row>
    <row r="1531" spans="6:16">
      <c r="F1531" s="63"/>
      <c r="G1531" s="62"/>
      <c r="I1531" s="61"/>
      <c r="K1531" s="62"/>
      <c r="L1531" s="62"/>
      <c r="P1531" s="61"/>
    </row>
    <row r="1532" spans="6:16">
      <c r="F1532" s="63"/>
      <c r="G1532" s="62"/>
      <c r="I1532" s="61"/>
      <c r="K1532" s="62"/>
      <c r="L1532" s="62"/>
      <c r="P1532" s="61"/>
    </row>
    <row r="1533" spans="6:16">
      <c r="F1533" s="63"/>
      <c r="G1533" s="62"/>
      <c r="I1533" s="61"/>
      <c r="K1533" s="62"/>
      <c r="L1533" s="62"/>
      <c r="P1533" s="61"/>
    </row>
    <row r="1534" spans="6:16">
      <c r="F1534" s="63"/>
      <c r="G1534" s="62"/>
      <c r="I1534" s="61"/>
      <c r="K1534" s="62"/>
      <c r="L1534" s="62"/>
      <c r="P1534" s="61"/>
    </row>
    <row r="1535" spans="6:16">
      <c r="F1535" s="63"/>
      <c r="G1535" s="62"/>
      <c r="I1535" s="61"/>
      <c r="K1535" s="62"/>
      <c r="L1535" s="62"/>
      <c r="P1535" s="61"/>
    </row>
    <row r="1536" spans="6:16">
      <c r="F1536" s="63"/>
      <c r="G1536" s="62"/>
      <c r="I1536" s="61"/>
      <c r="K1536" s="62"/>
      <c r="L1536" s="62"/>
      <c r="P1536" s="61"/>
    </row>
    <row r="1537" spans="6:16">
      <c r="F1537" s="63"/>
      <c r="G1537" s="62"/>
      <c r="I1537" s="61"/>
      <c r="K1537" s="62"/>
      <c r="L1537" s="62"/>
      <c r="P1537" s="61"/>
    </row>
    <row r="1538" spans="6:16">
      <c r="F1538" s="63"/>
      <c r="G1538" s="62"/>
      <c r="I1538" s="61"/>
      <c r="K1538" s="62"/>
      <c r="L1538" s="62"/>
      <c r="P1538" s="61"/>
    </row>
    <row r="1539" spans="6:16">
      <c r="F1539" s="63"/>
      <c r="G1539" s="62"/>
      <c r="I1539" s="61"/>
      <c r="K1539" s="62"/>
      <c r="L1539" s="62"/>
      <c r="P1539" s="61"/>
    </row>
    <row r="1540" spans="6:16">
      <c r="F1540" s="63"/>
      <c r="G1540" s="62"/>
      <c r="I1540" s="61"/>
      <c r="K1540" s="62"/>
      <c r="L1540" s="62"/>
      <c r="P1540" s="61"/>
    </row>
    <row r="1541" spans="6:16">
      <c r="F1541" s="63"/>
      <c r="G1541" s="62"/>
      <c r="I1541" s="61"/>
      <c r="K1541" s="62"/>
      <c r="L1541" s="62"/>
      <c r="P1541" s="61"/>
    </row>
    <row r="1542" spans="6:16">
      <c r="F1542" s="63"/>
      <c r="G1542" s="62"/>
      <c r="I1542" s="61"/>
      <c r="K1542" s="62"/>
      <c r="L1542" s="62"/>
      <c r="P1542" s="61"/>
    </row>
    <row r="1543" spans="6:16">
      <c r="F1543" s="63"/>
      <c r="G1543" s="62"/>
      <c r="I1543" s="61"/>
      <c r="K1543" s="62"/>
      <c r="L1543" s="62"/>
      <c r="P1543" s="61"/>
    </row>
    <row r="1544" spans="6:16">
      <c r="F1544" s="63"/>
      <c r="G1544" s="62"/>
      <c r="I1544" s="61"/>
      <c r="K1544" s="62"/>
      <c r="L1544" s="62"/>
      <c r="P1544" s="61"/>
    </row>
    <row r="1545" spans="6:16">
      <c r="F1545" s="63"/>
      <c r="G1545" s="62"/>
      <c r="I1545" s="61"/>
      <c r="K1545" s="62"/>
      <c r="L1545" s="62"/>
      <c r="P1545" s="61"/>
    </row>
    <row r="1546" spans="6:16">
      <c r="F1546" s="63"/>
      <c r="G1546" s="62"/>
      <c r="I1546" s="61"/>
      <c r="K1546" s="62"/>
      <c r="L1546" s="62"/>
      <c r="P1546" s="61"/>
    </row>
    <row r="1547" spans="6:16">
      <c r="F1547" s="63"/>
      <c r="G1547" s="62"/>
      <c r="I1547" s="61"/>
      <c r="K1547" s="62"/>
      <c r="L1547" s="62"/>
      <c r="P1547" s="61"/>
    </row>
    <row r="1548" spans="6:16">
      <c r="F1548" s="63"/>
      <c r="G1548" s="62"/>
      <c r="I1548" s="61"/>
      <c r="K1548" s="62"/>
      <c r="L1548" s="62"/>
      <c r="P1548" s="61"/>
    </row>
    <row r="1549" spans="6:16">
      <c r="F1549" s="63"/>
      <c r="G1549" s="62"/>
      <c r="I1549" s="61"/>
      <c r="K1549" s="62"/>
      <c r="L1549" s="62"/>
      <c r="P1549" s="61"/>
    </row>
    <row r="1550" spans="6:16">
      <c r="F1550" s="63"/>
      <c r="G1550" s="62"/>
      <c r="I1550" s="61"/>
      <c r="K1550" s="62"/>
      <c r="L1550" s="62"/>
      <c r="P1550" s="61"/>
    </row>
    <row r="1551" spans="6:16">
      <c r="F1551" s="63"/>
      <c r="G1551" s="62"/>
      <c r="I1551" s="61"/>
      <c r="K1551" s="62"/>
      <c r="L1551" s="62"/>
      <c r="P1551" s="61"/>
    </row>
    <row r="1552" spans="6:16">
      <c r="F1552" s="63"/>
      <c r="G1552" s="62"/>
      <c r="I1552" s="61"/>
      <c r="K1552" s="62"/>
      <c r="L1552" s="62"/>
      <c r="P1552" s="61"/>
    </row>
    <row r="1553" spans="6:16">
      <c r="F1553" s="63"/>
      <c r="G1553" s="62"/>
      <c r="I1553" s="61"/>
      <c r="K1553" s="62"/>
      <c r="L1553" s="62"/>
      <c r="P1553" s="61"/>
    </row>
    <row r="1554" spans="6:16">
      <c r="F1554" s="63"/>
      <c r="G1554" s="62"/>
      <c r="I1554" s="61"/>
      <c r="K1554" s="62"/>
      <c r="L1554" s="62"/>
      <c r="P1554" s="61"/>
    </row>
    <row r="1555" spans="6:16">
      <c r="F1555" s="63"/>
      <c r="G1555" s="62"/>
      <c r="I1555" s="61"/>
      <c r="K1555" s="62"/>
      <c r="L1555" s="62"/>
      <c r="P1555" s="61"/>
    </row>
    <row r="1556" spans="6:16">
      <c r="F1556" s="63"/>
      <c r="G1556" s="62"/>
      <c r="I1556" s="61"/>
      <c r="K1556" s="62"/>
      <c r="L1556" s="62"/>
      <c r="P1556" s="61"/>
    </row>
    <row r="1557" spans="6:16">
      <c r="F1557" s="63"/>
      <c r="G1557" s="62"/>
      <c r="I1557" s="61"/>
      <c r="K1557" s="62"/>
      <c r="L1557" s="62"/>
      <c r="P1557" s="61"/>
    </row>
    <row r="1558" spans="6:16">
      <c r="F1558" s="63"/>
      <c r="G1558" s="62"/>
      <c r="I1558" s="61"/>
      <c r="K1558" s="62"/>
      <c r="L1558" s="62"/>
      <c r="P1558" s="61"/>
    </row>
    <row r="1559" spans="6:16">
      <c r="F1559" s="63"/>
      <c r="G1559" s="62"/>
      <c r="I1559" s="61"/>
      <c r="K1559" s="62"/>
      <c r="L1559" s="62"/>
      <c r="P1559" s="61"/>
    </row>
    <row r="1560" spans="6:16">
      <c r="F1560" s="63"/>
      <c r="G1560" s="62"/>
      <c r="I1560" s="61"/>
      <c r="K1560" s="62"/>
      <c r="L1560" s="62"/>
      <c r="P1560" s="61"/>
    </row>
    <row r="1561" spans="6:16">
      <c r="F1561" s="63"/>
      <c r="G1561" s="62"/>
      <c r="I1561" s="61"/>
      <c r="K1561" s="62"/>
      <c r="L1561" s="62"/>
      <c r="P1561" s="61"/>
    </row>
    <row r="1562" spans="6:16">
      <c r="F1562" s="63"/>
      <c r="G1562" s="62"/>
      <c r="I1562" s="61"/>
      <c r="K1562" s="62"/>
      <c r="L1562" s="62"/>
      <c r="P1562" s="61"/>
    </row>
    <row r="1563" spans="6:16">
      <c r="F1563" s="63"/>
      <c r="G1563" s="62"/>
      <c r="I1563" s="61"/>
      <c r="K1563" s="62"/>
      <c r="L1563" s="62"/>
      <c r="P1563" s="61"/>
    </row>
    <row r="1564" spans="6:16">
      <c r="F1564" s="63"/>
      <c r="G1564" s="62"/>
      <c r="I1564" s="61"/>
      <c r="K1564" s="62"/>
      <c r="L1564" s="62"/>
      <c r="P1564" s="61"/>
    </row>
    <row r="1565" spans="6:16">
      <c r="F1565" s="63"/>
      <c r="G1565" s="62"/>
      <c r="I1565" s="61"/>
      <c r="K1565" s="62"/>
      <c r="L1565" s="62"/>
      <c r="P1565" s="61"/>
    </row>
    <row r="1566" spans="6:16">
      <c r="F1566" s="63"/>
      <c r="G1566" s="62"/>
      <c r="I1566" s="61"/>
      <c r="K1566" s="62"/>
      <c r="L1566" s="62"/>
      <c r="P1566" s="61"/>
    </row>
    <row r="1567" spans="6:16">
      <c r="F1567" s="63"/>
      <c r="G1567" s="62"/>
      <c r="I1567" s="61"/>
      <c r="K1567" s="62"/>
      <c r="L1567" s="62"/>
      <c r="P1567" s="61"/>
    </row>
    <row r="1568" spans="6:16">
      <c r="F1568" s="63"/>
      <c r="G1568" s="62"/>
      <c r="I1568" s="61"/>
      <c r="K1568" s="62"/>
      <c r="L1568" s="62"/>
      <c r="P1568" s="61"/>
    </row>
    <row r="1569" spans="6:16">
      <c r="F1569" s="63"/>
      <c r="G1569" s="62"/>
      <c r="I1569" s="61"/>
      <c r="K1569" s="62"/>
      <c r="L1569" s="62"/>
      <c r="P1569" s="61"/>
    </row>
    <row r="1570" spans="6:16">
      <c r="F1570" s="63"/>
      <c r="G1570" s="62"/>
      <c r="I1570" s="61"/>
      <c r="K1570" s="62"/>
      <c r="L1570" s="62"/>
      <c r="P1570" s="61"/>
    </row>
    <row r="1571" spans="6:16">
      <c r="F1571" s="63"/>
      <c r="G1571" s="62"/>
      <c r="I1571" s="61"/>
      <c r="K1571" s="62"/>
      <c r="L1571" s="62"/>
      <c r="P1571" s="61"/>
    </row>
    <row r="1572" spans="6:16">
      <c r="F1572" s="63"/>
      <c r="G1572" s="62"/>
      <c r="I1572" s="61"/>
      <c r="K1572" s="62"/>
      <c r="L1572" s="62"/>
      <c r="P1572" s="61"/>
    </row>
    <row r="1573" spans="6:16">
      <c r="F1573" s="63"/>
      <c r="G1573" s="62"/>
      <c r="I1573" s="61"/>
      <c r="K1573" s="62"/>
      <c r="L1573" s="62"/>
      <c r="P1573" s="61"/>
    </row>
    <row r="1574" spans="6:16">
      <c r="F1574" s="63"/>
      <c r="G1574" s="62"/>
      <c r="I1574" s="61"/>
      <c r="K1574" s="62"/>
      <c r="L1574" s="62"/>
      <c r="P1574" s="61"/>
    </row>
    <row r="1575" spans="6:16">
      <c r="F1575" s="63"/>
      <c r="G1575" s="62"/>
      <c r="I1575" s="61"/>
      <c r="K1575" s="62"/>
      <c r="L1575" s="62"/>
      <c r="P1575" s="61"/>
    </row>
    <row r="1576" spans="6:16">
      <c r="F1576" s="63"/>
      <c r="G1576" s="62"/>
      <c r="I1576" s="61"/>
      <c r="K1576" s="62"/>
      <c r="L1576" s="62"/>
      <c r="P1576" s="61"/>
    </row>
    <row r="1577" spans="6:16">
      <c r="F1577" s="63"/>
      <c r="G1577" s="62"/>
      <c r="I1577" s="61"/>
      <c r="K1577" s="62"/>
      <c r="L1577" s="62"/>
      <c r="P1577" s="61"/>
    </row>
    <row r="1578" spans="6:16">
      <c r="F1578" s="63"/>
      <c r="G1578" s="62"/>
      <c r="I1578" s="61"/>
      <c r="K1578" s="62"/>
      <c r="L1578" s="62"/>
      <c r="P1578" s="61"/>
    </row>
    <row r="1579" spans="6:16">
      <c r="F1579" s="63"/>
      <c r="G1579" s="62"/>
      <c r="I1579" s="61"/>
      <c r="K1579" s="62"/>
      <c r="L1579" s="62"/>
      <c r="P1579" s="61"/>
    </row>
    <row r="1580" spans="6:16">
      <c r="F1580" s="63"/>
      <c r="G1580" s="62"/>
      <c r="I1580" s="61"/>
      <c r="K1580" s="62"/>
      <c r="L1580" s="62"/>
      <c r="P1580" s="61"/>
    </row>
    <row r="1581" spans="6:16">
      <c r="F1581" s="63"/>
      <c r="G1581" s="62"/>
      <c r="I1581" s="61"/>
      <c r="K1581" s="62"/>
      <c r="L1581" s="62"/>
      <c r="P1581" s="61"/>
    </row>
    <row r="1582" spans="6:16">
      <c r="F1582" s="63"/>
      <c r="G1582" s="62"/>
      <c r="I1582" s="61"/>
      <c r="K1582" s="62"/>
      <c r="L1582" s="62"/>
      <c r="P1582" s="61"/>
    </row>
    <row r="1583" spans="6:16">
      <c r="F1583" s="63"/>
      <c r="G1583" s="62"/>
      <c r="I1583" s="61"/>
      <c r="K1583" s="62"/>
      <c r="L1583" s="62"/>
      <c r="P1583" s="61"/>
    </row>
    <row r="1584" spans="6:16">
      <c r="F1584" s="63"/>
      <c r="G1584" s="62"/>
      <c r="I1584" s="61"/>
      <c r="K1584" s="62"/>
      <c r="L1584" s="62"/>
      <c r="P1584" s="61"/>
    </row>
    <row r="1585" spans="6:16">
      <c r="F1585" s="63"/>
      <c r="G1585" s="62"/>
      <c r="I1585" s="61"/>
      <c r="K1585" s="62"/>
      <c r="L1585" s="62"/>
      <c r="P1585" s="61"/>
    </row>
    <row r="1586" spans="6:16">
      <c r="F1586" s="63"/>
      <c r="G1586" s="62"/>
      <c r="I1586" s="61"/>
      <c r="K1586" s="62"/>
      <c r="L1586" s="62"/>
      <c r="P1586" s="61"/>
    </row>
    <row r="1587" spans="6:16">
      <c r="F1587" s="63"/>
      <c r="G1587" s="62"/>
      <c r="I1587" s="61"/>
      <c r="K1587" s="62"/>
      <c r="L1587" s="62"/>
      <c r="P1587" s="61"/>
    </row>
    <row r="1588" spans="6:16">
      <c r="F1588" s="63"/>
      <c r="G1588" s="62"/>
      <c r="I1588" s="61"/>
      <c r="K1588" s="62"/>
      <c r="L1588" s="62"/>
      <c r="P1588" s="61"/>
    </row>
    <row r="1589" spans="6:16">
      <c r="F1589" s="63"/>
      <c r="G1589" s="62"/>
      <c r="I1589" s="61"/>
      <c r="K1589" s="62"/>
      <c r="L1589" s="62"/>
      <c r="P1589" s="61"/>
    </row>
    <row r="1590" spans="6:16">
      <c r="F1590" s="63"/>
      <c r="G1590" s="62"/>
      <c r="I1590" s="61"/>
      <c r="K1590" s="62"/>
      <c r="L1590" s="62"/>
      <c r="P1590" s="61"/>
    </row>
    <row r="1591" spans="6:16">
      <c r="F1591" s="63"/>
      <c r="G1591" s="62"/>
      <c r="I1591" s="61"/>
      <c r="K1591" s="62"/>
      <c r="L1591" s="62"/>
      <c r="P1591" s="61"/>
    </row>
    <row r="1592" spans="6:16">
      <c r="F1592" s="63"/>
      <c r="G1592" s="62"/>
      <c r="I1592" s="61"/>
      <c r="K1592" s="62"/>
      <c r="L1592" s="62"/>
      <c r="P1592" s="61"/>
    </row>
    <row r="1593" spans="6:16">
      <c r="F1593" s="63"/>
      <c r="G1593" s="62"/>
      <c r="I1593" s="61"/>
      <c r="K1593" s="62"/>
      <c r="L1593" s="62"/>
      <c r="P1593" s="61"/>
    </row>
    <row r="1594" spans="6:16">
      <c r="F1594" s="63"/>
      <c r="G1594" s="62"/>
      <c r="I1594" s="61"/>
      <c r="K1594" s="62"/>
      <c r="L1594" s="62"/>
      <c r="P1594" s="61"/>
    </row>
    <row r="1595" spans="6:16">
      <c r="F1595" s="63"/>
      <c r="G1595" s="62"/>
      <c r="I1595" s="61"/>
      <c r="K1595" s="62"/>
      <c r="L1595" s="62"/>
      <c r="P1595" s="61"/>
    </row>
    <row r="1596" spans="6:16">
      <c r="F1596" s="63"/>
      <c r="G1596" s="62"/>
      <c r="I1596" s="61"/>
      <c r="K1596" s="62"/>
      <c r="L1596" s="62"/>
      <c r="P1596" s="61"/>
    </row>
    <row r="1597" spans="6:16">
      <c r="F1597" s="63"/>
      <c r="G1597" s="62"/>
      <c r="I1597" s="61"/>
      <c r="K1597" s="62"/>
      <c r="L1597" s="62"/>
      <c r="P1597" s="61"/>
    </row>
    <row r="1598" spans="6:16">
      <c r="F1598" s="63"/>
      <c r="G1598" s="62"/>
      <c r="I1598" s="61"/>
      <c r="K1598" s="62"/>
      <c r="L1598" s="62"/>
      <c r="P1598" s="61"/>
    </row>
    <row r="1599" spans="6:16">
      <c r="F1599" s="63"/>
      <c r="G1599" s="62"/>
      <c r="I1599" s="61"/>
      <c r="K1599" s="62"/>
      <c r="L1599" s="62"/>
      <c r="P1599" s="61"/>
    </row>
    <row r="1600" spans="6:16">
      <c r="F1600" s="63"/>
      <c r="G1600" s="62"/>
      <c r="I1600" s="61"/>
      <c r="K1600" s="62"/>
      <c r="L1600" s="62"/>
      <c r="P1600" s="61"/>
    </row>
    <row r="1601" spans="6:16">
      <c r="F1601" s="63"/>
      <c r="G1601" s="62"/>
      <c r="I1601" s="61"/>
      <c r="K1601" s="62"/>
      <c r="L1601" s="62"/>
      <c r="P1601" s="61"/>
    </row>
    <row r="1602" spans="6:16">
      <c r="F1602" s="63"/>
      <c r="G1602" s="62"/>
      <c r="I1602" s="61"/>
      <c r="K1602" s="62"/>
      <c r="L1602" s="62"/>
      <c r="P1602" s="61"/>
    </row>
    <row r="1603" spans="6:16">
      <c r="F1603" s="63"/>
      <c r="G1603" s="62"/>
      <c r="I1603" s="61"/>
      <c r="K1603" s="62"/>
      <c r="L1603" s="62"/>
      <c r="P1603" s="61"/>
    </row>
    <row r="1604" spans="6:16">
      <c r="F1604" s="63"/>
      <c r="G1604" s="62"/>
      <c r="I1604" s="61"/>
      <c r="K1604" s="62"/>
      <c r="L1604" s="62"/>
      <c r="P1604" s="61"/>
    </row>
    <row r="1605" spans="6:16">
      <c r="F1605" s="63"/>
      <c r="G1605" s="62"/>
      <c r="I1605" s="61"/>
      <c r="K1605" s="62"/>
      <c r="L1605" s="62"/>
      <c r="P1605" s="61"/>
    </row>
    <row r="1606" spans="6:16">
      <c r="F1606" s="63"/>
      <c r="G1606" s="62"/>
      <c r="I1606" s="61"/>
      <c r="K1606" s="62"/>
      <c r="L1606" s="62"/>
      <c r="P1606" s="61"/>
    </row>
    <row r="1607" spans="6:16">
      <c r="F1607" s="63"/>
      <c r="G1607" s="62"/>
      <c r="I1607" s="61"/>
      <c r="K1607" s="62"/>
      <c r="L1607" s="62"/>
      <c r="P1607" s="61"/>
    </row>
    <row r="1608" spans="6:16">
      <c r="F1608" s="63"/>
      <c r="G1608" s="62"/>
      <c r="I1608" s="61"/>
      <c r="K1608" s="62"/>
      <c r="L1608" s="62"/>
      <c r="P1608" s="61"/>
    </row>
    <row r="1609" spans="6:16">
      <c r="F1609" s="63"/>
      <c r="G1609" s="62"/>
      <c r="I1609" s="61"/>
      <c r="K1609" s="62"/>
      <c r="L1609" s="62"/>
      <c r="P1609" s="61"/>
    </row>
    <row r="1610" spans="6:16">
      <c r="F1610" s="63"/>
      <c r="G1610" s="62"/>
      <c r="I1610" s="61"/>
      <c r="K1610" s="62"/>
      <c r="L1610" s="62"/>
      <c r="P1610" s="61"/>
    </row>
    <row r="1611" spans="6:16">
      <c r="F1611" s="63"/>
      <c r="G1611" s="62"/>
      <c r="I1611" s="61"/>
      <c r="K1611" s="62"/>
      <c r="L1611" s="62"/>
      <c r="P1611" s="61"/>
    </row>
    <row r="1612" spans="6:16">
      <c r="F1612" s="63"/>
      <c r="G1612" s="62"/>
      <c r="I1612" s="61"/>
      <c r="K1612" s="62"/>
      <c r="L1612" s="62"/>
      <c r="P1612" s="61"/>
    </row>
    <row r="1613" spans="6:16">
      <c r="F1613" s="63"/>
      <c r="G1613" s="62"/>
      <c r="I1613" s="61"/>
      <c r="K1613" s="62"/>
      <c r="L1613" s="62"/>
      <c r="P1613" s="61"/>
    </row>
    <row r="1614" spans="6:16">
      <c r="F1614" s="63"/>
      <c r="G1614" s="62"/>
      <c r="I1614" s="61"/>
      <c r="K1614" s="62"/>
      <c r="L1614" s="62"/>
      <c r="P1614" s="61"/>
    </row>
    <row r="1615" spans="6:16">
      <c r="F1615" s="63"/>
      <c r="G1615" s="62"/>
      <c r="I1615" s="61"/>
      <c r="K1615" s="62"/>
      <c r="L1615" s="62"/>
      <c r="P1615" s="61"/>
    </row>
    <row r="1616" spans="6:16">
      <c r="F1616" s="63"/>
      <c r="G1616" s="62"/>
      <c r="I1616" s="61"/>
      <c r="K1616" s="62"/>
      <c r="L1616" s="62"/>
      <c r="P1616" s="61"/>
    </row>
    <row r="1617" spans="6:16">
      <c r="F1617" s="63"/>
      <c r="G1617" s="62"/>
      <c r="I1617" s="61"/>
      <c r="K1617" s="62"/>
      <c r="L1617" s="62"/>
      <c r="P1617" s="61"/>
    </row>
    <row r="1618" spans="6:16">
      <c r="F1618" s="63"/>
      <c r="G1618" s="62"/>
      <c r="I1618" s="61"/>
      <c r="K1618" s="62"/>
      <c r="L1618" s="62"/>
      <c r="P1618" s="61"/>
    </row>
    <row r="1619" spans="6:16">
      <c r="F1619" s="63"/>
      <c r="G1619" s="62"/>
      <c r="I1619" s="61"/>
      <c r="K1619" s="62"/>
      <c r="L1619" s="62"/>
      <c r="P1619" s="61"/>
    </row>
    <row r="1620" spans="6:16">
      <c r="F1620" s="63"/>
      <c r="G1620" s="62"/>
      <c r="I1620" s="61"/>
      <c r="K1620" s="62"/>
      <c r="L1620" s="62"/>
      <c r="P1620" s="61"/>
    </row>
    <row r="1621" spans="6:16">
      <c r="F1621" s="63"/>
      <c r="G1621" s="62"/>
      <c r="I1621" s="61"/>
      <c r="K1621" s="62"/>
      <c r="L1621" s="62"/>
      <c r="P1621" s="61"/>
    </row>
    <row r="1622" spans="6:16">
      <c r="F1622" s="63"/>
      <c r="G1622" s="62"/>
      <c r="I1622" s="61"/>
      <c r="K1622" s="62"/>
      <c r="L1622" s="62"/>
      <c r="P1622" s="61"/>
    </row>
    <row r="1623" spans="6:16">
      <c r="F1623" s="63"/>
      <c r="G1623" s="62"/>
      <c r="I1623" s="61"/>
      <c r="K1623" s="62"/>
      <c r="L1623" s="62"/>
      <c r="P1623" s="61"/>
    </row>
    <row r="1624" spans="6:16">
      <c r="F1624" s="63"/>
      <c r="G1624" s="62"/>
      <c r="I1624" s="61"/>
      <c r="K1624" s="62"/>
      <c r="L1624" s="62"/>
      <c r="P1624" s="61"/>
    </row>
    <row r="1625" spans="6:16">
      <c r="F1625" s="63"/>
      <c r="G1625" s="62"/>
      <c r="I1625" s="61"/>
      <c r="K1625" s="62"/>
      <c r="L1625" s="62"/>
      <c r="P1625" s="61"/>
    </row>
    <row r="1626" spans="6:16">
      <c r="F1626" s="63"/>
      <c r="G1626" s="62"/>
      <c r="I1626" s="61"/>
      <c r="K1626" s="62"/>
      <c r="L1626" s="62"/>
      <c r="P1626" s="61"/>
    </row>
    <row r="1627" spans="6:16">
      <c r="F1627" s="63"/>
      <c r="G1627" s="62"/>
      <c r="I1627" s="61"/>
      <c r="K1627" s="62"/>
      <c r="L1627" s="62"/>
      <c r="P1627" s="61"/>
    </row>
    <row r="1628" spans="6:16">
      <c r="F1628" s="63"/>
      <c r="G1628" s="62"/>
      <c r="I1628" s="61"/>
      <c r="K1628" s="62"/>
      <c r="L1628" s="62"/>
      <c r="P1628" s="61"/>
    </row>
    <row r="1629" spans="6:16">
      <c r="F1629" s="63"/>
      <c r="G1629" s="62"/>
      <c r="I1629" s="61"/>
      <c r="K1629" s="62"/>
      <c r="L1629" s="62"/>
      <c r="P1629" s="61"/>
    </row>
    <row r="1630" spans="6:16">
      <c r="F1630" s="63"/>
      <c r="G1630" s="62"/>
      <c r="I1630" s="61"/>
      <c r="K1630" s="62"/>
      <c r="L1630" s="62"/>
      <c r="P1630" s="61"/>
    </row>
    <row r="1631" spans="6:16">
      <c r="F1631" s="63"/>
      <c r="G1631" s="62"/>
      <c r="I1631" s="61"/>
      <c r="K1631" s="62"/>
      <c r="L1631" s="62"/>
      <c r="P1631" s="61"/>
    </row>
    <row r="1632" spans="6:16">
      <c r="F1632" s="63"/>
      <c r="G1632" s="62"/>
      <c r="I1632" s="61"/>
      <c r="K1632" s="62"/>
      <c r="L1632" s="62"/>
      <c r="P1632" s="61"/>
    </row>
    <row r="1633" spans="6:16">
      <c r="F1633" s="63"/>
      <c r="G1633" s="62"/>
      <c r="I1633" s="61"/>
      <c r="K1633" s="62"/>
      <c r="L1633" s="62"/>
      <c r="P1633" s="61"/>
    </row>
    <row r="1634" spans="6:16">
      <c r="F1634" s="63"/>
      <c r="G1634" s="62"/>
      <c r="I1634" s="61"/>
      <c r="K1634" s="62"/>
      <c r="L1634" s="62"/>
      <c r="P1634" s="61"/>
    </row>
    <row r="1635" spans="6:16">
      <c r="F1635" s="63"/>
      <c r="G1635" s="62"/>
      <c r="I1635" s="61"/>
      <c r="K1635" s="62"/>
      <c r="L1635" s="62"/>
      <c r="P1635" s="61"/>
    </row>
    <row r="1636" spans="6:16">
      <c r="F1636" s="63"/>
      <c r="G1636" s="62"/>
      <c r="I1636" s="61"/>
      <c r="K1636" s="62"/>
      <c r="L1636" s="62"/>
      <c r="P1636" s="61"/>
    </row>
    <row r="1637" spans="6:16">
      <c r="F1637" s="63"/>
      <c r="G1637" s="62"/>
      <c r="I1637" s="61"/>
      <c r="K1637" s="62"/>
      <c r="L1637" s="62"/>
      <c r="P1637" s="61"/>
    </row>
    <row r="1638" spans="6:16">
      <c r="F1638" s="63"/>
      <c r="G1638" s="62"/>
      <c r="I1638" s="61"/>
      <c r="K1638" s="62"/>
      <c r="L1638" s="62"/>
      <c r="P1638" s="61"/>
    </row>
    <row r="1639" spans="6:16">
      <c r="F1639" s="63"/>
      <c r="G1639" s="62"/>
      <c r="I1639" s="61"/>
      <c r="K1639" s="62"/>
      <c r="L1639" s="62"/>
      <c r="P1639" s="61"/>
    </row>
    <row r="1640" spans="6:16">
      <c r="F1640" s="63"/>
      <c r="G1640" s="62"/>
      <c r="I1640" s="61"/>
      <c r="K1640" s="62"/>
      <c r="L1640" s="62"/>
      <c r="P1640" s="61"/>
    </row>
    <row r="1641" spans="6:16">
      <c r="F1641" s="63"/>
      <c r="G1641" s="62"/>
      <c r="I1641" s="61"/>
      <c r="K1641" s="62"/>
      <c r="L1641" s="62"/>
      <c r="P1641" s="61"/>
    </row>
    <row r="1642" spans="6:16">
      <c r="F1642" s="63"/>
      <c r="G1642" s="62"/>
      <c r="I1642" s="61"/>
      <c r="K1642" s="62"/>
      <c r="L1642" s="62"/>
      <c r="P1642" s="61"/>
    </row>
    <row r="1643" spans="6:16">
      <c r="F1643" s="63"/>
      <c r="G1643" s="62"/>
      <c r="I1643" s="61"/>
      <c r="K1643" s="62"/>
      <c r="L1643" s="62"/>
      <c r="P1643" s="61"/>
    </row>
    <row r="1644" spans="6:16">
      <c r="F1644" s="63"/>
      <c r="G1644" s="62"/>
      <c r="I1644" s="61"/>
      <c r="K1644" s="62"/>
      <c r="L1644" s="62"/>
      <c r="P1644" s="61"/>
    </row>
    <row r="1645" spans="6:16">
      <c r="F1645" s="63"/>
      <c r="G1645" s="62"/>
      <c r="I1645" s="61"/>
      <c r="K1645" s="62"/>
      <c r="L1645" s="62"/>
      <c r="P1645" s="61"/>
    </row>
    <row r="1646" spans="6:16">
      <c r="F1646" s="63"/>
      <c r="G1646" s="62"/>
      <c r="I1646" s="61"/>
      <c r="K1646" s="62"/>
      <c r="L1646" s="62"/>
      <c r="P1646" s="61"/>
    </row>
    <row r="1647" spans="6:16">
      <c r="F1647" s="63"/>
      <c r="G1647" s="62"/>
      <c r="I1647" s="61"/>
      <c r="K1647" s="62"/>
      <c r="L1647" s="62"/>
      <c r="P1647" s="61"/>
    </row>
    <row r="1648" spans="6:16">
      <c r="F1648" s="63"/>
      <c r="G1648" s="62"/>
      <c r="I1648" s="61"/>
      <c r="K1648" s="62"/>
      <c r="L1648" s="62"/>
      <c r="P1648" s="61"/>
    </row>
    <row r="1649" spans="6:16">
      <c r="F1649" s="63"/>
      <c r="G1649" s="62"/>
      <c r="I1649" s="61"/>
      <c r="K1649" s="62"/>
      <c r="L1649" s="62"/>
      <c r="P1649" s="61"/>
    </row>
    <row r="1650" spans="6:16">
      <c r="F1650" s="63"/>
      <c r="G1650" s="62"/>
      <c r="I1650" s="61"/>
      <c r="K1650" s="62"/>
      <c r="L1650" s="62"/>
      <c r="P1650" s="61"/>
    </row>
    <row r="1651" spans="6:16">
      <c r="F1651" s="63"/>
      <c r="G1651" s="62"/>
      <c r="I1651" s="61"/>
      <c r="K1651" s="62"/>
      <c r="L1651" s="62"/>
      <c r="P1651" s="61"/>
    </row>
    <row r="1652" spans="6:16">
      <c r="F1652" s="63"/>
      <c r="G1652" s="62"/>
      <c r="I1652" s="61"/>
      <c r="K1652" s="62"/>
      <c r="L1652" s="62"/>
      <c r="P1652" s="61"/>
    </row>
    <row r="1653" spans="6:16">
      <c r="F1653" s="63"/>
      <c r="G1653" s="62"/>
      <c r="I1653" s="61"/>
      <c r="K1653" s="62"/>
      <c r="L1653" s="62"/>
      <c r="P1653" s="61"/>
    </row>
    <row r="1654" spans="6:16">
      <c r="F1654" s="63"/>
      <c r="G1654" s="62"/>
      <c r="I1654" s="61"/>
      <c r="K1654" s="62"/>
      <c r="L1654" s="62"/>
      <c r="P1654" s="61"/>
    </row>
    <row r="1655" spans="6:16">
      <c r="F1655" s="63"/>
      <c r="G1655" s="62"/>
      <c r="I1655" s="61"/>
      <c r="K1655" s="62"/>
      <c r="L1655" s="62"/>
      <c r="P1655" s="61"/>
    </row>
    <row r="1656" spans="6:16">
      <c r="F1656" s="63"/>
      <c r="G1656" s="62"/>
      <c r="I1656" s="61"/>
      <c r="K1656" s="62"/>
      <c r="L1656" s="62"/>
      <c r="P1656" s="61"/>
    </row>
    <row r="1657" spans="6:16">
      <c r="F1657" s="63"/>
      <c r="G1657" s="62"/>
      <c r="I1657" s="61"/>
      <c r="K1657" s="62"/>
      <c r="L1657" s="62"/>
      <c r="P1657" s="61"/>
    </row>
    <row r="1658" spans="6:16">
      <c r="F1658" s="63"/>
      <c r="G1658" s="62"/>
      <c r="I1658" s="61"/>
      <c r="K1658" s="62"/>
      <c r="L1658" s="62"/>
      <c r="P1658" s="61"/>
    </row>
    <row r="1659" spans="6:16">
      <c r="F1659" s="63"/>
      <c r="G1659" s="62"/>
      <c r="I1659" s="61"/>
      <c r="K1659" s="62"/>
      <c r="L1659" s="62"/>
      <c r="P1659" s="61"/>
    </row>
    <row r="1660" spans="6:16">
      <c r="F1660" s="63"/>
      <c r="G1660" s="62"/>
      <c r="I1660" s="61"/>
      <c r="K1660" s="62"/>
      <c r="L1660" s="62"/>
      <c r="P1660" s="61"/>
    </row>
    <row r="1661" spans="6:16">
      <c r="F1661" s="63"/>
      <c r="G1661" s="62"/>
      <c r="I1661" s="61"/>
      <c r="K1661" s="62"/>
      <c r="L1661" s="62"/>
      <c r="P1661" s="61"/>
    </row>
    <row r="1662" spans="6:16">
      <c r="F1662" s="63"/>
      <c r="G1662" s="62"/>
      <c r="I1662" s="61"/>
      <c r="K1662" s="62"/>
      <c r="L1662" s="62"/>
      <c r="P1662" s="61"/>
    </row>
    <row r="1663" spans="6:16">
      <c r="F1663" s="63"/>
      <c r="G1663" s="62"/>
      <c r="I1663" s="61"/>
      <c r="K1663" s="62"/>
      <c r="L1663" s="62"/>
      <c r="P1663" s="61"/>
    </row>
    <row r="1664" spans="6:16">
      <c r="F1664" s="63"/>
      <c r="G1664" s="62"/>
      <c r="I1664" s="61"/>
      <c r="K1664" s="62"/>
      <c r="L1664" s="62"/>
      <c r="P1664" s="61"/>
    </row>
    <row r="1665" spans="6:16">
      <c r="F1665" s="63"/>
      <c r="G1665" s="62"/>
      <c r="I1665" s="61"/>
      <c r="K1665" s="62"/>
      <c r="L1665" s="62"/>
      <c r="P1665" s="61"/>
    </row>
    <row r="1666" spans="6:16">
      <c r="F1666" s="63"/>
      <c r="G1666" s="62"/>
      <c r="I1666" s="61"/>
      <c r="K1666" s="62"/>
      <c r="L1666" s="62"/>
      <c r="P1666" s="61"/>
    </row>
    <row r="1667" spans="6:16">
      <c r="F1667" s="63"/>
      <c r="G1667" s="62"/>
      <c r="I1667" s="61"/>
      <c r="K1667" s="62"/>
      <c r="L1667" s="62"/>
      <c r="P1667" s="61"/>
    </row>
    <row r="1668" spans="6:16">
      <c r="F1668" s="63"/>
      <c r="G1668" s="62"/>
      <c r="I1668" s="61"/>
      <c r="K1668" s="62"/>
      <c r="L1668" s="62"/>
      <c r="P1668" s="61"/>
    </row>
    <row r="1669" spans="6:16">
      <c r="F1669" s="63"/>
      <c r="G1669" s="62"/>
      <c r="I1669" s="61"/>
      <c r="K1669" s="62"/>
      <c r="L1669" s="62"/>
      <c r="P1669" s="61"/>
    </row>
    <row r="1670" spans="6:16">
      <c r="F1670" s="63"/>
      <c r="G1670" s="62"/>
      <c r="I1670" s="61"/>
      <c r="K1670" s="62"/>
      <c r="L1670" s="62"/>
      <c r="P1670" s="61"/>
    </row>
    <row r="1671" spans="6:16">
      <c r="F1671" s="63"/>
      <c r="G1671" s="62"/>
      <c r="I1671" s="61"/>
      <c r="K1671" s="62"/>
      <c r="L1671" s="62"/>
      <c r="P1671" s="61"/>
    </row>
    <row r="1672" spans="6:16">
      <c r="F1672" s="63"/>
      <c r="G1672" s="62"/>
      <c r="I1672" s="61"/>
      <c r="K1672" s="62"/>
      <c r="L1672" s="62"/>
      <c r="P1672" s="61"/>
    </row>
    <row r="1673" spans="6:16">
      <c r="F1673" s="63"/>
      <c r="G1673" s="62"/>
      <c r="I1673" s="61"/>
      <c r="K1673" s="62"/>
      <c r="L1673" s="62"/>
      <c r="P1673" s="61"/>
    </row>
    <row r="1674" spans="6:16">
      <c r="F1674" s="63"/>
      <c r="G1674" s="62"/>
      <c r="I1674" s="61"/>
      <c r="K1674" s="62"/>
      <c r="L1674" s="62"/>
      <c r="P1674" s="61"/>
    </row>
    <row r="1675" spans="6:16">
      <c r="F1675" s="63"/>
      <c r="G1675" s="62"/>
      <c r="I1675" s="61"/>
      <c r="K1675" s="62"/>
      <c r="L1675" s="62"/>
      <c r="P1675" s="61"/>
    </row>
    <row r="1676" spans="6:16">
      <c r="F1676" s="63"/>
      <c r="G1676" s="62"/>
      <c r="I1676" s="61"/>
      <c r="K1676" s="62"/>
      <c r="L1676" s="62"/>
      <c r="P1676" s="61"/>
    </row>
    <row r="1677" spans="6:16">
      <c r="F1677" s="63"/>
      <c r="G1677" s="62"/>
      <c r="I1677" s="61"/>
      <c r="K1677" s="62"/>
      <c r="L1677" s="62"/>
      <c r="P1677" s="61"/>
    </row>
    <row r="1678" spans="6:16">
      <c r="F1678" s="63"/>
      <c r="G1678" s="62"/>
      <c r="I1678" s="61"/>
      <c r="K1678" s="62"/>
      <c r="L1678" s="62"/>
      <c r="P1678" s="61"/>
    </row>
    <row r="1679" spans="6:16">
      <c r="F1679" s="63"/>
      <c r="G1679" s="62"/>
      <c r="I1679" s="61"/>
      <c r="K1679" s="62"/>
      <c r="L1679" s="62"/>
      <c r="P1679" s="61"/>
    </row>
    <row r="1680" spans="6:16">
      <c r="F1680" s="63"/>
      <c r="G1680" s="62"/>
      <c r="I1680" s="61"/>
      <c r="K1680" s="62"/>
      <c r="L1680" s="62"/>
      <c r="P1680" s="61"/>
    </row>
    <row r="1681" spans="6:16">
      <c r="F1681" s="63"/>
      <c r="G1681" s="62"/>
      <c r="I1681" s="61"/>
      <c r="K1681" s="62"/>
      <c r="L1681" s="62"/>
      <c r="P1681" s="61"/>
    </row>
    <row r="1682" spans="6:16">
      <c r="F1682" s="63"/>
      <c r="G1682" s="62"/>
      <c r="I1682" s="61"/>
      <c r="K1682" s="62"/>
      <c r="L1682" s="62"/>
      <c r="P1682" s="61"/>
    </row>
    <row r="1683" spans="6:16">
      <c r="F1683" s="63"/>
      <c r="G1683" s="62"/>
      <c r="I1683" s="61"/>
      <c r="K1683" s="62"/>
      <c r="L1683" s="62"/>
      <c r="P1683" s="61"/>
    </row>
    <row r="1684" spans="6:16">
      <c r="F1684" s="63"/>
      <c r="G1684" s="62"/>
      <c r="I1684" s="61"/>
      <c r="K1684" s="62"/>
      <c r="L1684" s="62"/>
      <c r="P1684" s="61"/>
    </row>
    <row r="1685" spans="6:16">
      <c r="F1685" s="63"/>
      <c r="G1685" s="62"/>
      <c r="I1685" s="61"/>
      <c r="K1685" s="62"/>
      <c r="L1685" s="62"/>
      <c r="P1685" s="61"/>
    </row>
    <row r="1686" spans="6:16">
      <c r="F1686" s="63"/>
      <c r="G1686" s="62"/>
      <c r="I1686" s="61"/>
      <c r="K1686" s="62"/>
      <c r="L1686" s="62"/>
      <c r="P1686" s="61"/>
    </row>
    <row r="1687" spans="6:16">
      <c r="F1687" s="63"/>
      <c r="G1687" s="62"/>
      <c r="I1687" s="61"/>
      <c r="K1687" s="62"/>
      <c r="L1687" s="62"/>
      <c r="P1687" s="61"/>
    </row>
    <row r="1688" spans="6:16">
      <c r="F1688" s="63"/>
      <c r="G1688" s="62"/>
      <c r="I1688" s="61"/>
      <c r="K1688" s="62"/>
      <c r="L1688" s="62"/>
      <c r="P1688" s="61"/>
    </row>
    <row r="1689" spans="6:16">
      <c r="F1689" s="63"/>
      <c r="G1689" s="62"/>
      <c r="I1689" s="61"/>
      <c r="K1689" s="62"/>
      <c r="L1689" s="62"/>
      <c r="P1689" s="61"/>
    </row>
    <row r="1690" spans="6:16">
      <c r="F1690" s="63"/>
      <c r="G1690" s="62"/>
      <c r="I1690" s="61"/>
      <c r="K1690" s="62"/>
      <c r="L1690" s="62"/>
      <c r="P1690" s="61"/>
    </row>
    <row r="1691" spans="6:16">
      <c r="F1691" s="63"/>
      <c r="G1691" s="62"/>
      <c r="I1691" s="61"/>
      <c r="K1691" s="62"/>
      <c r="L1691" s="62"/>
      <c r="P1691" s="61"/>
    </row>
    <row r="1692" spans="6:16">
      <c r="F1692" s="63"/>
      <c r="G1692" s="62"/>
      <c r="I1692" s="61"/>
      <c r="K1692" s="62"/>
      <c r="L1692" s="62"/>
      <c r="P1692" s="61"/>
    </row>
    <row r="1693" spans="6:16">
      <c r="F1693" s="63"/>
      <c r="G1693" s="62"/>
      <c r="I1693" s="61"/>
      <c r="K1693" s="62"/>
      <c r="L1693" s="62"/>
      <c r="P1693" s="61"/>
    </row>
    <row r="1694" spans="6:16">
      <c r="F1694" s="63"/>
      <c r="G1694" s="62"/>
      <c r="I1694" s="61"/>
      <c r="K1694" s="62"/>
      <c r="L1694" s="62"/>
      <c r="P1694" s="61"/>
    </row>
    <row r="1695" spans="6:16">
      <c r="F1695" s="63"/>
      <c r="G1695" s="62"/>
      <c r="I1695" s="61"/>
      <c r="K1695" s="62"/>
      <c r="L1695" s="62"/>
      <c r="P1695" s="61"/>
    </row>
    <row r="1696" spans="6:16">
      <c r="F1696" s="63"/>
      <c r="G1696" s="62"/>
      <c r="I1696" s="61"/>
      <c r="K1696" s="62"/>
      <c r="L1696" s="62"/>
      <c r="P1696" s="61"/>
    </row>
    <row r="1697" spans="6:16">
      <c r="F1697" s="63"/>
      <c r="G1697" s="62"/>
      <c r="I1697" s="61"/>
      <c r="K1697" s="62"/>
      <c r="L1697" s="62"/>
      <c r="P1697" s="61"/>
    </row>
    <row r="1698" spans="6:16">
      <c r="F1698" s="63"/>
      <c r="G1698" s="62"/>
      <c r="I1698" s="61"/>
      <c r="K1698" s="62"/>
      <c r="L1698" s="62"/>
      <c r="P1698" s="61"/>
    </row>
    <row r="1699" spans="6:16">
      <c r="F1699" s="63"/>
      <c r="G1699" s="62"/>
      <c r="I1699" s="61"/>
      <c r="K1699" s="62"/>
      <c r="L1699" s="62"/>
      <c r="P1699" s="61"/>
    </row>
    <row r="1700" spans="6:16">
      <c r="F1700" s="63"/>
      <c r="G1700" s="62"/>
      <c r="I1700" s="61"/>
      <c r="K1700" s="62"/>
      <c r="L1700" s="62"/>
      <c r="P1700" s="61"/>
    </row>
    <row r="1701" spans="6:16">
      <c r="F1701" s="63"/>
      <c r="G1701" s="62"/>
      <c r="I1701" s="61"/>
      <c r="K1701" s="62"/>
      <c r="L1701" s="62"/>
      <c r="P1701" s="61"/>
    </row>
    <row r="1702" spans="6:16">
      <c r="F1702" s="63"/>
      <c r="G1702" s="62"/>
      <c r="I1702" s="61"/>
      <c r="K1702" s="62"/>
      <c r="L1702" s="62"/>
      <c r="P1702" s="61"/>
    </row>
    <row r="1703" spans="6:16">
      <c r="F1703" s="63"/>
      <c r="G1703" s="62"/>
      <c r="I1703" s="61"/>
      <c r="K1703" s="62"/>
      <c r="L1703" s="62"/>
      <c r="P1703" s="61"/>
    </row>
    <row r="1704" spans="6:16">
      <c r="F1704" s="63"/>
      <c r="G1704" s="62"/>
      <c r="I1704" s="61"/>
      <c r="K1704" s="62"/>
      <c r="L1704" s="62"/>
      <c r="P1704" s="61"/>
    </row>
    <row r="1705" spans="6:16">
      <c r="F1705" s="63"/>
      <c r="G1705" s="62"/>
      <c r="I1705" s="61"/>
      <c r="K1705" s="62"/>
      <c r="L1705" s="62"/>
      <c r="P1705" s="61"/>
    </row>
    <row r="1706" spans="6:16">
      <c r="F1706" s="63"/>
      <c r="G1706" s="62"/>
      <c r="I1706" s="61"/>
      <c r="K1706" s="62"/>
      <c r="L1706" s="62"/>
      <c r="P1706" s="61"/>
    </row>
    <row r="1707" spans="6:16">
      <c r="F1707" s="63"/>
      <c r="G1707" s="62"/>
      <c r="I1707" s="61"/>
      <c r="K1707" s="62"/>
      <c r="L1707" s="62"/>
      <c r="P1707" s="61"/>
    </row>
    <row r="1708" spans="6:16">
      <c r="F1708" s="63"/>
      <c r="G1708" s="62"/>
      <c r="I1708" s="61"/>
      <c r="K1708" s="62"/>
      <c r="L1708" s="62"/>
      <c r="P1708" s="61"/>
    </row>
    <row r="1709" spans="6:16">
      <c r="F1709" s="63"/>
      <c r="G1709" s="62"/>
      <c r="I1709" s="61"/>
      <c r="K1709" s="62"/>
      <c r="L1709" s="62"/>
      <c r="P1709" s="61"/>
    </row>
    <row r="1710" spans="6:16">
      <c r="F1710" s="63"/>
      <c r="G1710" s="62"/>
      <c r="I1710" s="61"/>
      <c r="K1710" s="62"/>
      <c r="L1710" s="62"/>
      <c r="P1710" s="61"/>
    </row>
    <row r="1711" spans="6:16">
      <c r="F1711" s="63"/>
      <c r="G1711" s="62"/>
      <c r="I1711" s="61"/>
      <c r="K1711" s="62"/>
      <c r="L1711" s="62"/>
      <c r="P1711" s="61"/>
    </row>
    <row r="1712" spans="6:16">
      <c r="F1712" s="63"/>
      <c r="G1712" s="62"/>
      <c r="I1712" s="61"/>
      <c r="K1712" s="62"/>
      <c r="L1712" s="62"/>
      <c r="P1712" s="61"/>
    </row>
    <row r="1713" spans="6:16">
      <c r="F1713" s="63"/>
      <c r="G1713" s="62"/>
      <c r="I1713" s="61"/>
      <c r="K1713" s="62"/>
      <c r="L1713" s="62"/>
      <c r="P1713" s="61"/>
    </row>
    <row r="1714" spans="6:16">
      <c r="F1714" s="63"/>
      <c r="G1714" s="62"/>
      <c r="I1714" s="61"/>
      <c r="K1714" s="62"/>
      <c r="L1714" s="62"/>
      <c r="P1714" s="61"/>
    </row>
    <row r="1715" spans="6:16">
      <c r="F1715" s="63"/>
      <c r="G1715" s="62"/>
      <c r="I1715" s="61"/>
      <c r="K1715" s="62"/>
      <c r="L1715" s="62"/>
      <c r="P1715" s="61"/>
    </row>
    <row r="1716" spans="6:16">
      <c r="F1716" s="63"/>
      <c r="G1716" s="62"/>
      <c r="I1716" s="61"/>
      <c r="K1716" s="62"/>
      <c r="L1716" s="62"/>
      <c r="P1716" s="61"/>
    </row>
    <row r="1717" spans="6:16">
      <c r="F1717" s="63"/>
      <c r="G1717" s="62"/>
      <c r="I1717" s="61"/>
      <c r="K1717" s="62"/>
      <c r="L1717" s="62"/>
      <c r="P1717" s="61"/>
    </row>
    <row r="1718" spans="6:16">
      <c r="F1718" s="63"/>
      <c r="G1718" s="62"/>
      <c r="I1718" s="61"/>
      <c r="K1718" s="62"/>
      <c r="L1718" s="62"/>
      <c r="P1718" s="61"/>
    </row>
    <row r="1719" spans="6:16">
      <c r="F1719" s="63"/>
      <c r="G1719" s="62"/>
      <c r="I1719" s="61"/>
      <c r="K1719" s="62"/>
      <c r="L1719" s="62"/>
      <c r="P1719" s="61"/>
    </row>
    <row r="1720" spans="6:16">
      <c r="F1720" s="63"/>
      <c r="G1720" s="62"/>
      <c r="I1720" s="61"/>
      <c r="K1720" s="62"/>
      <c r="L1720" s="62"/>
      <c r="P1720" s="61"/>
    </row>
    <row r="1721" spans="6:16">
      <c r="F1721" s="63"/>
      <c r="G1721" s="62"/>
      <c r="I1721" s="61"/>
      <c r="K1721" s="62"/>
      <c r="L1721" s="62"/>
      <c r="P1721" s="61"/>
    </row>
    <row r="1722" spans="6:16">
      <c r="F1722" s="63"/>
      <c r="G1722" s="62"/>
      <c r="I1722" s="61"/>
      <c r="K1722" s="62"/>
      <c r="L1722" s="62"/>
      <c r="P1722" s="61"/>
    </row>
    <row r="1723" spans="6:16">
      <c r="F1723" s="63"/>
      <c r="G1723" s="62"/>
      <c r="I1723" s="61"/>
      <c r="K1723" s="62"/>
      <c r="L1723" s="62"/>
      <c r="P1723" s="61"/>
    </row>
    <row r="1724" spans="6:16">
      <c r="F1724" s="63"/>
      <c r="G1724" s="62"/>
      <c r="I1724" s="61"/>
      <c r="K1724" s="62"/>
      <c r="L1724" s="62"/>
      <c r="P1724" s="61"/>
    </row>
    <row r="1725" spans="6:16">
      <c r="F1725" s="63"/>
      <c r="G1725" s="62"/>
      <c r="I1725" s="61"/>
      <c r="K1725" s="62"/>
      <c r="L1725" s="62"/>
      <c r="P1725" s="61"/>
    </row>
    <row r="1726" spans="6:16">
      <c r="F1726" s="63"/>
      <c r="G1726" s="62"/>
      <c r="I1726" s="61"/>
      <c r="K1726" s="62"/>
      <c r="L1726" s="62"/>
      <c r="P1726" s="61"/>
    </row>
    <row r="1727" spans="6:16">
      <c r="F1727" s="63"/>
      <c r="G1727" s="62"/>
      <c r="I1727" s="61"/>
      <c r="K1727" s="62"/>
      <c r="L1727" s="62"/>
      <c r="P1727" s="61"/>
    </row>
    <row r="1728" spans="6:16">
      <c r="F1728" s="63"/>
      <c r="G1728" s="62"/>
      <c r="I1728" s="61"/>
      <c r="K1728" s="62"/>
      <c r="L1728" s="62"/>
      <c r="P1728" s="61"/>
    </row>
    <row r="1729" spans="6:16">
      <c r="F1729" s="63"/>
      <c r="G1729" s="62"/>
      <c r="I1729" s="61"/>
      <c r="K1729" s="62"/>
      <c r="L1729" s="62"/>
      <c r="P1729" s="61"/>
    </row>
    <row r="1730" spans="6:16">
      <c r="F1730" s="63"/>
      <c r="G1730" s="62"/>
      <c r="I1730" s="61"/>
      <c r="K1730" s="62"/>
      <c r="L1730" s="62"/>
      <c r="P1730" s="61"/>
    </row>
    <row r="1731" spans="6:16">
      <c r="F1731" s="63"/>
      <c r="G1731" s="62"/>
      <c r="I1731" s="61"/>
      <c r="K1731" s="62"/>
      <c r="L1731" s="62"/>
      <c r="P1731" s="61"/>
    </row>
    <row r="1732" spans="6:16">
      <c r="F1732" s="63"/>
      <c r="G1732" s="62"/>
      <c r="I1732" s="61"/>
      <c r="K1732" s="62"/>
      <c r="L1732" s="62"/>
      <c r="P1732" s="61"/>
    </row>
    <row r="1733" spans="6:16">
      <c r="F1733" s="63"/>
      <c r="G1733" s="62"/>
      <c r="I1733" s="61"/>
      <c r="K1733" s="62"/>
      <c r="L1733" s="62"/>
      <c r="P1733" s="61"/>
    </row>
    <row r="1734" spans="6:16">
      <c r="F1734" s="63"/>
      <c r="G1734" s="62"/>
      <c r="I1734" s="61"/>
      <c r="K1734" s="62"/>
      <c r="L1734" s="62"/>
      <c r="P1734" s="61"/>
    </row>
    <row r="1735" spans="6:16">
      <c r="F1735" s="63"/>
      <c r="G1735" s="62"/>
      <c r="I1735" s="61"/>
      <c r="K1735" s="62"/>
      <c r="L1735" s="62"/>
      <c r="P1735" s="61"/>
    </row>
    <row r="1736" spans="6:16">
      <c r="F1736" s="63"/>
      <c r="G1736" s="62"/>
      <c r="I1736" s="61"/>
      <c r="K1736" s="62"/>
      <c r="L1736" s="62"/>
      <c r="P1736" s="61"/>
    </row>
    <row r="1737" spans="6:16">
      <c r="F1737" s="63"/>
      <c r="G1737" s="62"/>
      <c r="I1737" s="61"/>
      <c r="K1737" s="62"/>
      <c r="L1737" s="62"/>
      <c r="P1737" s="61"/>
    </row>
    <row r="1738" spans="6:16">
      <c r="F1738" s="63"/>
      <c r="G1738" s="62"/>
      <c r="I1738" s="61"/>
      <c r="K1738" s="62"/>
      <c r="L1738" s="62"/>
      <c r="P1738" s="61"/>
    </row>
    <row r="1739" spans="6:16">
      <c r="F1739" s="63"/>
      <c r="G1739" s="62"/>
      <c r="I1739" s="61"/>
      <c r="K1739" s="62"/>
      <c r="L1739" s="62"/>
      <c r="P1739" s="61"/>
    </row>
    <row r="1740" spans="6:16">
      <c r="F1740" s="63"/>
      <c r="G1740" s="62"/>
      <c r="I1740" s="61"/>
      <c r="K1740" s="62"/>
      <c r="L1740" s="62"/>
      <c r="P1740" s="61"/>
    </row>
    <row r="1741" spans="6:16">
      <c r="F1741" s="63"/>
      <c r="G1741" s="62"/>
      <c r="I1741" s="61"/>
      <c r="K1741" s="62"/>
      <c r="L1741" s="62"/>
      <c r="P1741" s="61"/>
    </row>
    <row r="1742" spans="6:16">
      <c r="F1742" s="63"/>
      <c r="G1742" s="62"/>
      <c r="I1742" s="61"/>
      <c r="K1742" s="62"/>
      <c r="L1742" s="62"/>
      <c r="P1742" s="61"/>
    </row>
    <row r="1743" spans="6:16">
      <c r="F1743" s="63"/>
      <c r="G1743" s="62"/>
      <c r="I1743" s="61"/>
      <c r="K1743" s="62"/>
      <c r="L1743" s="62"/>
      <c r="P1743" s="61"/>
    </row>
    <row r="1744" spans="6:16">
      <c r="F1744" s="63"/>
      <c r="G1744" s="62"/>
      <c r="I1744" s="61"/>
      <c r="K1744" s="62"/>
      <c r="L1744" s="62"/>
      <c r="P1744" s="61"/>
    </row>
    <row r="1745" spans="6:16">
      <c r="F1745" s="63"/>
      <c r="G1745" s="62"/>
      <c r="I1745" s="61"/>
      <c r="K1745" s="62"/>
      <c r="L1745" s="62"/>
      <c r="P1745" s="61"/>
    </row>
    <row r="1746" spans="6:16">
      <c r="F1746" s="63"/>
      <c r="G1746" s="62"/>
      <c r="I1746" s="61"/>
      <c r="K1746" s="62"/>
      <c r="L1746" s="62"/>
      <c r="P1746" s="61"/>
    </row>
    <row r="1747" spans="6:16">
      <c r="F1747" s="63"/>
      <c r="G1747" s="62"/>
      <c r="I1747" s="61"/>
      <c r="K1747" s="62"/>
      <c r="L1747" s="62"/>
      <c r="P1747" s="61"/>
    </row>
    <row r="1748" spans="6:16">
      <c r="F1748" s="63"/>
      <c r="G1748" s="62"/>
      <c r="I1748" s="61"/>
      <c r="K1748" s="62"/>
      <c r="L1748" s="62"/>
      <c r="P1748" s="61"/>
    </row>
    <row r="1749" spans="6:16">
      <c r="F1749" s="63"/>
      <c r="G1749" s="62"/>
      <c r="I1749" s="61"/>
      <c r="K1749" s="62"/>
      <c r="L1749" s="62"/>
      <c r="P1749" s="61"/>
    </row>
    <row r="1750" spans="6:16">
      <c r="F1750" s="63"/>
      <c r="G1750" s="62"/>
      <c r="I1750" s="61"/>
      <c r="K1750" s="62"/>
      <c r="L1750" s="62"/>
      <c r="P1750" s="61"/>
    </row>
    <row r="1751" spans="6:16">
      <c r="F1751" s="63"/>
      <c r="G1751" s="62"/>
      <c r="I1751" s="61"/>
      <c r="K1751" s="62"/>
      <c r="L1751" s="62"/>
      <c r="P1751" s="61"/>
    </row>
    <row r="1752" spans="6:16">
      <c r="F1752" s="63"/>
      <c r="G1752" s="62"/>
      <c r="I1752" s="61"/>
      <c r="K1752" s="62"/>
      <c r="L1752" s="62"/>
      <c r="P1752" s="61"/>
    </row>
    <row r="1753" spans="6:16">
      <c r="F1753" s="63"/>
      <c r="G1753" s="62"/>
      <c r="I1753" s="61"/>
      <c r="K1753" s="62"/>
      <c r="L1753" s="62"/>
      <c r="P1753" s="61"/>
    </row>
    <row r="1754" spans="6:16">
      <c r="F1754" s="63"/>
      <c r="G1754" s="62"/>
      <c r="I1754" s="61"/>
      <c r="K1754" s="62"/>
      <c r="L1754" s="62"/>
      <c r="P1754" s="61"/>
    </row>
    <row r="1755" spans="6:16">
      <c r="F1755" s="63"/>
      <c r="G1755" s="62"/>
      <c r="I1755" s="61"/>
      <c r="K1755" s="62"/>
      <c r="L1755" s="62"/>
      <c r="P1755" s="61"/>
    </row>
    <row r="1756" spans="6:16">
      <c r="F1756" s="63"/>
      <c r="G1756" s="62"/>
      <c r="I1756" s="61"/>
      <c r="K1756" s="62"/>
      <c r="L1756" s="62"/>
      <c r="P1756" s="61"/>
    </row>
    <row r="1757" spans="6:16">
      <c r="F1757" s="63"/>
      <c r="G1757" s="62"/>
      <c r="I1757" s="61"/>
      <c r="K1757" s="62"/>
      <c r="L1757" s="62"/>
      <c r="P1757" s="61"/>
    </row>
    <row r="1758" spans="6:16">
      <c r="F1758" s="63"/>
      <c r="G1758" s="62"/>
      <c r="I1758" s="61"/>
      <c r="K1758" s="62"/>
      <c r="L1758" s="62"/>
      <c r="P1758" s="61"/>
    </row>
    <row r="1759" spans="6:16">
      <c r="F1759" s="63"/>
      <c r="G1759" s="62"/>
      <c r="I1759" s="61"/>
      <c r="K1759" s="62"/>
      <c r="L1759" s="62"/>
      <c r="P1759" s="61"/>
    </row>
    <row r="1760" spans="6:16">
      <c r="F1760" s="63"/>
      <c r="G1760" s="62"/>
      <c r="I1760" s="61"/>
      <c r="K1760" s="62"/>
      <c r="L1760" s="62"/>
      <c r="P1760" s="61"/>
    </row>
    <row r="1761" spans="6:16">
      <c r="F1761" s="63"/>
      <c r="G1761" s="62"/>
      <c r="I1761" s="61"/>
      <c r="K1761" s="62"/>
      <c r="L1761" s="62"/>
      <c r="P1761" s="61"/>
    </row>
    <row r="1762" spans="6:16">
      <c r="F1762" s="63"/>
      <c r="G1762" s="62"/>
      <c r="I1762" s="61"/>
      <c r="K1762" s="62"/>
      <c r="L1762" s="62"/>
      <c r="P1762" s="61"/>
    </row>
    <row r="1763" spans="6:16">
      <c r="F1763" s="63"/>
      <c r="G1763" s="62"/>
      <c r="I1763" s="61"/>
      <c r="K1763" s="62"/>
      <c r="L1763" s="62"/>
      <c r="P1763" s="61"/>
    </row>
    <row r="1764" spans="6:16">
      <c r="F1764" s="63"/>
      <c r="G1764" s="62"/>
      <c r="I1764" s="61"/>
      <c r="K1764" s="62"/>
      <c r="L1764" s="62"/>
      <c r="P1764" s="61"/>
    </row>
    <row r="1765" spans="6:16">
      <c r="F1765" s="63"/>
      <c r="G1765" s="62"/>
      <c r="I1765" s="61"/>
      <c r="K1765" s="62"/>
      <c r="L1765" s="62"/>
      <c r="P1765" s="61"/>
    </row>
    <row r="1766" spans="6:16">
      <c r="F1766" s="63"/>
      <c r="G1766" s="62"/>
      <c r="I1766" s="61"/>
      <c r="K1766" s="62"/>
      <c r="L1766" s="62"/>
      <c r="P1766" s="61"/>
    </row>
    <row r="1767" spans="6:16">
      <c r="F1767" s="63"/>
      <c r="G1767" s="62"/>
      <c r="I1767" s="61"/>
      <c r="K1767" s="62"/>
      <c r="L1767" s="62"/>
      <c r="P1767" s="61"/>
    </row>
    <row r="1768" spans="6:16">
      <c r="F1768" s="63"/>
      <c r="G1768" s="62"/>
      <c r="I1768" s="61"/>
      <c r="K1768" s="62"/>
      <c r="L1768" s="62"/>
      <c r="P1768" s="61"/>
    </row>
    <row r="1769" spans="6:16">
      <c r="F1769" s="63"/>
      <c r="G1769" s="62"/>
      <c r="I1769" s="61"/>
      <c r="K1769" s="62"/>
      <c r="L1769" s="62"/>
      <c r="P1769" s="61"/>
    </row>
    <row r="1770" spans="6:16">
      <c r="F1770" s="63"/>
      <c r="G1770" s="62"/>
      <c r="I1770" s="61"/>
      <c r="K1770" s="62"/>
      <c r="L1770" s="62"/>
      <c r="P1770" s="61"/>
    </row>
    <row r="1771" spans="6:16">
      <c r="F1771" s="63"/>
      <c r="G1771" s="62"/>
      <c r="I1771" s="61"/>
      <c r="K1771" s="62"/>
      <c r="L1771" s="62"/>
      <c r="P1771" s="61"/>
    </row>
    <row r="1772" spans="6:16">
      <c r="F1772" s="63"/>
      <c r="G1772" s="62"/>
      <c r="I1772" s="61"/>
      <c r="K1772" s="62"/>
      <c r="L1772" s="62"/>
      <c r="P1772" s="61"/>
    </row>
    <row r="1773" spans="6:16">
      <c r="F1773" s="63"/>
      <c r="G1773" s="62"/>
      <c r="I1773" s="61"/>
      <c r="K1773" s="62"/>
      <c r="L1773" s="62"/>
      <c r="P1773" s="61"/>
    </row>
    <row r="1774" spans="6:16">
      <c r="F1774" s="63"/>
      <c r="G1774" s="62"/>
      <c r="I1774" s="61"/>
      <c r="K1774" s="62"/>
      <c r="L1774" s="62"/>
      <c r="P1774" s="61"/>
    </row>
    <row r="1775" spans="6:16">
      <c r="F1775" s="63"/>
      <c r="G1775" s="62"/>
      <c r="I1775" s="61"/>
      <c r="K1775" s="62"/>
      <c r="L1775" s="62"/>
      <c r="P1775" s="61"/>
    </row>
    <row r="1776" spans="6:16">
      <c r="F1776" s="63"/>
      <c r="G1776" s="62"/>
      <c r="I1776" s="61"/>
      <c r="K1776" s="62"/>
      <c r="L1776" s="62"/>
      <c r="P1776" s="61"/>
    </row>
    <row r="1777" spans="6:16">
      <c r="F1777" s="63"/>
      <c r="G1777" s="62"/>
      <c r="I1777" s="61"/>
      <c r="K1777" s="62"/>
      <c r="L1777" s="62"/>
      <c r="P1777" s="61"/>
    </row>
    <row r="1778" spans="6:16">
      <c r="F1778" s="63"/>
      <c r="G1778" s="62"/>
      <c r="I1778" s="61"/>
      <c r="K1778" s="62"/>
      <c r="L1778" s="62"/>
      <c r="P1778" s="61"/>
    </row>
    <row r="1779" spans="6:16">
      <c r="F1779" s="63"/>
      <c r="G1779" s="62"/>
      <c r="I1779" s="61"/>
      <c r="K1779" s="62"/>
      <c r="L1779" s="62"/>
      <c r="P1779" s="61"/>
    </row>
    <row r="1780" spans="6:16">
      <c r="F1780" s="63"/>
      <c r="G1780" s="62"/>
      <c r="I1780" s="61"/>
      <c r="K1780" s="62"/>
      <c r="L1780" s="62"/>
      <c r="P1780" s="61"/>
    </row>
    <row r="1781" spans="6:16">
      <c r="F1781" s="63"/>
      <c r="G1781" s="62"/>
      <c r="I1781" s="61"/>
      <c r="K1781" s="62"/>
      <c r="L1781" s="62"/>
      <c r="P1781" s="61"/>
    </row>
    <row r="1782" spans="6:16">
      <c r="F1782" s="63"/>
      <c r="G1782" s="62"/>
      <c r="I1782" s="61"/>
      <c r="K1782" s="62"/>
      <c r="L1782" s="62"/>
      <c r="P1782" s="61"/>
    </row>
    <row r="1783" spans="6:16">
      <c r="F1783" s="63"/>
      <c r="G1783" s="62"/>
      <c r="I1783" s="61"/>
      <c r="K1783" s="62"/>
      <c r="L1783" s="62"/>
      <c r="P1783" s="61"/>
    </row>
    <row r="1784" spans="6:16">
      <c r="F1784" s="63"/>
      <c r="G1784" s="62"/>
      <c r="I1784" s="61"/>
      <c r="K1784" s="62"/>
      <c r="L1784" s="62"/>
      <c r="P1784" s="61"/>
    </row>
    <row r="1785" spans="6:16">
      <c r="F1785" s="63"/>
      <c r="G1785" s="62"/>
      <c r="I1785" s="61"/>
      <c r="K1785" s="62"/>
      <c r="L1785" s="62"/>
      <c r="P1785" s="61"/>
    </row>
    <row r="1786" spans="6:16">
      <c r="F1786" s="63"/>
      <c r="G1786" s="62"/>
      <c r="I1786" s="61"/>
      <c r="K1786" s="62"/>
      <c r="L1786" s="62"/>
      <c r="P1786" s="61"/>
    </row>
    <row r="1787" spans="6:16">
      <c r="F1787" s="63"/>
      <c r="G1787" s="62"/>
      <c r="I1787" s="61"/>
      <c r="K1787" s="62"/>
      <c r="L1787" s="62"/>
      <c r="P1787" s="61"/>
    </row>
    <row r="1788" spans="6:16">
      <c r="F1788" s="63"/>
      <c r="G1788" s="62"/>
      <c r="I1788" s="61"/>
      <c r="K1788" s="62"/>
      <c r="L1788" s="62"/>
      <c r="P1788" s="61"/>
    </row>
    <row r="1789" spans="6:16">
      <c r="F1789" s="63"/>
      <c r="G1789" s="62"/>
      <c r="I1789" s="61"/>
      <c r="K1789" s="62"/>
      <c r="L1789" s="62"/>
      <c r="P1789" s="61"/>
    </row>
    <row r="1790" spans="6:16">
      <c r="F1790" s="63"/>
      <c r="G1790" s="62"/>
      <c r="I1790" s="61"/>
      <c r="K1790" s="62"/>
      <c r="L1790" s="62"/>
      <c r="P1790" s="61"/>
    </row>
    <row r="1791" spans="6:16">
      <c r="F1791" s="63"/>
      <c r="G1791" s="62"/>
      <c r="I1791" s="61"/>
      <c r="K1791" s="62"/>
      <c r="L1791" s="62"/>
      <c r="P1791" s="61"/>
    </row>
    <row r="1792" spans="6:16">
      <c r="F1792" s="63"/>
      <c r="G1792" s="62"/>
      <c r="I1792" s="61"/>
      <c r="K1792" s="62"/>
      <c r="L1792" s="62"/>
      <c r="P1792" s="61"/>
    </row>
    <row r="1793" spans="6:16">
      <c r="F1793" s="63"/>
      <c r="G1793" s="62"/>
      <c r="I1793" s="61"/>
      <c r="K1793" s="62"/>
      <c r="L1793" s="62"/>
      <c r="P1793" s="61"/>
    </row>
    <row r="1794" spans="6:16">
      <c r="F1794" s="63"/>
      <c r="G1794" s="62"/>
      <c r="I1794" s="61"/>
      <c r="K1794" s="62"/>
      <c r="L1794" s="62"/>
      <c r="P1794" s="61"/>
    </row>
    <row r="1795" spans="6:16">
      <c r="F1795" s="63"/>
      <c r="G1795" s="62"/>
      <c r="I1795" s="61"/>
      <c r="K1795" s="62"/>
      <c r="L1795" s="62"/>
      <c r="P1795" s="61"/>
    </row>
    <row r="1796" spans="6:16">
      <c r="F1796" s="63"/>
      <c r="G1796" s="62"/>
      <c r="I1796" s="61"/>
      <c r="K1796" s="62"/>
      <c r="L1796" s="62"/>
      <c r="P1796" s="61"/>
    </row>
    <row r="1797" spans="6:16">
      <c r="F1797" s="63"/>
      <c r="G1797" s="62"/>
      <c r="I1797" s="61"/>
      <c r="K1797" s="62"/>
      <c r="L1797" s="62"/>
      <c r="P1797" s="61"/>
    </row>
    <row r="1798" spans="6:16">
      <c r="F1798" s="63"/>
      <c r="G1798" s="62"/>
      <c r="I1798" s="61"/>
      <c r="K1798" s="62"/>
      <c r="L1798" s="62"/>
      <c r="P1798" s="61"/>
    </row>
    <row r="1799" spans="6:16">
      <c r="F1799" s="63"/>
      <c r="G1799" s="62"/>
      <c r="I1799" s="61"/>
      <c r="K1799" s="62"/>
      <c r="L1799" s="62"/>
      <c r="P1799" s="61"/>
    </row>
    <row r="1800" spans="6:16">
      <c r="F1800" s="63"/>
      <c r="G1800" s="62"/>
      <c r="I1800" s="61"/>
      <c r="K1800" s="62"/>
      <c r="L1800" s="62"/>
      <c r="P1800" s="61"/>
    </row>
    <row r="1801" spans="6:16">
      <c r="F1801" s="63"/>
      <c r="G1801" s="62"/>
      <c r="I1801" s="61"/>
      <c r="K1801" s="62"/>
      <c r="L1801" s="62"/>
      <c r="P1801" s="61"/>
    </row>
    <row r="1802" spans="6:16">
      <c r="F1802" s="63"/>
      <c r="G1802" s="62"/>
      <c r="I1802" s="61"/>
      <c r="K1802" s="62"/>
      <c r="L1802" s="62"/>
      <c r="P1802" s="61"/>
    </row>
    <row r="1803" spans="6:16">
      <c r="F1803" s="63"/>
      <c r="G1803" s="62"/>
      <c r="I1803" s="61"/>
      <c r="K1803" s="62"/>
      <c r="L1803" s="62"/>
      <c r="P1803" s="61"/>
    </row>
    <row r="1804" spans="6:16">
      <c r="F1804" s="63"/>
      <c r="G1804" s="62"/>
      <c r="I1804" s="61"/>
      <c r="K1804" s="62"/>
      <c r="L1804" s="62"/>
      <c r="P1804" s="61"/>
    </row>
    <row r="1805" spans="6:16">
      <c r="F1805" s="63"/>
      <c r="G1805" s="62"/>
      <c r="I1805" s="61"/>
      <c r="K1805" s="62"/>
      <c r="L1805" s="62"/>
      <c r="P1805" s="61"/>
    </row>
    <row r="1806" spans="6:16">
      <c r="F1806" s="63"/>
      <c r="G1806" s="62"/>
      <c r="I1806" s="61"/>
      <c r="K1806" s="62"/>
      <c r="L1806" s="62"/>
      <c r="P1806" s="61"/>
    </row>
    <row r="1807" spans="6:16">
      <c r="F1807" s="63"/>
      <c r="G1807" s="62"/>
      <c r="I1807" s="61"/>
      <c r="K1807" s="62"/>
      <c r="L1807" s="62"/>
      <c r="P1807" s="61"/>
    </row>
    <row r="1808" spans="6:16">
      <c r="F1808" s="63"/>
      <c r="G1808" s="62"/>
      <c r="I1808" s="61"/>
      <c r="K1808" s="62"/>
      <c r="L1808" s="62"/>
      <c r="P1808" s="61"/>
    </row>
    <row r="1809" spans="6:16">
      <c r="F1809" s="63"/>
      <c r="G1809" s="62"/>
      <c r="I1809" s="61"/>
      <c r="K1809" s="62"/>
      <c r="L1809" s="62"/>
      <c r="P1809" s="61"/>
    </row>
    <row r="1810" spans="6:16">
      <c r="F1810" s="63"/>
      <c r="G1810" s="62"/>
      <c r="I1810" s="61"/>
      <c r="K1810" s="62"/>
      <c r="L1810" s="62"/>
      <c r="P1810" s="61"/>
    </row>
    <row r="1811" spans="6:16">
      <c r="F1811" s="63"/>
      <c r="G1811" s="62"/>
      <c r="I1811" s="61"/>
      <c r="K1811" s="62"/>
      <c r="L1811" s="62"/>
      <c r="P1811" s="61"/>
    </row>
    <row r="1812" spans="6:16">
      <c r="F1812" s="63"/>
      <c r="G1812" s="62"/>
      <c r="I1812" s="61"/>
      <c r="K1812" s="62"/>
      <c r="L1812" s="62"/>
      <c r="P1812" s="61"/>
    </row>
    <row r="1813" spans="6:16">
      <c r="F1813" s="63"/>
      <c r="G1813" s="62"/>
      <c r="I1813" s="61"/>
      <c r="K1813" s="62"/>
      <c r="L1813" s="62"/>
      <c r="P1813" s="61"/>
    </row>
    <row r="1814" spans="6:16">
      <c r="F1814" s="63"/>
      <c r="G1814" s="62"/>
      <c r="I1814" s="61"/>
      <c r="K1814" s="62"/>
      <c r="L1814" s="62"/>
      <c r="P1814" s="61"/>
    </row>
    <row r="1815" spans="6:16">
      <c r="F1815" s="63"/>
      <c r="G1815" s="62"/>
      <c r="I1815" s="61"/>
      <c r="K1815" s="62"/>
      <c r="L1815" s="62"/>
      <c r="P1815" s="61"/>
    </row>
    <row r="1816" spans="6:16">
      <c r="F1816" s="63"/>
      <c r="G1816" s="62"/>
      <c r="I1816" s="61"/>
      <c r="K1816" s="62"/>
      <c r="L1816" s="62"/>
      <c r="P1816" s="61"/>
    </row>
    <row r="1817" spans="6:16">
      <c r="F1817" s="63"/>
      <c r="G1817" s="62"/>
      <c r="I1817" s="61"/>
      <c r="K1817" s="62"/>
      <c r="L1817" s="62"/>
      <c r="P1817" s="61"/>
    </row>
    <row r="1818" spans="6:16">
      <c r="F1818" s="63"/>
      <c r="G1818" s="62"/>
      <c r="I1818" s="61"/>
      <c r="K1818" s="62"/>
      <c r="L1818" s="62"/>
      <c r="P1818" s="61"/>
    </row>
    <row r="1819" spans="6:16">
      <c r="F1819" s="63"/>
      <c r="G1819" s="62"/>
      <c r="I1819" s="61"/>
      <c r="K1819" s="62"/>
      <c r="L1819" s="62"/>
      <c r="P1819" s="61"/>
    </row>
    <row r="1820" spans="6:16">
      <c r="F1820" s="63"/>
      <c r="G1820" s="62"/>
      <c r="I1820" s="61"/>
      <c r="K1820" s="62"/>
      <c r="L1820" s="62"/>
      <c r="P1820" s="61"/>
    </row>
    <row r="1821" spans="6:16">
      <c r="F1821" s="63"/>
      <c r="G1821" s="62"/>
      <c r="I1821" s="61"/>
      <c r="K1821" s="62"/>
      <c r="L1821" s="62"/>
      <c r="P1821" s="61"/>
    </row>
    <row r="1822" spans="6:16">
      <c r="F1822" s="63"/>
      <c r="G1822" s="62"/>
      <c r="I1822" s="61"/>
      <c r="K1822" s="62"/>
      <c r="L1822" s="62"/>
      <c r="P1822" s="61"/>
    </row>
    <row r="1823" spans="6:16">
      <c r="F1823" s="63"/>
      <c r="G1823" s="62"/>
      <c r="I1823" s="61"/>
      <c r="K1823" s="62"/>
      <c r="L1823" s="62"/>
      <c r="P1823" s="61"/>
    </row>
    <row r="1824" spans="6:16">
      <c r="F1824" s="63"/>
      <c r="G1824" s="62"/>
      <c r="I1824" s="61"/>
      <c r="K1824" s="62"/>
      <c r="L1824" s="62"/>
      <c r="P1824" s="61"/>
    </row>
    <row r="1825" spans="6:16">
      <c r="F1825" s="63"/>
      <c r="G1825" s="62"/>
      <c r="I1825" s="61"/>
      <c r="K1825" s="62"/>
      <c r="L1825" s="62"/>
      <c r="P1825" s="61"/>
    </row>
    <row r="1826" spans="6:16">
      <c r="F1826" s="63"/>
      <c r="G1826" s="62"/>
      <c r="I1826" s="61"/>
      <c r="K1826" s="62"/>
      <c r="L1826" s="62"/>
      <c r="P1826" s="61"/>
    </row>
    <row r="1827" spans="6:16">
      <c r="F1827" s="63"/>
      <c r="G1827" s="62"/>
      <c r="I1827" s="61"/>
      <c r="K1827" s="62"/>
      <c r="L1827" s="62"/>
      <c r="P1827" s="61"/>
    </row>
    <row r="1828" spans="6:16">
      <c r="F1828" s="63"/>
      <c r="G1828" s="62"/>
      <c r="I1828" s="61"/>
      <c r="K1828" s="62"/>
      <c r="L1828" s="62"/>
      <c r="P1828" s="61"/>
    </row>
    <row r="1829" spans="6:16">
      <c r="F1829" s="63"/>
      <c r="G1829" s="62"/>
      <c r="I1829" s="61"/>
      <c r="K1829" s="62"/>
      <c r="L1829" s="62"/>
      <c r="P1829" s="61"/>
    </row>
    <row r="1830" spans="6:16">
      <c r="F1830" s="63"/>
      <c r="G1830" s="62"/>
      <c r="I1830" s="61"/>
      <c r="K1830" s="62"/>
      <c r="L1830" s="62"/>
      <c r="P1830" s="61"/>
    </row>
    <row r="1831" spans="6:16">
      <c r="F1831" s="63"/>
      <c r="G1831" s="62"/>
      <c r="I1831" s="61"/>
      <c r="K1831" s="62"/>
      <c r="L1831" s="62"/>
      <c r="P1831" s="61"/>
    </row>
    <row r="1832" spans="6:16">
      <c r="F1832" s="63"/>
      <c r="G1832" s="62"/>
      <c r="I1832" s="61"/>
      <c r="K1832" s="62"/>
      <c r="L1832" s="62"/>
      <c r="P1832" s="61"/>
    </row>
    <row r="1833" spans="6:16">
      <c r="F1833" s="63"/>
      <c r="G1833" s="62"/>
      <c r="I1833" s="61"/>
      <c r="K1833" s="62"/>
      <c r="L1833" s="62"/>
      <c r="P1833" s="61"/>
    </row>
    <row r="1834" spans="6:16">
      <c r="F1834" s="63"/>
      <c r="G1834" s="62"/>
      <c r="I1834" s="61"/>
      <c r="K1834" s="62"/>
      <c r="L1834" s="62"/>
      <c r="P1834" s="61"/>
    </row>
    <row r="1835" spans="6:16">
      <c r="F1835" s="63"/>
      <c r="G1835" s="62"/>
      <c r="I1835" s="61"/>
      <c r="K1835" s="62"/>
      <c r="L1835" s="62"/>
      <c r="P1835" s="61"/>
    </row>
    <row r="1836" spans="6:16">
      <c r="F1836" s="63"/>
      <c r="G1836" s="62"/>
      <c r="I1836" s="61"/>
      <c r="K1836" s="62"/>
      <c r="L1836" s="62"/>
      <c r="P1836" s="61"/>
    </row>
    <row r="1837" spans="6:16">
      <c r="F1837" s="63"/>
      <c r="G1837" s="62"/>
      <c r="I1837" s="61"/>
      <c r="K1837" s="62"/>
      <c r="L1837" s="62"/>
      <c r="P1837" s="61"/>
    </row>
    <row r="1838" spans="6:16">
      <c r="F1838" s="63"/>
      <c r="G1838" s="62"/>
      <c r="I1838" s="61"/>
      <c r="K1838" s="62"/>
      <c r="L1838" s="62"/>
      <c r="P1838" s="61"/>
    </row>
    <row r="1839" spans="6:16">
      <c r="F1839" s="63"/>
      <c r="G1839" s="62"/>
      <c r="I1839" s="61"/>
      <c r="K1839" s="62"/>
      <c r="L1839" s="62"/>
      <c r="P1839" s="61"/>
    </row>
    <row r="1840" spans="6:16">
      <c r="F1840" s="63"/>
      <c r="G1840" s="62"/>
      <c r="I1840" s="61"/>
      <c r="K1840" s="62"/>
      <c r="L1840" s="62"/>
      <c r="P1840" s="61"/>
    </row>
    <row r="1841" spans="6:16">
      <c r="F1841" s="63"/>
      <c r="G1841" s="62"/>
      <c r="I1841" s="61"/>
      <c r="K1841" s="62"/>
      <c r="L1841" s="62"/>
      <c r="P1841" s="61"/>
    </row>
    <row r="1842" spans="6:16">
      <c r="F1842" s="63"/>
      <c r="G1842" s="62"/>
      <c r="I1842" s="61"/>
      <c r="K1842" s="62"/>
      <c r="L1842" s="62"/>
      <c r="P1842" s="61"/>
    </row>
    <row r="1843" spans="6:16">
      <c r="F1843" s="63"/>
      <c r="G1843" s="62"/>
      <c r="I1843" s="61"/>
      <c r="K1843" s="62"/>
      <c r="L1843" s="62"/>
      <c r="P1843" s="61"/>
    </row>
    <row r="1844" spans="6:16">
      <c r="F1844" s="63"/>
      <c r="G1844" s="62"/>
      <c r="I1844" s="61"/>
      <c r="K1844" s="62"/>
      <c r="L1844" s="62"/>
      <c r="P1844" s="61"/>
    </row>
    <row r="1845" spans="6:16">
      <c r="F1845" s="63"/>
      <c r="G1845" s="62"/>
      <c r="I1845" s="61"/>
      <c r="K1845" s="62"/>
      <c r="L1845" s="62"/>
      <c r="P1845" s="61"/>
    </row>
    <row r="1846" spans="6:16">
      <c r="F1846" s="63"/>
      <c r="G1846" s="62"/>
      <c r="I1846" s="61"/>
      <c r="K1846" s="62"/>
      <c r="L1846" s="62"/>
      <c r="P1846" s="61"/>
    </row>
    <row r="1847" spans="6:16">
      <c r="F1847" s="63"/>
      <c r="G1847" s="62"/>
      <c r="I1847" s="61"/>
      <c r="K1847" s="62"/>
      <c r="L1847" s="62"/>
      <c r="P1847" s="61"/>
    </row>
    <row r="1848" spans="6:16">
      <c r="F1848" s="63"/>
      <c r="G1848" s="62"/>
      <c r="I1848" s="61"/>
      <c r="K1848" s="62"/>
      <c r="L1848" s="62"/>
      <c r="P1848" s="61"/>
    </row>
    <row r="1849" spans="6:16">
      <c r="F1849" s="63"/>
      <c r="G1849" s="62"/>
      <c r="I1849" s="61"/>
      <c r="K1849" s="62"/>
      <c r="L1849" s="62"/>
      <c r="P1849" s="61"/>
    </row>
    <row r="1850" spans="6:16">
      <c r="F1850" s="63"/>
      <c r="G1850" s="62"/>
      <c r="I1850" s="61"/>
      <c r="K1850" s="62"/>
      <c r="L1850" s="62"/>
      <c r="P1850" s="61"/>
    </row>
    <row r="1851" spans="6:16">
      <c r="F1851" s="63"/>
      <c r="G1851" s="62"/>
      <c r="I1851" s="61"/>
      <c r="K1851" s="62"/>
      <c r="L1851" s="62"/>
      <c r="P1851" s="61"/>
    </row>
    <row r="1852" spans="6:16">
      <c r="F1852" s="63"/>
      <c r="G1852" s="62"/>
      <c r="I1852" s="61"/>
      <c r="K1852" s="62"/>
      <c r="L1852" s="62"/>
      <c r="P1852" s="61"/>
    </row>
    <row r="1853" spans="6:16">
      <c r="F1853" s="63"/>
      <c r="G1853" s="62"/>
      <c r="I1853" s="61"/>
      <c r="K1853" s="62"/>
      <c r="L1853" s="62"/>
      <c r="P1853" s="61"/>
    </row>
    <row r="1854" spans="6:16">
      <c r="F1854" s="63"/>
      <c r="G1854" s="62"/>
      <c r="I1854" s="61"/>
      <c r="K1854" s="62"/>
      <c r="L1854" s="62"/>
      <c r="P1854" s="61"/>
    </row>
    <row r="1855" spans="6:16">
      <c r="F1855" s="63"/>
      <c r="G1855" s="62"/>
      <c r="I1855" s="61"/>
      <c r="K1855" s="62"/>
      <c r="L1855" s="62"/>
      <c r="P1855" s="61"/>
    </row>
    <row r="1856" spans="6:16">
      <c r="F1856" s="63"/>
      <c r="G1856" s="62"/>
      <c r="I1856" s="61"/>
      <c r="K1856" s="62"/>
      <c r="L1856" s="62"/>
      <c r="P1856" s="61"/>
    </row>
    <row r="1857" spans="6:16">
      <c r="F1857" s="63"/>
      <c r="G1857" s="62"/>
      <c r="I1857" s="61"/>
      <c r="K1857" s="62"/>
      <c r="L1857" s="62"/>
      <c r="P1857" s="61"/>
    </row>
    <row r="1858" spans="6:16">
      <c r="F1858" s="63"/>
      <c r="G1858" s="62"/>
      <c r="I1858" s="61"/>
      <c r="K1858" s="62"/>
      <c r="L1858" s="62"/>
      <c r="P1858" s="61"/>
    </row>
    <row r="1859" spans="6:16">
      <c r="F1859" s="63"/>
      <c r="G1859" s="62"/>
      <c r="I1859" s="61"/>
      <c r="K1859" s="62"/>
      <c r="L1859" s="62"/>
      <c r="P1859" s="61"/>
    </row>
    <row r="1860" spans="6:16">
      <c r="F1860" s="63"/>
      <c r="G1860" s="62"/>
      <c r="I1860" s="61"/>
      <c r="K1860" s="62"/>
      <c r="L1860" s="62"/>
      <c r="P1860" s="61"/>
    </row>
    <row r="1861" spans="6:16">
      <c r="F1861" s="63"/>
      <c r="G1861" s="62"/>
      <c r="I1861" s="61"/>
      <c r="K1861" s="62"/>
      <c r="L1861" s="62"/>
      <c r="P1861" s="61"/>
    </row>
    <row r="1862" spans="6:16">
      <c r="F1862" s="63"/>
      <c r="G1862" s="62"/>
      <c r="I1862" s="61"/>
      <c r="K1862" s="62"/>
      <c r="L1862" s="62"/>
      <c r="P1862" s="61"/>
    </row>
    <row r="1863" spans="6:16">
      <c r="F1863" s="63"/>
      <c r="G1863" s="62"/>
      <c r="I1863" s="61"/>
      <c r="K1863" s="62"/>
      <c r="L1863" s="62"/>
      <c r="P1863" s="61"/>
    </row>
    <row r="1864" spans="6:16">
      <c r="F1864" s="63"/>
      <c r="G1864" s="62"/>
      <c r="I1864" s="61"/>
      <c r="K1864" s="62"/>
      <c r="L1864" s="62"/>
      <c r="P1864" s="61"/>
    </row>
    <row r="1865" spans="6:16">
      <c r="F1865" s="63"/>
      <c r="G1865" s="62"/>
      <c r="I1865" s="61"/>
      <c r="K1865" s="62"/>
      <c r="L1865" s="62"/>
      <c r="P1865" s="61"/>
    </row>
    <row r="1866" spans="6:16">
      <c r="F1866" s="63"/>
      <c r="G1866" s="62"/>
      <c r="I1866" s="61"/>
      <c r="K1866" s="62"/>
      <c r="L1866" s="62"/>
      <c r="P1866" s="61"/>
    </row>
    <row r="1867" spans="6:16">
      <c r="F1867" s="63"/>
      <c r="G1867" s="62"/>
      <c r="I1867" s="61"/>
      <c r="K1867" s="62"/>
      <c r="L1867" s="62"/>
      <c r="P1867" s="61"/>
    </row>
    <row r="1868" spans="6:16">
      <c r="F1868" s="63"/>
      <c r="G1868" s="62"/>
      <c r="I1868" s="61"/>
      <c r="K1868" s="62"/>
      <c r="L1868" s="62"/>
      <c r="P1868" s="61"/>
    </row>
    <row r="1869" spans="6:16">
      <c r="F1869" s="63"/>
      <c r="G1869" s="62"/>
      <c r="I1869" s="61"/>
      <c r="K1869" s="62"/>
      <c r="L1869" s="62"/>
      <c r="P1869" s="61"/>
    </row>
    <row r="1870" spans="6:16">
      <c r="F1870" s="63"/>
      <c r="G1870" s="62"/>
      <c r="I1870" s="61"/>
      <c r="K1870" s="62"/>
      <c r="L1870" s="62"/>
      <c r="P1870" s="61"/>
    </row>
    <row r="1871" spans="6:16">
      <c r="F1871" s="63"/>
      <c r="G1871" s="62"/>
      <c r="I1871" s="61"/>
      <c r="K1871" s="62"/>
      <c r="L1871" s="62"/>
      <c r="P1871" s="61"/>
    </row>
    <row r="1872" spans="6:16">
      <c r="F1872" s="63"/>
      <c r="G1872" s="62"/>
      <c r="I1872" s="61"/>
      <c r="K1872" s="62"/>
      <c r="L1872" s="62"/>
      <c r="P1872" s="61"/>
    </row>
    <row r="1873" spans="6:16">
      <c r="F1873" s="63"/>
      <c r="G1873" s="62"/>
      <c r="I1873" s="61"/>
      <c r="K1873" s="62"/>
      <c r="L1873" s="62"/>
      <c r="P1873" s="61"/>
    </row>
    <row r="1874" spans="6:16">
      <c r="F1874" s="63"/>
      <c r="G1874" s="62"/>
      <c r="I1874" s="61"/>
      <c r="K1874" s="62"/>
      <c r="L1874" s="62"/>
      <c r="P1874" s="61"/>
    </row>
    <row r="1875" spans="6:16">
      <c r="F1875" s="63"/>
      <c r="G1875" s="62"/>
      <c r="I1875" s="61"/>
      <c r="K1875" s="62"/>
      <c r="L1875" s="62"/>
      <c r="P1875" s="61"/>
    </row>
    <row r="1876" spans="6:16">
      <c r="F1876" s="63"/>
      <c r="G1876" s="62"/>
      <c r="I1876" s="61"/>
      <c r="K1876" s="62"/>
      <c r="L1876" s="62"/>
      <c r="P1876" s="61"/>
    </row>
    <row r="1877" spans="6:16">
      <c r="F1877" s="63"/>
      <c r="G1877" s="62"/>
      <c r="I1877" s="61"/>
      <c r="K1877" s="62"/>
      <c r="L1877" s="62"/>
      <c r="P1877" s="61"/>
    </row>
    <row r="1878" spans="6:16">
      <c r="F1878" s="63"/>
      <c r="G1878" s="62"/>
      <c r="I1878" s="61"/>
      <c r="K1878" s="62"/>
      <c r="L1878" s="62"/>
      <c r="P1878" s="61"/>
    </row>
    <row r="1879" spans="6:16">
      <c r="F1879" s="63"/>
      <c r="G1879" s="62"/>
      <c r="I1879" s="61"/>
      <c r="K1879" s="62"/>
      <c r="L1879" s="62"/>
      <c r="P1879" s="61"/>
    </row>
    <row r="1880" spans="6:16">
      <c r="F1880" s="63"/>
      <c r="G1880" s="62"/>
      <c r="I1880" s="61"/>
      <c r="K1880" s="62"/>
      <c r="L1880" s="62"/>
      <c r="P1880" s="61"/>
    </row>
    <row r="1881" spans="6:16">
      <c r="F1881" s="63"/>
      <c r="G1881" s="62"/>
      <c r="I1881" s="61"/>
      <c r="K1881" s="62"/>
      <c r="L1881" s="62"/>
      <c r="P1881" s="61"/>
    </row>
    <row r="1882" spans="6:16">
      <c r="F1882" s="63"/>
      <c r="G1882" s="62"/>
      <c r="I1882" s="61"/>
      <c r="K1882" s="62"/>
      <c r="L1882" s="62"/>
      <c r="P1882" s="61"/>
    </row>
    <row r="1883" spans="6:16">
      <c r="F1883" s="63"/>
      <c r="G1883" s="62"/>
      <c r="I1883" s="61"/>
      <c r="K1883" s="62"/>
      <c r="L1883" s="62"/>
      <c r="P1883" s="61"/>
    </row>
    <row r="1884" spans="6:16">
      <c r="F1884" s="63"/>
      <c r="G1884" s="62"/>
      <c r="I1884" s="61"/>
      <c r="K1884" s="62"/>
      <c r="L1884" s="62"/>
      <c r="P1884" s="61"/>
    </row>
    <row r="1885" spans="6:16">
      <c r="F1885" s="63"/>
      <c r="G1885" s="62"/>
      <c r="I1885" s="61"/>
      <c r="K1885" s="62"/>
      <c r="L1885" s="62"/>
      <c r="P1885" s="61"/>
    </row>
    <row r="1886" spans="6:16">
      <c r="F1886" s="63"/>
      <c r="G1886" s="62"/>
      <c r="I1886" s="61"/>
      <c r="K1886" s="62"/>
      <c r="L1886" s="62"/>
      <c r="P1886" s="61"/>
    </row>
    <row r="1887" spans="6:16">
      <c r="F1887" s="63"/>
      <c r="G1887" s="62"/>
      <c r="I1887" s="61"/>
      <c r="K1887" s="62"/>
      <c r="L1887" s="62"/>
      <c r="P1887" s="61"/>
    </row>
    <row r="1888" spans="6:16">
      <c r="F1888" s="63"/>
      <c r="G1888" s="62"/>
      <c r="I1888" s="61"/>
      <c r="K1888" s="62"/>
      <c r="L1888" s="62"/>
      <c r="P1888" s="61"/>
    </row>
    <row r="1889" spans="6:16">
      <c r="F1889" s="63"/>
      <c r="G1889" s="62"/>
      <c r="I1889" s="61"/>
      <c r="K1889" s="62"/>
      <c r="L1889" s="62"/>
      <c r="P1889" s="61"/>
    </row>
    <row r="1890" spans="6:16">
      <c r="F1890" s="63"/>
      <c r="G1890" s="62"/>
      <c r="I1890" s="61"/>
      <c r="K1890" s="62"/>
      <c r="L1890" s="62"/>
      <c r="P1890" s="61"/>
    </row>
    <row r="1891" spans="6:16">
      <c r="F1891" s="63"/>
      <c r="G1891" s="62"/>
      <c r="I1891" s="61"/>
      <c r="K1891" s="62"/>
      <c r="L1891" s="62"/>
      <c r="P1891" s="61"/>
    </row>
    <row r="1892" spans="6:16">
      <c r="F1892" s="63"/>
      <c r="G1892" s="62"/>
      <c r="I1892" s="61"/>
      <c r="K1892" s="62"/>
      <c r="L1892" s="62"/>
      <c r="P1892" s="61"/>
    </row>
    <row r="1893" spans="6:16">
      <c r="F1893" s="63"/>
      <c r="G1893" s="62"/>
      <c r="I1893" s="61"/>
      <c r="K1893" s="62"/>
      <c r="L1893" s="62"/>
      <c r="P1893" s="61"/>
    </row>
    <row r="1894" spans="6:16">
      <c r="F1894" s="63"/>
      <c r="G1894" s="62"/>
      <c r="I1894" s="61"/>
      <c r="K1894" s="62"/>
      <c r="L1894" s="62"/>
      <c r="P1894" s="61"/>
    </row>
    <row r="1895" spans="6:16">
      <c r="F1895" s="63"/>
      <c r="G1895" s="62"/>
      <c r="I1895" s="61"/>
      <c r="K1895" s="62"/>
      <c r="L1895" s="62"/>
      <c r="P1895" s="61"/>
    </row>
    <row r="1896" spans="6:16">
      <c r="F1896" s="63"/>
      <c r="G1896" s="62"/>
      <c r="I1896" s="61"/>
      <c r="K1896" s="62"/>
      <c r="L1896" s="62"/>
      <c r="P1896" s="61"/>
    </row>
    <row r="1897" spans="6:16">
      <c r="F1897" s="63"/>
      <c r="G1897" s="62"/>
      <c r="I1897" s="61"/>
      <c r="K1897" s="62"/>
      <c r="L1897" s="62"/>
      <c r="P1897" s="61"/>
    </row>
    <row r="1898" spans="6:16">
      <c r="F1898" s="63"/>
      <c r="G1898" s="62"/>
      <c r="I1898" s="61"/>
      <c r="K1898" s="62"/>
      <c r="L1898" s="62"/>
      <c r="P1898" s="61"/>
    </row>
    <row r="1899" spans="6:16">
      <c r="F1899" s="63"/>
      <c r="G1899" s="62"/>
      <c r="I1899" s="61"/>
      <c r="K1899" s="62"/>
      <c r="L1899" s="62"/>
      <c r="P1899" s="61"/>
    </row>
    <row r="1900" spans="6:16">
      <c r="F1900" s="63"/>
      <c r="G1900" s="62"/>
      <c r="I1900" s="61"/>
      <c r="K1900" s="62"/>
      <c r="L1900" s="62"/>
      <c r="P1900" s="61"/>
    </row>
    <row r="1901" spans="6:16">
      <c r="F1901" s="63"/>
      <c r="G1901" s="62"/>
      <c r="I1901" s="61"/>
      <c r="K1901" s="62"/>
      <c r="L1901" s="62"/>
      <c r="P1901" s="61"/>
    </row>
    <row r="1902" spans="6:16">
      <c r="F1902" s="63"/>
      <c r="G1902" s="62"/>
      <c r="I1902" s="61"/>
      <c r="K1902" s="62"/>
      <c r="L1902" s="62"/>
      <c r="P1902" s="61"/>
    </row>
    <row r="1903" spans="6:16">
      <c r="F1903" s="63"/>
      <c r="G1903" s="62"/>
      <c r="I1903" s="61"/>
      <c r="K1903" s="62"/>
      <c r="L1903" s="62"/>
      <c r="P1903" s="61"/>
    </row>
    <row r="1904" spans="6:16">
      <c r="F1904" s="63"/>
      <c r="G1904" s="62"/>
      <c r="I1904" s="61"/>
      <c r="K1904" s="62"/>
      <c r="L1904" s="62"/>
      <c r="P1904" s="61"/>
    </row>
    <row r="1905" spans="6:16">
      <c r="F1905" s="63"/>
      <c r="G1905" s="62"/>
      <c r="I1905" s="61"/>
      <c r="K1905" s="62"/>
      <c r="L1905" s="62"/>
      <c r="P1905" s="61"/>
    </row>
    <row r="1906" spans="6:16">
      <c r="F1906" s="63"/>
      <c r="G1906" s="62"/>
      <c r="I1906" s="61"/>
      <c r="K1906" s="62"/>
      <c r="L1906" s="62"/>
      <c r="P1906" s="61"/>
    </row>
    <row r="1907" spans="6:16">
      <c r="F1907" s="63"/>
      <c r="G1907" s="62"/>
      <c r="I1907" s="61"/>
      <c r="K1907" s="62"/>
      <c r="L1907" s="62"/>
      <c r="P1907" s="61"/>
    </row>
    <row r="1908" spans="6:16">
      <c r="F1908" s="63"/>
      <c r="G1908" s="62"/>
      <c r="I1908" s="61"/>
      <c r="K1908" s="62"/>
      <c r="L1908" s="62"/>
      <c r="P1908" s="61"/>
    </row>
    <row r="1909" spans="6:16">
      <c r="F1909" s="63"/>
      <c r="G1909" s="62"/>
      <c r="I1909" s="61"/>
      <c r="K1909" s="62"/>
      <c r="L1909" s="62"/>
      <c r="P1909" s="61"/>
    </row>
    <row r="1910" spans="6:16">
      <c r="F1910" s="63"/>
      <c r="G1910" s="62"/>
      <c r="I1910" s="61"/>
      <c r="K1910" s="62"/>
      <c r="L1910" s="62"/>
      <c r="P1910" s="61"/>
    </row>
    <row r="1911" spans="6:16">
      <c r="F1911" s="63"/>
      <c r="G1911" s="62"/>
      <c r="I1911" s="61"/>
      <c r="K1911" s="62"/>
      <c r="L1911" s="62"/>
      <c r="P1911" s="61"/>
    </row>
    <row r="1912" spans="6:16">
      <c r="F1912" s="63"/>
      <c r="G1912" s="62"/>
      <c r="I1912" s="61"/>
      <c r="K1912" s="62"/>
      <c r="L1912" s="62"/>
      <c r="P1912" s="61"/>
    </row>
    <row r="1913" spans="6:16">
      <c r="F1913" s="63"/>
      <c r="G1913" s="62"/>
      <c r="I1913" s="61"/>
      <c r="K1913" s="62"/>
      <c r="L1913" s="62"/>
      <c r="P1913" s="61"/>
    </row>
    <row r="1914" spans="6:16">
      <c r="F1914" s="63"/>
      <c r="G1914" s="62"/>
      <c r="I1914" s="61"/>
      <c r="K1914" s="62"/>
      <c r="L1914" s="62"/>
      <c r="P1914" s="61"/>
    </row>
    <row r="1915" spans="6:16">
      <c r="F1915" s="63"/>
      <c r="G1915" s="62"/>
      <c r="I1915" s="61"/>
      <c r="K1915" s="62"/>
      <c r="L1915" s="62"/>
      <c r="P1915" s="61"/>
    </row>
    <row r="1916" spans="6:16">
      <c r="F1916" s="63"/>
      <c r="G1916" s="62"/>
      <c r="I1916" s="61"/>
      <c r="K1916" s="62"/>
      <c r="L1916" s="62"/>
      <c r="P1916" s="61"/>
    </row>
    <row r="1917" spans="6:16">
      <c r="F1917" s="63"/>
      <c r="G1917" s="62"/>
      <c r="I1917" s="61"/>
      <c r="K1917" s="62"/>
      <c r="L1917" s="62"/>
      <c r="P1917" s="61"/>
    </row>
    <row r="1918" spans="6:16">
      <c r="F1918" s="63"/>
      <c r="G1918" s="62"/>
      <c r="I1918" s="61"/>
      <c r="K1918" s="62"/>
      <c r="L1918" s="62"/>
      <c r="P1918" s="61"/>
    </row>
    <row r="1919" spans="6:16">
      <c r="F1919" s="63"/>
      <c r="G1919" s="62"/>
      <c r="I1919" s="61"/>
      <c r="K1919" s="62"/>
      <c r="L1919" s="62"/>
      <c r="P1919" s="61"/>
    </row>
    <row r="1920" spans="6:16">
      <c r="F1920" s="63"/>
      <c r="G1920" s="62"/>
      <c r="I1920" s="61"/>
      <c r="K1920" s="62"/>
      <c r="L1920" s="62"/>
      <c r="P1920" s="61"/>
    </row>
    <row r="1921" spans="6:16">
      <c r="F1921" s="63"/>
      <c r="G1921" s="62"/>
      <c r="I1921" s="61"/>
      <c r="K1921" s="62"/>
      <c r="L1921" s="62"/>
      <c r="P1921" s="61"/>
    </row>
    <row r="1922" spans="6:16">
      <c r="F1922" s="63"/>
      <c r="G1922" s="62"/>
      <c r="I1922" s="61"/>
      <c r="K1922" s="62"/>
      <c r="L1922" s="62"/>
      <c r="P1922" s="61"/>
    </row>
    <row r="1923" spans="6:16">
      <c r="F1923" s="63"/>
      <c r="G1923" s="62"/>
      <c r="I1923" s="61"/>
      <c r="K1923" s="62"/>
      <c r="L1923" s="62"/>
      <c r="P1923" s="61"/>
    </row>
    <row r="1924" spans="6:16">
      <c r="F1924" s="63"/>
      <c r="G1924" s="62"/>
      <c r="I1924" s="61"/>
      <c r="K1924" s="62"/>
      <c r="L1924" s="62"/>
      <c r="P1924" s="61"/>
    </row>
    <row r="1925" spans="6:16">
      <c r="F1925" s="63"/>
      <c r="G1925" s="62"/>
      <c r="I1925" s="61"/>
      <c r="K1925" s="62"/>
      <c r="L1925" s="62"/>
      <c r="P1925" s="61"/>
    </row>
    <row r="1926" spans="6:16">
      <c r="F1926" s="63"/>
      <c r="G1926" s="62"/>
      <c r="I1926" s="61"/>
      <c r="K1926" s="62"/>
      <c r="L1926" s="62"/>
      <c r="P1926" s="61"/>
    </row>
    <row r="1927" spans="6:16">
      <c r="F1927" s="63"/>
      <c r="G1927" s="62"/>
      <c r="I1927" s="61"/>
      <c r="K1927" s="62"/>
      <c r="L1927" s="62"/>
      <c r="P1927" s="61"/>
    </row>
    <row r="1928" spans="6:16">
      <c r="F1928" s="63"/>
      <c r="G1928" s="62"/>
      <c r="I1928" s="61"/>
      <c r="K1928" s="62"/>
      <c r="L1928" s="62"/>
      <c r="P1928" s="61"/>
    </row>
    <row r="1929" spans="6:16">
      <c r="F1929" s="63"/>
      <c r="G1929" s="62"/>
      <c r="I1929" s="61"/>
      <c r="K1929" s="62"/>
      <c r="L1929" s="62"/>
      <c r="P1929" s="61"/>
    </row>
    <row r="1930" spans="6:16">
      <c r="F1930" s="63"/>
      <c r="G1930" s="62"/>
      <c r="I1930" s="61"/>
      <c r="K1930" s="62"/>
      <c r="L1930" s="62"/>
      <c r="P1930" s="61"/>
    </row>
    <row r="1931" spans="6:16">
      <c r="F1931" s="63"/>
      <c r="G1931" s="62"/>
      <c r="I1931" s="61"/>
      <c r="K1931" s="62"/>
      <c r="L1931" s="62"/>
      <c r="P1931" s="61"/>
    </row>
    <row r="1932" spans="6:16">
      <c r="F1932" s="63"/>
      <c r="G1932" s="62"/>
      <c r="I1932" s="61"/>
      <c r="K1932" s="62"/>
      <c r="L1932" s="62"/>
      <c r="P1932" s="61"/>
    </row>
    <row r="1933" spans="6:16">
      <c r="F1933" s="63"/>
      <c r="G1933" s="62"/>
      <c r="I1933" s="61"/>
      <c r="K1933" s="62"/>
      <c r="L1933" s="62"/>
      <c r="P1933" s="61"/>
    </row>
    <row r="1934" spans="6:16">
      <c r="F1934" s="63"/>
      <c r="G1934" s="62"/>
      <c r="I1934" s="61"/>
      <c r="K1934" s="62"/>
      <c r="L1934" s="62"/>
      <c r="P1934" s="61"/>
    </row>
    <row r="1935" spans="6:16">
      <c r="F1935" s="63"/>
      <c r="G1935" s="62"/>
      <c r="I1935" s="61"/>
      <c r="K1935" s="62"/>
      <c r="L1935" s="62"/>
      <c r="P1935" s="61"/>
    </row>
    <row r="1936" spans="6:16">
      <c r="F1936" s="63"/>
      <c r="G1936" s="62"/>
      <c r="I1936" s="61"/>
      <c r="K1936" s="62"/>
      <c r="L1936" s="62"/>
      <c r="P1936" s="61"/>
    </row>
    <row r="1937" spans="6:16">
      <c r="F1937" s="63"/>
      <c r="G1937" s="62"/>
      <c r="I1937" s="61"/>
      <c r="K1937" s="62"/>
      <c r="L1937" s="62"/>
      <c r="P1937" s="61"/>
    </row>
    <row r="1938" spans="6:16">
      <c r="F1938" s="63"/>
      <c r="G1938" s="62"/>
      <c r="I1938" s="61"/>
      <c r="K1938" s="62"/>
      <c r="L1938" s="62"/>
      <c r="P1938" s="61"/>
    </row>
    <row r="1939" spans="6:16">
      <c r="F1939" s="63"/>
      <c r="G1939" s="62"/>
      <c r="I1939" s="61"/>
      <c r="K1939" s="62"/>
      <c r="L1939" s="62"/>
      <c r="P1939" s="61"/>
    </row>
    <row r="1940" spans="6:16">
      <c r="F1940" s="63"/>
      <c r="G1940" s="62"/>
      <c r="I1940" s="61"/>
      <c r="K1940" s="62"/>
      <c r="L1940" s="62"/>
      <c r="P1940" s="61"/>
    </row>
    <row r="1941" spans="6:16">
      <c r="F1941" s="63"/>
      <c r="G1941" s="62"/>
      <c r="I1941" s="61"/>
      <c r="K1941" s="62"/>
      <c r="L1941" s="62"/>
      <c r="P1941" s="61"/>
    </row>
    <row r="1942" spans="6:16">
      <c r="F1942" s="63"/>
      <c r="G1942" s="62"/>
      <c r="I1942" s="61"/>
      <c r="K1942" s="62"/>
      <c r="L1942" s="62"/>
      <c r="P1942" s="61"/>
    </row>
    <row r="1943" spans="6:16">
      <c r="F1943" s="63"/>
      <c r="G1943" s="62"/>
      <c r="I1943" s="61"/>
      <c r="K1943" s="62"/>
      <c r="L1943" s="62"/>
      <c r="P1943" s="61"/>
    </row>
    <row r="1944" spans="6:16">
      <c r="F1944" s="63"/>
      <c r="G1944" s="62"/>
      <c r="I1944" s="61"/>
      <c r="K1944" s="62"/>
      <c r="L1944" s="62"/>
      <c r="P1944" s="61"/>
    </row>
    <row r="1945" spans="6:16">
      <c r="F1945" s="63"/>
      <c r="G1945" s="62"/>
      <c r="I1945" s="61"/>
      <c r="K1945" s="62"/>
      <c r="L1945" s="62"/>
      <c r="P1945" s="61"/>
    </row>
    <row r="1946" spans="6:16">
      <c r="F1946" s="63"/>
      <c r="G1946" s="62"/>
      <c r="I1946" s="61"/>
      <c r="K1946" s="62"/>
      <c r="L1946" s="62"/>
      <c r="P1946" s="61"/>
    </row>
    <row r="1947" spans="6:16">
      <c r="F1947" s="63"/>
      <c r="G1947" s="62"/>
      <c r="I1947" s="61"/>
      <c r="K1947" s="62"/>
      <c r="L1947" s="62"/>
      <c r="P1947" s="61"/>
    </row>
    <row r="1948" spans="6:16">
      <c r="F1948" s="63"/>
      <c r="G1948" s="62"/>
      <c r="I1948" s="61"/>
      <c r="K1948" s="62"/>
      <c r="L1948" s="62"/>
      <c r="P1948" s="61"/>
    </row>
    <row r="1949" spans="6:16">
      <c r="F1949" s="63"/>
      <c r="G1949" s="62"/>
      <c r="I1949" s="61"/>
      <c r="K1949" s="62"/>
      <c r="L1949" s="62"/>
      <c r="P1949" s="61"/>
    </row>
    <row r="1950" spans="6:16">
      <c r="F1950" s="63"/>
      <c r="G1950" s="62"/>
      <c r="I1950" s="61"/>
      <c r="K1950" s="62"/>
      <c r="L1950" s="62"/>
      <c r="P1950" s="61"/>
    </row>
    <row r="1951" spans="6:16">
      <c r="F1951" s="63"/>
      <c r="G1951" s="62"/>
      <c r="I1951" s="61"/>
      <c r="K1951" s="62"/>
      <c r="L1951" s="62"/>
      <c r="P1951" s="61"/>
    </row>
    <row r="1952" spans="6:16">
      <c r="F1952" s="63"/>
      <c r="G1952" s="62"/>
      <c r="I1952" s="61"/>
      <c r="K1952" s="62"/>
      <c r="L1952" s="62"/>
      <c r="P1952" s="61"/>
    </row>
    <row r="1953" spans="6:16">
      <c r="F1953" s="63"/>
      <c r="G1953" s="62"/>
      <c r="I1953" s="61"/>
      <c r="K1953" s="62"/>
      <c r="L1953" s="62"/>
      <c r="P1953" s="61"/>
    </row>
    <row r="1954" spans="6:16">
      <c r="F1954" s="63"/>
      <c r="G1954" s="62"/>
      <c r="I1954" s="61"/>
      <c r="K1954" s="62"/>
      <c r="L1954" s="62"/>
      <c r="P1954" s="61"/>
    </row>
    <row r="1955" spans="6:16">
      <c r="F1955" s="63"/>
      <c r="G1955" s="62"/>
      <c r="I1955" s="61"/>
      <c r="K1955" s="62"/>
      <c r="L1955" s="62"/>
      <c r="P1955" s="61"/>
    </row>
    <row r="1956" spans="6:16">
      <c r="F1956" s="63"/>
      <c r="G1956" s="62"/>
      <c r="I1956" s="61"/>
      <c r="K1956" s="62"/>
      <c r="L1956" s="62"/>
      <c r="P1956" s="61"/>
    </row>
    <row r="1957" spans="6:16">
      <c r="F1957" s="63"/>
      <c r="G1957" s="62"/>
      <c r="I1957" s="61"/>
      <c r="K1957" s="62"/>
      <c r="L1957" s="62"/>
      <c r="P1957" s="61"/>
    </row>
    <row r="1958" spans="6:16">
      <c r="F1958" s="63"/>
      <c r="G1958" s="62"/>
      <c r="I1958" s="61"/>
      <c r="K1958" s="62"/>
      <c r="L1958" s="62"/>
      <c r="P1958" s="61"/>
    </row>
    <row r="1959" spans="6:16">
      <c r="F1959" s="63"/>
      <c r="G1959" s="62"/>
      <c r="I1959" s="61"/>
      <c r="K1959" s="62"/>
      <c r="L1959" s="62"/>
      <c r="P1959" s="61"/>
    </row>
    <row r="1960" spans="6:16">
      <c r="F1960" s="63"/>
      <c r="G1960" s="62"/>
      <c r="I1960" s="61"/>
      <c r="K1960" s="62"/>
      <c r="L1960" s="62"/>
      <c r="P1960" s="61"/>
    </row>
    <row r="1961" spans="6:16">
      <c r="F1961" s="63"/>
      <c r="G1961" s="62"/>
      <c r="I1961" s="61"/>
      <c r="K1961" s="62"/>
      <c r="L1961" s="62"/>
      <c r="P1961" s="61"/>
    </row>
    <row r="1962" spans="6:16">
      <c r="F1962" s="63"/>
      <c r="G1962" s="62"/>
      <c r="I1962" s="61"/>
      <c r="K1962" s="62"/>
      <c r="L1962" s="62"/>
      <c r="P1962" s="61"/>
    </row>
    <row r="1963" spans="6:16">
      <c r="F1963" s="63"/>
      <c r="G1963" s="62"/>
      <c r="I1963" s="61"/>
      <c r="K1963" s="62"/>
      <c r="L1963" s="62"/>
      <c r="P1963" s="61"/>
    </row>
    <row r="1964" spans="6:16">
      <c r="F1964" s="63"/>
      <c r="G1964" s="62"/>
      <c r="I1964" s="61"/>
      <c r="K1964" s="62"/>
      <c r="L1964" s="62"/>
      <c r="P1964" s="61"/>
    </row>
    <row r="1965" spans="6:16">
      <c r="F1965" s="63"/>
      <c r="G1965" s="62"/>
      <c r="I1965" s="61"/>
      <c r="K1965" s="62"/>
      <c r="L1965" s="62"/>
      <c r="P1965" s="61"/>
    </row>
    <row r="1966" spans="6:16">
      <c r="F1966" s="63"/>
      <c r="G1966" s="62"/>
      <c r="I1966" s="61"/>
      <c r="K1966" s="62"/>
      <c r="L1966" s="62"/>
      <c r="P1966" s="61"/>
    </row>
    <row r="1967" spans="6:16">
      <c r="F1967" s="63"/>
      <c r="G1967" s="62"/>
      <c r="I1967" s="61"/>
      <c r="K1967" s="62"/>
      <c r="L1967" s="62"/>
      <c r="P1967" s="61"/>
    </row>
    <row r="1968" spans="6:16">
      <c r="F1968" s="63"/>
      <c r="G1968" s="62"/>
      <c r="I1968" s="61"/>
      <c r="K1968" s="62"/>
      <c r="L1968" s="62"/>
      <c r="P1968" s="61"/>
    </row>
    <row r="1969" spans="6:16">
      <c r="F1969" s="63"/>
      <c r="G1969" s="62"/>
      <c r="I1969" s="61"/>
      <c r="K1969" s="62"/>
      <c r="L1969" s="62"/>
      <c r="P1969" s="61"/>
    </row>
    <row r="1970" spans="6:16">
      <c r="F1970" s="63"/>
      <c r="G1970" s="62"/>
      <c r="I1970" s="61"/>
      <c r="K1970" s="62"/>
      <c r="L1970" s="62"/>
      <c r="P1970" s="61"/>
    </row>
    <row r="1971" spans="6:16">
      <c r="F1971" s="63"/>
      <c r="G1971" s="62"/>
      <c r="I1971" s="61"/>
      <c r="K1971" s="62"/>
      <c r="L1971" s="62"/>
      <c r="P1971" s="61"/>
    </row>
    <row r="1972" spans="6:16">
      <c r="F1972" s="63"/>
      <c r="G1972" s="62"/>
      <c r="I1972" s="61"/>
      <c r="K1972" s="62"/>
      <c r="L1972" s="62"/>
      <c r="P1972" s="61"/>
    </row>
    <row r="1973" spans="6:16">
      <c r="F1973" s="63"/>
      <c r="G1973" s="62"/>
      <c r="I1973" s="61"/>
      <c r="K1973" s="62"/>
      <c r="L1973" s="62"/>
      <c r="P1973" s="61"/>
    </row>
    <row r="1974" spans="6:16">
      <c r="F1974" s="63"/>
      <c r="G1974" s="62"/>
      <c r="I1974" s="61"/>
      <c r="K1974" s="62"/>
      <c r="L1974" s="62"/>
      <c r="P1974" s="61"/>
    </row>
    <row r="1975" spans="6:16">
      <c r="F1975" s="63"/>
      <c r="G1975" s="62"/>
      <c r="I1975" s="61"/>
      <c r="K1975" s="62"/>
      <c r="L1975" s="62"/>
      <c r="P1975" s="61"/>
    </row>
    <row r="1976" spans="6:16">
      <c r="F1976" s="63"/>
      <c r="G1976" s="62"/>
      <c r="I1976" s="61"/>
      <c r="K1976" s="62"/>
      <c r="L1976" s="62"/>
      <c r="P1976" s="61"/>
    </row>
    <row r="1977" spans="6:16">
      <c r="F1977" s="63"/>
      <c r="G1977" s="62"/>
      <c r="I1977" s="61"/>
      <c r="K1977" s="62"/>
      <c r="L1977" s="62"/>
      <c r="P1977" s="61"/>
    </row>
    <row r="1978" spans="6:16">
      <c r="F1978" s="63"/>
      <c r="G1978" s="62"/>
      <c r="I1978" s="61"/>
      <c r="K1978" s="62"/>
      <c r="L1978" s="62"/>
      <c r="P1978" s="61"/>
    </row>
    <row r="1979" spans="6:16">
      <c r="F1979" s="63"/>
      <c r="G1979" s="62"/>
      <c r="I1979" s="61"/>
      <c r="K1979" s="62"/>
      <c r="L1979" s="62"/>
      <c r="P1979" s="61"/>
    </row>
    <row r="1980" spans="6:16">
      <c r="F1980" s="63"/>
      <c r="G1980" s="62"/>
      <c r="I1980" s="61"/>
      <c r="K1980" s="62"/>
      <c r="L1980" s="62"/>
      <c r="P1980" s="61"/>
    </row>
    <row r="1981" spans="6:16">
      <c r="F1981" s="63"/>
      <c r="G1981" s="62"/>
      <c r="I1981" s="61"/>
      <c r="K1981" s="62"/>
      <c r="L1981" s="62"/>
      <c r="P1981" s="61"/>
    </row>
    <row r="1982" spans="6:16">
      <c r="F1982" s="63"/>
      <c r="G1982" s="62"/>
      <c r="I1982" s="61"/>
      <c r="K1982" s="62"/>
      <c r="L1982" s="62"/>
      <c r="P1982" s="61"/>
    </row>
    <row r="1983" spans="6:16">
      <c r="F1983" s="63"/>
      <c r="G1983" s="62"/>
      <c r="I1983" s="61"/>
      <c r="K1983" s="62"/>
      <c r="L1983" s="62"/>
      <c r="P1983" s="61"/>
    </row>
    <row r="1984" spans="6:16">
      <c r="F1984" s="63"/>
      <c r="G1984" s="62"/>
      <c r="I1984" s="61"/>
      <c r="K1984" s="62"/>
      <c r="L1984" s="62"/>
      <c r="P1984" s="61"/>
    </row>
    <row r="1985" spans="6:16">
      <c r="F1985" s="63"/>
      <c r="G1985" s="62"/>
      <c r="I1985" s="61"/>
      <c r="K1985" s="62"/>
      <c r="L1985" s="62"/>
      <c r="P1985" s="61"/>
    </row>
    <row r="1986" spans="6:16">
      <c r="F1986" s="63"/>
      <c r="G1986" s="62"/>
      <c r="I1986" s="61"/>
      <c r="K1986" s="62"/>
      <c r="L1986" s="62"/>
      <c r="P1986" s="61"/>
    </row>
    <row r="1987" spans="6:16">
      <c r="F1987" s="63"/>
      <c r="G1987" s="62"/>
      <c r="I1987" s="61"/>
      <c r="K1987" s="62"/>
      <c r="L1987" s="62"/>
      <c r="P1987" s="61"/>
    </row>
    <row r="1988" spans="6:16">
      <c r="F1988" s="63"/>
      <c r="G1988" s="62"/>
      <c r="I1988" s="61"/>
      <c r="K1988" s="62"/>
      <c r="L1988" s="62"/>
      <c r="P1988" s="61"/>
    </row>
    <row r="1989" spans="6:16">
      <c r="F1989" s="63"/>
      <c r="G1989" s="62"/>
      <c r="I1989" s="61"/>
      <c r="K1989" s="62"/>
      <c r="L1989" s="62"/>
      <c r="P1989" s="61"/>
    </row>
    <row r="1990" spans="6:16">
      <c r="F1990" s="63"/>
      <c r="G1990" s="62"/>
      <c r="I1990" s="61"/>
      <c r="K1990" s="62"/>
      <c r="L1990" s="62"/>
      <c r="P1990" s="61"/>
    </row>
    <row r="1991" spans="6:16">
      <c r="F1991" s="63"/>
      <c r="G1991" s="62"/>
      <c r="I1991" s="61"/>
      <c r="K1991" s="62"/>
      <c r="L1991" s="62"/>
      <c r="P1991" s="61"/>
    </row>
    <row r="1992" spans="6:16">
      <c r="F1992" s="63"/>
      <c r="G1992" s="62"/>
      <c r="I1992" s="61"/>
      <c r="K1992" s="62"/>
      <c r="L1992" s="62"/>
      <c r="P1992" s="61"/>
    </row>
    <row r="1993" spans="6:16">
      <c r="F1993" s="63"/>
      <c r="G1993" s="62"/>
      <c r="I1993" s="61"/>
      <c r="K1993" s="62"/>
      <c r="L1993" s="62"/>
      <c r="P1993" s="61"/>
    </row>
    <row r="1994" spans="6:16">
      <c r="F1994" s="63"/>
      <c r="G1994" s="62"/>
      <c r="I1994" s="61"/>
      <c r="K1994" s="62"/>
      <c r="L1994" s="62"/>
      <c r="P1994" s="61"/>
    </row>
    <row r="1995" spans="6:16">
      <c r="F1995" s="63"/>
      <c r="G1995" s="62"/>
      <c r="I1995" s="61"/>
      <c r="K1995" s="62"/>
      <c r="L1995" s="62"/>
      <c r="P1995" s="61"/>
    </row>
    <row r="1996" spans="6:16">
      <c r="F1996" s="63"/>
      <c r="G1996" s="62"/>
      <c r="I1996" s="61"/>
      <c r="K1996" s="62"/>
      <c r="L1996" s="62"/>
      <c r="P1996" s="61"/>
    </row>
    <row r="1997" spans="6:16">
      <c r="F1997" s="63"/>
      <c r="G1997" s="62"/>
      <c r="I1997" s="61"/>
      <c r="K1997" s="62"/>
      <c r="L1997" s="62"/>
      <c r="P1997" s="61"/>
    </row>
    <row r="1998" spans="6:16">
      <c r="F1998" s="63"/>
      <c r="G1998" s="62"/>
      <c r="I1998" s="61"/>
      <c r="K1998" s="62"/>
      <c r="L1998" s="62"/>
      <c r="P1998" s="61"/>
    </row>
    <row r="1999" spans="6:16">
      <c r="F1999" s="63"/>
      <c r="G1999" s="62"/>
      <c r="I1999" s="61"/>
      <c r="K1999" s="62"/>
      <c r="L1999" s="62"/>
      <c r="P1999" s="61"/>
    </row>
    <row r="2000" spans="6:16">
      <c r="F2000" s="63"/>
      <c r="G2000" s="62"/>
      <c r="I2000" s="61"/>
      <c r="K2000" s="62"/>
      <c r="L2000" s="62"/>
      <c r="P2000" s="61"/>
    </row>
    <row r="2001" spans="6:16">
      <c r="F2001" s="63"/>
      <c r="G2001" s="62"/>
      <c r="I2001" s="61"/>
      <c r="K2001" s="62"/>
      <c r="L2001" s="62"/>
      <c r="P2001" s="61"/>
    </row>
    <row r="2002" spans="6:16">
      <c r="F2002" s="63"/>
      <c r="G2002" s="62"/>
      <c r="I2002" s="61"/>
      <c r="K2002" s="62"/>
      <c r="L2002" s="62"/>
      <c r="P2002" s="61"/>
    </row>
    <row r="2003" spans="6:16">
      <c r="F2003" s="63"/>
      <c r="G2003" s="62"/>
      <c r="I2003" s="61"/>
      <c r="K2003" s="62"/>
      <c r="L2003" s="62"/>
      <c r="P2003" s="61"/>
    </row>
    <row r="2004" spans="6:16">
      <c r="F2004" s="63"/>
      <c r="G2004" s="62"/>
      <c r="I2004" s="61"/>
      <c r="K2004" s="62"/>
      <c r="L2004" s="62"/>
      <c r="P2004" s="61"/>
    </row>
    <row r="2005" spans="6:16">
      <c r="F2005" s="63"/>
      <c r="G2005" s="62"/>
      <c r="I2005" s="61"/>
      <c r="K2005" s="62"/>
      <c r="L2005" s="62"/>
      <c r="P2005" s="61"/>
    </row>
    <row r="2006" spans="6:16">
      <c r="F2006" s="63"/>
      <c r="G2006" s="62"/>
      <c r="I2006" s="61"/>
      <c r="K2006" s="62"/>
      <c r="L2006" s="62"/>
      <c r="P2006" s="61"/>
    </row>
    <row r="2007" spans="6:16">
      <c r="F2007" s="63"/>
      <c r="G2007" s="62"/>
      <c r="I2007" s="61"/>
      <c r="K2007" s="62"/>
      <c r="L2007" s="62"/>
      <c r="P2007" s="61"/>
    </row>
    <row r="2008" spans="6:16">
      <c r="F2008" s="63"/>
      <c r="G2008" s="62"/>
      <c r="I2008" s="61"/>
      <c r="K2008" s="62"/>
      <c r="L2008" s="62"/>
      <c r="P2008" s="61"/>
    </row>
    <row r="2009" spans="6:16">
      <c r="F2009" s="63"/>
      <c r="G2009" s="62"/>
      <c r="I2009" s="61"/>
      <c r="K2009" s="62"/>
      <c r="L2009" s="62"/>
      <c r="P2009" s="61"/>
    </row>
    <row r="2010" spans="6:16">
      <c r="F2010" s="63"/>
      <c r="G2010" s="62"/>
      <c r="I2010" s="61"/>
      <c r="K2010" s="62"/>
      <c r="L2010" s="62"/>
      <c r="P2010" s="61"/>
    </row>
    <row r="2011" spans="6:16">
      <c r="F2011" s="63"/>
      <c r="G2011" s="62"/>
      <c r="I2011" s="61"/>
      <c r="K2011" s="62"/>
      <c r="L2011" s="62"/>
      <c r="P2011" s="61"/>
    </row>
    <row r="2012" spans="6:16">
      <c r="F2012" s="63"/>
      <c r="G2012" s="62"/>
      <c r="I2012" s="61"/>
      <c r="K2012" s="62"/>
      <c r="L2012" s="62"/>
      <c r="P2012" s="61"/>
    </row>
    <row r="2013" spans="6:16">
      <c r="F2013" s="63"/>
      <c r="G2013" s="62"/>
      <c r="I2013" s="61"/>
      <c r="K2013" s="62"/>
      <c r="L2013" s="62"/>
      <c r="P2013" s="61"/>
    </row>
    <row r="2014" spans="6:16">
      <c r="F2014" s="63"/>
      <c r="G2014" s="62"/>
      <c r="I2014" s="61"/>
      <c r="K2014" s="62"/>
      <c r="L2014" s="62"/>
      <c r="P2014" s="61"/>
    </row>
    <row r="2015" spans="6:16">
      <c r="F2015" s="63"/>
      <c r="G2015" s="62"/>
      <c r="I2015" s="61"/>
      <c r="K2015" s="62"/>
      <c r="L2015" s="62"/>
      <c r="P2015" s="61"/>
    </row>
    <row r="2016" spans="6:16">
      <c r="F2016" s="63"/>
      <c r="G2016" s="62"/>
      <c r="I2016" s="61"/>
      <c r="K2016" s="62"/>
      <c r="L2016" s="62"/>
      <c r="P2016" s="61"/>
    </row>
    <row r="2017" spans="6:16">
      <c r="F2017" s="63"/>
      <c r="G2017" s="62"/>
      <c r="I2017" s="61"/>
      <c r="K2017" s="62"/>
      <c r="L2017" s="62"/>
      <c r="P2017" s="61"/>
    </row>
    <row r="2018" spans="6:16">
      <c r="F2018" s="63"/>
      <c r="G2018" s="62"/>
      <c r="I2018" s="61"/>
      <c r="K2018" s="62"/>
      <c r="L2018" s="62"/>
      <c r="P2018" s="61"/>
    </row>
    <row r="2019" spans="6:16">
      <c r="F2019" s="63"/>
      <c r="G2019" s="62"/>
      <c r="I2019" s="61"/>
      <c r="K2019" s="62"/>
      <c r="L2019" s="62"/>
      <c r="P2019" s="61"/>
    </row>
    <row r="2020" spans="6:16">
      <c r="F2020" s="63"/>
      <c r="G2020" s="62"/>
      <c r="I2020" s="61"/>
      <c r="K2020" s="62"/>
      <c r="L2020" s="62"/>
      <c r="P2020" s="61"/>
    </row>
    <row r="2021" spans="6:16">
      <c r="F2021" s="63"/>
      <c r="G2021" s="62"/>
      <c r="I2021" s="61"/>
      <c r="K2021" s="62"/>
      <c r="L2021" s="62"/>
      <c r="P2021" s="61"/>
    </row>
    <row r="2022" spans="6:16">
      <c r="F2022" s="63"/>
      <c r="G2022" s="62"/>
      <c r="I2022" s="61"/>
      <c r="K2022" s="62"/>
      <c r="L2022" s="62"/>
      <c r="P2022" s="61"/>
    </row>
    <row r="2023" spans="6:16">
      <c r="F2023" s="63"/>
      <c r="G2023" s="62"/>
      <c r="I2023" s="61"/>
      <c r="K2023" s="62"/>
      <c r="L2023" s="62"/>
      <c r="P2023" s="61"/>
    </row>
    <row r="2024" spans="6:16">
      <c r="F2024" s="63"/>
      <c r="G2024" s="62"/>
      <c r="I2024" s="61"/>
      <c r="K2024" s="62"/>
      <c r="L2024" s="62"/>
      <c r="P2024" s="61"/>
    </row>
    <row r="2025" spans="6:16">
      <c r="F2025" s="63"/>
      <c r="G2025" s="62"/>
      <c r="I2025" s="61"/>
      <c r="K2025" s="62"/>
      <c r="L2025" s="62"/>
      <c r="P2025" s="61"/>
    </row>
    <row r="2026" spans="6:16">
      <c r="F2026" s="63"/>
      <c r="G2026" s="62"/>
      <c r="I2026" s="61"/>
      <c r="K2026" s="62"/>
      <c r="L2026" s="62"/>
      <c r="P2026" s="61"/>
    </row>
    <row r="2027" spans="6:16">
      <c r="F2027" s="63"/>
      <c r="G2027" s="62"/>
      <c r="I2027" s="61"/>
      <c r="K2027" s="62"/>
      <c r="L2027" s="62"/>
      <c r="P2027" s="61"/>
    </row>
    <row r="2028" spans="6:16">
      <c r="F2028" s="63"/>
      <c r="G2028" s="62"/>
      <c r="I2028" s="61"/>
      <c r="K2028" s="62"/>
      <c r="L2028" s="62"/>
      <c r="P2028" s="61"/>
    </row>
    <row r="2029" spans="6:16">
      <c r="F2029" s="63"/>
      <c r="G2029" s="62"/>
      <c r="I2029" s="61"/>
      <c r="K2029" s="62"/>
      <c r="L2029" s="62"/>
      <c r="P2029" s="61"/>
    </row>
    <row r="2030" spans="6:16">
      <c r="F2030" s="63"/>
      <c r="G2030" s="62"/>
      <c r="I2030" s="61"/>
      <c r="K2030" s="62"/>
      <c r="L2030" s="62"/>
      <c r="P2030" s="61"/>
    </row>
    <row r="2031" spans="6:16">
      <c r="F2031" s="63"/>
      <c r="G2031" s="62"/>
      <c r="I2031" s="61"/>
      <c r="K2031" s="62"/>
      <c r="L2031" s="62"/>
      <c r="P2031" s="61"/>
    </row>
    <row r="2032" spans="6:16">
      <c r="F2032" s="63"/>
      <c r="G2032" s="62"/>
      <c r="I2032" s="61"/>
      <c r="K2032" s="62"/>
      <c r="L2032" s="62"/>
      <c r="P2032" s="61"/>
    </row>
    <row r="2033" spans="6:16">
      <c r="F2033" s="63"/>
      <c r="G2033" s="62"/>
      <c r="I2033" s="61"/>
      <c r="K2033" s="62"/>
      <c r="L2033" s="62"/>
      <c r="P2033" s="61"/>
    </row>
    <row r="2034" spans="6:16">
      <c r="F2034" s="63"/>
      <c r="G2034" s="62"/>
      <c r="I2034" s="61"/>
      <c r="K2034" s="62"/>
      <c r="L2034" s="62"/>
      <c r="P2034" s="61"/>
    </row>
    <row r="2035" spans="6:16">
      <c r="F2035" s="63"/>
      <c r="G2035" s="62"/>
      <c r="I2035" s="61"/>
      <c r="K2035" s="62"/>
      <c r="L2035" s="62"/>
      <c r="P2035" s="61"/>
    </row>
    <row r="2036" spans="6:16">
      <c r="F2036" s="63"/>
      <c r="G2036" s="62"/>
      <c r="I2036" s="61"/>
      <c r="K2036" s="62"/>
      <c r="L2036" s="62"/>
      <c r="P2036" s="61"/>
    </row>
    <row r="2037" spans="6:16">
      <c r="F2037" s="63"/>
      <c r="G2037" s="62"/>
      <c r="I2037" s="61"/>
      <c r="K2037" s="62"/>
      <c r="L2037" s="62"/>
      <c r="P2037" s="61"/>
    </row>
    <row r="2038" spans="6:16">
      <c r="F2038" s="63"/>
      <c r="G2038" s="62"/>
      <c r="I2038" s="61"/>
      <c r="K2038" s="62"/>
      <c r="L2038" s="62"/>
      <c r="P2038" s="61"/>
    </row>
    <row r="2039" spans="6:16">
      <c r="F2039" s="63"/>
      <c r="G2039" s="62"/>
      <c r="I2039" s="61"/>
      <c r="K2039" s="62"/>
      <c r="L2039" s="62"/>
      <c r="P2039" s="61"/>
    </row>
    <row r="2040" spans="6:16">
      <c r="F2040" s="63"/>
      <c r="G2040" s="62"/>
      <c r="I2040" s="61"/>
      <c r="K2040" s="62"/>
      <c r="L2040" s="62"/>
      <c r="P2040" s="61"/>
    </row>
    <row r="2041" spans="6:16">
      <c r="F2041" s="63"/>
      <c r="G2041" s="62"/>
      <c r="I2041" s="61"/>
      <c r="K2041" s="62"/>
      <c r="L2041" s="62"/>
      <c r="P2041" s="61"/>
    </row>
    <row r="2042" spans="6:16">
      <c r="F2042" s="63"/>
      <c r="G2042" s="62"/>
      <c r="I2042" s="61"/>
      <c r="K2042" s="62"/>
      <c r="L2042" s="62"/>
      <c r="P2042" s="61"/>
    </row>
    <row r="2043" spans="6:16">
      <c r="F2043" s="63"/>
      <c r="G2043" s="62"/>
      <c r="I2043" s="61"/>
      <c r="K2043" s="62"/>
      <c r="L2043" s="62"/>
      <c r="P2043" s="61"/>
    </row>
    <row r="2044" spans="6:16">
      <c r="F2044" s="63"/>
      <c r="G2044" s="62"/>
      <c r="I2044" s="61"/>
      <c r="K2044" s="62"/>
      <c r="L2044" s="62"/>
      <c r="P2044" s="61"/>
    </row>
    <row r="2045" spans="6:16">
      <c r="F2045" s="63"/>
      <c r="G2045" s="62"/>
      <c r="I2045" s="61"/>
      <c r="K2045" s="62"/>
      <c r="L2045" s="62"/>
      <c r="P2045" s="61"/>
    </row>
    <row r="2046" spans="6:16">
      <c r="F2046" s="63"/>
      <c r="G2046" s="62"/>
      <c r="I2046" s="61"/>
      <c r="K2046" s="62"/>
      <c r="L2046" s="62"/>
      <c r="P2046" s="61"/>
    </row>
    <row r="2047" spans="6:16">
      <c r="F2047" s="63"/>
      <c r="G2047" s="62"/>
      <c r="I2047" s="61"/>
      <c r="K2047" s="62"/>
      <c r="L2047" s="62"/>
      <c r="P2047" s="61"/>
    </row>
    <row r="2048" spans="6:16">
      <c r="F2048" s="63"/>
      <c r="G2048" s="62"/>
      <c r="I2048" s="61"/>
      <c r="K2048" s="62"/>
      <c r="L2048" s="62"/>
      <c r="P2048" s="61"/>
    </row>
    <row r="2049" spans="6:16">
      <c r="F2049" s="63"/>
      <c r="G2049" s="62"/>
      <c r="I2049" s="61"/>
      <c r="K2049" s="62"/>
      <c r="L2049" s="62"/>
      <c r="P2049" s="61"/>
    </row>
    <row r="2050" spans="6:16">
      <c r="F2050" s="63"/>
      <c r="G2050" s="62"/>
      <c r="I2050" s="61"/>
      <c r="K2050" s="62"/>
      <c r="L2050" s="62"/>
      <c r="P2050" s="61"/>
    </row>
    <row r="2051" spans="6:16">
      <c r="F2051" s="63"/>
      <c r="G2051" s="62"/>
      <c r="I2051" s="61"/>
      <c r="K2051" s="62"/>
      <c r="L2051" s="62"/>
      <c r="P2051" s="61"/>
    </row>
    <row r="2052" spans="6:16">
      <c r="F2052" s="63"/>
      <c r="G2052" s="62"/>
      <c r="I2052" s="61"/>
      <c r="K2052" s="62"/>
      <c r="L2052" s="62"/>
      <c r="P2052" s="61"/>
    </row>
    <row r="2053" spans="6:16">
      <c r="F2053" s="63"/>
      <c r="G2053" s="62"/>
      <c r="I2053" s="61"/>
      <c r="K2053" s="62"/>
      <c r="L2053" s="62"/>
      <c r="P2053" s="61"/>
    </row>
    <row r="2054" spans="6:16">
      <c r="F2054" s="63"/>
      <c r="G2054" s="62"/>
      <c r="I2054" s="61"/>
      <c r="K2054" s="62"/>
      <c r="L2054" s="62"/>
      <c r="P2054" s="61"/>
    </row>
    <row r="2055" spans="6:16">
      <c r="F2055" s="63"/>
      <c r="G2055" s="62"/>
      <c r="I2055" s="61"/>
      <c r="K2055" s="62"/>
      <c r="L2055" s="62"/>
      <c r="P2055" s="61"/>
    </row>
    <row r="2056" spans="6:16">
      <c r="F2056" s="63"/>
      <c r="G2056" s="62"/>
      <c r="I2056" s="61"/>
      <c r="K2056" s="62"/>
      <c r="L2056" s="62"/>
      <c r="P2056" s="61"/>
    </row>
    <row r="2057" spans="6:16">
      <c r="F2057" s="63"/>
      <c r="G2057" s="62"/>
      <c r="I2057" s="61"/>
      <c r="K2057" s="62"/>
      <c r="L2057" s="62"/>
      <c r="P2057" s="61"/>
    </row>
    <row r="2058" spans="6:16">
      <c r="F2058" s="63"/>
      <c r="G2058" s="62"/>
      <c r="I2058" s="61"/>
      <c r="K2058" s="62"/>
      <c r="L2058" s="62"/>
      <c r="P2058" s="61"/>
    </row>
    <row r="2059" spans="6:16">
      <c r="F2059" s="63"/>
      <c r="G2059" s="62"/>
      <c r="I2059" s="61"/>
      <c r="K2059" s="62"/>
      <c r="L2059" s="62"/>
      <c r="P2059" s="61"/>
    </row>
    <row r="2060" spans="6:16">
      <c r="F2060" s="63"/>
      <c r="G2060" s="62"/>
      <c r="I2060" s="61"/>
      <c r="K2060" s="62"/>
      <c r="L2060" s="62"/>
      <c r="P2060" s="61"/>
    </row>
    <row r="2061" spans="6:16">
      <c r="F2061" s="63"/>
      <c r="G2061" s="62"/>
      <c r="I2061" s="61"/>
      <c r="K2061" s="62"/>
      <c r="L2061" s="62"/>
      <c r="P2061" s="61"/>
    </row>
    <row r="2062" spans="6:16">
      <c r="F2062" s="63"/>
      <c r="G2062" s="62"/>
      <c r="I2062" s="61"/>
      <c r="K2062" s="62"/>
      <c r="L2062" s="62"/>
      <c r="P2062" s="61"/>
    </row>
    <row r="2063" spans="6:16">
      <c r="F2063" s="63"/>
      <c r="G2063" s="62"/>
      <c r="I2063" s="61"/>
      <c r="K2063" s="62"/>
      <c r="L2063" s="62"/>
      <c r="P2063" s="61"/>
    </row>
    <row r="2064" spans="6:16">
      <c r="F2064" s="63"/>
      <c r="G2064" s="62"/>
      <c r="I2064" s="61"/>
      <c r="K2064" s="62"/>
      <c r="L2064" s="62"/>
      <c r="P2064" s="61"/>
    </row>
    <row r="2065" spans="6:16">
      <c r="F2065" s="63"/>
      <c r="G2065" s="62"/>
      <c r="I2065" s="61"/>
      <c r="K2065" s="62"/>
      <c r="L2065" s="62"/>
      <c r="P2065" s="61"/>
    </row>
    <row r="2066" spans="6:16">
      <c r="F2066" s="63"/>
      <c r="G2066" s="62"/>
      <c r="I2066" s="61"/>
      <c r="K2066" s="62"/>
      <c r="L2066" s="62"/>
      <c r="P2066" s="61"/>
    </row>
    <row r="2067" spans="6:16">
      <c r="F2067" s="63"/>
      <c r="G2067" s="62"/>
      <c r="I2067" s="61"/>
      <c r="K2067" s="62"/>
      <c r="L2067" s="62"/>
      <c r="P2067" s="61"/>
    </row>
    <row r="2068" spans="6:16">
      <c r="F2068" s="63"/>
      <c r="G2068" s="62"/>
      <c r="I2068" s="61"/>
      <c r="K2068" s="62"/>
      <c r="L2068" s="62"/>
      <c r="P2068" s="61"/>
    </row>
    <row r="2069" spans="6:16">
      <c r="F2069" s="63"/>
      <c r="G2069" s="62"/>
      <c r="I2069" s="61"/>
      <c r="K2069" s="62"/>
      <c r="L2069" s="62"/>
      <c r="P2069" s="61"/>
    </row>
    <row r="2070" spans="6:16">
      <c r="F2070" s="63"/>
      <c r="G2070" s="62"/>
      <c r="I2070" s="61"/>
      <c r="K2070" s="62"/>
      <c r="L2070" s="62"/>
      <c r="P2070" s="61"/>
    </row>
    <row r="2071" spans="6:16">
      <c r="F2071" s="63"/>
      <c r="G2071" s="62"/>
      <c r="I2071" s="61"/>
      <c r="K2071" s="62"/>
      <c r="L2071" s="62"/>
      <c r="P2071" s="61"/>
    </row>
    <row r="2072" spans="6:16">
      <c r="F2072" s="63"/>
      <c r="G2072" s="62"/>
      <c r="I2072" s="61"/>
      <c r="K2072" s="62"/>
      <c r="L2072" s="62"/>
      <c r="P2072" s="61"/>
    </row>
    <row r="2073" spans="6:16">
      <c r="F2073" s="63"/>
      <c r="G2073" s="62"/>
      <c r="I2073" s="61"/>
      <c r="K2073" s="62"/>
      <c r="L2073" s="62"/>
      <c r="P2073" s="61"/>
    </row>
    <row r="2074" spans="6:16">
      <c r="F2074" s="63"/>
      <c r="G2074" s="62"/>
      <c r="I2074" s="61"/>
      <c r="K2074" s="62"/>
      <c r="L2074" s="62"/>
      <c r="P2074" s="61"/>
    </row>
    <row r="2075" spans="6:16">
      <c r="F2075" s="63"/>
      <c r="G2075" s="62"/>
      <c r="I2075" s="61"/>
      <c r="K2075" s="62"/>
      <c r="L2075" s="62"/>
      <c r="P2075" s="61"/>
    </row>
    <row r="2076" spans="6:16">
      <c r="F2076" s="63"/>
      <c r="G2076" s="62"/>
      <c r="I2076" s="61"/>
      <c r="K2076" s="62"/>
      <c r="L2076" s="62"/>
      <c r="P2076" s="61"/>
    </row>
    <row r="2077" spans="6:16">
      <c r="F2077" s="63"/>
      <c r="G2077" s="62"/>
      <c r="I2077" s="61"/>
      <c r="K2077" s="62"/>
      <c r="L2077" s="62"/>
      <c r="P2077" s="61"/>
    </row>
    <row r="2078" spans="6:16">
      <c r="F2078" s="63"/>
      <c r="G2078" s="62"/>
      <c r="I2078" s="61"/>
      <c r="K2078" s="62"/>
      <c r="L2078" s="62"/>
      <c r="P2078" s="61"/>
    </row>
    <row r="2079" spans="6:16">
      <c r="F2079" s="63"/>
      <c r="G2079" s="62"/>
      <c r="I2079" s="61"/>
      <c r="K2079" s="62"/>
      <c r="L2079" s="62"/>
      <c r="P2079" s="61"/>
    </row>
    <row r="2080" spans="6:16">
      <c r="F2080" s="63"/>
      <c r="G2080" s="62"/>
      <c r="I2080" s="61"/>
      <c r="K2080" s="62"/>
      <c r="L2080" s="62"/>
      <c r="P2080" s="61"/>
    </row>
    <row r="2081" spans="6:16">
      <c r="F2081" s="63"/>
      <c r="G2081" s="62"/>
      <c r="I2081" s="61"/>
      <c r="K2081" s="62"/>
      <c r="L2081" s="62"/>
      <c r="P2081" s="61"/>
    </row>
    <row r="2082" spans="6:16">
      <c r="F2082" s="63"/>
      <c r="G2082" s="62"/>
      <c r="I2082" s="61"/>
      <c r="K2082" s="62"/>
      <c r="L2082" s="62"/>
      <c r="P2082" s="61"/>
    </row>
    <row r="2083" spans="6:16">
      <c r="F2083" s="63"/>
      <c r="G2083" s="62"/>
      <c r="I2083" s="61"/>
      <c r="K2083" s="62"/>
      <c r="L2083" s="62"/>
      <c r="P2083" s="61"/>
    </row>
    <row r="2084" spans="6:16">
      <c r="F2084" s="63"/>
      <c r="G2084" s="62"/>
      <c r="I2084" s="61"/>
      <c r="K2084" s="62"/>
      <c r="L2084" s="62"/>
      <c r="P2084" s="61"/>
    </row>
    <row r="2085" spans="6:16">
      <c r="F2085" s="63"/>
      <c r="G2085" s="62"/>
      <c r="I2085" s="61"/>
      <c r="K2085" s="62"/>
      <c r="L2085" s="62"/>
      <c r="P2085" s="61"/>
    </row>
    <row r="2086" spans="6:16">
      <c r="F2086" s="63"/>
      <c r="G2086" s="62"/>
      <c r="I2086" s="61"/>
      <c r="K2086" s="62"/>
      <c r="L2086" s="62"/>
      <c r="P2086" s="61"/>
    </row>
    <row r="2087" spans="6:16">
      <c r="F2087" s="63"/>
      <c r="G2087" s="62"/>
      <c r="I2087" s="61"/>
      <c r="K2087" s="62"/>
      <c r="L2087" s="62"/>
      <c r="P2087" s="61"/>
    </row>
    <row r="2088" spans="6:16">
      <c r="F2088" s="63"/>
      <c r="G2088" s="62"/>
      <c r="I2088" s="61"/>
      <c r="K2088" s="62"/>
      <c r="L2088" s="62"/>
      <c r="P2088" s="61"/>
    </row>
    <row r="2089" spans="6:16">
      <c r="F2089" s="63"/>
      <c r="G2089" s="62"/>
      <c r="I2089" s="61"/>
      <c r="K2089" s="62"/>
      <c r="L2089" s="62"/>
      <c r="P2089" s="61"/>
    </row>
    <row r="2090" spans="6:16">
      <c r="F2090" s="63"/>
      <c r="G2090" s="62"/>
      <c r="I2090" s="61"/>
      <c r="K2090" s="62"/>
      <c r="L2090" s="62"/>
      <c r="P2090" s="61"/>
    </row>
    <row r="2091" spans="6:16">
      <c r="F2091" s="63"/>
      <c r="G2091" s="62"/>
      <c r="I2091" s="61"/>
      <c r="K2091" s="62"/>
      <c r="L2091" s="62"/>
      <c r="P2091" s="61"/>
    </row>
    <row r="2092" spans="6:16">
      <c r="F2092" s="63"/>
      <c r="G2092" s="62"/>
      <c r="I2092" s="61"/>
      <c r="K2092" s="62"/>
      <c r="L2092" s="62"/>
      <c r="P2092" s="61"/>
    </row>
    <row r="2093" spans="6:16">
      <c r="F2093" s="63"/>
      <c r="G2093" s="62"/>
      <c r="I2093" s="61"/>
      <c r="K2093" s="62"/>
      <c r="L2093" s="62"/>
      <c r="P2093" s="61"/>
    </row>
    <row r="2094" spans="6:16">
      <c r="F2094" s="63"/>
      <c r="G2094" s="62"/>
      <c r="I2094" s="61"/>
      <c r="K2094" s="62"/>
      <c r="L2094" s="62"/>
      <c r="P2094" s="61"/>
    </row>
    <row r="2095" spans="6:16">
      <c r="F2095" s="63"/>
      <c r="G2095" s="62"/>
      <c r="I2095" s="61"/>
      <c r="K2095" s="62"/>
      <c r="L2095" s="62"/>
      <c r="P2095" s="61"/>
    </row>
    <row r="2096" spans="6:16">
      <c r="F2096" s="63"/>
      <c r="G2096" s="62"/>
      <c r="I2096" s="61"/>
      <c r="K2096" s="62"/>
      <c r="L2096" s="62"/>
      <c r="P2096" s="61"/>
    </row>
    <row r="2097" spans="6:16">
      <c r="F2097" s="63"/>
      <c r="G2097" s="62"/>
      <c r="I2097" s="61"/>
      <c r="K2097" s="62"/>
      <c r="L2097" s="62"/>
      <c r="P2097" s="61"/>
    </row>
    <row r="2098" spans="6:16">
      <c r="F2098" s="63"/>
      <c r="G2098" s="62"/>
      <c r="I2098" s="61"/>
      <c r="K2098" s="62"/>
      <c r="L2098" s="62"/>
      <c r="P2098" s="61"/>
    </row>
    <row r="2099" spans="6:16">
      <c r="F2099" s="63"/>
      <c r="G2099" s="62"/>
      <c r="I2099" s="61"/>
      <c r="K2099" s="62"/>
      <c r="L2099" s="62"/>
      <c r="P2099" s="61"/>
    </row>
    <row r="2100" spans="6:16">
      <c r="F2100" s="63"/>
      <c r="G2100" s="62"/>
      <c r="I2100" s="61"/>
      <c r="K2100" s="62"/>
      <c r="L2100" s="62"/>
      <c r="P2100" s="61"/>
    </row>
    <row r="2101" spans="6:16">
      <c r="F2101" s="63"/>
      <c r="G2101" s="62"/>
      <c r="I2101" s="61"/>
      <c r="K2101" s="62"/>
      <c r="L2101" s="62"/>
      <c r="P2101" s="61"/>
    </row>
    <row r="2102" spans="6:16">
      <c r="F2102" s="63"/>
      <c r="G2102" s="62"/>
      <c r="I2102" s="61"/>
      <c r="K2102" s="62"/>
      <c r="L2102" s="62"/>
      <c r="P2102" s="61"/>
    </row>
    <row r="2103" spans="6:16">
      <c r="F2103" s="63"/>
      <c r="G2103" s="62"/>
      <c r="I2103" s="61"/>
      <c r="K2103" s="62"/>
      <c r="L2103" s="62"/>
      <c r="P2103" s="61"/>
    </row>
    <row r="2104" spans="6:16">
      <c r="F2104" s="63"/>
      <c r="G2104" s="62"/>
      <c r="I2104" s="61"/>
      <c r="K2104" s="62"/>
      <c r="L2104" s="62"/>
      <c r="P2104" s="61"/>
    </row>
    <row r="2105" spans="6:16">
      <c r="F2105" s="63"/>
      <c r="G2105" s="62"/>
      <c r="I2105" s="61"/>
      <c r="K2105" s="62"/>
      <c r="L2105" s="62"/>
      <c r="P2105" s="61"/>
    </row>
    <row r="2106" spans="6:16">
      <c r="F2106" s="63"/>
      <c r="G2106" s="62"/>
      <c r="I2106" s="61"/>
      <c r="K2106" s="62"/>
      <c r="L2106" s="62"/>
      <c r="P2106" s="61"/>
    </row>
    <row r="2107" spans="6:16">
      <c r="F2107" s="63"/>
      <c r="G2107" s="62"/>
      <c r="I2107" s="61"/>
      <c r="K2107" s="62"/>
      <c r="L2107" s="62"/>
      <c r="P2107" s="61"/>
    </row>
    <row r="2108" spans="6:16">
      <c r="F2108" s="63"/>
      <c r="G2108" s="62"/>
      <c r="I2108" s="61"/>
      <c r="K2108" s="62"/>
      <c r="L2108" s="62"/>
      <c r="P2108" s="61"/>
    </row>
    <row r="2109" spans="6:16">
      <c r="F2109" s="63"/>
      <c r="G2109" s="62"/>
      <c r="I2109" s="61"/>
      <c r="K2109" s="62"/>
      <c r="L2109" s="62"/>
      <c r="P2109" s="61"/>
    </row>
    <row r="2110" spans="6:16">
      <c r="F2110" s="63"/>
      <c r="G2110" s="62"/>
      <c r="I2110" s="61"/>
      <c r="K2110" s="62"/>
      <c r="L2110" s="62"/>
      <c r="P2110" s="61"/>
    </row>
    <row r="2111" spans="6:16">
      <c r="F2111" s="63"/>
      <c r="G2111" s="62"/>
      <c r="I2111" s="61"/>
      <c r="K2111" s="62"/>
      <c r="L2111" s="62"/>
      <c r="P2111" s="61"/>
    </row>
    <row r="2112" spans="6:16">
      <c r="F2112" s="63"/>
      <c r="G2112" s="62"/>
      <c r="I2112" s="61"/>
      <c r="K2112" s="62"/>
      <c r="L2112" s="62"/>
      <c r="P2112" s="61"/>
    </row>
    <row r="2113" spans="6:16">
      <c r="F2113" s="63"/>
      <c r="G2113" s="62"/>
      <c r="I2113" s="61"/>
      <c r="K2113" s="62"/>
      <c r="L2113" s="62"/>
      <c r="P2113" s="61"/>
    </row>
    <row r="2114" spans="6:16">
      <c r="F2114" s="63"/>
      <c r="G2114" s="62"/>
      <c r="I2114" s="61"/>
      <c r="K2114" s="62"/>
      <c r="L2114" s="62"/>
      <c r="P2114" s="61"/>
    </row>
    <row r="2115" spans="6:16">
      <c r="F2115" s="63"/>
      <c r="G2115" s="62"/>
      <c r="I2115" s="61"/>
      <c r="K2115" s="62"/>
      <c r="L2115" s="62"/>
      <c r="P2115" s="61"/>
    </row>
    <row r="2116" spans="6:16">
      <c r="F2116" s="63"/>
      <c r="G2116" s="62"/>
      <c r="I2116" s="61"/>
      <c r="K2116" s="62"/>
      <c r="L2116" s="62"/>
      <c r="P2116" s="61"/>
    </row>
    <row r="2117" spans="6:16">
      <c r="F2117" s="63"/>
      <c r="G2117" s="62"/>
      <c r="I2117" s="61"/>
      <c r="K2117" s="62"/>
      <c r="L2117" s="62"/>
      <c r="P2117" s="61"/>
    </row>
    <row r="2118" spans="6:16">
      <c r="F2118" s="63"/>
      <c r="G2118" s="62"/>
      <c r="I2118" s="61"/>
      <c r="K2118" s="62"/>
      <c r="L2118" s="62"/>
      <c r="P2118" s="61"/>
    </row>
    <row r="2119" spans="6:16">
      <c r="F2119" s="63"/>
      <c r="G2119" s="62"/>
      <c r="I2119" s="61"/>
      <c r="K2119" s="62"/>
      <c r="L2119" s="62"/>
      <c r="P2119" s="61"/>
    </row>
    <row r="2120" spans="6:16">
      <c r="F2120" s="63"/>
      <c r="G2120" s="62"/>
      <c r="I2120" s="61"/>
      <c r="K2120" s="62"/>
      <c r="L2120" s="62"/>
      <c r="P2120" s="61"/>
    </row>
    <row r="2121" spans="6:16">
      <c r="F2121" s="63"/>
      <c r="G2121" s="62"/>
      <c r="I2121" s="61"/>
      <c r="K2121" s="62"/>
      <c r="L2121" s="62"/>
      <c r="P2121" s="61"/>
    </row>
    <row r="2122" spans="6:16">
      <c r="F2122" s="63"/>
      <c r="G2122" s="62"/>
      <c r="I2122" s="61"/>
      <c r="K2122" s="62"/>
      <c r="L2122" s="62"/>
      <c r="P2122" s="61"/>
    </row>
    <row r="2123" spans="6:16">
      <c r="F2123" s="63"/>
      <c r="G2123" s="62"/>
      <c r="I2123" s="61"/>
      <c r="K2123" s="62"/>
      <c r="L2123" s="62"/>
      <c r="P2123" s="61"/>
    </row>
    <row r="2124" spans="6:16">
      <c r="F2124" s="63"/>
      <c r="G2124" s="62"/>
      <c r="I2124" s="61"/>
      <c r="K2124" s="62"/>
      <c r="L2124" s="62"/>
      <c r="P2124" s="61"/>
    </row>
    <row r="2125" spans="6:16">
      <c r="F2125" s="63"/>
      <c r="G2125" s="62"/>
      <c r="I2125" s="61"/>
      <c r="K2125" s="62"/>
      <c r="L2125" s="62"/>
      <c r="P2125" s="61"/>
    </row>
    <row r="2126" spans="6:16">
      <c r="F2126" s="63"/>
      <c r="G2126" s="62"/>
      <c r="I2126" s="61"/>
      <c r="K2126" s="62"/>
      <c r="L2126" s="62"/>
      <c r="P2126" s="61"/>
    </row>
    <row r="2127" spans="6:16">
      <c r="F2127" s="63"/>
      <c r="G2127" s="62"/>
      <c r="I2127" s="61"/>
      <c r="K2127" s="62"/>
      <c r="L2127" s="62"/>
      <c r="P2127" s="61"/>
    </row>
    <row r="2128" spans="6:16">
      <c r="F2128" s="63"/>
      <c r="G2128" s="62"/>
      <c r="I2128" s="61"/>
      <c r="K2128" s="62"/>
      <c r="L2128" s="62"/>
      <c r="P2128" s="61"/>
    </row>
    <row r="2129" spans="6:16">
      <c r="F2129" s="63"/>
      <c r="G2129" s="62"/>
      <c r="I2129" s="61"/>
      <c r="K2129" s="62"/>
      <c r="L2129" s="62"/>
      <c r="P2129" s="61"/>
    </row>
    <row r="2130" spans="6:16">
      <c r="F2130" s="63"/>
      <c r="G2130" s="62"/>
      <c r="I2130" s="61"/>
      <c r="K2130" s="62"/>
      <c r="L2130" s="62"/>
      <c r="P2130" s="61"/>
    </row>
    <row r="2131" spans="6:16">
      <c r="F2131" s="63"/>
      <c r="G2131" s="62"/>
      <c r="I2131" s="61"/>
      <c r="K2131" s="62"/>
      <c r="L2131" s="62"/>
      <c r="P2131" s="61"/>
    </row>
    <row r="2132" spans="6:16">
      <c r="F2132" s="63"/>
      <c r="G2132" s="62"/>
      <c r="I2132" s="61"/>
      <c r="K2132" s="62"/>
      <c r="L2132" s="62"/>
      <c r="P2132" s="61"/>
    </row>
    <row r="2133" spans="6:16">
      <c r="F2133" s="63"/>
      <c r="G2133" s="62"/>
      <c r="I2133" s="61"/>
      <c r="K2133" s="62"/>
      <c r="L2133" s="62"/>
      <c r="P2133" s="61"/>
    </row>
    <row r="2134" spans="6:16">
      <c r="F2134" s="63"/>
      <c r="G2134" s="62"/>
      <c r="I2134" s="61"/>
      <c r="K2134" s="62"/>
      <c r="L2134" s="62"/>
      <c r="P2134" s="61"/>
    </row>
    <row r="2135" spans="6:16">
      <c r="F2135" s="63"/>
      <c r="G2135" s="62"/>
      <c r="I2135" s="61"/>
      <c r="K2135" s="62"/>
      <c r="L2135" s="62"/>
      <c r="P2135" s="61"/>
    </row>
    <row r="2136" spans="6:16">
      <c r="F2136" s="63"/>
      <c r="G2136" s="62"/>
      <c r="I2136" s="61"/>
      <c r="K2136" s="62"/>
      <c r="L2136" s="62"/>
      <c r="P2136" s="61"/>
    </row>
    <row r="2137" spans="6:16">
      <c r="F2137" s="63"/>
      <c r="G2137" s="62"/>
      <c r="I2137" s="61"/>
      <c r="K2137" s="62"/>
      <c r="L2137" s="62"/>
      <c r="P2137" s="61"/>
    </row>
    <row r="2138" spans="6:16">
      <c r="F2138" s="63"/>
      <c r="G2138" s="62"/>
      <c r="I2138" s="61"/>
      <c r="K2138" s="62"/>
      <c r="L2138" s="62"/>
      <c r="P2138" s="61"/>
    </row>
    <row r="2139" spans="6:16">
      <c r="F2139" s="63"/>
      <c r="G2139" s="62"/>
      <c r="I2139" s="61"/>
      <c r="K2139" s="62"/>
      <c r="L2139" s="62"/>
      <c r="P2139" s="61"/>
    </row>
    <row r="2140" spans="6:16">
      <c r="F2140" s="63"/>
      <c r="G2140" s="62"/>
      <c r="I2140" s="61"/>
      <c r="K2140" s="62"/>
      <c r="L2140" s="62"/>
      <c r="P2140" s="61"/>
    </row>
    <row r="2141" spans="6:16">
      <c r="F2141" s="63"/>
      <c r="G2141" s="62"/>
      <c r="I2141" s="61"/>
      <c r="K2141" s="62"/>
      <c r="L2141" s="62"/>
      <c r="P2141" s="61"/>
    </row>
    <row r="2142" spans="6:16">
      <c r="F2142" s="63"/>
      <c r="G2142" s="62"/>
      <c r="I2142" s="61"/>
      <c r="K2142" s="62"/>
      <c r="L2142" s="62"/>
      <c r="P2142" s="61"/>
    </row>
    <row r="2143" spans="6:16">
      <c r="F2143" s="63"/>
      <c r="G2143" s="62"/>
      <c r="I2143" s="61"/>
      <c r="K2143" s="62"/>
      <c r="L2143" s="62"/>
      <c r="P2143" s="61"/>
    </row>
    <row r="2144" spans="6:16">
      <c r="F2144" s="63"/>
      <c r="G2144" s="62"/>
      <c r="I2144" s="61"/>
      <c r="K2144" s="62"/>
      <c r="L2144" s="62"/>
      <c r="P2144" s="61"/>
    </row>
    <row r="2145" spans="6:16">
      <c r="F2145" s="63"/>
      <c r="G2145" s="62"/>
      <c r="I2145" s="61"/>
      <c r="K2145" s="62"/>
      <c r="L2145" s="62"/>
      <c r="P2145" s="61"/>
    </row>
    <row r="2146" spans="6:16">
      <c r="F2146" s="63"/>
      <c r="G2146" s="62"/>
      <c r="I2146" s="61"/>
      <c r="K2146" s="62"/>
      <c r="L2146" s="62"/>
      <c r="P2146" s="61"/>
    </row>
    <row r="2147" spans="6:16">
      <c r="F2147" s="63"/>
      <c r="G2147" s="62"/>
      <c r="I2147" s="61"/>
      <c r="K2147" s="62"/>
      <c r="L2147" s="62"/>
      <c r="P2147" s="61"/>
    </row>
    <row r="2148" spans="6:16">
      <c r="F2148" s="63"/>
      <c r="G2148" s="62"/>
      <c r="I2148" s="61"/>
      <c r="K2148" s="62"/>
      <c r="L2148" s="62"/>
      <c r="P2148" s="61"/>
    </row>
    <row r="2149" spans="6:16">
      <c r="F2149" s="63"/>
      <c r="G2149" s="62"/>
      <c r="I2149" s="61"/>
      <c r="K2149" s="62"/>
      <c r="L2149" s="62"/>
      <c r="P2149" s="61"/>
    </row>
    <row r="2150" spans="6:16">
      <c r="F2150" s="63"/>
      <c r="G2150" s="62"/>
      <c r="I2150" s="61"/>
      <c r="K2150" s="62"/>
      <c r="L2150" s="62"/>
      <c r="P2150" s="61"/>
    </row>
    <row r="2151" spans="6:16">
      <c r="F2151" s="63"/>
      <c r="G2151" s="62"/>
      <c r="I2151" s="61"/>
      <c r="K2151" s="62"/>
      <c r="L2151" s="62"/>
      <c r="P2151" s="61"/>
    </row>
    <row r="2152" spans="6:16">
      <c r="F2152" s="63"/>
      <c r="G2152" s="62"/>
      <c r="I2152" s="61"/>
      <c r="K2152" s="62"/>
      <c r="L2152" s="62"/>
      <c r="P2152" s="61"/>
    </row>
    <row r="2153" spans="6:16">
      <c r="F2153" s="63"/>
      <c r="G2153" s="62"/>
      <c r="I2153" s="61"/>
      <c r="K2153" s="62"/>
      <c r="L2153" s="62"/>
      <c r="P2153" s="61"/>
    </row>
    <row r="2154" spans="6:16">
      <c r="F2154" s="63"/>
      <c r="G2154" s="62"/>
      <c r="I2154" s="61"/>
      <c r="K2154" s="62"/>
      <c r="L2154" s="62"/>
      <c r="P2154" s="61"/>
    </row>
    <row r="2155" spans="6:16">
      <c r="F2155" s="63"/>
      <c r="G2155" s="62"/>
      <c r="I2155" s="61"/>
      <c r="K2155" s="62"/>
      <c r="L2155" s="62"/>
      <c r="P2155" s="61"/>
    </row>
    <row r="2156" spans="6:16">
      <c r="F2156" s="63"/>
      <c r="G2156" s="62"/>
      <c r="I2156" s="61"/>
      <c r="K2156" s="62"/>
      <c r="L2156" s="62"/>
      <c r="P2156" s="61"/>
    </row>
    <row r="2157" spans="6:16">
      <c r="F2157" s="63"/>
      <c r="G2157" s="62"/>
      <c r="I2157" s="61"/>
      <c r="K2157" s="62"/>
      <c r="L2157" s="62"/>
      <c r="P2157" s="61"/>
    </row>
    <row r="2158" spans="6:16">
      <c r="F2158" s="63"/>
      <c r="G2158" s="62"/>
      <c r="I2158" s="61"/>
      <c r="K2158" s="62"/>
      <c r="L2158" s="62"/>
      <c r="P2158" s="61"/>
    </row>
    <row r="2159" spans="6:16">
      <c r="F2159" s="63"/>
      <c r="G2159" s="62"/>
      <c r="I2159" s="61"/>
      <c r="K2159" s="62"/>
      <c r="L2159" s="62"/>
      <c r="P2159" s="61"/>
    </row>
    <row r="2160" spans="6:16">
      <c r="F2160" s="63"/>
      <c r="G2160" s="62"/>
      <c r="I2160" s="61"/>
      <c r="K2160" s="62"/>
      <c r="L2160" s="62"/>
      <c r="P2160" s="61"/>
    </row>
    <row r="2161" spans="6:16">
      <c r="F2161" s="63"/>
      <c r="G2161" s="62"/>
      <c r="I2161" s="61"/>
      <c r="K2161" s="62"/>
      <c r="L2161" s="62"/>
      <c r="P2161" s="61"/>
    </row>
    <row r="2162" spans="6:16">
      <c r="F2162" s="63"/>
      <c r="G2162" s="62"/>
      <c r="I2162" s="61"/>
      <c r="K2162" s="62"/>
      <c r="L2162" s="62"/>
      <c r="P2162" s="61"/>
    </row>
    <row r="2163" spans="6:16">
      <c r="F2163" s="63"/>
      <c r="G2163" s="62"/>
      <c r="I2163" s="61"/>
      <c r="K2163" s="62"/>
      <c r="L2163" s="62"/>
      <c r="P2163" s="61"/>
    </row>
    <row r="2164" spans="6:16">
      <c r="F2164" s="63"/>
      <c r="G2164" s="62"/>
      <c r="I2164" s="61"/>
      <c r="K2164" s="62"/>
      <c r="L2164" s="62"/>
      <c r="P2164" s="61"/>
    </row>
    <row r="2165" spans="6:16">
      <c r="F2165" s="63"/>
      <c r="G2165" s="62"/>
      <c r="I2165" s="61"/>
      <c r="K2165" s="62"/>
      <c r="L2165" s="62"/>
      <c r="P2165" s="61"/>
    </row>
    <row r="2166" spans="6:16">
      <c r="F2166" s="63"/>
      <c r="G2166" s="62"/>
      <c r="I2166" s="61"/>
      <c r="K2166" s="62"/>
      <c r="L2166" s="62"/>
      <c r="P2166" s="61"/>
    </row>
    <row r="2167" spans="6:16">
      <c r="F2167" s="63"/>
      <c r="G2167" s="62"/>
      <c r="I2167" s="61"/>
      <c r="K2167" s="62"/>
      <c r="L2167" s="62"/>
      <c r="P2167" s="61"/>
    </row>
    <row r="2168" spans="6:16">
      <c r="F2168" s="63"/>
      <c r="G2168" s="62"/>
      <c r="I2168" s="61"/>
      <c r="K2168" s="62"/>
      <c r="L2168" s="62"/>
      <c r="P2168" s="61"/>
    </row>
    <row r="2169" spans="6:16">
      <c r="F2169" s="63"/>
      <c r="G2169" s="62"/>
      <c r="I2169" s="61"/>
      <c r="K2169" s="62"/>
      <c r="L2169" s="62"/>
      <c r="P2169" s="61"/>
    </row>
    <row r="2170" spans="6:16">
      <c r="F2170" s="63"/>
      <c r="G2170" s="62"/>
      <c r="I2170" s="61"/>
      <c r="K2170" s="62"/>
      <c r="L2170" s="62"/>
      <c r="P2170" s="61"/>
    </row>
    <row r="2171" spans="6:16">
      <c r="F2171" s="63"/>
      <c r="G2171" s="62"/>
      <c r="I2171" s="61"/>
      <c r="K2171" s="62"/>
      <c r="L2171" s="62"/>
      <c r="P2171" s="61"/>
    </row>
    <row r="2172" spans="6:16">
      <c r="F2172" s="63"/>
      <c r="G2172" s="62"/>
      <c r="I2172" s="61"/>
      <c r="K2172" s="62"/>
      <c r="L2172" s="62"/>
      <c r="P2172" s="61"/>
    </row>
    <row r="2173" spans="6:16">
      <c r="F2173" s="63"/>
      <c r="G2173" s="62"/>
      <c r="I2173" s="61"/>
      <c r="K2173" s="62"/>
      <c r="L2173" s="62"/>
      <c r="P2173" s="61"/>
    </row>
    <row r="2174" spans="6:16">
      <c r="F2174" s="63"/>
      <c r="G2174" s="62"/>
      <c r="I2174" s="61"/>
      <c r="K2174" s="62"/>
      <c r="L2174" s="62"/>
      <c r="P2174" s="61"/>
    </row>
    <row r="2175" spans="6:16">
      <c r="F2175" s="63"/>
      <c r="G2175" s="62"/>
      <c r="I2175" s="61"/>
      <c r="K2175" s="62"/>
      <c r="L2175" s="62"/>
      <c r="P2175" s="61"/>
    </row>
    <row r="2176" spans="6:16">
      <c r="F2176" s="63"/>
      <c r="G2176" s="62"/>
      <c r="I2176" s="61"/>
      <c r="K2176" s="62"/>
      <c r="L2176" s="62"/>
      <c r="P2176" s="61"/>
    </row>
    <row r="2177" spans="6:16">
      <c r="F2177" s="63"/>
      <c r="G2177" s="62"/>
      <c r="I2177" s="61"/>
      <c r="K2177" s="62"/>
      <c r="L2177" s="62"/>
      <c r="P2177" s="61"/>
    </row>
    <row r="2178" spans="6:16">
      <c r="F2178" s="63"/>
      <c r="G2178" s="62"/>
      <c r="I2178" s="61"/>
      <c r="K2178" s="62"/>
      <c r="L2178" s="62"/>
      <c r="P2178" s="61"/>
    </row>
    <row r="2179" spans="6:16">
      <c r="F2179" s="63"/>
      <c r="G2179" s="62"/>
      <c r="I2179" s="61"/>
      <c r="K2179" s="62"/>
      <c r="L2179" s="62"/>
      <c r="P2179" s="61"/>
    </row>
    <row r="2180" spans="6:16">
      <c r="F2180" s="63"/>
      <c r="G2180" s="62"/>
      <c r="I2180" s="61"/>
      <c r="K2180" s="62"/>
      <c r="L2180" s="62"/>
      <c r="P2180" s="61"/>
    </row>
    <row r="2181" spans="6:16">
      <c r="F2181" s="63"/>
      <c r="G2181" s="62"/>
      <c r="I2181" s="61"/>
      <c r="K2181" s="62"/>
      <c r="L2181" s="62"/>
      <c r="P2181" s="61"/>
    </row>
    <row r="2182" spans="6:16">
      <c r="F2182" s="63"/>
      <c r="G2182" s="62"/>
      <c r="I2182" s="61"/>
      <c r="K2182" s="62"/>
      <c r="L2182" s="62"/>
      <c r="P2182" s="61"/>
    </row>
    <row r="2183" spans="6:16">
      <c r="F2183" s="63"/>
      <c r="G2183" s="62"/>
      <c r="I2183" s="61"/>
      <c r="K2183" s="62"/>
      <c r="L2183" s="62"/>
      <c r="P2183" s="61"/>
    </row>
    <row r="2184" spans="6:16">
      <c r="F2184" s="63"/>
      <c r="G2184" s="62"/>
      <c r="I2184" s="61"/>
      <c r="K2184" s="62"/>
      <c r="L2184" s="62"/>
      <c r="P2184" s="61"/>
    </row>
    <row r="2185" spans="6:16">
      <c r="F2185" s="63"/>
      <c r="G2185" s="62"/>
      <c r="I2185" s="61"/>
      <c r="K2185" s="62"/>
      <c r="L2185" s="62"/>
      <c r="P2185" s="61"/>
    </row>
    <row r="2186" spans="6:16">
      <c r="F2186" s="63"/>
      <c r="G2186" s="62"/>
      <c r="I2186" s="61"/>
      <c r="K2186" s="62"/>
      <c r="L2186" s="62"/>
      <c r="P2186" s="61"/>
    </row>
    <row r="2187" spans="6:16">
      <c r="F2187" s="63"/>
      <c r="G2187" s="62"/>
      <c r="I2187" s="61"/>
      <c r="K2187" s="62"/>
      <c r="L2187" s="62"/>
      <c r="P2187" s="61"/>
    </row>
    <row r="2188" spans="6:16">
      <c r="F2188" s="63"/>
      <c r="G2188" s="62"/>
      <c r="I2188" s="61"/>
      <c r="K2188" s="62"/>
      <c r="L2188" s="62"/>
      <c r="P2188" s="61"/>
    </row>
    <row r="2189" spans="6:16">
      <c r="F2189" s="63"/>
      <c r="G2189" s="62"/>
      <c r="I2189" s="61"/>
      <c r="K2189" s="62"/>
      <c r="L2189" s="62"/>
      <c r="P2189" s="61"/>
    </row>
    <row r="2190" spans="6:16">
      <c r="F2190" s="63"/>
      <c r="G2190" s="62"/>
      <c r="I2190" s="61"/>
      <c r="K2190" s="62"/>
      <c r="L2190" s="62"/>
      <c r="P2190" s="61"/>
    </row>
    <row r="2191" spans="6:16">
      <c r="F2191" s="63"/>
      <c r="G2191" s="62"/>
      <c r="I2191" s="61"/>
      <c r="K2191" s="62"/>
      <c r="L2191" s="62"/>
      <c r="P2191" s="61"/>
    </row>
    <row r="2192" spans="6:16">
      <c r="F2192" s="63"/>
      <c r="G2192" s="62"/>
      <c r="I2192" s="61"/>
      <c r="K2192" s="62"/>
      <c r="L2192" s="62"/>
      <c r="P2192" s="61"/>
    </row>
    <row r="2193" spans="6:16">
      <c r="F2193" s="63"/>
      <c r="G2193" s="62"/>
      <c r="I2193" s="61"/>
      <c r="K2193" s="62"/>
      <c r="L2193" s="62"/>
      <c r="P2193" s="61"/>
    </row>
    <row r="2194" spans="6:16">
      <c r="F2194" s="63"/>
      <c r="G2194" s="62"/>
      <c r="I2194" s="61"/>
      <c r="K2194" s="62"/>
      <c r="L2194" s="62"/>
      <c r="P2194" s="61"/>
    </row>
    <row r="2195" spans="6:16">
      <c r="F2195" s="63"/>
      <c r="G2195" s="62"/>
      <c r="I2195" s="61"/>
      <c r="K2195" s="62"/>
      <c r="L2195" s="62"/>
      <c r="P2195" s="61"/>
    </row>
    <row r="2196" spans="6:16">
      <c r="F2196" s="63"/>
      <c r="G2196" s="62"/>
      <c r="I2196" s="61"/>
      <c r="K2196" s="62"/>
      <c r="L2196" s="62"/>
      <c r="P2196" s="61"/>
    </row>
    <row r="2197" spans="6:16">
      <c r="F2197" s="63"/>
      <c r="G2197" s="62"/>
      <c r="I2197" s="61"/>
      <c r="K2197" s="62"/>
      <c r="L2197" s="62"/>
      <c r="P2197" s="61"/>
    </row>
    <row r="2198" spans="6:16">
      <c r="F2198" s="63"/>
      <c r="G2198" s="62"/>
      <c r="I2198" s="61"/>
      <c r="K2198" s="62"/>
      <c r="L2198" s="62"/>
      <c r="P2198" s="61"/>
    </row>
    <row r="2199" spans="6:16">
      <c r="F2199" s="63"/>
      <c r="G2199" s="62"/>
      <c r="I2199" s="61"/>
      <c r="K2199" s="62"/>
      <c r="L2199" s="62"/>
      <c r="P2199" s="61"/>
    </row>
    <row r="2200" spans="6:16">
      <c r="F2200" s="63"/>
      <c r="G2200" s="62"/>
      <c r="I2200" s="61"/>
      <c r="K2200" s="62"/>
      <c r="L2200" s="62"/>
      <c r="P2200" s="61"/>
    </row>
    <row r="2201" spans="6:16">
      <c r="F2201" s="63"/>
      <c r="G2201" s="62"/>
      <c r="I2201" s="61"/>
      <c r="K2201" s="62"/>
      <c r="L2201" s="62"/>
      <c r="P2201" s="61"/>
    </row>
    <row r="2202" spans="6:16">
      <c r="F2202" s="63"/>
      <c r="G2202" s="62"/>
      <c r="I2202" s="61"/>
      <c r="K2202" s="62"/>
      <c r="L2202" s="62"/>
      <c r="P2202" s="61"/>
    </row>
    <row r="2203" spans="6:16">
      <c r="F2203" s="63"/>
      <c r="G2203" s="62"/>
      <c r="I2203" s="61"/>
      <c r="K2203" s="62"/>
      <c r="L2203" s="62"/>
      <c r="P2203" s="61"/>
    </row>
    <row r="2204" spans="6:16">
      <c r="F2204" s="63"/>
      <c r="G2204" s="62"/>
      <c r="I2204" s="61"/>
      <c r="K2204" s="62"/>
      <c r="L2204" s="62"/>
      <c r="P2204" s="61"/>
    </row>
    <row r="2205" spans="6:16">
      <c r="F2205" s="63"/>
      <c r="G2205" s="62"/>
      <c r="I2205" s="61"/>
      <c r="K2205" s="62"/>
      <c r="L2205" s="62"/>
      <c r="P2205" s="61"/>
    </row>
    <row r="2206" spans="6:16">
      <c r="F2206" s="63"/>
      <c r="G2206" s="62"/>
      <c r="I2206" s="61"/>
      <c r="K2206" s="62"/>
      <c r="L2206" s="62"/>
      <c r="P2206" s="61"/>
    </row>
    <row r="2207" spans="6:16">
      <c r="F2207" s="63"/>
      <c r="G2207" s="62"/>
      <c r="I2207" s="61"/>
      <c r="K2207" s="62"/>
      <c r="L2207" s="62"/>
      <c r="P2207" s="61"/>
    </row>
    <row r="2208" spans="6:16">
      <c r="F2208" s="63"/>
      <c r="G2208" s="62"/>
      <c r="I2208" s="61"/>
      <c r="K2208" s="62"/>
      <c r="L2208" s="62"/>
      <c r="P2208" s="61"/>
    </row>
    <row r="2209" spans="6:16">
      <c r="F2209" s="63"/>
      <c r="G2209" s="62"/>
      <c r="I2209" s="61"/>
      <c r="K2209" s="62"/>
      <c r="L2209" s="62"/>
      <c r="P2209" s="61"/>
    </row>
    <row r="2210" spans="6:16">
      <c r="F2210" s="63"/>
      <c r="G2210" s="62"/>
      <c r="I2210" s="61"/>
      <c r="K2210" s="62"/>
      <c r="L2210" s="62"/>
      <c r="P2210" s="61"/>
    </row>
    <row r="2211" spans="6:16">
      <c r="F2211" s="63"/>
      <c r="G2211" s="62"/>
      <c r="I2211" s="61"/>
      <c r="K2211" s="62"/>
      <c r="L2211" s="62"/>
      <c r="P2211" s="61"/>
    </row>
    <row r="2212" spans="6:16">
      <c r="F2212" s="63"/>
      <c r="G2212" s="62"/>
      <c r="I2212" s="61"/>
      <c r="K2212" s="62"/>
      <c r="L2212" s="62"/>
      <c r="P2212" s="61"/>
    </row>
    <row r="2213" spans="6:16">
      <c r="F2213" s="63"/>
      <c r="G2213" s="62"/>
      <c r="I2213" s="61"/>
      <c r="K2213" s="62"/>
      <c r="L2213" s="62"/>
      <c r="P2213" s="61"/>
    </row>
    <row r="2214" spans="6:16">
      <c r="F2214" s="63"/>
      <c r="G2214" s="62"/>
      <c r="I2214" s="61"/>
      <c r="K2214" s="62"/>
      <c r="L2214" s="62"/>
      <c r="P2214" s="61"/>
    </row>
    <row r="2215" spans="6:16">
      <c r="F2215" s="63"/>
      <c r="G2215" s="62"/>
      <c r="I2215" s="61"/>
      <c r="K2215" s="62"/>
      <c r="L2215" s="62"/>
      <c r="P2215" s="61"/>
    </row>
    <row r="2216" spans="6:16">
      <c r="F2216" s="63"/>
      <c r="G2216" s="62"/>
      <c r="I2216" s="61"/>
      <c r="K2216" s="62"/>
      <c r="L2216" s="62"/>
      <c r="P2216" s="61"/>
    </row>
    <row r="2217" spans="6:16">
      <c r="F2217" s="63"/>
      <c r="G2217" s="62"/>
      <c r="I2217" s="61"/>
      <c r="K2217" s="62"/>
      <c r="L2217" s="62"/>
      <c r="P2217" s="61"/>
    </row>
    <row r="2218" spans="6:16">
      <c r="F2218" s="63"/>
      <c r="G2218" s="62"/>
      <c r="I2218" s="61"/>
      <c r="K2218" s="62"/>
      <c r="L2218" s="62"/>
      <c r="P2218" s="61"/>
    </row>
    <row r="2219" spans="6:16">
      <c r="F2219" s="63"/>
      <c r="G2219" s="62"/>
      <c r="I2219" s="61"/>
      <c r="K2219" s="62"/>
      <c r="L2219" s="62"/>
      <c r="P2219" s="61"/>
    </row>
    <row r="2220" spans="6:16">
      <c r="F2220" s="63"/>
      <c r="G2220" s="62"/>
      <c r="I2220" s="61"/>
      <c r="K2220" s="62"/>
      <c r="L2220" s="62"/>
      <c r="P2220" s="61"/>
    </row>
    <row r="2221" spans="6:16">
      <c r="F2221" s="63"/>
      <c r="G2221" s="62"/>
      <c r="I2221" s="61"/>
      <c r="K2221" s="62"/>
      <c r="L2221" s="62"/>
      <c r="P2221" s="61"/>
    </row>
    <row r="2222" spans="6:16">
      <c r="F2222" s="63"/>
      <c r="G2222" s="62"/>
      <c r="I2222" s="61"/>
      <c r="K2222" s="62"/>
      <c r="L2222" s="62"/>
      <c r="P2222" s="61"/>
    </row>
    <row r="2223" spans="6:16">
      <c r="F2223" s="63"/>
      <c r="G2223" s="62"/>
      <c r="I2223" s="61"/>
      <c r="K2223" s="62"/>
      <c r="L2223" s="62"/>
      <c r="P2223" s="61"/>
    </row>
    <row r="2224" spans="6:16">
      <c r="F2224" s="63"/>
      <c r="G2224" s="62"/>
      <c r="I2224" s="61"/>
      <c r="K2224" s="62"/>
      <c r="L2224" s="62"/>
      <c r="P2224" s="61"/>
    </row>
    <row r="2225" spans="6:16">
      <c r="F2225" s="63"/>
      <c r="G2225" s="62"/>
      <c r="I2225" s="61"/>
      <c r="K2225" s="62"/>
      <c r="L2225" s="62"/>
      <c r="P2225" s="61"/>
    </row>
    <row r="2226" spans="6:16">
      <c r="F2226" s="63"/>
      <c r="G2226" s="62"/>
      <c r="I2226" s="61"/>
      <c r="K2226" s="62"/>
      <c r="L2226" s="62"/>
      <c r="P2226" s="61"/>
    </row>
    <row r="2227" spans="6:16">
      <c r="F2227" s="63"/>
      <c r="G2227" s="62"/>
      <c r="I2227" s="61"/>
      <c r="K2227" s="62"/>
      <c r="L2227" s="62"/>
      <c r="P2227" s="61"/>
    </row>
    <row r="2228" spans="6:16">
      <c r="F2228" s="63"/>
      <c r="G2228" s="62"/>
      <c r="I2228" s="61"/>
      <c r="K2228" s="62"/>
      <c r="L2228" s="62"/>
      <c r="P2228" s="61"/>
    </row>
    <row r="2229" spans="6:16">
      <c r="F2229" s="63"/>
      <c r="G2229" s="62"/>
      <c r="I2229" s="61"/>
      <c r="K2229" s="62"/>
      <c r="L2229" s="62"/>
      <c r="P2229" s="61"/>
    </row>
    <row r="2230" spans="6:16">
      <c r="F2230" s="63"/>
      <c r="G2230" s="62"/>
      <c r="I2230" s="61"/>
      <c r="K2230" s="62"/>
      <c r="L2230" s="62"/>
      <c r="P2230" s="61"/>
    </row>
    <row r="2231" spans="6:16">
      <c r="F2231" s="63"/>
      <c r="G2231" s="62"/>
      <c r="I2231" s="61"/>
      <c r="K2231" s="62"/>
      <c r="L2231" s="62"/>
      <c r="P2231" s="61"/>
    </row>
    <row r="2232" spans="6:16">
      <c r="F2232" s="63"/>
      <c r="G2232" s="62"/>
      <c r="I2232" s="61"/>
      <c r="K2232" s="62"/>
      <c r="L2232" s="62"/>
      <c r="P2232" s="61"/>
    </row>
    <row r="2233" spans="6:16">
      <c r="F2233" s="63"/>
      <c r="G2233" s="62"/>
      <c r="I2233" s="61"/>
      <c r="K2233" s="62"/>
      <c r="L2233" s="62"/>
      <c r="P2233" s="61"/>
    </row>
    <row r="2234" spans="6:16">
      <c r="F2234" s="63"/>
      <c r="G2234" s="62"/>
      <c r="I2234" s="61"/>
      <c r="K2234" s="62"/>
      <c r="L2234" s="62"/>
      <c r="P2234" s="61"/>
    </row>
    <row r="2235" spans="6:16">
      <c r="F2235" s="63"/>
      <c r="G2235" s="62"/>
      <c r="I2235" s="61"/>
      <c r="K2235" s="62"/>
      <c r="L2235" s="62"/>
      <c r="P2235" s="61"/>
    </row>
    <row r="2236" spans="6:16">
      <c r="F2236" s="63"/>
      <c r="G2236" s="62"/>
      <c r="I2236" s="61"/>
      <c r="K2236" s="62"/>
      <c r="L2236" s="62"/>
      <c r="P2236" s="61"/>
    </row>
    <row r="2237" spans="6:16">
      <c r="F2237" s="63"/>
      <c r="G2237" s="62"/>
      <c r="I2237" s="61"/>
      <c r="K2237" s="62"/>
      <c r="L2237" s="62"/>
      <c r="P2237" s="61"/>
    </row>
    <row r="2238" spans="6:16">
      <c r="F2238" s="63"/>
      <c r="G2238" s="62"/>
      <c r="I2238" s="61"/>
      <c r="K2238" s="62"/>
      <c r="L2238" s="62"/>
      <c r="P2238" s="61"/>
    </row>
    <row r="2239" spans="6:16">
      <c r="F2239" s="63"/>
      <c r="G2239" s="62"/>
      <c r="I2239" s="61"/>
      <c r="K2239" s="62"/>
      <c r="L2239" s="62"/>
      <c r="P2239" s="61"/>
    </row>
    <row r="2240" spans="6:16">
      <c r="F2240" s="63"/>
      <c r="G2240" s="62"/>
      <c r="I2240" s="61"/>
      <c r="K2240" s="62"/>
      <c r="L2240" s="62"/>
      <c r="P2240" s="61"/>
    </row>
    <row r="2241" spans="6:16">
      <c r="F2241" s="63"/>
      <c r="G2241" s="62"/>
      <c r="I2241" s="61"/>
      <c r="K2241" s="62"/>
      <c r="L2241" s="62"/>
      <c r="P2241" s="61"/>
    </row>
    <row r="2242" spans="6:16">
      <c r="F2242" s="63"/>
      <c r="G2242" s="62"/>
      <c r="I2242" s="61"/>
      <c r="K2242" s="62"/>
      <c r="L2242" s="62"/>
      <c r="P2242" s="61"/>
    </row>
    <row r="2243" spans="6:16">
      <c r="F2243" s="63"/>
      <c r="G2243" s="62"/>
      <c r="I2243" s="61"/>
      <c r="K2243" s="62"/>
      <c r="L2243" s="62"/>
      <c r="P2243" s="61"/>
    </row>
    <row r="2244" spans="6:16">
      <c r="F2244" s="63"/>
      <c r="G2244" s="62"/>
      <c r="I2244" s="61"/>
      <c r="K2244" s="62"/>
      <c r="L2244" s="62"/>
      <c r="P2244" s="61"/>
    </row>
    <row r="2245" spans="6:16">
      <c r="F2245" s="63"/>
      <c r="G2245" s="62"/>
      <c r="I2245" s="61"/>
      <c r="K2245" s="62"/>
      <c r="L2245" s="62"/>
      <c r="P2245" s="61"/>
    </row>
    <row r="2246" spans="6:16">
      <c r="F2246" s="63"/>
      <c r="G2246" s="62"/>
      <c r="I2246" s="61"/>
      <c r="K2246" s="62"/>
      <c r="L2246" s="62"/>
      <c r="P2246" s="61"/>
    </row>
    <row r="2247" spans="6:16">
      <c r="F2247" s="63"/>
      <c r="G2247" s="62"/>
      <c r="I2247" s="61"/>
      <c r="K2247" s="62"/>
      <c r="L2247" s="62"/>
      <c r="P2247" s="61"/>
    </row>
    <row r="2248" spans="6:16">
      <c r="F2248" s="63"/>
      <c r="G2248" s="62"/>
      <c r="I2248" s="61"/>
      <c r="K2248" s="62"/>
      <c r="L2248" s="62"/>
      <c r="P2248" s="61"/>
    </row>
    <row r="2249" spans="6:16">
      <c r="F2249" s="63"/>
      <c r="G2249" s="62"/>
      <c r="I2249" s="61"/>
      <c r="K2249" s="62"/>
      <c r="L2249" s="62"/>
      <c r="P2249" s="61"/>
    </row>
    <row r="2250" spans="6:16">
      <c r="F2250" s="63"/>
      <c r="G2250" s="62"/>
      <c r="I2250" s="61"/>
      <c r="K2250" s="62"/>
      <c r="L2250" s="62"/>
      <c r="P2250" s="61"/>
    </row>
    <row r="2251" spans="6:16">
      <c r="F2251" s="63"/>
      <c r="G2251" s="62"/>
      <c r="I2251" s="61"/>
      <c r="K2251" s="62"/>
      <c r="L2251" s="62"/>
      <c r="P2251" s="61"/>
    </row>
    <row r="2252" spans="6:16">
      <c r="F2252" s="63"/>
      <c r="G2252" s="62"/>
      <c r="I2252" s="61"/>
      <c r="K2252" s="62"/>
      <c r="L2252" s="62"/>
      <c r="P2252" s="61"/>
    </row>
    <row r="2253" spans="6:16">
      <c r="F2253" s="63"/>
      <c r="G2253" s="62"/>
      <c r="I2253" s="61"/>
      <c r="K2253" s="62"/>
      <c r="L2253" s="62"/>
      <c r="P2253" s="61"/>
    </row>
    <row r="2254" spans="6:16">
      <c r="F2254" s="63"/>
      <c r="G2254" s="62"/>
      <c r="I2254" s="61"/>
      <c r="K2254" s="62"/>
      <c r="L2254" s="62"/>
      <c r="P2254" s="61"/>
    </row>
    <row r="2255" spans="6:16">
      <c r="F2255" s="63"/>
      <c r="G2255" s="62"/>
      <c r="I2255" s="61"/>
      <c r="K2255" s="62"/>
      <c r="L2255" s="62"/>
      <c r="P2255" s="61"/>
    </row>
    <row r="2256" spans="6:16">
      <c r="F2256" s="63"/>
      <c r="G2256" s="62"/>
      <c r="I2256" s="61"/>
      <c r="K2256" s="62"/>
      <c r="L2256" s="62"/>
      <c r="P2256" s="61"/>
    </row>
    <row r="2257" spans="6:16">
      <c r="F2257" s="63"/>
      <c r="G2257" s="62"/>
      <c r="I2257" s="61"/>
      <c r="K2257" s="62"/>
      <c r="L2257" s="62"/>
      <c r="P2257" s="61"/>
    </row>
    <row r="2258" spans="6:16">
      <c r="F2258" s="63"/>
      <c r="G2258" s="62"/>
      <c r="I2258" s="61"/>
      <c r="K2258" s="62"/>
      <c r="L2258" s="62"/>
      <c r="P2258" s="61"/>
    </row>
    <row r="2259" spans="6:16">
      <c r="F2259" s="63"/>
      <c r="G2259" s="62"/>
      <c r="I2259" s="61"/>
      <c r="K2259" s="62"/>
      <c r="L2259" s="62"/>
      <c r="P2259" s="61"/>
    </row>
    <row r="2260" spans="6:16">
      <c r="F2260" s="63"/>
      <c r="G2260" s="62"/>
      <c r="I2260" s="61"/>
      <c r="K2260" s="62"/>
      <c r="L2260" s="62"/>
      <c r="P2260" s="61"/>
    </row>
    <row r="2261" spans="6:16">
      <c r="F2261" s="63"/>
      <c r="G2261" s="62"/>
      <c r="I2261" s="61"/>
      <c r="K2261" s="62"/>
      <c r="L2261" s="62"/>
      <c r="P2261" s="61"/>
    </row>
    <row r="2262" spans="6:16">
      <c r="F2262" s="63"/>
      <c r="G2262" s="62"/>
      <c r="I2262" s="61"/>
      <c r="K2262" s="62"/>
      <c r="L2262" s="62"/>
      <c r="P2262" s="61"/>
    </row>
    <row r="2263" spans="6:16">
      <c r="F2263" s="63"/>
      <c r="G2263" s="62"/>
      <c r="I2263" s="61"/>
      <c r="K2263" s="62"/>
      <c r="L2263" s="62"/>
      <c r="P2263" s="61"/>
    </row>
    <row r="2264" spans="6:16">
      <c r="F2264" s="63"/>
      <c r="G2264" s="62"/>
      <c r="I2264" s="61"/>
      <c r="K2264" s="62"/>
      <c r="L2264" s="62"/>
      <c r="P2264" s="61"/>
    </row>
    <row r="2265" spans="6:16">
      <c r="F2265" s="63"/>
      <c r="G2265" s="62"/>
      <c r="I2265" s="61"/>
      <c r="K2265" s="62"/>
      <c r="L2265" s="62"/>
      <c r="P2265" s="61"/>
    </row>
    <row r="2266" spans="6:16">
      <c r="F2266" s="63"/>
      <c r="G2266" s="62"/>
      <c r="I2266" s="61"/>
      <c r="K2266" s="62"/>
      <c r="L2266" s="62"/>
      <c r="P2266" s="61"/>
    </row>
    <row r="2267" spans="6:16">
      <c r="F2267" s="63"/>
      <c r="G2267" s="62"/>
      <c r="I2267" s="61"/>
      <c r="K2267" s="62"/>
      <c r="L2267" s="62"/>
      <c r="P2267" s="61"/>
    </row>
    <row r="2268" spans="6:16">
      <c r="F2268" s="63"/>
      <c r="G2268" s="62"/>
      <c r="I2268" s="61"/>
      <c r="K2268" s="62"/>
      <c r="L2268" s="62"/>
      <c r="P2268" s="61"/>
    </row>
    <row r="2269" spans="6:16">
      <c r="F2269" s="63"/>
      <c r="G2269" s="62"/>
      <c r="I2269" s="61"/>
      <c r="K2269" s="62"/>
      <c r="L2269" s="62"/>
      <c r="P2269" s="61"/>
    </row>
    <row r="2270" spans="6:16">
      <c r="F2270" s="63"/>
      <c r="G2270" s="62"/>
      <c r="I2270" s="61"/>
      <c r="K2270" s="62"/>
      <c r="L2270" s="62"/>
      <c r="P2270" s="61"/>
    </row>
    <row r="2271" spans="6:16">
      <c r="F2271" s="63"/>
      <c r="G2271" s="62"/>
      <c r="I2271" s="61"/>
      <c r="K2271" s="62"/>
      <c r="L2271" s="62"/>
      <c r="P2271" s="61"/>
    </row>
    <row r="2272" spans="6:16">
      <c r="F2272" s="63"/>
      <c r="G2272" s="62"/>
      <c r="I2272" s="61"/>
      <c r="K2272" s="62"/>
      <c r="L2272" s="62"/>
      <c r="P2272" s="61"/>
    </row>
    <row r="2273" spans="6:16">
      <c r="F2273" s="63"/>
      <c r="G2273" s="62"/>
      <c r="I2273" s="61"/>
      <c r="K2273" s="62"/>
      <c r="L2273" s="62"/>
      <c r="P2273" s="61"/>
    </row>
    <row r="2274" spans="6:16">
      <c r="F2274" s="63"/>
      <c r="G2274" s="62"/>
      <c r="I2274" s="61"/>
      <c r="K2274" s="62"/>
      <c r="L2274" s="62"/>
      <c r="P2274" s="61"/>
    </row>
    <row r="2275" spans="6:16">
      <c r="F2275" s="63"/>
      <c r="G2275" s="62"/>
      <c r="I2275" s="61"/>
      <c r="K2275" s="62"/>
      <c r="L2275" s="62"/>
      <c r="P2275" s="61"/>
    </row>
    <row r="2276" spans="6:16">
      <c r="F2276" s="63"/>
      <c r="G2276" s="62"/>
      <c r="I2276" s="61"/>
      <c r="K2276" s="62"/>
      <c r="L2276" s="62"/>
      <c r="P2276" s="61"/>
    </row>
    <row r="2277" spans="6:16">
      <c r="F2277" s="63"/>
      <c r="G2277" s="62"/>
      <c r="I2277" s="61"/>
      <c r="K2277" s="62"/>
      <c r="L2277" s="62"/>
      <c r="P2277" s="61"/>
    </row>
    <row r="2278" spans="6:16">
      <c r="F2278" s="63"/>
      <c r="G2278" s="62"/>
      <c r="I2278" s="61"/>
      <c r="K2278" s="62"/>
      <c r="L2278" s="62"/>
      <c r="P2278" s="61"/>
    </row>
    <row r="2279" spans="6:16">
      <c r="F2279" s="63"/>
      <c r="G2279" s="62"/>
      <c r="I2279" s="61"/>
      <c r="K2279" s="62"/>
      <c r="L2279" s="62"/>
      <c r="P2279" s="61"/>
    </row>
    <row r="2280" spans="6:16">
      <c r="F2280" s="63"/>
      <c r="G2280" s="62"/>
      <c r="I2280" s="61"/>
      <c r="K2280" s="62"/>
      <c r="L2280" s="62"/>
      <c r="P2280" s="61"/>
    </row>
    <row r="2281" spans="6:16">
      <c r="F2281" s="63"/>
      <c r="G2281" s="62"/>
      <c r="I2281" s="61"/>
      <c r="K2281" s="62"/>
      <c r="L2281" s="62"/>
      <c r="P2281" s="61"/>
    </row>
    <row r="2282" spans="6:16">
      <c r="F2282" s="63"/>
      <c r="G2282" s="62"/>
      <c r="I2282" s="61"/>
      <c r="K2282" s="62"/>
      <c r="L2282" s="62"/>
      <c r="P2282" s="61"/>
    </row>
    <row r="2283" spans="6:16">
      <c r="F2283" s="63"/>
      <c r="G2283" s="62"/>
      <c r="I2283" s="61"/>
      <c r="K2283" s="62"/>
      <c r="L2283" s="62"/>
      <c r="P2283" s="61"/>
    </row>
    <row r="2284" spans="6:16">
      <c r="F2284" s="63"/>
      <c r="G2284" s="62"/>
      <c r="I2284" s="61"/>
      <c r="K2284" s="62"/>
      <c r="L2284" s="62"/>
      <c r="P2284" s="61"/>
    </row>
    <row r="2285" spans="6:16">
      <c r="F2285" s="63"/>
      <c r="G2285" s="62"/>
      <c r="I2285" s="61"/>
      <c r="K2285" s="62"/>
      <c r="L2285" s="62"/>
      <c r="P2285" s="61"/>
    </row>
    <row r="2286" spans="6:16">
      <c r="F2286" s="63"/>
      <c r="G2286" s="62"/>
      <c r="I2286" s="61"/>
      <c r="K2286" s="62"/>
      <c r="L2286" s="62"/>
      <c r="P2286" s="61"/>
    </row>
    <row r="2287" spans="6:16">
      <c r="F2287" s="63"/>
      <c r="G2287" s="62"/>
      <c r="I2287" s="61"/>
      <c r="K2287" s="62"/>
      <c r="L2287" s="62"/>
      <c r="P2287" s="61"/>
    </row>
    <row r="2288" spans="6:16">
      <c r="F2288" s="63"/>
      <c r="G2288" s="62"/>
      <c r="I2288" s="61"/>
      <c r="K2288" s="62"/>
      <c r="L2288" s="62"/>
      <c r="P2288" s="61"/>
    </row>
    <row r="2289" spans="6:16">
      <c r="F2289" s="63"/>
      <c r="G2289" s="62"/>
      <c r="I2289" s="61"/>
      <c r="K2289" s="62"/>
      <c r="L2289" s="62"/>
      <c r="P2289" s="61"/>
    </row>
    <row r="2290" spans="6:16">
      <c r="F2290" s="63"/>
      <c r="G2290" s="62"/>
      <c r="I2290" s="61"/>
      <c r="K2290" s="62"/>
      <c r="L2290" s="62"/>
      <c r="P2290" s="61"/>
    </row>
    <row r="2291" spans="6:16">
      <c r="F2291" s="63"/>
      <c r="G2291" s="62"/>
      <c r="I2291" s="61"/>
      <c r="K2291" s="62"/>
      <c r="L2291" s="62"/>
      <c r="P2291" s="61"/>
    </row>
    <row r="2292" spans="6:16">
      <c r="F2292" s="63"/>
      <c r="G2292" s="62"/>
      <c r="I2292" s="61"/>
      <c r="K2292" s="62"/>
      <c r="L2292" s="62"/>
      <c r="P2292" s="61"/>
    </row>
    <row r="2293" spans="6:16">
      <c r="F2293" s="63"/>
      <c r="G2293" s="62"/>
      <c r="I2293" s="61"/>
      <c r="K2293" s="62"/>
      <c r="L2293" s="62"/>
      <c r="P2293" s="61"/>
    </row>
    <row r="2294" spans="6:16">
      <c r="F2294" s="63"/>
      <c r="G2294" s="62"/>
      <c r="I2294" s="61"/>
      <c r="K2294" s="62"/>
      <c r="L2294" s="62"/>
      <c r="P2294" s="61"/>
    </row>
    <row r="2295" spans="6:16">
      <c r="F2295" s="63"/>
      <c r="G2295" s="62"/>
      <c r="I2295" s="61"/>
      <c r="K2295" s="62"/>
      <c r="L2295" s="62"/>
      <c r="P2295" s="61"/>
    </row>
    <row r="2296" spans="6:16">
      <c r="F2296" s="63"/>
      <c r="G2296" s="62"/>
      <c r="I2296" s="61"/>
      <c r="K2296" s="62"/>
      <c r="L2296" s="62"/>
      <c r="P2296" s="61"/>
    </row>
    <row r="2297" spans="6:16">
      <c r="F2297" s="63"/>
      <c r="G2297" s="62"/>
      <c r="I2297" s="61"/>
      <c r="K2297" s="62"/>
      <c r="L2297" s="62"/>
      <c r="P2297" s="61"/>
    </row>
    <row r="2298" spans="6:16">
      <c r="F2298" s="63"/>
      <c r="G2298" s="62"/>
      <c r="I2298" s="61"/>
      <c r="K2298" s="62"/>
      <c r="L2298" s="62"/>
      <c r="P2298" s="61"/>
    </row>
    <row r="2299" spans="6:16">
      <c r="F2299" s="63"/>
      <c r="G2299" s="62"/>
      <c r="I2299" s="61"/>
      <c r="K2299" s="62"/>
      <c r="L2299" s="62"/>
      <c r="P2299" s="61"/>
    </row>
    <row r="2300" spans="6:16">
      <c r="F2300" s="63"/>
      <c r="G2300" s="62"/>
      <c r="I2300" s="61"/>
      <c r="K2300" s="62"/>
      <c r="L2300" s="62"/>
      <c r="P2300" s="61"/>
    </row>
    <row r="2301" spans="6:16">
      <c r="F2301" s="63"/>
      <c r="G2301" s="62"/>
      <c r="I2301" s="61"/>
      <c r="K2301" s="62"/>
      <c r="L2301" s="62"/>
      <c r="P2301" s="61"/>
    </row>
    <row r="2302" spans="6:16">
      <c r="F2302" s="63"/>
      <c r="G2302" s="62"/>
      <c r="I2302" s="61"/>
      <c r="K2302" s="62"/>
      <c r="L2302" s="62"/>
      <c r="P2302" s="61"/>
    </row>
    <row r="2303" spans="6:16">
      <c r="F2303" s="63"/>
      <c r="G2303" s="62"/>
      <c r="I2303" s="61"/>
      <c r="K2303" s="62"/>
      <c r="L2303" s="62"/>
      <c r="P2303" s="61"/>
    </row>
    <row r="2304" spans="6:16">
      <c r="F2304" s="63"/>
      <c r="G2304" s="62"/>
      <c r="I2304" s="61"/>
      <c r="K2304" s="62"/>
      <c r="L2304" s="62"/>
      <c r="P2304" s="61"/>
    </row>
    <row r="2305" spans="6:16">
      <c r="F2305" s="63"/>
      <c r="G2305" s="62"/>
      <c r="I2305" s="61"/>
      <c r="K2305" s="62"/>
      <c r="L2305" s="62"/>
      <c r="P2305" s="61"/>
    </row>
    <row r="2306" spans="6:16">
      <c r="F2306" s="63"/>
      <c r="G2306" s="62"/>
      <c r="I2306" s="61"/>
      <c r="K2306" s="62"/>
      <c r="L2306" s="62"/>
      <c r="P2306" s="61"/>
    </row>
    <row r="2307" spans="6:16">
      <c r="F2307" s="63"/>
      <c r="G2307" s="62"/>
      <c r="I2307" s="61"/>
      <c r="K2307" s="62"/>
      <c r="L2307" s="62"/>
      <c r="P2307" s="61"/>
    </row>
    <row r="2308" spans="6:16">
      <c r="F2308" s="63"/>
      <c r="G2308" s="62"/>
      <c r="I2308" s="61"/>
      <c r="K2308" s="62"/>
      <c r="L2308" s="62"/>
      <c r="P2308" s="61"/>
    </row>
    <row r="2309" spans="6:16">
      <c r="F2309" s="63"/>
      <c r="G2309" s="62"/>
      <c r="I2309" s="61"/>
      <c r="K2309" s="62"/>
      <c r="L2309" s="62"/>
      <c r="P2309" s="61"/>
    </row>
    <row r="2310" spans="6:16">
      <c r="F2310" s="63"/>
      <c r="G2310" s="62"/>
      <c r="I2310" s="61"/>
      <c r="K2310" s="62"/>
      <c r="L2310" s="62"/>
      <c r="P2310" s="61"/>
    </row>
    <row r="2311" spans="6:16">
      <c r="F2311" s="63"/>
      <c r="G2311" s="62"/>
      <c r="I2311" s="61"/>
      <c r="K2311" s="62"/>
      <c r="L2311" s="62"/>
      <c r="P2311" s="61"/>
    </row>
    <row r="2312" spans="6:16">
      <c r="F2312" s="63"/>
      <c r="G2312" s="62"/>
      <c r="I2312" s="61"/>
      <c r="K2312" s="62"/>
      <c r="L2312" s="62"/>
      <c r="P2312" s="61"/>
    </row>
    <row r="2313" spans="6:16">
      <c r="F2313" s="63"/>
      <c r="G2313" s="62"/>
      <c r="I2313" s="61"/>
      <c r="K2313" s="62"/>
      <c r="L2313" s="62"/>
      <c r="P2313" s="61"/>
    </row>
    <row r="2314" spans="6:16">
      <c r="F2314" s="63"/>
      <c r="G2314" s="62"/>
      <c r="I2314" s="61"/>
      <c r="K2314" s="62"/>
      <c r="L2314" s="62"/>
      <c r="P2314" s="61"/>
    </row>
    <row r="2315" spans="6:16">
      <c r="F2315" s="63"/>
      <c r="G2315" s="62"/>
      <c r="I2315" s="61"/>
      <c r="K2315" s="62"/>
      <c r="L2315" s="62"/>
      <c r="P2315" s="61"/>
    </row>
    <row r="2316" spans="6:16">
      <c r="F2316" s="63"/>
      <c r="G2316" s="62"/>
      <c r="I2316" s="61"/>
      <c r="K2316" s="62"/>
      <c r="L2316" s="62"/>
      <c r="P2316" s="61"/>
    </row>
    <row r="2317" spans="6:16">
      <c r="F2317" s="63"/>
      <c r="G2317" s="62"/>
      <c r="I2317" s="61"/>
      <c r="K2317" s="62"/>
      <c r="L2317" s="62"/>
      <c r="P2317" s="61"/>
    </row>
    <row r="2318" spans="6:16">
      <c r="F2318" s="63"/>
      <c r="G2318" s="62"/>
      <c r="I2318" s="61"/>
      <c r="K2318" s="62"/>
      <c r="L2318" s="62"/>
      <c r="P2318" s="61"/>
    </row>
    <row r="2319" spans="6:16">
      <c r="F2319" s="63"/>
      <c r="G2319" s="62"/>
      <c r="I2319" s="61"/>
      <c r="K2319" s="62"/>
      <c r="L2319" s="62"/>
      <c r="P2319" s="61"/>
    </row>
    <row r="2320" spans="6:16">
      <c r="F2320" s="63"/>
      <c r="G2320" s="62"/>
      <c r="I2320" s="61"/>
      <c r="K2320" s="62"/>
      <c r="L2320" s="62"/>
      <c r="P2320" s="61"/>
    </row>
    <row r="2321" spans="6:16">
      <c r="F2321" s="63"/>
      <c r="G2321" s="62"/>
      <c r="I2321" s="61"/>
      <c r="K2321" s="62"/>
      <c r="L2321" s="62"/>
      <c r="P2321" s="61"/>
    </row>
    <row r="2322" spans="6:16">
      <c r="F2322" s="63"/>
      <c r="G2322" s="62"/>
      <c r="I2322" s="61"/>
      <c r="K2322" s="62"/>
      <c r="L2322" s="62"/>
      <c r="P2322" s="61"/>
    </row>
    <row r="2323" spans="6:16">
      <c r="F2323" s="63"/>
      <c r="G2323" s="62"/>
      <c r="I2323" s="61"/>
      <c r="K2323" s="62"/>
      <c r="L2323" s="62"/>
      <c r="P2323" s="61"/>
    </row>
    <row r="2324" spans="6:16">
      <c r="F2324" s="63"/>
      <c r="G2324" s="62"/>
      <c r="I2324" s="61"/>
      <c r="K2324" s="62"/>
      <c r="L2324" s="62"/>
      <c r="P2324" s="61"/>
    </row>
    <row r="2325" spans="6:16">
      <c r="F2325" s="63"/>
      <c r="G2325" s="62"/>
      <c r="I2325" s="61"/>
      <c r="K2325" s="62"/>
      <c r="L2325" s="62"/>
      <c r="P2325" s="61"/>
    </row>
    <row r="2326" spans="6:16">
      <c r="F2326" s="63"/>
      <c r="G2326" s="62"/>
      <c r="I2326" s="61"/>
      <c r="K2326" s="62"/>
      <c r="L2326" s="62"/>
      <c r="P2326" s="61"/>
    </row>
    <row r="2327" spans="6:16">
      <c r="F2327" s="63"/>
      <c r="G2327" s="62"/>
      <c r="I2327" s="61"/>
      <c r="K2327" s="62"/>
      <c r="L2327" s="62"/>
      <c r="P2327" s="61"/>
    </row>
    <row r="2328" spans="6:16">
      <c r="F2328" s="63"/>
      <c r="G2328" s="62"/>
      <c r="I2328" s="61"/>
      <c r="K2328" s="62"/>
      <c r="L2328" s="62"/>
      <c r="P2328" s="61"/>
    </row>
    <row r="2329" spans="6:16">
      <c r="F2329" s="63"/>
      <c r="G2329" s="62"/>
      <c r="I2329" s="61"/>
      <c r="K2329" s="62"/>
      <c r="L2329" s="62"/>
      <c r="P2329" s="61"/>
    </row>
    <row r="2330" spans="6:16">
      <c r="F2330" s="63"/>
      <c r="G2330" s="62"/>
      <c r="I2330" s="61"/>
      <c r="K2330" s="62"/>
      <c r="L2330" s="62"/>
      <c r="P2330" s="61"/>
    </row>
    <row r="2331" spans="6:16">
      <c r="F2331" s="63"/>
      <c r="G2331" s="62"/>
      <c r="I2331" s="61"/>
      <c r="K2331" s="62"/>
      <c r="L2331" s="62"/>
      <c r="P2331" s="61"/>
    </row>
    <row r="2332" spans="6:16">
      <c r="F2332" s="63"/>
      <c r="G2332" s="62"/>
      <c r="I2332" s="61"/>
      <c r="K2332" s="62"/>
      <c r="L2332" s="62"/>
      <c r="P2332" s="61"/>
    </row>
    <row r="2333" spans="6:16">
      <c r="F2333" s="63"/>
      <c r="G2333" s="62"/>
      <c r="I2333" s="61"/>
      <c r="K2333" s="62"/>
      <c r="L2333" s="62"/>
      <c r="P2333" s="61"/>
    </row>
    <row r="2334" spans="6:16">
      <c r="F2334" s="63"/>
      <c r="G2334" s="62"/>
      <c r="I2334" s="61"/>
      <c r="K2334" s="62"/>
      <c r="L2334" s="62"/>
      <c r="P2334" s="61"/>
    </row>
    <row r="2335" spans="6:16">
      <c r="F2335" s="63"/>
      <c r="G2335" s="62"/>
      <c r="I2335" s="61"/>
      <c r="K2335" s="62"/>
      <c r="L2335" s="62"/>
      <c r="P2335" s="61"/>
    </row>
    <row r="2336" spans="6:16">
      <c r="F2336" s="63"/>
      <c r="G2336" s="62"/>
      <c r="I2336" s="61"/>
      <c r="K2336" s="62"/>
      <c r="L2336" s="62"/>
      <c r="P2336" s="61"/>
    </row>
    <row r="2337" spans="6:16">
      <c r="F2337" s="63"/>
      <c r="G2337" s="62"/>
      <c r="I2337" s="61"/>
      <c r="K2337" s="62"/>
      <c r="L2337" s="62"/>
      <c r="P2337" s="61"/>
    </row>
    <row r="2338" spans="6:16">
      <c r="F2338" s="63"/>
      <c r="G2338" s="62"/>
      <c r="I2338" s="61"/>
      <c r="K2338" s="62"/>
      <c r="L2338" s="62"/>
      <c r="P2338" s="61"/>
    </row>
    <row r="2339" spans="6:16">
      <c r="F2339" s="63"/>
      <c r="G2339" s="62"/>
      <c r="I2339" s="61"/>
      <c r="K2339" s="62"/>
      <c r="L2339" s="62"/>
      <c r="P2339" s="61"/>
    </row>
    <row r="2340" spans="6:16">
      <c r="F2340" s="63"/>
      <c r="G2340" s="62"/>
      <c r="I2340" s="61"/>
      <c r="K2340" s="62"/>
      <c r="L2340" s="62"/>
      <c r="P2340" s="61"/>
    </row>
    <row r="2341" spans="6:16">
      <c r="F2341" s="63"/>
      <c r="G2341" s="62"/>
      <c r="I2341" s="61"/>
      <c r="K2341" s="62"/>
      <c r="L2341" s="62"/>
      <c r="P2341" s="61"/>
    </row>
    <row r="2342" spans="6:16">
      <c r="F2342" s="63"/>
      <c r="G2342" s="62"/>
      <c r="I2342" s="61"/>
      <c r="K2342" s="62"/>
      <c r="L2342" s="62"/>
      <c r="P2342" s="61"/>
    </row>
    <row r="2343" spans="6:16">
      <c r="F2343" s="63"/>
      <c r="G2343" s="62"/>
      <c r="I2343" s="61"/>
      <c r="K2343" s="62"/>
      <c r="L2343" s="62"/>
      <c r="P2343" s="61"/>
    </row>
    <row r="2344" spans="6:16">
      <c r="F2344" s="63"/>
      <c r="G2344" s="62"/>
      <c r="I2344" s="61"/>
      <c r="K2344" s="62"/>
      <c r="L2344" s="62"/>
      <c r="P2344" s="61"/>
    </row>
    <row r="2345" spans="6:16">
      <c r="F2345" s="63"/>
      <c r="G2345" s="62"/>
      <c r="I2345" s="61"/>
      <c r="K2345" s="62"/>
      <c r="L2345" s="62"/>
      <c r="P2345" s="61"/>
    </row>
    <row r="2346" spans="6:16">
      <c r="F2346" s="63"/>
      <c r="G2346" s="62"/>
      <c r="I2346" s="61"/>
      <c r="K2346" s="62"/>
      <c r="L2346" s="62"/>
      <c r="P2346" s="61"/>
    </row>
    <row r="2347" spans="6:16">
      <c r="F2347" s="63"/>
      <c r="G2347" s="62"/>
      <c r="I2347" s="61"/>
      <c r="K2347" s="62"/>
      <c r="L2347" s="62"/>
      <c r="P2347" s="61"/>
    </row>
    <row r="2348" spans="6:16">
      <c r="F2348" s="63"/>
      <c r="G2348" s="62"/>
      <c r="I2348" s="61"/>
      <c r="K2348" s="62"/>
      <c r="L2348" s="62"/>
      <c r="P2348" s="61"/>
    </row>
    <row r="2349" spans="6:16">
      <c r="F2349" s="63"/>
      <c r="G2349" s="62"/>
      <c r="I2349" s="61"/>
      <c r="K2349" s="62"/>
      <c r="L2349" s="62"/>
      <c r="P2349" s="61"/>
    </row>
    <row r="2350" spans="6:16">
      <c r="F2350" s="63"/>
      <c r="G2350" s="62"/>
      <c r="I2350" s="61"/>
      <c r="K2350" s="62"/>
      <c r="L2350" s="62"/>
      <c r="P2350" s="61"/>
    </row>
    <row r="2351" spans="6:16">
      <c r="F2351" s="63"/>
      <c r="G2351" s="62"/>
      <c r="I2351" s="61"/>
      <c r="K2351" s="62"/>
      <c r="L2351" s="62"/>
      <c r="P2351" s="61"/>
    </row>
    <row r="2352" spans="6:16">
      <c r="F2352" s="63"/>
      <c r="G2352" s="62"/>
      <c r="I2352" s="61"/>
      <c r="K2352" s="62"/>
      <c r="L2352" s="62"/>
      <c r="P2352" s="61"/>
    </row>
    <row r="2353" spans="6:16">
      <c r="F2353" s="63"/>
      <c r="G2353" s="62"/>
      <c r="I2353" s="61"/>
      <c r="K2353" s="62"/>
      <c r="L2353" s="62"/>
      <c r="P2353" s="61"/>
    </row>
    <row r="2354" spans="6:16">
      <c r="F2354" s="63"/>
      <c r="G2354" s="62"/>
      <c r="I2354" s="61"/>
      <c r="K2354" s="62"/>
      <c r="L2354" s="62"/>
      <c r="P2354" s="61"/>
    </row>
    <row r="2355" spans="6:16">
      <c r="F2355" s="63"/>
      <c r="G2355" s="62"/>
      <c r="I2355" s="61"/>
      <c r="K2355" s="62"/>
      <c r="L2355" s="62"/>
      <c r="P2355" s="61"/>
    </row>
    <row r="2356" spans="6:16">
      <c r="F2356" s="63"/>
      <c r="G2356" s="62"/>
      <c r="I2356" s="61"/>
      <c r="K2356" s="62"/>
      <c r="L2356" s="62"/>
      <c r="P2356" s="61"/>
    </row>
    <row r="2357" spans="6:16">
      <c r="F2357" s="63"/>
      <c r="G2357" s="62"/>
      <c r="I2357" s="61"/>
      <c r="K2357" s="62"/>
      <c r="L2357" s="62"/>
      <c r="P2357" s="61"/>
    </row>
    <row r="2358" spans="6:16">
      <c r="F2358" s="63"/>
      <c r="G2358" s="62"/>
      <c r="I2358" s="61"/>
      <c r="K2358" s="62"/>
      <c r="L2358" s="62"/>
      <c r="P2358" s="61"/>
    </row>
    <row r="2359" spans="6:16">
      <c r="F2359" s="63"/>
      <c r="G2359" s="62"/>
      <c r="I2359" s="61"/>
      <c r="K2359" s="62"/>
      <c r="L2359" s="62"/>
      <c r="P2359" s="61"/>
    </row>
    <row r="2360" spans="6:16">
      <c r="F2360" s="63"/>
      <c r="G2360" s="62"/>
      <c r="I2360" s="61"/>
      <c r="K2360" s="62"/>
      <c r="L2360" s="62"/>
      <c r="P2360" s="61"/>
    </row>
    <row r="2361" spans="6:16">
      <c r="F2361" s="63"/>
      <c r="G2361" s="62"/>
      <c r="I2361" s="61"/>
      <c r="K2361" s="62"/>
      <c r="L2361" s="62"/>
      <c r="P2361" s="61"/>
    </row>
    <row r="2362" spans="6:16">
      <c r="F2362" s="63"/>
      <c r="G2362" s="62"/>
      <c r="I2362" s="61"/>
      <c r="K2362" s="62"/>
      <c r="L2362" s="62"/>
      <c r="P2362" s="61"/>
    </row>
    <row r="2363" spans="6:16">
      <c r="F2363" s="63"/>
      <c r="G2363" s="62"/>
      <c r="I2363" s="61"/>
      <c r="K2363" s="62"/>
      <c r="L2363" s="62"/>
      <c r="P2363" s="61"/>
    </row>
    <row r="2364" spans="6:16">
      <c r="F2364" s="63"/>
      <c r="G2364" s="62"/>
      <c r="I2364" s="61"/>
      <c r="K2364" s="62"/>
      <c r="L2364" s="62"/>
      <c r="P2364" s="61"/>
    </row>
    <row r="2365" spans="6:16">
      <c r="F2365" s="63"/>
      <c r="G2365" s="62"/>
      <c r="I2365" s="61"/>
      <c r="K2365" s="62"/>
      <c r="L2365" s="62"/>
      <c r="P2365" s="61"/>
    </row>
    <row r="2366" spans="6:16">
      <c r="F2366" s="63"/>
      <c r="G2366" s="62"/>
      <c r="I2366" s="61"/>
      <c r="K2366" s="62"/>
      <c r="L2366" s="62"/>
      <c r="P2366" s="61"/>
    </row>
    <row r="2367" spans="6:16">
      <c r="F2367" s="63"/>
      <c r="G2367" s="62"/>
      <c r="I2367" s="61"/>
      <c r="K2367" s="62"/>
      <c r="L2367" s="62"/>
      <c r="P2367" s="61"/>
    </row>
    <row r="2368" spans="6:16">
      <c r="F2368" s="63"/>
      <c r="G2368" s="62"/>
      <c r="I2368" s="61"/>
      <c r="K2368" s="62"/>
      <c r="L2368" s="62"/>
      <c r="P2368" s="61"/>
    </row>
    <row r="2369" spans="6:16">
      <c r="F2369" s="63"/>
      <c r="G2369" s="62"/>
      <c r="I2369" s="61"/>
      <c r="K2369" s="62"/>
      <c r="L2369" s="62"/>
      <c r="P2369" s="61"/>
    </row>
    <row r="2370" spans="6:16">
      <c r="F2370" s="63"/>
      <c r="G2370" s="62"/>
      <c r="I2370" s="61"/>
      <c r="K2370" s="62"/>
      <c r="L2370" s="62"/>
      <c r="P2370" s="61"/>
    </row>
    <row r="2371" spans="6:16">
      <c r="F2371" s="63"/>
      <c r="G2371" s="62"/>
      <c r="I2371" s="61"/>
      <c r="K2371" s="62"/>
      <c r="L2371" s="62"/>
      <c r="P2371" s="61"/>
    </row>
    <row r="2372" spans="6:16">
      <c r="F2372" s="63"/>
      <c r="G2372" s="62"/>
      <c r="I2372" s="61"/>
      <c r="K2372" s="62"/>
      <c r="L2372" s="62"/>
      <c r="P2372" s="61"/>
    </row>
    <row r="2373" spans="6:16">
      <c r="F2373" s="63"/>
      <c r="G2373" s="62"/>
      <c r="I2373" s="61"/>
      <c r="K2373" s="62"/>
      <c r="L2373" s="62"/>
      <c r="P2373" s="61"/>
    </row>
    <row r="2374" spans="6:16">
      <c r="F2374" s="63"/>
      <c r="G2374" s="62"/>
      <c r="I2374" s="61"/>
      <c r="K2374" s="62"/>
      <c r="L2374" s="62"/>
      <c r="P2374" s="61"/>
    </row>
    <row r="2375" spans="6:16">
      <c r="F2375" s="63"/>
      <c r="G2375" s="62"/>
      <c r="I2375" s="61"/>
      <c r="K2375" s="62"/>
      <c r="L2375" s="62"/>
      <c r="P2375" s="61"/>
    </row>
    <row r="2376" spans="6:16">
      <c r="F2376" s="63"/>
      <c r="G2376" s="62"/>
      <c r="I2376" s="61"/>
      <c r="K2376" s="62"/>
      <c r="L2376" s="62"/>
      <c r="P2376" s="61"/>
    </row>
    <row r="2377" spans="6:16">
      <c r="F2377" s="63"/>
      <c r="G2377" s="62"/>
      <c r="I2377" s="61"/>
      <c r="K2377" s="62"/>
      <c r="L2377" s="62"/>
      <c r="P2377" s="61"/>
    </row>
    <row r="2378" spans="6:16">
      <c r="F2378" s="63"/>
      <c r="G2378" s="62"/>
      <c r="I2378" s="61"/>
      <c r="K2378" s="62"/>
      <c r="L2378" s="62"/>
      <c r="P2378" s="61"/>
    </row>
    <row r="2379" spans="6:16">
      <c r="F2379" s="63"/>
      <c r="G2379" s="62"/>
      <c r="I2379" s="61"/>
      <c r="K2379" s="62"/>
      <c r="L2379" s="62"/>
      <c r="P2379" s="61"/>
    </row>
    <row r="2380" spans="6:16">
      <c r="F2380" s="63"/>
      <c r="G2380" s="62"/>
      <c r="I2380" s="61"/>
      <c r="K2380" s="62"/>
      <c r="L2380" s="62"/>
      <c r="P2380" s="61"/>
    </row>
    <row r="2381" spans="6:16">
      <c r="F2381" s="63"/>
      <c r="G2381" s="62"/>
      <c r="I2381" s="61"/>
      <c r="K2381" s="62"/>
      <c r="L2381" s="62"/>
      <c r="P2381" s="61"/>
    </row>
    <row r="2382" spans="6:16">
      <c r="F2382" s="63"/>
      <c r="G2382" s="62"/>
      <c r="I2382" s="61"/>
      <c r="K2382" s="62"/>
      <c r="L2382" s="62"/>
      <c r="P2382" s="61"/>
    </row>
    <row r="2383" spans="6:16">
      <c r="F2383" s="63"/>
      <c r="G2383" s="62"/>
      <c r="I2383" s="61"/>
      <c r="K2383" s="62"/>
      <c r="L2383" s="62"/>
      <c r="P2383" s="61"/>
    </row>
    <row r="2384" spans="6:16">
      <c r="F2384" s="63"/>
      <c r="G2384" s="62"/>
      <c r="I2384" s="61"/>
      <c r="K2384" s="62"/>
      <c r="L2384" s="62"/>
      <c r="P2384" s="61"/>
    </row>
    <row r="2385" spans="6:16">
      <c r="F2385" s="63"/>
      <c r="G2385" s="62"/>
      <c r="I2385" s="61"/>
      <c r="K2385" s="62"/>
      <c r="L2385" s="62"/>
      <c r="P2385" s="61"/>
    </row>
    <row r="2386" spans="6:16">
      <c r="F2386" s="63"/>
      <c r="G2386" s="62"/>
      <c r="I2386" s="61"/>
      <c r="K2386" s="62"/>
      <c r="L2386" s="62"/>
      <c r="P2386" s="61"/>
    </row>
    <row r="2387" spans="6:16">
      <c r="F2387" s="63"/>
      <c r="G2387" s="62"/>
      <c r="I2387" s="61"/>
      <c r="K2387" s="62"/>
      <c r="L2387" s="62"/>
      <c r="P2387" s="61"/>
    </row>
    <row r="2388" spans="6:16">
      <c r="F2388" s="63"/>
      <c r="G2388" s="62"/>
      <c r="I2388" s="61"/>
      <c r="K2388" s="62"/>
      <c r="L2388" s="62"/>
      <c r="P2388" s="61"/>
    </row>
    <row r="2389" spans="6:16">
      <c r="F2389" s="63"/>
      <c r="G2389" s="62"/>
      <c r="I2389" s="61"/>
      <c r="K2389" s="62"/>
      <c r="L2389" s="62"/>
      <c r="P2389" s="61"/>
    </row>
    <row r="2390" spans="6:16">
      <c r="F2390" s="63"/>
      <c r="G2390" s="62"/>
      <c r="I2390" s="61"/>
      <c r="K2390" s="62"/>
      <c r="L2390" s="62"/>
      <c r="P2390" s="61"/>
    </row>
    <row r="2391" spans="6:16">
      <c r="F2391" s="63"/>
      <c r="G2391" s="62"/>
      <c r="I2391" s="61"/>
      <c r="K2391" s="62"/>
      <c r="L2391" s="62"/>
      <c r="P2391" s="61"/>
    </row>
    <row r="2392" spans="6:16">
      <c r="F2392" s="63"/>
      <c r="G2392" s="62"/>
      <c r="I2392" s="61"/>
      <c r="K2392" s="62"/>
      <c r="L2392" s="62"/>
      <c r="P2392" s="61"/>
    </row>
    <row r="2393" spans="6:16">
      <c r="F2393" s="63"/>
      <c r="G2393" s="62"/>
      <c r="I2393" s="61"/>
      <c r="K2393" s="62"/>
      <c r="L2393" s="62"/>
      <c r="P2393" s="61"/>
    </row>
    <row r="2394" spans="6:16">
      <c r="F2394" s="63"/>
      <c r="G2394" s="62"/>
      <c r="I2394" s="61"/>
      <c r="K2394" s="62"/>
      <c r="L2394" s="62"/>
      <c r="P2394" s="61"/>
    </row>
    <row r="2395" spans="6:16">
      <c r="F2395" s="63"/>
      <c r="G2395" s="62"/>
      <c r="I2395" s="61"/>
      <c r="K2395" s="62"/>
      <c r="L2395" s="62"/>
      <c r="P2395" s="61"/>
    </row>
    <row r="2396" spans="6:16">
      <c r="F2396" s="63"/>
      <c r="G2396" s="62"/>
      <c r="I2396" s="61"/>
      <c r="K2396" s="62"/>
      <c r="L2396" s="62"/>
      <c r="P2396" s="61"/>
    </row>
    <row r="2397" spans="6:16">
      <c r="F2397" s="63"/>
      <c r="G2397" s="62"/>
      <c r="I2397" s="61"/>
      <c r="K2397" s="62"/>
      <c r="L2397" s="62"/>
      <c r="P2397" s="61"/>
    </row>
    <row r="2398" spans="6:16">
      <c r="F2398" s="63"/>
      <c r="G2398" s="62"/>
      <c r="I2398" s="61"/>
      <c r="K2398" s="62"/>
      <c r="L2398" s="62"/>
      <c r="P2398" s="61"/>
    </row>
    <row r="2399" spans="6:16">
      <c r="F2399" s="63"/>
      <c r="G2399" s="62"/>
      <c r="I2399" s="61"/>
      <c r="K2399" s="62"/>
      <c r="L2399" s="62"/>
      <c r="P2399" s="61"/>
    </row>
    <row r="2400" spans="6:16">
      <c r="F2400" s="63"/>
      <c r="G2400" s="62"/>
      <c r="I2400" s="61"/>
      <c r="K2400" s="62"/>
      <c r="L2400" s="62"/>
      <c r="P2400" s="61"/>
    </row>
    <row r="2401" spans="6:16">
      <c r="F2401" s="63"/>
      <c r="G2401" s="62"/>
      <c r="I2401" s="61"/>
      <c r="K2401" s="62"/>
      <c r="L2401" s="62"/>
      <c r="P2401" s="61"/>
    </row>
    <row r="2402" spans="6:16">
      <c r="F2402" s="63"/>
      <c r="G2402" s="62"/>
      <c r="I2402" s="61"/>
      <c r="K2402" s="62"/>
      <c r="L2402" s="62"/>
      <c r="P2402" s="61"/>
    </row>
    <row r="2403" spans="6:16">
      <c r="F2403" s="63"/>
      <c r="G2403" s="62"/>
      <c r="I2403" s="61"/>
      <c r="K2403" s="62"/>
      <c r="L2403" s="62"/>
      <c r="P2403" s="61"/>
    </row>
    <row r="2404" spans="6:16">
      <c r="F2404" s="63"/>
      <c r="G2404" s="62"/>
      <c r="I2404" s="61"/>
      <c r="K2404" s="62"/>
      <c r="L2404" s="62"/>
      <c r="P2404" s="61"/>
    </row>
    <row r="2405" spans="6:16">
      <c r="F2405" s="63"/>
      <c r="G2405" s="62"/>
      <c r="I2405" s="61"/>
      <c r="K2405" s="62"/>
      <c r="L2405" s="62"/>
      <c r="P2405" s="61"/>
    </row>
    <row r="2406" spans="6:16">
      <c r="F2406" s="63"/>
      <c r="G2406" s="62"/>
      <c r="I2406" s="61"/>
      <c r="K2406" s="62"/>
      <c r="L2406" s="62"/>
      <c r="P2406" s="61"/>
    </row>
    <row r="2407" spans="6:16">
      <c r="F2407" s="63"/>
      <c r="G2407" s="62"/>
      <c r="I2407" s="61"/>
      <c r="K2407" s="62"/>
      <c r="L2407" s="62"/>
      <c r="P2407" s="61"/>
    </row>
    <row r="2408" spans="6:16">
      <c r="F2408" s="63"/>
      <c r="G2408" s="62"/>
      <c r="I2408" s="61"/>
      <c r="K2408" s="62"/>
      <c r="L2408" s="62"/>
      <c r="P2408" s="61"/>
    </row>
    <row r="2409" spans="6:16">
      <c r="F2409" s="63"/>
      <c r="G2409" s="62"/>
      <c r="I2409" s="61"/>
      <c r="K2409" s="62"/>
      <c r="L2409" s="62"/>
      <c r="P2409" s="61"/>
    </row>
    <row r="2410" spans="6:16">
      <c r="F2410" s="63"/>
      <c r="G2410" s="62"/>
      <c r="I2410" s="61"/>
      <c r="K2410" s="62"/>
      <c r="L2410" s="62"/>
      <c r="P2410" s="61"/>
    </row>
    <row r="2411" spans="6:16">
      <c r="F2411" s="63"/>
      <c r="G2411" s="62"/>
      <c r="I2411" s="61"/>
      <c r="K2411" s="62"/>
      <c r="L2411" s="62"/>
      <c r="P2411" s="61"/>
    </row>
    <row r="2412" spans="6:16">
      <c r="F2412" s="63"/>
      <c r="G2412" s="62"/>
      <c r="I2412" s="61"/>
      <c r="K2412" s="62"/>
      <c r="L2412" s="62"/>
      <c r="P2412" s="61"/>
    </row>
    <row r="2413" spans="6:16">
      <c r="F2413" s="63"/>
      <c r="G2413" s="62"/>
      <c r="I2413" s="61"/>
      <c r="K2413" s="62"/>
      <c r="L2413" s="62"/>
      <c r="P2413" s="61"/>
    </row>
    <row r="2414" spans="6:16">
      <c r="F2414" s="63"/>
      <c r="G2414" s="62"/>
      <c r="I2414" s="61"/>
      <c r="K2414" s="62"/>
      <c r="L2414" s="62"/>
      <c r="P2414" s="61"/>
    </row>
    <row r="2415" spans="6:16">
      <c r="F2415" s="63"/>
      <c r="G2415" s="62"/>
      <c r="I2415" s="61"/>
      <c r="K2415" s="62"/>
      <c r="L2415" s="62"/>
      <c r="P2415" s="61"/>
    </row>
    <row r="2416" spans="6:16">
      <c r="F2416" s="63"/>
      <c r="G2416" s="62"/>
      <c r="I2416" s="61"/>
      <c r="K2416" s="62"/>
      <c r="L2416" s="62"/>
      <c r="P2416" s="61"/>
    </row>
    <row r="2417" spans="6:16">
      <c r="F2417" s="63"/>
      <c r="G2417" s="62"/>
      <c r="I2417" s="61"/>
      <c r="K2417" s="62"/>
      <c r="L2417" s="62"/>
      <c r="P2417" s="61"/>
    </row>
    <row r="2418" spans="6:16">
      <c r="F2418" s="63"/>
      <c r="G2418" s="62"/>
      <c r="I2418" s="61"/>
      <c r="K2418" s="62"/>
      <c r="L2418" s="62"/>
      <c r="P2418" s="61"/>
    </row>
    <row r="2419" spans="6:16">
      <c r="F2419" s="63"/>
      <c r="G2419" s="62"/>
      <c r="I2419" s="61"/>
      <c r="K2419" s="62"/>
      <c r="L2419" s="62"/>
      <c r="P2419" s="61"/>
    </row>
    <row r="2420" spans="6:16">
      <c r="F2420" s="63"/>
      <c r="G2420" s="62"/>
      <c r="I2420" s="61"/>
      <c r="K2420" s="62"/>
      <c r="L2420" s="62"/>
      <c r="P2420" s="61"/>
    </row>
    <row r="2421" spans="6:16">
      <c r="F2421" s="63"/>
      <c r="G2421" s="62"/>
      <c r="I2421" s="61"/>
      <c r="K2421" s="62"/>
      <c r="L2421" s="62"/>
      <c r="P2421" s="61"/>
    </row>
    <row r="2422" spans="6:16">
      <c r="F2422" s="63"/>
      <c r="G2422" s="62"/>
      <c r="I2422" s="61"/>
      <c r="K2422" s="62"/>
      <c r="L2422" s="62"/>
      <c r="P2422" s="61"/>
    </row>
    <row r="2423" spans="6:16">
      <c r="F2423" s="63"/>
      <c r="G2423" s="62"/>
      <c r="I2423" s="61"/>
      <c r="K2423" s="62"/>
      <c r="L2423" s="62"/>
      <c r="P2423" s="61"/>
    </row>
    <row r="2424" spans="6:16">
      <c r="F2424" s="63"/>
      <c r="G2424" s="62"/>
      <c r="I2424" s="61"/>
      <c r="K2424" s="62"/>
      <c r="L2424" s="62"/>
      <c r="P2424" s="61"/>
    </row>
    <row r="2425" spans="6:16">
      <c r="F2425" s="63"/>
      <c r="G2425" s="62"/>
      <c r="I2425" s="61"/>
      <c r="K2425" s="62"/>
      <c r="L2425" s="62"/>
      <c r="P2425" s="61"/>
    </row>
    <row r="2426" spans="6:16">
      <c r="F2426" s="63"/>
      <c r="G2426" s="62"/>
      <c r="I2426" s="61"/>
      <c r="K2426" s="62"/>
      <c r="L2426" s="62"/>
      <c r="P2426" s="61"/>
    </row>
    <row r="2427" spans="6:16">
      <c r="F2427" s="63"/>
      <c r="G2427" s="62"/>
      <c r="I2427" s="61"/>
      <c r="K2427" s="62"/>
      <c r="L2427" s="62"/>
      <c r="P2427" s="61"/>
    </row>
    <row r="2428" spans="6:16">
      <c r="F2428" s="63"/>
      <c r="G2428" s="62"/>
      <c r="I2428" s="61"/>
      <c r="K2428" s="62"/>
      <c r="L2428" s="62"/>
      <c r="P2428" s="61"/>
    </row>
    <row r="2429" spans="6:16">
      <c r="F2429" s="63"/>
      <c r="G2429" s="62"/>
      <c r="I2429" s="61"/>
      <c r="K2429" s="62"/>
      <c r="L2429" s="62"/>
      <c r="P2429" s="61"/>
    </row>
    <row r="2430" spans="6:16">
      <c r="F2430" s="63"/>
      <c r="G2430" s="62"/>
      <c r="I2430" s="61"/>
      <c r="K2430" s="62"/>
      <c r="L2430" s="62"/>
      <c r="P2430" s="61"/>
    </row>
    <row r="2431" spans="6:16">
      <c r="F2431" s="63"/>
      <c r="G2431" s="62"/>
      <c r="I2431" s="61"/>
      <c r="K2431" s="62"/>
      <c r="L2431" s="62"/>
      <c r="P2431" s="61"/>
    </row>
    <row r="2432" spans="6:16">
      <c r="F2432" s="63"/>
      <c r="G2432" s="62"/>
      <c r="I2432" s="61"/>
      <c r="K2432" s="62"/>
      <c r="L2432" s="62"/>
      <c r="P2432" s="61"/>
    </row>
    <row r="2433" spans="6:16">
      <c r="F2433" s="63"/>
      <c r="G2433" s="62"/>
      <c r="I2433" s="61"/>
      <c r="K2433" s="62"/>
      <c r="L2433" s="62"/>
      <c r="P2433" s="61"/>
    </row>
    <row r="2434" spans="6:16">
      <c r="F2434" s="63"/>
      <c r="G2434" s="62"/>
      <c r="I2434" s="61"/>
      <c r="K2434" s="62"/>
      <c r="L2434" s="62"/>
      <c r="P2434" s="61"/>
    </row>
    <row r="2435" spans="6:16">
      <c r="F2435" s="63"/>
      <c r="G2435" s="62"/>
      <c r="I2435" s="61"/>
      <c r="K2435" s="62"/>
      <c r="L2435" s="62"/>
      <c r="P2435" s="61"/>
    </row>
    <row r="2436" spans="6:16">
      <c r="F2436" s="63"/>
      <c r="G2436" s="62"/>
      <c r="I2436" s="61"/>
      <c r="K2436" s="62"/>
      <c r="L2436" s="62"/>
      <c r="P2436" s="61"/>
    </row>
    <row r="2437" spans="6:16">
      <c r="F2437" s="63"/>
      <c r="G2437" s="62"/>
      <c r="I2437" s="61"/>
      <c r="K2437" s="62"/>
      <c r="L2437" s="62"/>
      <c r="P2437" s="61"/>
    </row>
    <row r="2438" spans="6:16">
      <c r="F2438" s="63"/>
      <c r="G2438" s="62"/>
      <c r="I2438" s="61"/>
      <c r="K2438" s="62"/>
      <c r="L2438" s="62"/>
      <c r="P2438" s="61"/>
    </row>
    <row r="2439" spans="6:16">
      <c r="F2439" s="63"/>
      <c r="G2439" s="62"/>
      <c r="I2439" s="61"/>
      <c r="K2439" s="62"/>
      <c r="L2439" s="62"/>
      <c r="P2439" s="61"/>
    </row>
    <row r="2440" spans="6:16">
      <c r="F2440" s="63"/>
      <c r="G2440" s="62"/>
      <c r="I2440" s="61"/>
      <c r="K2440" s="62"/>
      <c r="L2440" s="62"/>
      <c r="P2440" s="61"/>
    </row>
    <row r="2441" spans="6:16">
      <c r="F2441" s="63"/>
      <c r="G2441" s="62"/>
      <c r="I2441" s="61"/>
      <c r="K2441" s="62"/>
      <c r="L2441" s="62"/>
      <c r="P2441" s="61"/>
    </row>
    <row r="2442" spans="6:16">
      <c r="F2442" s="63"/>
      <c r="G2442" s="62"/>
      <c r="I2442" s="61"/>
      <c r="K2442" s="62"/>
      <c r="L2442" s="62"/>
      <c r="P2442" s="61"/>
    </row>
    <row r="2443" spans="6:16">
      <c r="F2443" s="63"/>
      <c r="G2443" s="62"/>
      <c r="I2443" s="61"/>
      <c r="K2443" s="62"/>
      <c r="L2443" s="62"/>
      <c r="P2443" s="61"/>
    </row>
    <row r="2444" spans="6:16">
      <c r="F2444" s="63"/>
      <c r="G2444" s="62"/>
      <c r="I2444" s="61"/>
      <c r="K2444" s="62"/>
      <c r="L2444" s="62"/>
      <c r="P2444" s="61"/>
    </row>
    <row r="2445" spans="6:16">
      <c r="F2445" s="63"/>
      <c r="G2445" s="62"/>
      <c r="I2445" s="61"/>
      <c r="K2445" s="62"/>
      <c r="L2445" s="62"/>
      <c r="P2445" s="61"/>
    </row>
    <row r="2446" spans="6:16">
      <c r="F2446" s="63"/>
      <c r="G2446" s="62"/>
      <c r="I2446" s="61"/>
      <c r="K2446" s="62"/>
      <c r="L2446" s="62"/>
      <c r="P2446" s="61"/>
    </row>
    <row r="2447" spans="6:16">
      <c r="F2447" s="63"/>
      <c r="G2447" s="62"/>
      <c r="I2447" s="61"/>
      <c r="K2447" s="62"/>
      <c r="L2447" s="62"/>
      <c r="P2447" s="61"/>
    </row>
    <row r="2448" spans="6:16">
      <c r="F2448" s="63"/>
      <c r="G2448" s="62"/>
      <c r="I2448" s="61"/>
      <c r="K2448" s="62"/>
      <c r="L2448" s="62"/>
      <c r="P2448" s="61"/>
    </row>
    <row r="2449" spans="6:16">
      <c r="F2449" s="63"/>
      <c r="G2449" s="62"/>
      <c r="I2449" s="61"/>
      <c r="K2449" s="62"/>
      <c r="L2449" s="62"/>
      <c r="P2449" s="61"/>
    </row>
    <row r="2450" spans="6:16">
      <c r="F2450" s="63"/>
      <c r="G2450" s="62"/>
      <c r="I2450" s="61"/>
      <c r="K2450" s="62"/>
      <c r="L2450" s="62"/>
      <c r="P2450" s="61"/>
    </row>
    <row r="2451" spans="6:16">
      <c r="F2451" s="63"/>
      <c r="G2451" s="62"/>
      <c r="I2451" s="61"/>
      <c r="K2451" s="62"/>
      <c r="L2451" s="62"/>
      <c r="P2451" s="61"/>
    </row>
    <row r="2452" spans="6:16">
      <c r="F2452" s="63"/>
      <c r="G2452" s="62"/>
      <c r="I2452" s="61"/>
      <c r="K2452" s="62"/>
      <c r="L2452" s="62"/>
      <c r="P2452" s="61"/>
    </row>
    <row r="2453" spans="6:16">
      <c r="F2453" s="63"/>
      <c r="G2453" s="62"/>
      <c r="I2453" s="61"/>
      <c r="K2453" s="62"/>
      <c r="L2453" s="62"/>
      <c r="P2453" s="61"/>
    </row>
    <row r="2454" spans="6:16">
      <c r="F2454" s="63"/>
      <c r="G2454" s="62"/>
      <c r="I2454" s="61"/>
      <c r="K2454" s="62"/>
      <c r="L2454" s="62"/>
      <c r="P2454" s="61"/>
    </row>
    <row r="2455" spans="6:16">
      <c r="F2455" s="63"/>
      <c r="G2455" s="62"/>
      <c r="I2455" s="61"/>
      <c r="K2455" s="62"/>
      <c r="L2455" s="62"/>
      <c r="P2455" s="61"/>
    </row>
    <row r="2456" spans="6:16">
      <c r="F2456" s="63"/>
      <c r="G2456" s="62"/>
      <c r="I2456" s="61"/>
      <c r="K2456" s="62"/>
      <c r="L2456" s="62"/>
      <c r="P2456" s="61"/>
    </row>
    <row r="2457" spans="6:16">
      <c r="F2457" s="63"/>
      <c r="G2457" s="62"/>
      <c r="I2457" s="61"/>
      <c r="K2457" s="62"/>
      <c r="L2457" s="62"/>
      <c r="P2457" s="61"/>
    </row>
    <row r="2458" spans="6:16">
      <c r="F2458" s="63"/>
      <c r="G2458" s="62"/>
      <c r="I2458" s="61"/>
      <c r="K2458" s="62"/>
      <c r="L2458" s="62"/>
      <c r="P2458" s="61"/>
    </row>
    <row r="2459" spans="6:16">
      <c r="F2459" s="63"/>
      <c r="G2459" s="62"/>
      <c r="I2459" s="61"/>
      <c r="K2459" s="62"/>
      <c r="L2459" s="62"/>
      <c r="P2459" s="61"/>
    </row>
    <row r="2460" spans="6:16">
      <c r="F2460" s="63"/>
      <c r="G2460" s="62"/>
      <c r="I2460" s="61"/>
      <c r="K2460" s="62"/>
      <c r="L2460" s="62"/>
      <c r="P2460" s="61"/>
    </row>
    <row r="2461" spans="6:16">
      <c r="F2461" s="63"/>
      <c r="G2461" s="62"/>
      <c r="I2461" s="61"/>
      <c r="K2461" s="62"/>
      <c r="L2461" s="62"/>
      <c r="P2461" s="61"/>
    </row>
    <row r="2462" spans="6:16">
      <c r="F2462" s="63"/>
      <c r="G2462" s="62"/>
      <c r="I2462" s="61"/>
      <c r="K2462" s="62"/>
      <c r="L2462" s="62"/>
      <c r="P2462" s="61"/>
    </row>
    <row r="2463" spans="6:16">
      <c r="F2463" s="63"/>
      <c r="G2463" s="62"/>
      <c r="I2463" s="61"/>
      <c r="K2463" s="62"/>
      <c r="L2463" s="62"/>
      <c r="P2463" s="61"/>
    </row>
    <row r="2464" spans="6:16">
      <c r="F2464" s="63"/>
      <c r="G2464" s="62"/>
      <c r="I2464" s="61"/>
      <c r="K2464" s="62"/>
      <c r="L2464" s="62"/>
      <c r="P2464" s="61"/>
    </row>
    <row r="2465" spans="6:16">
      <c r="F2465" s="63"/>
      <c r="G2465" s="62"/>
      <c r="I2465" s="61"/>
      <c r="K2465" s="62"/>
      <c r="L2465" s="62"/>
      <c r="P2465" s="61"/>
    </row>
    <row r="2466" spans="6:16">
      <c r="F2466" s="63"/>
      <c r="G2466" s="62"/>
      <c r="I2466" s="61"/>
      <c r="K2466" s="62"/>
      <c r="L2466" s="62"/>
      <c r="P2466" s="61"/>
    </row>
    <row r="2467" spans="6:16">
      <c r="F2467" s="63"/>
      <c r="G2467" s="62"/>
      <c r="I2467" s="61"/>
      <c r="K2467" s="62"/>
      <c r="L2467" s="62"/>
      <c r="P2467" s="61"/>
    </row>
    <row r="2468" spans="6:16">
      <c r="F2468" s="63"/>
      <c r="G2468" s="62"/>
      <c r="I2468" s="61"/>
      <c r="K2468" s="62"/>
      <c r="L2468" s="62"/>
      <c r="P2468" s="61"/>
    </row>
    <row r="2469" spans="6:16">
      <c r="F2469" s="63"/>
      <c r="G2469" s="62"/>
      <c r="I2469" s="61"/>
      <c r="K2469" s="62"/>
      <c r="L2469" s="62"/>
      <c r="P2469" s="61"/>
    </row>
    <row r="2470" spans="6:16">
      <c r="F2470" s="63"/>
      <c r="G2470" s="62"/>
      <c r="I2470" s="61"/>
      <c r="K2470" s="62"/>
      <c r="L2470" s="62"/>
      <c r="P2470" s="61"/>
    </row>
    <row r="2471" spans="6:16">
      <c r="F2471" s="63"/>
      <c r="G2471" s="62"/>
      <c r="I2471" s="61"/>
      <c r="K2471" s="62"/>
      <c r="L2471" s="62"/>
      <c r="P2471" s="61"/>
    </row>
    <row r="2472" spans="6:16">
      <c r="F2472" s="63"/>
      <c r="G2472" s="62"/>
      <c r="I2472" s="61"/>
      <c r="K2472" s="62"/>
      <c r="L2472" s="62"/>
      <c r="P2472" s="61"/>
    </row>
    <row r="2473" spans="6:16">
      <c r="F2473" s="63"/>
      <c r="G2473" s="62"/>
      <c r="I2473" s="61"/>
      <c r="K2473" s="62"/>
      <c r="L2473" s="62"/>
      <c r="P2473" s="61"/>
    </row>
    <row r="2474" spans="6:16">
      <c r="F2474" s="63"/>
      <c r="G2474" s="62"/>
      <c r="I2474" s="61"/>
      <c r="K2474" s="62"/>
      <c r="L2474" s="62"/>
      <c r="P2474" s="61"/>
    </row>
    <row r="2475" spans="6:16">
      <c r="F2475" s="63"/>
      <c r="G2475" s="62"/>
      <c r="I2475" s="61"/>
      <c r="K2475" s="62"/>
      <c r="L2475" s="62"/>
      <c r="P2475" s="61"/>
    </row>
    <row r="2476" spans="6:16">
      <c r="F2476" s="63"/>
      <c r="G2476" s="62"/>
      <c r="I2476" s="61"/>
      <c r="K2476" s="62"/>
      <c r="L2476" s="62"/>
      <c r="P2476" s="61"/>
    </row>
    <row r="2477" spans="6:16">
      <c r="F2477" s="63"/>
      <c r="G2477" s="62"/>
      <c r="I2477" s="61"/>
      <c r="K2477" s="62"/>
      <c r="L2477" s="62"/>
      <c r="P2477" s="61"/>
    </row>
    <row r="2478" spans="6:16">
      <c r="F2478" s="63"/>
      <c r="G2478" s="62"/>
      <c r="I2478" s="61"/>
      <c r="K2478" s="62"/>
      <c r="L2478" s="62"/>
      <c r="P2478" s="61"/>
    </row>
    <row r="2479" spans="6:16">
      <c r="F2479" s="63"/>
      <c r="G2479" s="62"/>
      <c r="I2479" s="61"/>
      <c r="K2479" s="62"/>
      <c r="L2479" s="62"/>
      <c r="P2479" s="61"/>
    </row>
    <row r="2480" spans="6:16">
      <c r="F2480" s="63"/>
      <c r="G2480" s="62"/>
      <c r="I2480" s="61"/>
      <c r="K2480" s="62"/>
      <c r="L2480" s="62"/>
      <c r="P2480" s="61"/>
    </row>
    <row r="2481" spans="6:16">
      <c r="F2481" s="63"/>
      <c r="G2481" s="62"/>
      <c r="I2481" s="61"/>
      <c r="K2481" s="62"/>
      <c r="L2481" s="62"/>
      <c r="P2481" s="61"/>
    </row>
    <row r="2482" spans="6:16">
      <c r="F2482" s="63"/>
      <c r="G2482" s="62"/>
      <c r="I2482" s="61"/>
      <c r="K2482" s="62"/>
      <c r="L2482" s="62"/>
      <c r="P2482" s="61"/>
    </row>
    <row r="2483" spans="6:16">
      <c r="F2483" s="63"/>
      <c r="G2483" s="62"/>
      <c r="I2483" s="61"/>
      <c r="K2483" s="62"/>
      <c r="L2483" s="62"/>
      <c r="P2483" s="61"/>
    </row>
    <row r="2484" spans="6:16">
      <c r="F2484" s="63"/>
      <c r="G2484" s="62"/>
      <c r="I2484" s="61"/>
      <c r="K2484" s="62"/>
      <c r="L2484" s="62"/>
      <c r="P2484" s="61"/>
    </row>
    <row r="2485" spans="6:16">
      <c r="F2485" s="63"/>
      <c r="G2485" s="62"/>
      <c r="I2485" s="61"/>
      <c r="K2485" s="62"/>
      <c r="L2485" s="62"/>
      <c r="P2485" s="61"/>
    </row>
    <row r="2486" spans="6:16">
      <c r="F2486" s="63"/>
      <c r="G2486" s="62"/>
      <c r="I2486" s="61"/>
      <c r="K2486" s="62"/>
      <c r="L2486" s="62"/>
      <c r="P2486" s="61"/>
    </row>
    <row r="2487" spans="6:16">
      <c r="F2487" s="63"/>
      <c r="G2487" s="62"/>
      <c r="I2487" s="61"/>
      <c r="K2487" s="62"/>
      <c r="L2487" s="62"/>
      <c r="P2487" s="61"/>
    </row>
    <row r="2488" spans="6:16">
      <c r="F2488" s="63"/>
      <c r="G2488" s="62"/>
      <c r="I2488" s="61"/>
      <c r="K2488" s="62"/>
      <c r="L2488" s="62"/>
      <c r="P2488" s="61"/>
    </row>
    <row r="2489" spans="6:16">
      <c r="F2489" s="63"/>
      <c r="G2489" s="62"/>
      <c r="I2489" s="61"/>
      <c r="K2489" s="62"/>
      <c r="L2489" s="62"/>
      <c r="P2489" s="61"/>
    </row>
    <row r="2490" spans="6:16">
      <c r="F2490" s="63"/>
      <c r="G2490" s="62"/>
      <c r="I2490" s="61"/>
      <c r="K2490" s="62"/>
      <c r="L2490" s="62"/>
      <c r="P2490" s="61"/>
    </row>
    <row r="2491" spans="6:16">
      <c r="F2491" s="63"/>
      <c r="G2491" s="62"/>
      <c r="I2491" s="61"/>
      <c r="K2491" s="62"/>
      <c r="L2491" s="62"/>
      <c r="P2491" s="61"/>
    </row>
    <row r="2492" spans="6:16">
      <c r="F2492" s="63"/>
      <c r="G2492" s="62"/>
      <c r="I2492" s="61"/>
      <c r="K2492" s="62"/>
      <c r="L2492" s="62"/>
      <c r="P2492" s="61"/>
    </row>
    <row r="2493" spans="6:16">
      <c r="F2493" s="63"/>
      <c r="G2493" s="62"/>
      <c r="I2493" s="61"/>
      <c r="K2493" s="62"/>
      <c r="L2493" s="62"/>
      <c r="P2493" s="61"/>
    </row>
    <row r="2494" spans="6:16">
      <c r="F2494" s="63"/>
      <c r="G2494" s="62"/>
      <c r="I2494" s="61"/>
      <c r="K2494" s="62"/>
      <c r="L2494" s="62"/>
      <c r="P2494" s="61"/>
    </row>
    <row r="2495" spans="6:16">
      <c r="F2495" s="63"/>
      <c r="G2495" s="62"/>
      <c r="I2495" s="61"/>
      <c r="K2495" s="62"/>
      <c r="L2495" s="62"/>
      <c r="P2495" s="61"/>
    </row>
    <row r="2496" spans="6:16">
      <c r="F2496" s="63"/>
      <c r="G2496" s="62"/>
      <c r="I2496" s="61"/>
      <c r="K2496" s="62"/>
      <c r="L2496" s="62"/>
      <c r="P2496" s="61"/>
    </row>
    <row r="2497" spans="6:16">
      <c r="F2497" s="63"/>
      <c r="G2497" s="62"/>
      <c r="I2497" s="61"/>
      <c r="K2497" s="62"/>
      <c r="L2497" s="62"/>
      <c r="P2497" s="61"/>
    </row>
    <row r="2498" spans="6:16">
      <c r="F2498" s="63"/>
      <c r="G2498" s="62"/>
      <c r="I2498" s="61"/>
      <c r="K2498" s="62"/>
      <c r="L2498" s="62"/>
      <c r="P2498" s="61"/>
    </row>
    <row r="2499" spans="6:16">
      <c r="F2499" s="63"/>
      <c r="G2499" s="62"/>
      <c r="I2499" s="61"/>
      <c r="K2499" s="62"/>
      <c r="L2499" s="62"/>
      <c r="P2499" s="61"/>
    </row>
    <row r="2500" spans="6:16">
      <c r="F2500" s="63"/>
      <c r="G2500" s="62"/>
      <c r="I2500" s="61"/>
      <c r="K2500" s="62"/>
      <c r="L2500" s="62"/>
      <c r="P2500" s="61"/>
    </row>
    <row r="2501" spans="6:16">
      <c r="F2501" s="63"/>
      <c r="G2501" s="62"/>
      <c r="I2501" s="61"/>
      <c r="K2501" s="62"/>
      <c r="L2501" s="62"/>
      <c r="P2501" s="61"/>
    </row>
    <row r="2502" spans="6:16">
      <c r="F2502" s="63"/>
      <c r="G2502" s="62"/>
      <c r="I2502" s="61"/>
      <c r="K2502" s="62"/>
      <c r="L2502" s="62"/>
      <c r="P2502" s="61"/>
    </row>
    <row r="2503" spans="6:16">
      <c r="F2503" s="63"/>
      <c r="G2503" s="62"/>
      <c r="I2503" s="61"/>
      <c r="K2503" s="62"/>
      <c r="L2503" s="62"/>
      <c r="P2503" s="61"/>
    </row>
    <row r="2504" spans="6:16">
      <c r="F2504" s="63"/>
      <c r="G2504" s="62"/>
      <c r="I2504" s="61"/>
      <c r="K2504" s="62"/>
      <c r="L2504" s="62"/>
      <c r="P2504" s="61"/>
    </row>
    <row r="2505" spans="6:16">
      <c r="F2505" s="63"/>
      <c r="G2505" s="62"/>
      <c r="I2505" s="61"/>
      <c r="K2505" s="62"/>
      <c r="L2505" s="62"/>
      <c r="P2505" s="61"/>
    </row>
    <row r="2506" spans="6:16">
      <c r="F2506" s="63"/>
      <c r="G2506" s="62"/>
      <c r="I2506" s="61"/>
      <c r="K2506" s="62"/>
      <c r="L2506" s="62"/>
      <c r="P2506" s="61"/>
    </row>
    <row r="2507" spans="6:16">
      <c r="F2507" s="63"/>
      <c r="G2507" s="62"/>
      <c r="I2507" s="61"/>
      <c r="K2507" s="62"/>
      <c r="L2507" s="62"/>
      <c r="P2507" s="61"/>
    </row>
    <row r="2508" spans="6:16">
      <c r="F2508" s="63"/>
      <c r="G2508" s="62"/>
      <c r="I2508" s="61"/>
      <c r="K2508" s="62"/>
      <c r="L2508" s="62"/>
      <c r="P2508" s="61"/>
    </row>
    <row r="2509" spans="6:16">
      <c r="F2509" s="63"/>
      <c r="G2509" s="62"/>
      <c r="I2509" s="61"/>
      <c r="K2509" s="62"/>
      <c r="L2509" s="62"/>
      <c r="P2509" s="61"/>
    </row>
    <row r="2510" spans="6:16">
      <c r="F2510" s="63"/>
      <c r="G2510" s="62"/>
      <c r="I2510" s="61"/>
      <c r="K2510" s="62"/>
      <c r="L2510" s="62"/>
      <c r="P2510" s="61"/>
    </row>
    <row r="2511" spans="6:16">
      <c r="F2511" s="63"/>
      <c r="G2511" s="62"/>
      <c r="I2511" s="61"/>
      <c r="K2511" s="62"/>
      <c r="L2511" s="62"/>
      <c r="P2511" s="61"/>
    </row>
    <row r="2512" spans="6:16">
      <c r="F2512" s="63"/>
      <c r="G2512" s="62"/>
      <c r="I2512" s="61"/>
      <c r="K2512" s="62"/>
      <c r="L2512" s="62"/>
      <c r="P2512" s="61"/>
    </row>
    <row r="2513" spans="6:16">
      <c r="F2513" s="63"/>
      <c r="G2513" s="62"/>
      <c r="I2513" s="61"/>
      <c r="K2513" s="62"/>
      <c r="L2513" s="62"/>
      <c r="P2513" s="61"/>
    </row>
    <row r="2514" spans="6:16">
      <c r="F2514" s="63"/>
      <c r="G2514" s="62"/>
      <c r="I2514" s="61"/>
      <c r="K2514" s="62"/>
      <c r="L2514" s="62"/>
      <c r="P2514" s="61"/>
    </row>
    <row r="2515" spans="6:16">
      <c r="F2515" s="63"/>
      <c r="G2515" s="62"/>
      <c r="I2515" s="61"/>
      <c r="K2515" s="62"/>
      <c r="L2515" s="62"/>
      <c r="P2515" s="61"/>
    </row>
    <row r="2516" spans="6:16">
      <c r="F2516" s="63"/>
      <c r="G2516" s="62"/>
      <c r="I2516" s="61"/>
      <c r="K2516" s="62"/>
      <c r="L2516" s="62"/>
      <c r="P2516" s="61"/>
    </row>
    <row r="2517" spans="6:16">
      <c r="F2517" s="63"/>
      <c r="G2517" s="62"/>
      <c r="I2517" s="61"/>
      <c r="K2517" s="62"/>
      <c r="L2517" s="62"/>
      <c r="P2517" s="61"/>
    </row>
    <row r="2518" spans="6:16">
      <c r="F2518" s="63"/>
      <c r="G2518" s="62"/>
      <c r="I2518" s="61"/>
      <c r="K2518" s="62"/>
      <c r="L2518" s="62"/>
      <c r="P2518" s="61"/>
    </row>
    <row r="2519" spans="6:16">
      <c r="F2519" s="63"/>
      <c r="G2519" s="62"/>
      <c r="I2519" s="61"/>
      <c r="K2519" s="62"/>
      <c r="L2519" s="62"/>
      <c r="P2519" s="61"/>
    </row>
    <row r="2520" spans="6:16">
      <c r="F2520" s="63"/>
      <c r="G2520" s="62"/>
      <c r="I2520" s="61"/>
      <c r="K2520" s="62"/>
      <c r="L2520" s="62"/>
      <c r="P2520" s="61"/>
    </row>
    <row r="2521" spans="6:16">
      <c r="F2521" s="63"/>
      <c r="G2521" s="62"/>
      <c r="I2521" s="61"/>
      <c r="K2521" s="62"/>
      <c r="L2521" s="62"/>
      <c r="P2521" s="61"/>
    </row>
    <row r="2522" spans="6:16">
      <c r="F2522" s="63"/>
      <c r="G2522" s="62"/>
      <c r="I2522" s="61"/>
      <c r="K2522" s="62"/>
      <c r="L2522" s="62"/>
      <c r="P2522" s="61"/>
    </row>
    <row r="2523" spans="6:16">
      <c r="F2523" s="63"/>
      <c r="G2523" s="62"/>
      <c r="I2523" s="61"/>
      <c r="K2523" s="62"/>
      <c r="L2523" s="62"/>
      <c r="P2523" s="61"/>
    </row>
    <row r="2524" spans="6:16">
      <c r="F2524" s="63"/>
      <c r="G2524" s="62"/>
      <c r="I2524" s="61"/>
      <c r="K2524" s="62"/>
      <c r="L2524" s="62"/>
      <c r="P2524" s="61"/>
    </row>
    <row r="2525" spans="6:16">
      <c r="F2525" s="63"/>
      <c r="G2525" s="62"/>
      <c r="I2525" s="61"/>
      <c r="K2525" s="62"/>
      <c r="L2525" s="62"/>
      <c r="P2525" s="61"/>
    </row>
    <row r="2526" spans="6:16">
      <c r="F2526" s="63"/>
      <c r="G2526" s="62"/>
      <c r="I2526" s="61"/>
      <c r="K2526" s="62"/>
      <c r="L2526" s="62"/>
      <c r="P2526" s="61"/>
    </row>
    <row r="2527" spans="6:16">
      <c r="F2527" s="63"/>
      <c r="G2527" s="62"/>
      <c r="I2527" s="61"/>
      <c r="K2527" s="62"/>
      <c r="L2527" s="62"/>
      <c r="P2527" s="61"/>
    </row>
    <row r="2528" spans="6:16">
      <c r="F2528" s="63"/>
      <c r="G2528" s="62"/>
      <c r="I2528" s="61"/>
      <c r="K2528" s="62"/>
      <c r="L2528" s="62"/>
      <c r="P2528" s="61"/>
    </row>
    <row r="2529" spans="6:16">
      <c r="F2529" s="63"/>
      <c r="G2529" s="62"/>
      <c r="I2529" s="61"/>
      <c r="K2529" s="62"/>
      <c r="L2529" s="62"/>
      <c r="P2529" s="61"/>
    </row>
    <row r="2530" spans="6:16">
      <c r="F2530" s="63"/>
      <c r="G2530" s="62"/>
      <c r="I2530" s="61"/>
      <c r="K2530" s="62"/>
      <c r="L2530" s="62"/>
      <c r="P2530" s="61"/>
    </row>
    <row r="2531" spans="6:16">
      <c r="F2531" s="63"/>
      <c r="G2531" s="62"/>
      <c r="I2531" s="61"/>
      <c r="K2531" s="62"/>
      <c r="L2531" s="62"/>
      <c r="P2531" s="61"/>
    </row>
    <row r="2532" spans="6:16">
      <c r="F2532" s="63"/>
      <c r="G2532" s="62"/>
      <c r="I2532" s="61"/>
      <c r="K2532" s="62"/>
      <c r="L2532" s="62"/>
      <c r="P2532" s="61"/>
    </row>
    <row r="2533" spans="6:16">
      <c r="F2533" s="63"/>
      <c r="G2533" s="62"/>
      <c r="I2533" s="61"/>
      <c r="K2533" s="62"/>
      <c r="L2533" s="62"/>
      <c r="P2533" s="61"/>
    </row>
    <row r="2534" spans="6:16">
      <c r="F2534" s="63"/>
      <c r="G2534" s="62"/>
      <c r="I2534" s="61"/>
      <c r="K2534" s="62"/>
      <c r="L2534" s="62"/>
      <c r="P2534" s="61"/>
    </row>
    <row r="2535" spans="6:16">
      <c r="F2535" s="63"/>
      <c r="G2535" s="62"/>
      <c r="I2535" s="61"/>
      <c r="K2535" s="62"/>
      <c r="L2535" s="62"/>
      <c r="P2535" s="61"/>
    </row>
    <row r="2536" spans="6:16">
      <c r="F2536" s="63"/>
      <c r="G2536" s="62"/>
      <c r="I2536" s="61"/>
      <c r="K2536" s="62"/>
      <c r="L2536" s="62"/>
      <c r="P2536" s="61"/>
    </row>
    <row r="2537" spans="6:16">
      <c r="F2537" s="63"/>
      <c r="G2537" s="62"/>
      <c r="I2537" s="61"/>
      <c r="K2537" s="62"/>
      <c r="L2537" s="62"/>
      <c r="P2537" s="61"/>
    </row>
    <row r="2538" spans="6:16">
      <c r="F2538" s="63"/>
      <c r="G2538" s="62"/>
      <c r="I2538" s="61"/>
      <c r="K2538" s="62"/>
      <c r="L2538" s="62"/>
      <c r="P2538" s="61"/>
    </row>
    <row r="2539" spans="6:16">
      <c r="F2539" s="63"/>
      <c r="G2539" s="62"/>
      <c r="I2539" s="61"/>
      <c r="K2539" s="62"/>
      <c r="L2539" s="62"/>
      <c r="P2539" s="61"/>
    </row>
    <row r="2540" spans="6:16">
      <c r="F2540" s="63"/>
      <c r="G2540" s="62"/>
      <c r="I2540" s="61"/>
      <c r="K2540" s="62"/>
      <c r="L2540" s="62"/>
      <c r="P2540" s="61"/>
    </row>
    <row r="2541" spans="6:16">
      <c r="F2541" s="63"/>
      <c r="G2541" s="62"/>
      <c r="I2541" s="61"/>
      <c r="K2541" s="62"/>
      <c r="L2541" s="62"/>
      <c r="P2541" s="61"/>
    </row>
    <row r="2542" spans="6:16">
      <c r="F2542" s="63"/>
      <c r="G2542" s="62"/>
      <c r="I2542" s="61"/>
      <c r="K2542" s="62"/>
      <c r="L2542" s="62"/>
      <c r="P2542" s="61"/>
    </row>
    <row r="2543" spans="6:16">
      <c r="F2543" s="63"/>
      <c r="G2543" s="62"/>
      <c r="I2543" s="61"/>
      <c r="K2543" s="62"/>
      <c r="L2543" s="62"/>
      <c r="P2543" s="61"/>
    </row>
    <row r="2544" spans="6:16">
      <c r="F2544" s="63"/>
      <c r="G2544" s="62"/>
      <c r="I2544" s="61"/>
      <c r="K2544" s="62"/>
      <c r="L2544" s="62"/>
      <c r="P2544" s="61"/>
    </row>
    <row r="2545" spans="6:16">
      <c r="F2545" s="63"/>
      <c r="G2545" s="62"/>
      <c r="I2545" s="61"/>
      <c r="K2545" s="62"/>
      <c r="L2545" s="62"/>
      <c r="P2545" s="61"/>
    </row>
    <row r="2546" spans="6:16">
      <c r="F2546" s="63"/>
      <c r="G2546" s="62"/>
      <c r="I2546" s="61"/>
      <c r="K2546" s="62"/>
      <c r="L2546" s="62"/>
      <c r="P2546" s="61"/>
    </row>
    <row r="2547" spans="6:16">
      <c r="F2547" s="63"/>
      <c r="G2547" s="62"/>
      <c r="I2547" s="61"/>
      <c r="K2547" s="62"/>
      <c r="L2547" s="62"/>
      <c r="P2547" s="61"/>
    </row>
    <row r="2548" spans="6:16">
      <c r="F2548" s="63"/>
      <c r="G2548" s="62"/>
      <c r="I2548" s="61"/>
      <c r="K2548" s="62"/>
      <c r="L2548" s="62"/>
      <c r="P2548" s="61"/>
    </row>
    <row r="2549" spans="6:16">
      <c r="F2549" s="63"/>
      <c r="G2549" s="62"/>
      <c r="I2549" s="61"/>
      <c r="K2549" s="62"/>
      <c r="L2549" s="62"/>
      <c r="P2549" s="61"/>
    </row>
    <row r="2550" spans="6:16">
      <c r="F2550" s="63"/>
      <c r="G2550" s="62"/>
      <c r="I2550" s="61"/>
      <c r="K2550" s="62"/>
      <c r="L2550" s="62"/>
      <c r="P2550" s="61"/>
    </row>
    <row r="2551" spans="6:16">
      <c r="F2551" s="63"/>
      <c r="G2551" s="62"/>
      <c r="I2551" s="61"/>
      <c r="K2551" s="62"/>
      <c r="L2551" s="62"/>
      <c r="P2551" s="61"/>
    </row>
    <row r="2552" spans="6:16">
      <c r="F2552" s="63"/>
      <c r="G2552" s="62"/>
      <c r="I2552" s="61"/>
      <c r="K2552" s="62"/>
      <c r="L2552" s="62"/>
      <c r="P2552" s="61"/>
    </row>
    <row r="2553" spans="6:16">
      <c r="F2553" s="63"/>
      <c r="G2553" s="62"/>
      <c r="I2553" s="61"/>
      <c r="K2553" s="62"/>
      <c r="L2553" s="62"/>
      <c r="P2553" s="61"/>
    </row>
    <row r="2554" spans="6:16">
      <c r="F2554" s="63"/>
      <c r="G2554" s="62"/>
      <c r="I2554" s="61"/>
      <c r="K2554" s="62"/>
      <c r="L2554" s="62"/>
      <c r="P2554" s="61"/>
    </row>
    <row r="2555" spans="6:16">
      <c r="F2555" s="63"/>
      <c r="G2555" s="62"/>
      <c r="I2555" s="61"/>
      <c r="K2555" s="62"/>
      <c r="L2555" s="62"/>
      <c r="P2555" s="61"/>
    </row>
    <row r="2556" spans="6:16">
      <c r="F2556" s="63"/>
      <c r="G2556" s="62"/>
      <c r="I2556" s="61"/>
      <c r="K2556" s="62"/>
      <c r="L2556" s="62"/>
      <c r="P2556" s="61"/>
    </row>
    <row r="2557" spans="6:16">
      <c r="F2557" s="63"/>
      <c r="G2557" s="62"/>
      <c r="I2557" s="61"/>
      <c r="K2557" s="62"/>
      <c r="L2557" s="62"/>
      <c r="P2557" s="61"/>
    </row>
    <row r="2558" spans="6:16">
      <c r="F2558" s="63"/>
      <c r="G2558" s="62"/>
      <c r="I2558" s="61"/>
      <c r="K2558" s="62"/>
      <c r="L2558" s="62"/>
      <c r="P2558" s="61"/>
    </row>
    <row r="2559" spans="6:16">
      <c r="F2559" s="63"/>
      <c r="G2559" s="62"/>
      <c r="I2559" s="61"/>
      <c r="K2559" s="62"/>
      <c r="L2559" s="62"/>
      <c r="P2559" s="61"/>
    </row>
    <row r="2560" spans="6:16">
      <c r="F2560" s="63"/>
      <c r="G2560" s="62"/>
      <c r="I2560" s="61"/>
      <c r="K2560" s="62"/>
      <c r="L2560" s="62"/>
      <c r="P2560" s="61"/>
    </row>
    <row r="2561" spans="6:16">
      <c r="F2561" s="63"/>
      <c r="G2561" s="62"/>
      <c r="I2561" s="61"/>
      <c r="K2561" s="62"/>
      <c r="L2561" s="62"/>
      <c r="P2561" s="61"/>
    </row>
    <row r="2562" spans="6:16">
      <c r="F2562" s="63"/>
      <c r="G2562" s="62"/>
      <c r="I2562" s="61"/>
      <c r="K2562" s="62"/>
      <c r="L2562" s="62"/>
      <c r="P2562" s="61"/>
    </row>
    <row r="2563" spans="6:16">
      <c r="F2563" s="63"/>
      <c r="G2563" s="62"/>
      <c r="I2563" s="61"/>
      <c r="K2563" s="62"/>
      <c r="L2563" s="62"/>
      <c r="P2563" s="61"/>
    </row>
    <row r="2564" spans="6:16">
      <c r="F2564" s="63"/>
      <c r="G2564" s="62"/>
      <c r="I2564" s="61"/>
      <c r="K2564" s="62"/>
      <c r="L2564" s="62"/>
      <c r="P2564" s="61"/>
    </row>
    <row r="2565" spans="6:16">
      <c r="F2565" s="63"/>
      <c r="G2565" s="62"/>
      <c r="I2565" s="61"/>
      <c r="K2565" s="62"/>
      <c r="L2565" s="62"/>
      <c r="P2565" s="61"/>
    </row>
    <row r="2566" spans="6:16">
      <c r="F2566" s="63"/>
      <c r="G2566" s="62"/>
      <c r="I2566" s="61"/>
      <c r="K2566" s="62"/>
      <c r="L2566" s="62"/>
      <c r="P2566" s="61"/>
    </row>
    <row r="2567" spans="6:16">
      <c r="F2567" s="63"/>
      <c r="G2567" s="62"/>
      <c r="I2567" s="61"/>
      <c r="K2567" s="62"/>
      <c r="L2567" s="62"/>
      <c r="P2567" s="61"/>
    </row>
    <row r="2568" spans="6:16">
      <c r="F2568" s="63"/>
      <c r="G2568" s="62"/>
      <c r="I2568" s="61"/>
      <c r="K2568" s="62"/>
      <c r="L2568" s="62"/>
      <c r="P2568" s="61"/>
    </row>
    <row r="2569" spans="6:16">
      <c r="F2569" s="63"/>
      <c r="G2569" s="62"/>
      <c r="I2569" s="61"/>
      <c r="K2569" s="62"/>
      <c r="L2569" s="62"/>
      <c r="P2569" s="61"/>
    </row>
    <row r="2570" spans="6:16">
      <c r="F2570" s="63"/>
      <c r="G2570" s="62"/>
      <c r="I2570" s="61"/>
      <c r="K2570" s="62"/>
      <c r="L2570" s="62"/>
      <c r="P2570" s="61"/>
    </row>
    <row r="2571" spans="6:16">
      <c r="F2571" s="63"/>
      <c r="G2571" s="62"/>
      <c r="I2571" s="61"/>
      <c r="K2571" s="62"/>
      <c r="L2571" s="62"/>
      <c r="P2571" s="61"/>
    </row>
    <row r="2572" spans="6:16">
      <c r="F2572" s="63"/>
      <c r="G2572" s="62"/>
      <c r="I2572" s="61"/>
      <c r="K2572" s="62"/>
      <c r="L2572" s="62"/>
      <c r="P2572" s="61"/>
    </row>
    <row r="2573" spans="6:16">
      <c r="F2573" s="63"/>
      <c r="G2573" s="62"/>
      <c r="I2573" s="61"/>
      <c r="K2573" s="62"/>
      <c r="L2573" s="62"/>
      <c r="P2573" s="61"/>
    </row>
    <row r="2574" spans="6:16">
      <c r="F2574" s="63"/>
      <c r="G2574" s="62"/>
      <c r="I2574" s="61"/>
      <c r="K2574" s="62"/>
      <c r="L2574" s="62"/>
      <c r="P2574" s="61"/>
    </row>
    <row r="2575" spans="6:16">
      <c r="F2575" s="63"/>
      <c r="G2575" s="62"/>
      <c r="I2575" s="61"/>
      <c r="K2575" s="62"/>
      <c r="L2575" s="62"/>
      <c r="P2575" s="61"/>
    </row>
    <row r="2576" spans="6:16">
      <c r="F2576" s="63"/>
      <c r="G2576" s="62"/>
      <c r="I2576" s="61"/>
      <c r="K2576" s="62"/>
      <c r="L2576" s="62"/>
      <c r="P2576" s="61"/>
    </row>
    <row r="2577" spans="6:16">
      <c r="F2577" s="63"/>
      <c r="G2577" s="62"/>
      <c r="I2577" s="61"/>
      <c r="K2577" s="62"/>
      <c r="L2577" s="62"/>
      <c r="P2577" s="61"/>
    </row>
    <row r="2578" spans="6:16">
      <c r="F2578" s="63"/>
      <c r="G2578" s="62"/>
      <c r="I2578" s="61"/>
      <c r="K2578" s="62"/>
      <c r="L2578" s="62"/>
      <c r="P2578" s="61"/>
    </row>
    <row r="2579" spans="6:16">
      <c r="F2579" s="63"/>
      <c r="G2579" s="62"/>
      <c r="I2579" s="61"/>
      <c r="K2579" s="62"/>
      <c r="L2579" s="62"/>
      <c r="P2579" s="61"/>
    </row>
    <row r="2580" spans="6:16">
      <c r="F2580" s="63"/>
      <c r="G2580" s="62"/>
      <c r="I2580" s="61"/>
      <c r="K2580" s="62"/>
      <c r="L2580" s="62"/>
      <c r="P2580" s="61"/>
    </row>
    <row r="2581" spans="6:16">
      <c r="F2581" s="63"/>
      <c r="G2581" s="62"/>
      <c r="I2581" s="61"/>
      <c r="K2581" s="62"/>
      <c r="L2581" s="62"/>
      <c r="P2581" s="61"/>
    </row>
    <row r="2582" spans="6:16">
      <c r="F2582" s="63"/>
      <c r="G2582" s="62"/>
      <c r="I2582" s="61"/>
      <c r="K2582" s="62"/>
      <c r="L2582" s="62"/>
      <c r="P2582" s="61"/>
    </row>
    <row r="2583" spans="6:16">
      <c r="F2583" s="63"/>
      <c r="G2583" s="62"/>
      <c r="I2583" s="61"/>
      <c r="K2583" s="62"/>
      <c r="L2583" s="62"/>
      <c r="P2583" s="61"/>
    </row>
    <row r="2584" spans="6:16">
      <c r="F2584" s="63"/>
      <c r="G2584" s="62"/>
      <c r="I2584" s="61"/>
      <c r="K2584" s="62"/>
      <c r="L2584" s="62"/>
      <c r="P2584" s="61"/>
    </row>
    <row r="2585" spans="6:16">
      <c r="F2585" s="63"/>
      <c r="G2585" s="62"/>
      <c r="I2585" s="61"/>
      <c r="K2585" s="62"/>
      <c r="L2585" s="62"/>
      <c r="P2585" s="61"/>
    </row>
    <row r="2586" spans="6:16">
      <c r="F2586" s="63"/>
      <c r="G2586" s="62"/>
      <c r="I2586" s="61"/>
      <c r="K2586" s="62"/>
      <c r="L2586" s="62"/>
      <c r="P2586" s="61"/>
    </row>
    <row r="2587" spans="6:16">
      <c r="F2587" s="63"/>
      <c r="G2587" s="62"/>
      <c r="I2587" s="61"/>
      <c r="K2587" s="62"/>
      <c r="L2587" s="62"/>
      <c r="P2587" s="61"/>
    </row>
    <row r="2588" spans="6:16">
      <c r="F2588" s="63"/>
      <c r="G2588" s="62"/>
      <c r="I2588" s="61"/>
      <c r="K2588" s="62"/>
      <c r="L2588" s="62"/>
      <c r="P2588" s="61"/>
    </row>
    <row r="2589" spans="6:16">
      <c r="F2589" s="63"/>
      <c r="G2589" s="62"/>
      <c r="I2589" s="61"/>
      <c r="K2589" s="62"/>
      <c r="L2589" s="62"/>
      <c r="P2589" s="61"/>
    </row>
    <row r="2590" spans="6:16">
      <c r="F2590" s="63"/>
      <c r="G2590" s="62"/>
      <c r="I2590" s="61"/>
      <c r="K2590" s="62"/>
      <c r="L2590" s="62"/>
      <c r="P2590" s="61"/>
    </row>
    <row r="2591" spans="6:16">
      <c r="F2591" s="63"/>
      <c r="G2591" s="62"/>
      <c r="I2591" s="61"/>
      <c r="K2591" s="62"/>
      <c r="L2591" s="62"/>
      <c r="P2591" s="61"/>
    </row>
    <row r="2592" spans="6:16">
      <c r="F2592" s="63"/>
      <c r="G2592" s="62"/>
      <c r="I2592" s="61"/>
      <c r="K2592" s="62"/>
      <c r="L2592" s="62"/>
      <c r="P2592" s="61"/>
    </row>
    <row r="2593" spans="6:16">
      <c r="F2593" s="63"/>
      <c r="G2593" s="62"/>
      <c r="I2593" s="61"/>
      <c r="K2593" s="62"/>
      <c r="L2593" s="62"/>
      <c r="P2593" s="61"/>
    </row>
    <row r="2594" spans="6:16">
      <c r="F2594" s="63"/>
      <c r="G2594" s="62"/>
      <c r="I2594" s="61"/>
      <c r="K2594" s="62"/>
      <c r="L2594" s="62"/>
      <c r="P2594" s="61"/>
    </row>
    <row r="2595" spans="6:16">
      <c r="F2595" s="63"/>
      <c r="G2595" s="62"/>
      <c r="I2595" s="61"/>
      <c r="K2595" s="62"/>
      <c r="L2595" s="62"/>
      <c r="P2595" s="61"/>
    </row>
    <row r="2596" spans="6:16">
      <c r="F2596" s="63"/>
      <c r="G2596" s="62"/>
      <c r="I2596" s="61"/>
      <c r="K2596" s="62"/>
      <c r="L2596" s="62"/>
      <c r="P2596" s="61"/>
    </row>
    <row r="2597" spans="6:16">
      <c r="F2597" s="63"/>
      <c r="G2597" s="62"/>
      <c r="I2597" s="61"/>
      <c r="K2597" s="62"/>
      <c r="L2597" s="62"/>
      <c r="P2597" s="61"/>
    </row>
    <row r="2598" spans="6:16">
      <c r="F2598" s="63"/>
      <c r="G2598" s="62"/>
      <c r="I2598" s="61"/>
      <c r="K2598" s="62"/>
      <c r="L2598" s="62"/>
      <c r="P2598" s="61"/>
    </row>
    <row r="2599" spans="6:16">
      <c r="F2599" s="63"/>
      <c r="G2599" s="62"/>
      <c r="I2599" s="61"/>
      <c r="K2599" s="62"/>
      <c r="L2599" s="62"/>
      <c r="P2599" s="61"/>
    </row>
    <row r="2600" spans="6:16">
      <c r="F2600" s="63"/>
      <c r="G2600" s="62"/>
      <c r="I2600" s="61"/>
      <c r="K2600" s="62"/>
      <c r="L2600" s="62"/>
      <c r="P2600" s="61"/>
    </row>
    <row r="2601" spans="6:16">
      <c r="F2601" s="63"/>
      <c r="G2601" s="62"/>
      <c r="I2601" s="61"/>
      <c r="K2601" s="62"/>
      <c r="L2601" s="62"/>
      <c r="P2601" s="61"/>
    </row>
    <row r="2602" spans="6:16">
      <c r="F2602" s="63"/>
      <c r="G2602" s="62"/>
      <c r="I2602" s="61"/>
      <c r="K2602" s="62"/>
      <c r="L2602" s="62"/>
      <c r="P2602" s="61"/>
    </row>
    <row r="2603" spans="6:16">
      <c r="F2603" s="63"/>
      <c r="G2603" s="62"/>
      <c r="I2603" s="61"/>
      <c r="K2603" s="62"/>
      <c r="L2603" s="62"/>
      <c r="P2603" s="61"/>
    </row>
    <row r="2604" spans="6:16">
      <c r="F2604" s="63"/>
      <c r="G2604" s="62"/>
      <c r="I2604" s="61"/>
      <c r="K2604" s="62"/>
      <c r="L2604" s="62"/>
      <c r="P2604" s="61"/>
    </row>
    <row r="2605" spans="6:16">
      <c r="F2605" s="63"/>
      <c r="G2605" s="62"/>
      <c r="I2605" s="61"/>
      <c r="K2605" s="62"/>
      <c r="L2605" s="62"/>
      <c r="P2605" s="61"/>
    </row>
    <row r="2606" spans="6:16">
      <c r="F2606" s="63"/>
      <c r="G2606" s="62"/>
      <c r="I2606" s="61"/>
      <c r="K2606" s="62"/>
      <c r="L2606" s="62"/>
      <c r="P2606" s="61"/>
    </row>
    <row r="2607" spans="6:16">
      <c r="F2607" s="63"/>
      <c r="G2607" s="62"/>
      <c r="I2607" s="61"/>
      <c r="K2607" s="62"/>
      <c r="L2607" s="62"/>
      <c r="P2607" s="61"/>
    </row>
    <row r="2608" spans="6:16">
      <c r="F2608" s="63"/>
      <c r="G2608" s="62"/>
      <c r="I2608" s="61"/>
      <c r="K2608" s="62"/>
      <c r="L2608" s="62"/>
      <c r="P2608" s="61"/>
    </row>
    <row r="2609" spans="6:16">
      <c r="F2609" s="63"/>
      <c r="G2609" s="62"/>
      <c r="I2609" s="61"/>
      <c r="K2609" s="62"/>
      <c r="L2609" s="62"/>
      <c r="P2609" s="61"/>
    </row>
    <row r="2610" spans="6:16">
      <c r="F2610" s="63"/>
      <c r="G2610" s="62"/>
      <c r="I2610" s="61"/>
      <c r="K2610" s="62"/>
      <c r="L2610" s="62"/>
      <c r="P2610" s="61"/>
    </row>
    <row r="2611" spans="6:16">
      <c r="F2611" s="63"/>
      <c r="G2611" s="62"/>
      <c r="I2611" s="61"/>
      <c r="K2611" s="62"/>
      <c r="L2611" s="62"/>
      <c r="P2611" s="61"/>
    </row>
    <row r="2612" spans="6:16">
      <c r="F2612" s="63"/>
      <c r="G2612" s="62"/>
      <c r="I2612" s="61"/>
      <c r="K2612" s="62"/>
      <c r="L2612" s="62"/>
      <c r="P2612" s="61"/>
    </row>
    <row r="2613" spans="6:16">
      <c r="F2613" s="63"/>
      <c r="G2613" s="62"/>
      <c r="I2613" s="61"/>
      <c r="K2613" s="62"/>
      <c r="L2613" s="62"/>
      <c r="P2613" s="61"/>
    </row>
    <row r="2614" spans="6:16">
      <c r="F2614" s="63"/>
      <c r="G2614" s="62"/>
      <c r="I2614" s="61"/>
      <c r="K2614" s="62"/>
      <c r="L2614" s="62"/>
      <c r="P2614" s="61"/>
    </row>
    <row r="2615" spans="6:16">
      <c r="F2615" s="63"/>
      <c r="G2615" s="62"/>
      <c r="I2615" s="61"/>
      <c r="K2615" s="62"/>
      <c r="L2615" s="62"/>
      <c r="P2615" s="61"/>
    </row>
    <row r="2616" spans="6:16">
      <c r="F2616" s="63"/>
      <c r="G2616" s="62"/>
      <c r="I2616" s="61"/>
      <c r="K2616" s="62"/>
      <c r="L2616" s="62"/>
      <c r="P2616" s="61"/>
    </row>
    <row r="2617" spans="6:16">
      <c r="F2617" s="63"/>
      <c r="G2617" s="62"/>
      <c r="I2617" s="61"/>
      <c r="K2617" s="62"/>
      <c r="L2617" s="62"/>
      <c r="P2617" s="61"/>
    </row>
    <row r="2618" spans="6:16">
      <c r="F2618" s="63"/>
      <c r="G2618" s="62"/>
      <c r="I2618" s="61"/>
      <c r="K2618" s="62"/>
      <c r="L2618" s="62"/>
      <c r="P2618" s="61"/>
    </row>
    <row r="2619" spans="6:16">
      <c r="F2619" s="63"/>
      <c r="G2619" s="62"/>
      <c r="I2619" s="61"/>
      <c r="K2619" s="62"/>
      <c r="L2619" s="62"/>
      <c r="P2619" s="61"/>
    </row>
    <row r="2620" spans="6:16">
      <c r="F2620" s="63"/>
      <c r="G2620" s="62"/>
      <c r="I2620" s="61"/>
      <c r="K2620" s="62"/>
      <c r="L2620" s="62"/>
      <c r="P2620" s="61"/>
    </row>
    <row r="2621" spans="6:16">
      <c r="F2621" s="63"/>
      <c r="G2621" s="62"/>
      <c r="I2621" s="61"/>
      <c r="K2621" s="62"/>
      <c r="L2621" s="62"/>
      <c r="P2621" s="61"/>
    </row>
    <row r="2622" spans="6:16">
      <c r="F2622" s="63"/>
      <c r="G2622" s="62"/>
      <c r="I2622" s="61"/>
      <c r="K2622" s="62"/>
      <c r="L2622" s="62"/>
      <c r="P2622" s="61"/>
    </row>
    <row r="2623" spans="6:16">
      <c r="F2623" s="63"/>
      <c r="G2623" s="62"/>
      <c r="I2623" s="61"/>
      <c r="K2623" s="62"/>
      <c r="L2623" s="62"/>
      <c r="P2623" s="61"/>
    </row>
    <row r="2624" spans="6:16">
      <c r="F2624" s="63"/>
      <c r="G2624" s="62"/>
      <c r="I2624" s="61"/>
      <c r="K2624" s="62"/>
      <c r="L2624" s="62"/>
      <c r="P2624" s="61"/>
    </row>
    <row r="2625" spans="6:16">
      <c r="F2625" s="63"/>
      <c r="G2625" s="62"/>
      <c r="I2625" s="61"/>
      <c r="K2625" s="62"/>
      <c r="L2625" s="62"/>
      <c r="P2625" s="61"/>
    </row>
    <row r="2626" spans="6:16">
      <c r="F2626" s="63"/>
      <c r="G2626" s="62"/>
      <c r="I2626" s="61"/>
      <c r="K2626" s="62"/>
      <c r="L2626" s="62"/>
      <c r="P2626" s="61"/>
    </row>
    <row r="2627" spans="6:16">
      <c r="F2627" s="63"/>
      <c r="G2627" s="62"/>
      <c r="I2627" s="61"/>
      <c r="K2627" s="62"/>
      <c r="L2627" s="62"/>
      <c r="P2627" s="61"/>
    </row>
    <row r="2628" spans="6:16">
      <c r="F2628" s="63"/>
      <c r="G2628" s="62"/>
      <c r="I2628" s="61"/>
      <c r="K2628" s="62"/>
      <c r="L2628" s="62"/>
      <c r="P2628" s="61"/>
    </row>
    <row r="2629" spans="6:16">
      <c r="F2629" s="63"/>
      <c r="G2629" s="62"/>
      <c r="I2629" s="61"/>
      <c r="K2629" s="62"/>
      <c r="L2629" s="62"/>
      <c r="P2629" s="61"/>
    </row>
    <row r="2630" spans="6:16">
      <c r="F2630" s="63"/>
      <c r="G2630" s="62"/>
      <c r="I2630" s="61"/>
      <c r="K2630" s="62"/>
      <c r="L2630" s="62"/>
      <c r="P2630" s="61"/>
    </row>
    <row r="2631" spans="6:16">
      <c r="F2631" s="63"/>
      <c r="G2631" s="62"/>
      <c r="I2631" s="61"/>
      <c r="K2631" s="62"/>
      <c r="L2631" s="62"/>
      <c r="P2631" s="61"/>
    </row>
    <row r="2632" spans="6:16">
      <c r="F2632" s="63"/>
      <c r="G2632" s="62"/>
      <c r="I2632" s="61"/>
      <c r="K2632" s="62"/>
      <c r="L2632" s="62"/>
      <c r="P2632" s="61"/>
    </row>
    <row r="2633" spans="6:16">
      <c r="F2633" s="63"/>
      <c r="G2633" s="62"/>
      <c r="I2633" s="61"/>
      <c r="K2633" s="62"/>
      <c r="L2633" s="62"/>
      <c r="P2633" s="61"/>
    </row>
    <row r="2634" spans="6:16">
      <c r="F2634" s="63"/>
      <c r="G2634" s="62"/>
      <c r="I2634" s="61"/>
      <c r="K2634" s="62"/>
      <c r="L2634" s="62"/>
      <c r="P2634" s="61"/>
    </row>
    <row r="2635" spans="6:16">
      <c r="F2635" s="63"/>
      <c r="G2635" s="62"/>
      <c r="I2635" s="61"/>
      <c r="K2635" s="62"/>
      <c r="L2635" s="62"/>
      <c r="P2635" s="61"/>
    </row>
    <row r="2636" spans="6:16">
      <c r="F2636" s="63"/>
      <c r="G2636" s="62"/>
      <c r="I2636" s="61"/>
      <c r="K2636" s="62"/>
      <c r="L2636" s="62"/>
      <c r="P2636" s="61"/>
    </row>
    <row r="2637" spans="6:16">
      <c r="F2637" s="63"/>
      <c r="G2637" s="62"/>
      <c r="I2637" s="61"/>
      <c r="K2637" s="62"/>
      <c r="L2637" s="62"/>
      <c r="P2637" s="61"/>
    </row>
    <row r="2638" spans="6:16">
      <c r="F2638" s="63"/>
      <c r="G2638" s="62"/>
      <c r="I2638" s="61"/>
      <c r="K2638" s="62"/>
      <c r="L2638" s="62"/>
      <c r="P2638" s="61"/>
    </row>
    <row r="2639" spans="6:16">
      <c r="F2639" s="63"/>
      <c r="G2639" s="62"/>
      <c r="I2639" s="61"/>
      <c r="K2639" s="62"/>
      <c r="L2639" s="62"/>
      <c r="P2639" s="61"/>
    </row>
    <row r="2640" spans="6:16">
      <c r="F2640" s="63"/>
      <c r="G2640" s="62"/>
      <c r="I2640" s="61"/>
      <c r="K2640" s="62"/>
      <c r="L2640" s="62"/>
      <c r="P2640" s="61"/>
    </row>
    <row r="2641" spans="6:16">
      <c r="F2641" s="63"/>
      <c r="G2641" s="62"/>
      <c r="I2641" s="61"/>
      <c r="K2641" s="62"/>
      <c r="L2641" s="62"/>
      <c r="P2641" s="61"/>
    </row>
    <row r="2642" spans="6:16">
      <c r="F2642" s="63"/>
      <c r="G2642" s="62"/>
      <c r="I2642" s="61"/>
      <c r="K2642" s="62"/>
      <c r="L2642" s="62"/>
      <c r="P2642" s="61"/>
    </row>
    <row r="2643" spans="6:16">
      <c r="F2643" s="63"/>
      <c r="G2643" s="62"/>
      <c r="I2643" s="61"/>
      <c r="K2643" s="62"/>
      <c r="L2643" s="62"/>
      <c r="P2643" s="61"/>
    </row>
    <row r="2644" spans="6:16">
      <c r="F2644" s="63"/>
      <c r="G2644" s="62"/>
      <c r="I2644" s="61"/>
      <c r="K2644" s="62"/>
      <c r="L2644" s="62"/>
      <c r="P2644" s="61"/>
    </row>
    <row r="2645" spans="6:16">
      <c r="F2645" s="63"/>
      <c r="G2645" s="62"/>
      <c r="I2645" s="61"/>
      <c r="K2645" s="62"/>
      <c r="L2645" s="62"/>
      <c r="P2645" s="61"/>
    </row>
    <row r="2646" spans="6:16">
      <c r="F2646" s="63"/>
      <c r="G2646" s="62"/>
      <c r="I2646" s="61"/>
      <c r="K2646" s="62"/>
      <c r="L2646" s="62"/>
      <c r="P2646" s="61"/>
    </row>
    <row r="2647" spans="6:16">
      <c r="F2647" s="63"/>
      <c r="G2647" s="62"/>
      <c r="I2647" s="61"/>
      <c r="K2647" s="62"/>
      <c r="L2647" s="62"/>
      <c r="P2647" s="61"/>
    </row>
    <row r="2648" spans="6:16">
      <c r="F2648" s="63"/>
      <c r="G2648" s="62"/>
      <c r="I2648" s="61"/>
      <c r="K2648" s="62"/>
      <c r="L2648" s="62"/>
      <c r="P2648" s="61"/>
    </row>
    <row r="2649" spans="6:16">
      <c r="F2649" s="63"/>
      <c r="G2649" s="62"/>
      <c r="I2649" s="61"/>
      <c r="K2649" s="62"/>
      <c r="L2649" s="62"/>
      <c r="P2649" s="61"/>
    </row>
    <row r="2650" spans="6:16">
      <c r="F2650" s="63"/>
      <c r="G2650" s="62"/>
      <c r="I2650" s="61"/>
      <c r="K2650" s="62"/>
      <c r="L2650" s="62"/>
      <c r="P2650" s="61"/>
    </row>
    <row r="2651" spans="6:16">
      <c r="F2651" s="63"/>
      <c r="G2651" s="62"/>
      <c r="I2651" s="61"/>
      <c r="K2651" s="62"/>
      <c r="L2651" s="62"/>
      <c r="P2651" s="61"/>
    </row>
    <row r="2652" spans="6:16">
      <c r="F2652" s="63"/>
      <c r="G2652" s="62"/>
      <c r="I2652" s="61"/>
      <c r="K2652" s="62"/>
      <c r="L2652" s="62"/>
      <c r="P2652" s="61"/>
    </row>
    <row r="2653" spans="6:16">
      <c r="F2653" s="63"/>
      <c r="G2653" s="62"/>
      <c r="I2653" s="61"/>
      <c r="K2653" s="62"/>
      <c r="L2653" s="62"/>
      <c r="P2653" s="61"/>
    </row>
    <row r="2654" spans="6:16">
      <c r="F2654" s="63"/>
      <c r="G2654" s="62"/>
      <c r="I2654" s="61"/>
      <c r="K2654" s="62"/>
      <c r="L2654" s="62"/>
      <c r="P2654" s="61"/>
    </row>
    <row r="2655" spans="6:16">
      <c r="F2655" s="63"/>
      <c r="G2655" s="62"/>
      <c r="I2655" s="61"/>
      <c r="K2655" s="62"/>
      <c r="L2655" s="62"/>
      <c r="P2655" s="61"/>
    </row>
    <row r="2656" spans="6:16">
      <c r="F2656" s="63"/>
      <c r="G2656" s="62"/>
      <c r="I2656" s="61"/>
      <c r="K2656" s="62"/>
      <c r="L2656" s="62"/>
      <c r="P2656" s="61"/>
    </row>
    <row r="2657" spans="6:16">
      <c r="F2657" s="63"/>
      <c r="G2657" s="62"/>
      <c r="I2657" s="61"/>
      <c r="K2657" s="62"/>
      <c r="L2657" s="62"/>
      <c r="P2657" s="61"/>
    </row>
    <row r="2658" spans="6:16">
      <c r="F2658" s="63"/>
      <c r="G2658" s="62"/>
      <c r="I2658" s="61"/>
      <c r="K2658" s="62"/>
      <c r="L2658" s="62"/>
      <c r="P2658" s="61"/>
    </row>
    <row r="2659" spans="6:16">
      <c r="F2659" s="63"/>
      <c r="G2659" s="62"/>
      <c r="I2659" s="61"/>
      <c r="K2659" s="62"/>
      <c r="L2659" s="62"/>
      <c r="P2659" s="61"/>
    </row>
    <row r="2660" spans="6:16">
      <c r="F2660" s="63"/>
      <c r="G2660" s="62"/>
      <c r="I2660" s="61"/>
      <c r="K2660" s="62"/>
      <c r="L2660" s="62"/>
      <c r="P2660" s="61"/>
    </row>
    <row r="2661" spans="6:16">
      <c r="F2661" s="63"/>
      <c r="G2661" s="62"/>
      <c r="I2661" s="61"/>
      <c r="K2661" s="62"/>
      <c r="L2661" s="62"/>
      <c r="P2661" s="61"/>
    </row>
    <row r="2662" spans="6:16">
      <c r="F2662" s="63"/>
      <c r="G2662" s="62"/>
      <c r="I2662" s="61"/>
      <c r="K2662" s="62"/>
      <c r="L2662" s="62"/>
      <c r="P2662" s="61"/>
    </row>
    <row r="2663" spans="6:16">
      <c r="F2663" s="63"/>
      <c r="G2663" s="62"/>
      <c r="I2663" s="61"/>
      <c r="K2663" s="62"/>
      <c r="L2663" s="62"/>
      <c r="P2663" s="61"/>
    </row>
    <row r="2664" spans="6:16">
      <c r="F2664" s="63"/>
      <c r="G2664" s="62"/>
      <c r="I2664" s="61"/>
      <c r="K2664" s="62"/>
      <c r="L2664" s="62"/>
      <c r="P2664" s="61"/>
    </row>
    <row r="2665" spans="6:16">
      <c r="F2665" s="63"/>
      <c r="G2665" s="62"/>
      <c r="I2665" s="61"/>
      <c r="K2665" s="62"/>
      <c r="L2665" s="62"/>
      <c r="P2665" s="61"/>
    </row>
    <row r="2666" spans="6:16">
      <c r="F2666" s="63"/>
      <c r="G2666" s="62"/>
      <c r="I2666" s="61"/>
      <c r="K2666" s="62"/>
      <c r="L2666" s="62"/>
      <c r="P2666" s="61"/>
    </row>
    <row r="2667" spans="6:16">
      <c r="F2667" s="63"/>
      <c r="G2667" s="62"/>
      <c r="I2667" s="61"/>
      <c r="K2667" s="62"/>
      <c r="L2667" s="62"/>
      <c r="P2667" s="61"/>
    </row>
    <row r="2668" spans="6:16">
      <c r="F2668" s="63"/>
      <c r="G2668" s="62"/>
      <c r="I2668" s="61"/>
      <c r="K2668" s="62"/>
      <c r="L2668" s="62"/>
      <c r="P2668" s="61"/>
    </row>
    <row r="2669" spans="6:16">
      <c r="F2669" s="63"/>
      <c r="G2669" s="62"/>
      <c r="I2669" s="61"/>
      <c r="K2669" s="62"/>
      <c r="L2669" s="62"/>
      <c r="P2669" s="61"/>
    </row>
    <row r="2670" spans="6:16">
      <c r="F2670" s="63"/>
      <c r="G2670" s="62"/>
      <c r="I2670" s="61"/>
      <c r="K2670" s="62"/>
      <c r="L2670" s="62"/>
      <c r="P2670" s="61"/>
    </row>
    <row r="2671" spans="6:16">
      <c r="F2671" s="63"/>
      <c r="G2671" s="62"/>
      <c r="I2671" s="61"/>
      <c r="K2671" s="62"/>
      <c r="L2671" s="62"/>
      <c r="P2671" s="61"/>
    </row>
    <row r="2672" spans="6:16">
      <c r="F2672" s="63"/>
      <c r="G2672" s="62"/>
      <c r="I2672" s="61"/>
      <c r="K2672" s="62"/>
      <c r="L2672" s="62"/>
      <c r="P2672" s="61"/>
    </row>
    <row r="2673" spans="6:16">
      <c r="F2673" s="63"/>
      <c r="G2673" s="62"/>
      <c r="I2673" s="61"/>
      <c r="K2673" s="62"/>
      <c r="L2673" s="62"/>
      <c r="P2673" s="61"/>
    </row>
    <row r="2674" spans="6:16">
      <c r="F2674" s="63"/>
      <c r="G2674" s="62"/>
      <c r="I2674" s="61"/>
      <c r="K2674" s="62"/>
      <c r="L2674" s="62"/>
      <c r="P2674" s="61"/>
    </row>
    <row r="2675" spans="6:16">
      <c r="F2675" s="63"/>
      <c r="G2675" s="62"/>
      <c r="I2675" s="61"/>
      <c r="K2675" s="62"/>
      <c r="L2675" s="62"/>
      <c r="P2675" s="61"/>
    </row>
    <row r="2676" spans="6:16">
      <c r="F2676" s="63"/>
      <c r="G2676" s="62"/>
      <c r="I2676" s="61"/>
      <c r="K2676" s="62"/>
      <c r="L2676" s="62"/>
      <c r="P2676" s="61"/>
    </row>
    <row r="2677" spans="6:16">
      <c r="F2677" s="63"/>
      <c r="G2677" s="62"/>
      <c r="I2677" s="61"/>
      <c r="K2677" s="62"/>
      <c r="L2677" s="62"/>
      <c r="P2677" s="61"/>
    </row>
    <row r="2678" spans="6:16">
      <c r="F2678" s="63"/>
      <c r="G2678" s="62"/>
      <c r="I2678" s="61"/>
      <c r="K2678" s="62"/>
      <c r="L2678" s="62"/>
      <c r="P2678" s="61"/>
    </row>
    <row r="2679" spans="6:16">
      <c r="F2679" s="63"/>
      <c r="G2679" s="62"/>
      <c r="I2679" s="61"/>
      <c r="K2679" s="62"/>
      <c r="L2679" s="62"/>
      <c r="P2679" s="61"/>
    </row>
    <row r="2680" spans="6:16">
      <c r="F2680" s="63"/>
      <c r="G2680" s="62"/>
      <c r="I2680" s="61"/>
      <c r="K2680" s="62"/>
      <c r="L2680" s="62"/>
      <c r="P2680" s="61"/>
    </row>
    <row r="2681" spans="6:16">
      <c r="F2681" s="63"/>
      <c r="G2681" s="62"/>
      <c r="I2681" s="61"/>
      <c r="K2681" s="62"/>
      <c r="L2681" s="62"/>
      <c r="P2681" s="61"/>
    </row>
    <row r="2682" spans="6:16">
      <c r="F2682" s="63"/>
      <c r="G2682" s="62"/>
      <c r="I2682" s="61"/>
      <c r="K2682" s="62"/>
      <c r="L2682" s="62"/>
      <c r="P2682" s="61"/>
    </row>
    <row r="2683" spans="6:16">
      <c r="F2683" s="63"/>
      <c r="G2683" s="62"/>
      <c r="I2683" s="61"/>
      <c r="K2683" s="62"/>
      <c r="L2683" s="62"/>
      <c r="P2683" s="61"/>
    </row>
    <row r="2684" spans="6:16">
      <c r="F2684" s="63"/>
      <c r="G2684" s="62"/>
      <c r="I2684" s="61"/>
      <c r="K2684" s="62"/>
      <c r="L2684" s="62"/>
      <c r="P2684" s="61"/>
    </row>
    <row r="2685" spans="6:16">
      <c r="F2685" s="63"/>
      <c r="G2685" s="62"/>
      <c r="I2685" s="61"/>
      <c r="K2685" s="62"/>
      <c r="L2685" s="62"/>
      <c r="P2685" s="61"/>
    </row>
    <row r="2686" spans="6:16">
      <c r="F2686" s="63"/>
      <c r="G2686" s="62"/>
      <c r="I2686" s="61"/>
      <c r="K2686" s="62"/>
      <c r="L2686" s="62"/>
      <c r="P2686" s="61"/>
    </row>
    <row r="2687" spans="6:16">
      <c r="F2687" s="63"/>
      <c r="G2687" s="62"/>
      <c r="I2687" s="61"/>
      <c r="K2687" s="62"/>
      <c r="L2687" s="62"/>
      <c r="P2687" s="61"/>
    </row>
    <row r="2688" spans="6:16">
      <c r="F2688" s="63"/>
      <c r="G2688" s="62"/>
      <c r="I2688" s="61"/>
      <c r="K2688" s="62"/>
      <c r="L2688" s="62"/>
      <c r="P2688" s="61"/>
    </row>
    <row r="2689" spans="6:16">
      <c r="F2689" s="63"/>
      <c r="G2689" s="62"/>
      <c r="I2689" s="61"/>
      <c r="K2689" s="62"/>
      <c r="L2689" s="62"/>
      <c r="P2689" s="61"/>
    </row>
    <row r="2690" spans="6:16">
      <c r="F2690" s="63"/>
      <c r="G2690" s="62"/>
      <c r="I2690" s="61"/>
      <c r="K2690" s="62"/>
      <c r="L2690" s="62"/>
      <c r="P2690" s="61"/>
    </row>
    <row r="2691" spans="6:16">
      <c r="F2691" s="63"/>
      <c r="G2691" s="62"/>
      <c r="I2691" s="61"/>
      <c r="K2691" s="62"/>
      <c r="L2691" s="62"/>
      <c r="P2691" s="61"/>
    </row>
    <row r="2692" spans="6:16">
      <c r="F2692" s="63"/>
      <c r="G2692" s="62"/>
      <c r="I2692" s="61"/>
      <c r="K2692" s="62"/>
      <c r="L2692" s="62"/>
      <c r="P2692" s="61"/>
    </row>
    <row r="2693" spans="6:16">
      <c r="F2693" s="63"/>
      <c r="G2693" s="62"/>
      <c r="I2693" s="61"/>
      <c r="K2693" s="62"/>
      <c r="L2693" s="62"/>
      <c r="P2693" s="61"/>
    </row>
    <row r="2694" spans="6:16">
      <c r="F2694" s="63"/>
      <c r="G2694" s="62"/>
      <c r="I2694" s="61"/>
      <c r="K2694" s="62"/>
      <c r="L2694" s="62"/>
      <c r="P2694" s="61"/>
    </row>
    <row r="2695" spans="6:16">
      <c r="F2695" s="63"/>
      <c r="G2695" s="62"/>
      <c r="I2695" s="61"/>
      <c r="K2695" s="62"/>
      <c r="L2695" s="62"/>
      <c r="P2695" s="61"/>
    </row>
    <row r="2696" spans="6:16">
      <c r="F2696" s="63"/>
      <c r="G2696" s="62"/>
      <c r="I2696" s="61"/>
      <c r="K2696" s="62"/>
      <c r="L2696" s="62"/>
      <c r="P2696" s="61"/>
    </row>
    <row r="2697" spans="6:16">
      <c r="F2697" s="63"/>
      <c r="G2697" s="62"/>
      <c r="I2697" s="61"/>
      <c r="K2697" s="62"/>
      <c r="L2697" s="62"/>
      <c r="P2697" s="61"/>
    </row>
    <row r="2698" spans="6:16">
      <c r="F2698" s="63"/>
      <c r="G2698" s="62"/>
      <c r="I2698" s="61"/>
      <c r="K2698" s="62"/>
      <c r="L2698" s="62"/>
      <c r="P2698" s="61"/>
    </row>
    <row r="2699" spans="6:16">
      <c r="F2699" s="63"/>
      <c r="G2699" s="62"/>
      <c r="I2699" s="61"/>
      <c r="K2699" s="62"/>
      <c r="L2699" s="62"/>
      <c r="P2699" s="61"/>
    </row>
    <row r="2700" spans="6:16">
      <c r="F2700" s="63"/>
      <c r="G2700" s="62"/>
      <c r="I2700" s="61"/>
      <c r="K2700" s="62"/>
      <c r="L2700" s="62"/>
      <c r="P2700" s="61"/>
    </row>
    <row r="2701" spans="6:16">
      <c r="F2701" s="63"/>
      <c r="G2701" s="62"/>
      <c r="I2701" s="61"/>
      <c r="K2701" s="62"/>
      <c r="L2701" s="62"/>
      <c r="P2701" s="61"/>
    </row>
    <row r="2702" spans="6:16">
      <c r="F2702" s="63"/>
      <c r="G2702" s="62"/>
      <c r="I2702" s="61"/>
      <c r="K2702" s="62"/>
      <c r="L2702" s="62"/>
      <c r="P2702" s="61"/>
    </row>
    <row r="2703" spans="6:16">
      <c r="F2703" s="63"/>
      <c r="G2703" s="62"/>
      <c r="I2703" s="61"/>
      <c r="K2703" s="62"/>
      <c r="L2703" s="62"/>
      <c r="P2703" s="61"/>
    </row>
    <row r="2704" spans="6:16">
      <c r="F2704" s="63"/>
      <c r="G2704" s="62"/>
      <c r="I2704" s="61"/>
      <c r="K2704" s="62"/>
      <c r="L2704" s="62"/>
      <c r="P2704" s="61"/>
    </row>
    <row r="2705" spans="6:16">
      <c r="F2705" s="63"/>
      <c r="G2705" s="62"/>
      <c r="I2705" s="61"/>
      <c r="K2705" s="62"/>
      <c r="L2705" s="62"/>
      <c r="P2705" s="61"/>
    </row>
    <row r="2706" spans="6:16">
      <c r="F2706" s="63"/>
      <c r="G2706" s="62"/>
      <c r="I2706" s="61"/>
      <c r="K2706" s="62"/>
      <c r="L2706" s="62"/>
      <c r="P2706" s="61"/>
    </row>
    <row r="2707" spans="6:16">
      <c r="F2707" s="63"/>
      <c r="G2707" s="62"/>
      <c r="I2707" s="61"/>
      <c r="K2707" s="62"/>
      <c r="L2707" s="62"/>
      <c r="P2707" s="61"/>
    </row>
    <row r="2708" spans="6:16">
      <c r="F2708" s="63"/>
      <c r="G2708" s="62"/>
      <c r="I2708" s="61"/>
      <c r="K2708" s="62"/>
      <c r="L2708" s="62"/>
      <c r="P2708" s="61"/>
    </row>
    <row r="2709" spans="6:16">
      <c r="F2709" s="63"/>
      <c r="G2709" s="62"/>
      <c r="I2709" s="61"/>
      <c r="K2709" s="62"/>
      <c r="L2709" s="62"/>
      <c r="P2709" s="61"/>
    </row>
    <row r="2710" spans="6:16">
      <c r="F2710" s="63"/>
      <c r="G2710" s="62"/>
      <c r="I2710" s="61"/>
      <c r="K2710" s="62"/>
      <c r="L2710" s="62"/>
      <c r="P2710" s="61"/>
    </row>
    <row r="2711" spans="6:16">
      <c r="F2711" s="63"/>
      <c r="G2711" s="62"/>
      <c r="I2711" s="61"/>
      <c r="K2711" s="62"/>
      <c r="L2711" s="62"/>
      <c r="P2711" s="61"/>
    </row>
    <row r="2712" spans="6:16">
      <c r="F2712" s="63"/>
      <c r="G2712" s="62"/>
      <c r="I2712" s="61"/>
      <c r="K2712" s="62"/>
      <c r="L2712" s="62"/>
      <c r="P2712" s="61"/>
    </row>
    <row r="2713" spans="6:16">
      <c r="F2713" s="63"/>
      <c r="G2713" s="62"/>
      <c r="I2713" s="61"/>
      <c r="K2713" s="62"/>
      <c r="L2713" s="62"/>
      <c r="P2713" s="61"/>
    </row>
    <row r="2714" spans="6:16">
      <c r="F2714" s="63"/>
      <c r="G2714" s="62"/>
      <c r="I2714" s="61"/>
      <c r="K2714" s="62"/>
      <c r="L2714" s="62"/>
      <c r="P2714" s="61"/>
    </row>
    <row r="2715" spans="6:16">
      <c r="F2715" s="63"/>
      <c r="G2715" s="62"/>
      <c r="I2715" s="61"/>
      <c r="K2715" s="62"/>
      <c r="L2715" s="62"/>
      <c r="P2715" s="61"/>
    </row>
    <row r="2716" spans="6:16">
      <c r="F2716" s="63"/>
      <c r="G2716" s="62"/>
      <c r="I2716" s="61"/>
      <c r="K2716" s="62"/>
      <c r="L2716" s="62"/>
      <c r="P2716" s="61"/>
    </row>
    <row r="2717" spans="6:16">
      <c r="F2717" s="63"/>
      <c r="G2717" s="62"/>
      <c r="I2717" s="61"/>
      <c r="K2717" s="62"/>
      <c r="L2717" s="62"/>
      <c r="P2717" s="61"/>
    </row>
    <row r="2718" spans="6:16">
      <c r="F2718" s="63"/>
      <c r="G2718" s="62"/>
      <c r="I2718" s="61"/>
      <c r="K2718" s="62"/>
      <c r="L2718" s="62"/>
      <c r="P2718" s="61"/>
    </row>
    <row r="2719" spans="6:16">
      <c r="F2719" s="63"/>
      <c r="G2719" s="62"/>
      <c r="I2719" s="61"/>
      <c r="K2719" s="62"/>
      <c r="L2719" s="62"/>
      <c r="P2719" s="61"/>
    </row>
    <row r="2720" spans="6:16">
      <c r="F2720" s="63"/>
      <c r="G2720" s="62"/>
      <c r="I2720" s="61"/>
      <c r="K2720" s="62"/>
      <c r="L2720" s="62"/>
      <c r="P2720" s="61"/>
    </row>
    <row r="2721" spans="6:16">
      <c r="F2721" s="63"/>
      <c r="G2721" s="62"/>
      <c r="I2721" s="61"/>
      <c r="K2721" s="62"/>
      <c r="L2721" s="62"/>
      <c r="P2721" s="61"/>
    </row>
    <row r="2722" spans="6:16">
      <c r="F2722" s="63"/>
      <c r="G2722" s="62"/>
      <c r="I2722" s="61"/>
      <c r="K2722" s="62"/>
      <c r="L2722" s="62"/>
      <c r="P2722" s="61"/>
    </row>
    <row r="2723" spans="6:16">
      <c r="F2723" s="63"/>
      <c r="G2723" s="62"/>
      <c r="I2723" s="61"/>
      <c r="K2723" s="62"/>
      <c r="L2723" s="62"/>
      <c r="P2723" s="61"/>
    </row>
    <row r="2724" spans="6:16">
      <c r="F2724" s="63"/>
      <c r="G2724" s="62"/>
      <c r="I2724" s="61"/>
      <c r="K2724" s="62"/>
      <c r="L2724" s="62"/>
      <c r="P2724" s="61"/>
    </row>
    <row r="2725" spans="6:16">
      <c r="F2725" s="63"/>
      <c r="G2725" s="62"/>
      <c r="I2725" s="61"/>
      <c r="K2725" s="62"/>
      <c r="L2725" s="62"/>
      <c r="P2725" s="61"/>
    </row>
    <row r="2726" spans="6:16">
      <c r="F2726" s="63"/>
      <c r="G2726" s="62"/>
      <c r="I2726" s="61"/>
      <c r="K2726" s="62"/>
      <c r="L2726" s="62"/>
      <c r="P2726" s="61"/>
    </row>
    <row r="2727" spans="6:16">
      <c r="F2727" s="63"/>
      <c r="G2727" s="62"/>
      <c r="I2727" s="61"/>
      <c r="K2727" s="62"/>
      <c r="L2727" s="62"/>
      <c r="P2727" s="61"/>
    </row>
    <row r="2728" spans="6:16">
      <c r="F2728" s="63"/>
      <c r="G2728" s="62"/>
      <c r="I2728" s="61"/>
      <c r="K2728" s="62"/>
      <c r="L2728" s="62"/>
      <c r="P2728" s="61"/>
    </row>
    <row r="2729" spans="6:16">
      <c r="F2729" s="63"/>
      <c r="G2729" s="62"/>
      <c r="I2729" s="61"/>
      <c r="K2729" s="62"/>
      <c r="L2729" s="62"/>
      <c r="P2729" s="61"/>
    </row>
    <row r="2730" spans="6:16">
      <c r="F2730" s="63"/>
      <c r="G2730" s="62"/>
      <c r="I2730" s="61"/>
      <c r="K2730" s="62"/>
      <c r="L2730" s="62"/>
      <c r="P2730" s="61"/>
    </row>
    <row r="2731" spans="6:16">
      <c r="F2731" s="63"/>
      <c r="G2731" s="62"/>
      <c r="I2731" s="61"/>
      <c r="K2731" s="62"/>
      <c r="L2731" s="62"/>
      <c r="P2731" s="61"/>
    </row>
    <row r="2732" spans="6:16">
      <c r="F2732" s="63"/>
      <c r="G2732" s="62"/>
      <c r="I2732" s="61"/>
      <c r="K2732" s="62"/>
      <c r="L2732" s="62"/>
      <c r="P2732" s="61"/>
    </row>
    <row r="2733" spans="6:16">
      <c r="F2733" s="63"/>
      <c r="G2733" s="62"/>
      <c r="I2733" s="61"/>
      <c r="K2733" s="62"/>
      <c r="L2733" s="62"/>
      <c r="P2733" s="61"/>
    </row>
    <row r="2734" spans="6:16">
      <c r="F2734" s="63"/>
      <c r="G2734" s="62"/>
      <c r="I2734" s="61"/>
      <c r="K2734" s="62"/>
      <c r="L2734" s="62"/>
      <c r="P2734" s="61"/>
    </row>
    <row r="2735" spans="6:16">
      <c r="F2735" s="63"/>
      <c r="G2735" s="62"/>
      <c r="I2735" s="61"/>
      <c r="K2735" s="62"/>
      <c r="L2735" s="62"/>
      <c r="P2735" s="61"/>
    </row>
    <row r="2736" spans="6:16">
      <c r="F2736" s="63"/>
      <c r="G2736" s="62"/>
      <c r="I2736" s="61"/>
      <c r="K2736" s="62"/>
      <c r="L2736" s="62"/>
      <c r="P2736" s="61"/>
    </row>
    <row r="2737" spans="6:16">
      <c r="F2737" s="63"/>
      <c r="G2737" s="62"/>
      <c r="I2737" s="61"/>
      <c r="K2737" s="62"/>
      <c r="L2737" s="62"/>
      <c r="P2737" s="61"/>
    </row>
    <row r="2738" spans="6:16">
      <c r="F2738" s="63"/>
      <c r="G2738" s="62"/>
      <c r="I2738" s="61"/>
      <c r="K2738" s="62"/>
      <c r="L2738" s="62"/>
      <c r="P2738" s="61"/>
    </row>
    <row r="2739" spans="6:16">
      <c r="F2739" s="63"/>
      <c r="G2739" s="62"/>
      <c r="I2739" s="61"/>
      <c r="K2739" s="62"/>
      <c r="L2739" s="62"/>
      <c r="P2739" s="61"/>
    </row>
    <row r="2740" spans="6:16">
      <c r="F2740" s="63"/>
      <c r="G2740" s="62"/>
      <c r="I2740" s="61"/>
      <c r="K2740" s="62"/>
      <c r="L2740" s="62"/>
      <c r="P2740" s="61"/>
    </row>
    <row r="2741" spans="6:16">
      <c r="F2741" s="63"/>
      <c r="G2741" s="62"/>
      <c r="I2741" s="61"/>
      <c r="K2741" s="62"/>
      <c r="L2741" s="62"/>
      <c r="P2741" s="61"/>
    </row>
    <row r="2742" spans="6:16">
      <c r="F2742" s="63"/>
      <c r="G2742" s="62"/>
      <c r="I2742" s="61"/>
      <c r="K2742" s="62"/>
      <c r="L2742" s="62"/>
      <c r="P2742" s="61"/>
    </row>
    <row r="2743" spans="6:16">
      <c r="F2743" s="63"/>
      <c r="G2743" s="62"/>
      <c r="I2743" s="61"/>
      <c r="K2743" s="62"/>
      <c r="L2743" s="62"/>
      <c r="P2743" s="61"/>
    </row>
    <row r="2744" spans="6:16">
      <c r="F2744" s="63"/>
      <c r="G2744" s="62"/>
      <c r="I2744" s="61"/>
      <c r="K2744" s="62"/>
      <c r="L2744" s="62"/>
      <c r="P2744" s="61"/>
    </row>
    <row r="2745" spans="6:16">
      <c r="F2745" s="63"/>
      <c r="G2745" s="62"/>
      <c r="I2745" s="61"/>
      <c r="K2745" s="62"/>
      <c r="L2745" s="62"/>
      <c r="P2745" s="61"/>
    </row>
    <row r="2746" spans="6:16">
      <c r="F2746" s="63"/>
      <c r="G2746" s="62"/>
      <c r="I2746" s="61"/>
      <c r="K2746" s="62"/>
      <c r="L2746" s="62"/>
      <c r="P2746" s="61"/>
    </row>
    <row r="2747" spans="6:16">
      <c r="F2747" s="63"/>
      <c r="G2747" s="62"/>
      <c r="I2747" s="61"/>
      <c r="K2747" s="62"/>
      <c r="L2747" s="62"/>
      <c r="P2747" s="61"/>
    </row>
    <row r="2748" spans="6:16">
      <c r="F2748" s="63"/>
      <c r="G2748" s="62"/>
      <c r="I2748" s="61"/>
      <c r="K2748" s="62"/>
      <c r="L2748" s="62"/>
      <c r="P2748" s="61"/>
    </row>
    <row r="2749" spans="6:16">
      <c r="F2749" s="63"/>
      <c r="G2749" s="62"/>
      <c r="I2749" s="61"/>
      <c r="K2749" s="62"/>
      <c r="L2749" s="62"/>
      <c r="P2749" s="61"/>
    </row>
    <row r="2750" spans="6:16">
      <c r="F2750" s="63"/>
      <c r="G2750" s="62"/>
      <c r="I2750" s="61"/>
      <c r="K2750" s="62"/>
      <c r="L2750" s="62"/>
      <c r="P2750" s="61"/>
    </row>
    <row r="2751" spans="6:16">
      <c r="F2751" s="63"/>
      <c r="G2751" s="62"/>
      <c r="I2751" s="61"/>
      <c r="K2751" s="62"/>
      <c r="L2751" s="62"/>
      <c r="P2751" s="61"/>
    </row>
    <row r="2752" spans="6:16">
      <c r="F2752" s="63"/>
      <c r="G2752" s="62"/>
      <c r="I2752" s="61"/>
      <c r="K2752" s="62"/>
      <c r="L2752" s="62"/>
      <c r="P2752" s="61"/>
    </row>
    <row r="2753" spans="6:16">
      <c r="F2753" s="63"/>
      <c r="G2753" s="62"/>
      <c r="I2753" s="61"/>
      <c r="K2753" s="62"/>
      <c r="L2753" s="62"/>
      <c r="P2753" s="61"/>
    </row>
    <row r="2754" spans="6:16">
      <c r="F2754" s="63"/>
      <c r="G2754" s="62"/>
      <c r="I2754" s="61"/>
      <c r="K2754" s="62"/>
      <c r="L2754" s="62"/>
      <c r="P2754" s="61"/>
    </row>
    <row r="2755" spans="6:16">
      <c r="F2755" s="63"/>
      <c r="G2755" s="62"/>
      <c r="I2755" s="61"/>
      <c r="K2755" s="62"/>
      <c r="L2755" s="62"/>
      <c r="P2755" s="61"/>
    </row>
    <row r="2756" spans="6:16">
      <c r="F2756" s="63"/>
      <c r="G2756" s="62"/>
      <c r="I2756" s="61"/>
      <c r="K2756" s="62"/>
      <c r="L2756" s="62"/>
      <c r="P2756" s="61"/>
    </row>
    <row r="2757" spans="6:16">
      <c r="F2757" s="63"/>
      <c r="G2757" s="62"/>
      <c r="I2757" s="61"/>
      <c r="K2757" s="62"/>
      <c r="L2757" s="62"/>
      <c r="P2757" s="61"/>
    </row>
    <row r="2758" spans="6:16">
      <c r="F2758" s="63"/>
      <c r="G2758" s="62"/>
      <c r="I2758" s="61"/>
      <c r="K2758" s="62"/>
      <c r="L2758" s="62"/>
      <c r="P2758" s="61"/>
    </row>
    <row r="2759" spans="6:16">
      <c r="F2759" s="63"/>
      <c r="G2759" s="62"/>
      <c r="I2759" s="61"/>
      <c r="K2759" s="62"/>
      <c r="L2759" s="62"/>
      <c r="P2759" s="61"/>
    </row>
    <row r="2760" spans="6:16">
      <c r="F2760" s="63"/>
      <c r="G2760" s="62"/>
      <c r="I2760" s="61"/>
      <c r="K2760" s="62"/>
      <c r="L2760" s="62"/>
      <c r="P2760" s="61"/>
    </row>
    <row r="2761" spans="6:16">
      <c r="F2761" s="63"/>
      <c r="G2761" s="62"/>
      <c r="I2761" s="61"/>
      <c r="K2761" s="62"/>
      <c r="L2761" s="62"/>
      <c r="P2761" s="61"/>
    </row>
    <row r="2762" spans="6:16">
      <c r="F2762" s="63"/>
      <c r="G2762" s="62"/>
      <c r="I2762" s="61"/>
      <c r="K2762" s="62"/>
      <c r="L2762" s="62"/>
      <c r="P2762" s="61"/>
    </row>
    <row r="2763" spans="6:16">
      <c r="F2763" s="63"/>
      <c r="G2763" s="62"/>
      <c r="I2763" s="61"/>
      <c r="K2763" s="62"/>
      <c r="L2763" s="62"/>
      <c r="P2763" s="61"/>
    </row>
    <row r="2764" spans="6:16">
      <c r="F2764" s="63"/>
      <c r="G2764" s="62"/>
      <c r="I2764" s="61"/>
      <c r="K2764" s="62"/>
      <c r="L2764" s="62"/>
      <c r="P2764" s="61"/>
    </row>
    <row r="2765" spans="6:16">
      <c r="F2765" s="63"/>
      <c r="G2765" s="62"/>
      <c r="I2765" s="61"/>
      <c r="K2765" s="62"/>
      <c r="L2765" s="62"/>
      <c r="P2765" s="61"/>
    </row>
    <row r="2766" spans="6:16">
      <c r="F2766" s="63"/>
      <c r="G2766" s="62"/>
      <c r="I2766" s="61"/>
      <c r="K2766" s="62"/>
      <c r="L2766" s="62"/>
      <c r="P2766" s="61"/>
    </row>
    <row r="2767" spans="6:16">
      <c r="F2767" s="63"/>
      <c r="G2767" s="62"/>
      <c r="I2767" s="61"/>
      <c r="K2767" s="62"/>
      <c r="L2767" s="62"/>
      <c r="P2767" s="61"/>
    </row>
    <row r="2768" spans="6:16">
      <c r="F2768" s="63"/>
      <c r="G2768" s="62"/>
      <c r="I2768" s="61"/>
      <c r="K2768" s="62"/>
      <c r="L2768" s="62"/>
      <c r="P2768" s="61"/>
    </row>
    <row r="2769" spans="6:16">
      <c r="F2769" s="63"/>
      <c r="G2769" s="62"/>
      <c r="I2769" s="61"/>
      <c r="K2769" s="62"/>
      <c r="L2769" s="62"/>
      <c r="P2769" s="61"/>
    </row>
    <row r="2770" spans="6:16">
      <c r="F2770" s="63"/>
      <c r="G2770" s="62"/>
      <c r="I2770" s="61"/>
      <c r="K2770" s="62"/>
      <c r="L2770" s="62"/>
      <c r="P2770" s="61"/>
    </row>
    <row r="2771" spans="6:16">
      <c r="F2771" s="63"/>
      <c r="G2771" s="62"/>
      <c r="I2771" s="61"/>
      <c r="K2771" s="62"/>
      <c r="L2771" s="62"/>
      <c r="P2771" s="61"/>
    </row>
    <row r="2772" spans="6:16">
      <c r="F2772" s="63"/>
      <c r="G2772" s="62"/>
      <c r="I2772" s="61"/>
      <c r="K2772" s="62"/>
      <c r="L2772" s="62"/>
      <c r="P2772" s="61"/>
    </row>
    <row r="2773" spans="6:16">
      <c r="F2773" s="63"/>
      <c r="G2773" s="62"/>
      <c r="I2773" s="61"/>
      <c r="K2773" s="62"/>
      <c r="L2773" s="62"/>
      <c r="P2773" s="61"/>
    </row>
    <row r="2774" spans="6:16">
      <c r="F2774" s="63"/>
      <c r="G2774" s="62"/>
      <c r="I2774" s="61"/>
      <c r="K2774" s="62"/>
      <c r="L2774" s="62"/>
      <c r="P2774" s="61"/>
    </row>
    <row r="2775" spans="6:16">
      <c r="F2775" s="63"/>
      <c r="G2775" s="62"/>
      <c r="I2775" s="61"/>
      <c r="K2775" s="62"/>
      <c r="L2775" s="62"/>
      <c r="P2775" s="61"/>
    </row>
    <row r="2776" spans="6:16">
      <c r="F2776" s="63"/>
      <c r="G2776" s="62"/>
      <c r="I2776" s="61"/>
      <c r="K2776" s="62"/>
      <c r="L2776" s="62"/>
      <c r="P2776" s="61"/>
    </row>
    <row r="2777" spans="6:16">
      <c r="F2777" s="63"/>
      <c r="G2777" s="62"/>
      <c r="I2777" s="61"/>
      <c r="K2777" s="62"/>
      <c r="L2777" s="62"/>
      <c r="P2777" s="61"/>
    </row>
    <row r="2778" spans="6:16">
      <c r="F2778" s="63"/>
      <c r="G2778" s="62"/>
      <c r="I2778" s="61"/>
      <c r="K2778" s="62"/>
      <c r="L2778" s="62"/>
      <c r="P2778" s="61"/>
    </row>
    <row r="2779" spans="6:16">
      <c r="F2779" s="63"/>
      <c r="G2779" s="62"/>
      <c r="I2779" s="61"/>
      <c r="K2779" s="62"/>
      <c r="L2779" s="62"/>
      <c r="P2779" s="61"/>
    </row>
    <row r="2780" spans="6:16">
      <c r="F2780" s="63"/>
      <c r="G2780" s="62"/>
      <c r="I2780" s="61"/>
      <c r="K2780" s="62"/>
      <c r="L2780" s="62"/>
      <c r="P2780" s="61"/>
    </row>
    <row r="2781" spans="6:16">
      <c r="F2781" s="63"/>
      <c r="G2781" s="62"/>
      <c r="I2781" s="61"/>
      <c r="K2781" s="62"/>
      <c r="L2781" s="62"/>
      <c r="P2781" s="61"/>
    </row>
    <row r="2782" spans="6:16">
      <c r="F2782" s="63"/>
      <c r="G2782" s="62"/>
      <c r="I2782" s="61"/>
      <c r="K2782" s="62"/>
      <c r="L2782" s="62"/>
      <c r="P2782" s="61"/>
    </row>
    <row r="2783" spans="6:16">
      <c r="F2783" s="63"/>
      <c r="G2783" s="62"/>
      <c r="I2783" s="61"/>
      <c r="K2783" s="62"/>
      <c r="L2783" s="62"/>
      <c r="P2783" s="61"/>
    </row>
    <row r="2784" spans="6:16">
      <c r="F2784" s="63"/>
      <c r="G2784" s="62"/>
      <c r="I2784" s="61"/>
      <c r="K2784" s="62"/>
      <c r="L2784" s="62"/>
      <c r="P2784" s="61"/>
    </row>
    <row r="2785" spans="6:16">
      <c r="F2785" s="63"/>
      <c r="G2785" s="62"/>
      <c r="I2785" s="61"/>
      <c r="K2785" s="62"/>
      <c r="L2785" s="62"/>
      <c r="P2785" s="61"/>
    </row>
    <row r="2786" spans="6:16">
      <c r="F2786" s="63"/>
      <c r="G2786" s="62"/>
      <c r="I2786" s="61"/>
      <c r="K2786" s="62"/>
      <c r="L2786" s="62"/>
      <c r="P2786" s="61"/>
    </row>
    <row r="2787" spans="6:16">
      <c r="F2787" s="63"/>
      <c r="G2787" s="62"/>
      <c r="I2787" s="61"/>
      <c r="K2787" s="62"/>
      <c r="L2787" s="62"/>
      <c r="P2787" s="61"/>
    </row>
    <row r="2788" spans="6:16">
      <c r="F2788" s="63"/>
      <c r="G2788" s="62"/>
      <c r="I2788" s="61"/>
      <c r="K2788" s="62"/>
      <c r="L2788" s="62"/>
      <c r="P2788" s="61"/>
    </row>
    <row r="2789" spans="6:16">
      <c r="F2789" s="63"/>
      <c r="G2789" s="62"/>
      <c r="I2789" s="61"/>
      <c r="K2789" s="62"/>
      <c r="L2789" s="62"/>
      <c r="P2789" s="61"/>
    </row>
    <row r="2790" spans="6:16">
      <c r="F2790" s="63"/>
      <c r="G2790" s="62"/>
      <c r="I2790" s="61"/>
      <c r="K2790" s="62"/>
      <c r="L2790" s="62"/>
      <c r="P2790" s="61"/>
    </row>
    <row r="2791" spans="6:16">
      <c r="F2791" s="63"/>
      <c r="G2791" s="62"/>
      <c r="I2791" s="61"/>
      <c r="K2791" s="62"/>
      <c r="L2791" s="62"/>
      <c r="P2791" s="61"/>
    </row>
    <row r="2792" spans="6:16">
      <c r="F2792" s="63"/>
      <c r="G2792" s="62"/>
      <c r="I2792" s="61"/>
      <c r="K2792" s="62"/>
      <c r="L2792" s="62"/>
      <c r="P2792" s="61"/>
    </row>
    <row r="2793" spans="6:16">
      <c r="F2793" s="63"/>
      <c r="G2793" s="62"/>
      <c r="I2793" s="61"/>
      <c r="K2793" s="62"/>
      <c r="L2793" s="62"/>
      <c r="P2793" s="61"/>
    </row>
    <row r="2794" spans="6:16">
      <c r="F2794" s="63"/>
      <c r="G2794" s="62"/>
      <c r="I2794" s="61"/>
      <c r="K2794" s="62"/>
      <c r="L2794" s="62"/>
      <c r="P2794" s="61"/>
    </row>
    <row r="2795" spans="6:16">
      <c r="F2795" s="63"/>
      <c r="G2795" s="62"/>
      <c r="I2795" s="61"/>
      <c r="K2795" s="62"/>
      <c r="L2795" s="62"/>
      <c r="P2795" s="61"/>
    </row>
    <row r="2796" spans="6:16">
      <c r="F2796" s="63"/>
      <c r="G2796" s="62"/>
      <c r="I2796" s="61"/>
      <c r="K2796" s="62"/>
      <c r="L2796" s="62"/>
      <c r="P2796" s="61"/>
    </row>
    <row r="2797" spans="6:16">
      <c r="F2797" s="63"/>
      <c r="G2797" s="62"/>
      <c r="I2797" s="61"/>
      <c r="K2797" s="62"/>
      <c r="L2797" s="62"/>
      <c r="P2797" s="61"/>
    </row>
    <row r="2798" spans="6:16">
      <c r="F2798" s="63"/>
      <c r="G2798" s="62"/>
      <c r="I2798" s="61"/>
      <c r="K2798" s="62"/>
      <c r="L2798" s="62"/>
      <c r="P2798" s="61"/>
    </row>
    <row r="2799" spans="6:16">
      <c r="F2799" s="63"/>
      <c r="G2799" s="62"/>
      <c r="I2799" s="61"/>
      <c r="K2799" s="62"/>
      <c r="L2799" s="62"/>
      <c r="P2799" s="61"/>
    </row>
    <row r="2800" spans="6:16">
      <c r="F2800" s="63"/>
      <c r="G2800" s="62"/>
      <c r="I2800" s="61"/>
      <c r="K2800" s="62"/>
      <c r="L2800" s="62"/>
      <c r="P2800" s="61"/>
    </row>
    <row r="2801" spans="6:16">
      <c r="F2801" s="63"/>
      <c r="G2801" s="62"/>
      <c r="I2801" s="61"/>
      <c r="K2801" s="62"/>
      <c r="L2801" s="62"/>
      <c r="P2801" s="61"/>
    </row>
    <row r="2802" spans="6:16">
      <c r="F2802" s="63"/>
      <c r="G2802" s="62"/>
      <c r="I2802" s="61"/>
      <c r="K2802" s="62"/>
      <c r="L2802" s="62"/>
      <c r="P2802" s="61"/>
    </row>
    <row r="2803" spans="6:16">
      <c r="F2803" s="63"/>
      <c r="G2803" s="62"/>
      <c r="I2803" s="61"/>
      <c r="K2803" s="62"/>
      <c r="L2803" s="62"/>
      <c r="P2803" s="61"/>
    </row>
    <row r="2804" spans="6:16">
      <c r="F2804" s="63"/>
      <c r="G2804" s="62"/>
      <c r="I2804" s="61"/>
      <c r="K2804" s="62"/>
      <c r="L2804" s="62"/>
      <c r="P2804" s="61"/>
    </row>
    <row r="2805" spans="6:16">
      <c r="F2805" s="63"/>
      <c r="G2805" s="62"/>
      <c r="I2805" s="61"/>
      <c r="K2805" s="62"/>
      <c r="L2805" s="62"/>
      <c r="P2805" s="61"/>
    </row>
    <row r="2806" spans="6:16">
      <c r="F2806" s="63"/>
      <c r="G2806" s="62"/>
      <c r="I2806" s="61"/>
      <c r="K2806" s="62"/>
      <c r="L2806" s="62"/>
      <c r="P2806" s="61"/>
    </row>
    <row r="2807" spans="6:16">
      <c r="F2807" s="63"/>
      <c r="G2807" s="62"/>
      <c r="I2807" s="61"/>
      <c r="K2807" s="62"/>
      <c r="L2807" s="62"/>
      <c r="P2807" s="61"/>
    </row>
    <row r="2808" spans="6:16">
      <c r="F2808" s="63"/>
      <c r="G2808" s="62"/>
      <c r="I2808" s="61"/>
      <c r="K2808" s="62"/>
      <c r="L2808" s="62"/>
      <c r="P2808" s="61"/>
    </row>
    <row r="2809" spans="6:16">
      <c r="F2809" s="63"/>
      <c r="G2809" s="62"/>
      <c r="I2809" s="61"/>
      <c r="K2809" s="62"/>
      <c r="L2809" s="62"/>
      <c r="P2809" s="61"/>
    </row>
    <row r="2810" spans="6:16">
      <c r="F2810" s="63"/>
      <c r="G2810" s="62"/>
      <c r="I2810" s="61"/>
      <c r="K2810" s="62"/>
      <c r="L2810" s="62"/>
      <c r="P2810" s="61"/>
    </row>
    <row r="2811" spans="6:16">
      <c r="F2811" s="63"/>
      <c r="G2811" s="62"/>
      <c r="I2811" s="61"/>
      <c r="K2811" s="62"/>
      <c r="L2811" s="62"/>
      <c r="P2811" s="61"/>
    </row>
    <row r="2812" spans="6:16">
      <c r="F2812" s="63"/>
      <c r="G2812" s="62"/>
      <c r="I2812" s="61"/>
      <c r="K2812" s="62"/>
      <c r="L2812" s="62"/>
      <c r="P2812" s="61"/>
    </row>
    <row r="2813" spans="6:16">
      <c r="F2813" s="63"/>
      <c r="G2813" s="62"/>
      <c r="I2813" s="61"/>
      <c r="K2813" s="62"/>
      <c r="L2813" s="62"/>
      <c r="P2813" s="61"/>
    </row>
    <row r="2814" spans="6:16">
      <c r="F2814" s="63"/>
      <c r="G2814" s="62"/>
      <c r="I2814" s="61"/>
      <c r="K2814" s="62"/>
      <c r="L2814" s="62"/>
      <c r="P2814" s="61"/>
    </row>
    <row r="2815" spans="6:16">
      <c r="F2815" s="63"/>
      <c r="G2815" s="62"/>
      <c r="I2815" s="61"/>
      <c r="K2815" s="62"/>
      <c r="L2815" s="62"/>
      <c r="P2815" s="61"/>
    </row>
    <row r="2816" spans="6:16">
      <c r="F2816" s="63"/>
      <c r="G2816" s="62"/>
      <c r="I2816" s="61"/>
      <c r="K2816" s="62"/>
      <c r="L2816" s="62"/>
      <c r="P2816" s="61"/>
    </row>
    <row r="2817" spans="6:16">
      <c r="F2817" s="63"/>
      <c r="G2817" s="62"/>
      <c r="I2817" s="61"/>
      <c r="K2817" s="62"/>
      <c r="L2817" s="62"/>
      <c r="P2817" s="61"/>
    </row>
    <row r="2818" spans="6:16">
      <c r="F2818" s="63"/>
      <c r="G2818" s="62"/>
      <c r="I2818" s="61"/>
      <c r="K2818" s="62"/>
      <c r="L2818" s="62"/>
      <c r="P2818" s="61"/>
    </row>
    <row r="2819" spans="6:16">
      <c r="F2819" s="63"/>
      <c r="G2819" s="62"/>
      <c r="I2819" s="61"/>
      <c r="K2819" s="62"/>
      <c r="L2819" s="62"/>
      <c r="P2819" s="61"/>
    </row>
    <row r="2820" spans="6:16">
      <c r="F2820" s="63"/>
      <c r="G2820" s="62"/>
      <c r="I2820" s="61"/>
      <c r="K2820" s="62"/>
      <c r="L2820" s="62"/>
      <c r="P2820" s="61"/>
    </row>
    <row r="2821" spans="6:16">
      <c r="F2821" s="63"/>
      <c r="G2821" s="62"/>
      <c r="I2821" s="61"/>
      <c r="K2821" s="62"/>
      <c r="L2821" s="62"/>
      <c r="P2821" s="61"/>
    </row>
    <row r="2822" spans="6:16">
      <c r="F2822" s="63"/>
      <c r="G2822" s="62"/>
      <c r="I2822" s="61"/>
      <c r="K2822" s="62"/>
      <c r="L2822" s="62"/>
      <c r="P2822" s="61"/>
    </row>
    <row r="2823" spans="6:16">
      <c r="F2823" s="63"/>
      <c r="G2823" s="62"/>
      <c r="I2823" s="61"/>
      <c r="K2823" s="62"/>
      <c r="L2823" s="62"/>
      <c r="P2823" s="61"/>
    </row>
    <row r="2824" spans="6:16">
      <c r="F2824" s="63"/>
      <c r="G2824" s="62"/>
      <c r="I2824" s="61"/>
      <c r="K2824" s="62"/>
      <c r="L2824" s="62"/>
      <c r="P2824" s="61"/>
    </row>
    <row r="2825" spans="6:16">
      <c r="F2825" s="63"/>
      <c r="G2825" s="62"/>
      <c r="I2825" s="61"/>
      <c r="K2825" s="62"/>
      <c r="L2825" s="62"/>
      <c r="P2825" s="61"/>
    </row>
    <row r="2826" spans="6:16">
      <c r="F2826" s="63"/>
      <c r="G2826" s="62"/>
      <c r="I2826" s="61"/>
      <c r="K2826" s="62"/>
      <c r="L2826" s="62"/>
      <c r="P2826" s="61"/>
    </row>
    <row r="2827" spans="6:16">
      <c r="F2827" s="63"/>
      <c r="G2827" s="62"/>
      <c r="I2827" s="61"/>
      <c r="K2827" s="62"/>
      <c r="L2827" s="62"/>
      <c r="P2827" s="61"/>
    </row>
    <row r="2828" spans="6:16">
      <c r="F2828" s="63"/>
      <c r="G2828" s="62"/>
      <c r="I2828" s="61"/>
      <c r="K2828" s="62"/>
      <c r="L2828" s="62"/>
      <c r="P2828" s="61"/>
    </row>
    <row r="2829" spans="6:16">
      <c r="F2829" s="63"/>
      <c r="G2829" s="62"/>
      <c r="I2829" s="61"/>
      <c r="K2829" s="62"/>
      <c r="L2829" s="62"/>
      <c r="P2829" s="61"/>
    </row>
    <row r="2830" spans="6:16">
      <c r="F2830" s="63"/>
      <c r="G2830" s="62"/>
      <c r="I2830" s="61"/>
      <c r="K2830" s="62"/>
      <c r="L2830" s="62"/>
      <c r="P2830" s="61"/>
    </row>
    <row r="2831" spans="6:16">
      <c r="F2831" s="63"/>
      <c r="G2831" s="62"/>
      <c r="I2831" s="61"/>
      <c r="K2831" s="62"/>
      <c r="L2831" s="62"/>
      <c r="P2831" s="61"/>
    </row>
    <row r="2832" spans="6:16">
      <c r="F2832" s="63"/>
      <c r="G2832" s="62"/>
      <c r="I2832" s="61"/>
      <c r="K2832" s="62"/>
      <c r="L2832" s="62"/>
      <c r="P2832" s="61"/>
    </row>
    <row r="2833" spans="6:16">
      <c r="F2833" s="63"/>
      <c r="G2833" s="62"/>
      <c r="I2833" s="61"/>
      <c r="K2833" s="62"/>
      <c r="L2833" s="62"/>
      <c r="P2833" s="61"/>
    </row>
    <row r="2834" spans="6:16">
      <c r="F2834" s="63"/>
      <c r="G2834" s="62"/>
      <c r="I2834" s="61"/>
      <c r="K2834" s="62"/>
      <c r="L2834" s="62"/>
      <c r="P2834" s="61"/>
    </row>
    <row r="2835" spans="6:16">
      <c r="F2835" s="63"/>
      <c r="G2835" s="62"/>
      <c r="I2835" s="61"/>
      <c r="K2835" s="62"/>
      <c r="L2835" s="62"/>
      <c r="P2835" s="61"/>
    </row>
    <row r="2836" spans="6:16">
      <c r="F2836" s="63"/>
      <c r="G2836" s="62"/>
      <c r="I2836" s="61"/>
      <c r="K2836" s="62"/>
      <c r="L2836" s="62"/>
      <c r="P2836" s="61"/>
    </row>
    <row r="2837" spans="6:16">
      <c r="F2837" s="63"/>
      <c r="G2837" s="62"/>
      <c r="I2837" s="61"/>
      <c r="K2837" s="62"/>
      <c r="L2837" s="62"/>
      <c r="P2837" s="61"/>
    </row>
    <row r="2838" spans="6:16">
      <c r="F2838" s="63"/>
      <c r="G2838" s="62"/>
      <c r="I2838" s="61"/>
      <c r="K2838" s="62"/>
      <c r="L2838" s="62"/>
      <c r="P2838" s="61"/>
    </row>
    <row r="2839" spans="6:16">
      <c r="F2839" s="63"/>
      <c r="G2839" s="62"/>
      <c r="I2839" s="61"/>
      <c r="K2839" s="62"/>
      <c r="L2839" s="62"/>
      <c r="P2839" s="61"/>
    </row>
    <row r="2840" spans="6:16">
      <c r="F2840" s="63"/>
      <c r="G2840" s="62"/>
      <c r="I2840" s="61"/>
      <c r="K2840" s="62"/>
      <c r="L2840" s="62"/>
      <c r="P2840" s="61"/>
    </row>
    <row r="2841" spans="6:16">
      <c r="F2841" s="63"/>
      <c r="G2841" s="62"/>
      <c r="I2841" s="61"/>
      <c r="K2841" s="62"/>
      <c r="L2841" s="62"/>
      <c r="P2841" s="61"/>
    </row>
    <row r="2842" spans="6:16">
      <c r="F2842" s="63"/>
      <c r="G2842" s="62"/>
      <c r="I2842" s="61"/>
      <c r="K2842" s="62"/>
      <c r="L2842" s="62"/>
      <c r="P2842" s="61"/>
    </row>
    <row r="2843" spans="6:16">
      <c r="F2843" s="63"/>
      <c r="G2843" s="62"/>
      <c r="I2843" s="61"/>
      <c r="K2843" s="62"/>
      <c r="L2843" s="62"/>
      <c r="P2843" s="61"/>
    </row>
    <row r="2844" spans="6:16">
      <c r="F2844" s="63"/>
      <c r="G2844" s="62"/>
      <c r="I2844" s="61"/>
      <c r="K2844" s="62"/>
      <c r="L2844" s="62"/>
      <c r="P2844" s="61"/>
    </row>
    <row r="2845" spans="6:16">
      <c r="F2845" s="63"/>
      <c r="G2845" s="62"/>
      <c r="I2845" s="61"/>
      <c r="K2845" s="62"/>
      <c r="L2845" s="62"/>
      <c r="P2845" s="61"/>
    </row>
    <row r="2846" spans="6:16">
      <c r="F2846" s="63"/>
      <c r="G2846" s="62"/>
      <c r="I2846" s="61"/>
      <c r="K2846" s="62"/>
      <c r="L2846" s="62"/>
      <c r="P2846" s="61"/>
    </row>
    <row r="2847" spans="6:16">
      <c r="F2847" s="63"/>
      <c r="G2847" s="62"/>
      <c r="I2847" s="61"/>
      <c r="K2847" s="62"/>
      <c r="L2847" s="62"/>
      <c r="P2847" s="61"/>
    </row>
    <row r="2848" spans="6:16">
      <c r="F2848" s="63"/>
      <c r="G2848" s="62"/>
      <c r="I2848" s="61"/>
      <c r="K2848" s="62"/>
      <c r="L2848" s="62"/>
      <c r="P2848" s="61"/>
    </row>
    <row r="2849" spans="6:16">
      <c r="F2849" s="63"/>
      <c r="G2849" s="62"/>
      <c r="I2849" s="61"/>
      <c r="K2849" s="62"/>
      <c r="L2849" s="62"/>
      <c r="P2849" s="61"/>
    </row>
    <row r="2850" spans="6:16">
      <c r="F2850" s="63"/>
      <c r="G2850" s="62"/>
      <c r="I2850" s="61"/>
      <c r="K2850" s="62"/>
      <c r="L2850" s="62"/>
      <c r="P2850" s="61"/>
    </row>
    <row r="2851" spans="6:16">
      <c r="F2851" s="63"/>
      <c r="G2851" s="62"/>
      <c r="I2851" s="61"/>
      <c r="K2851" s="62"/>
      <c r="L2851" s="62"/>
      <c r="P2851" s="61"/>
    </row>
    <row r="2852" spans="6:16">
      <c r="F2852" s="63"/>
      <c r="G2852" s="62"/>
      <c r="I2852" s="61"/>
      <c r="K2852" s="62"/>
      <c r="L2852" s="62"/>
      <c r="P2852" s="61"/>
    </row>
    <row r="2853" spans="6:16">
      <c r="F2853" s="63"/>
      <c r="G2853" s="62"/>
      <c r="I2853" s="61"/>
      <c r="K2853" s="62"/>
      <c r="L2853" s="62"/>
      <c r="P2853" s="61"/>
    </row>
    <row r="2854" spans="6:16">
      <c r="F2854" s="63"/>
      <c r="G2854" s="62"/>
      <c r="I2854" s="61"/>
      <c r="K2854" s="62"/>
      <c r="L2854" s="62"/>
      <c r="P2854" s="61"/>
    </row>
    <row r="2855" spans="6:16">
      <c r="F2855" s="63"/>
      <c r="G2855" s="62"/>
      <c r="I2855" s="61"/>
      <c r="K2855" s="62"/>
      <c r="L2855" s="62"/>
      <c r="P2855" s="61"/>
    </row>
    <row r="2856" spans="6:16">
      <c r="F2856" s="63"/>
      <c r="G2856" s="62"/>
      <c r="I2856" s="61"/>
      <c r="K2856" s="62"/>
      <c r="L2856" s="62"/>
      <c r="P2856" s="61"/>
    </row>
    <row r="2857" spans="6:16">
      <c r="F2857" s="63"/>
      <c r="G2857" s="62"/>
      <c r="I2857" s="61"/>
      <c r="K2857" s="62"/>
      <c r="L2857" s="62"/>
      <c r="P2857" s="61"/>
    </row>
    <row r="2858" spans="6:16">
      <c r="F2858" s="63"/>
      <c r="G2858" s="62"/>
      <c r="I2858" s="61"/>
      <c r="K2858" s="62"/>
      <c r="L2858" s="62"/>
      <c r="P2858" s="61"/>
    </row>
    <row r="2859" spans="6:16">
      <c r="F2859" s="63"/>
      <c r="G2859" s="62"/>
      <c r="I2859" s="61"/>
      <c r="K2859" s="62"/>
      <c r="L2859" s="62"/>
      <c r="P2859" s="61"/>
    </row>
    <row r="2860" spans="6:16">
      <c r="F2860" s="63"/>
      <c r="G2860" s="62"/>
      <c r="I2860" s="61"/>
      <c r="K2860" s="62"/>
      <c r="L2860" s="62"/>
      <c r="P2860" s="61"/>
    </row>
    <row r="2861" spans="6:16">
      <c r="F2861" s="63"/>
      <c r="G2861" s="62"/>
      <c r="I2861" s="61"/>
      <c r="K2861" s="62"/>
      <c r="L2861" s="62"/>
      <c r="P2861" s="61"/>
    </row>
    <row r="2862" spans="6:16">
      <c r="F2862" s="63"/>
      <c r="G2862" s="62"/>
      <c r="I2862" s="61"/>
      <c r="K2862" s="62"/>
      <c r="L2862" s="62"/>
      <c r="P2862" s="61"/>
    </row>
    <row r="2863" spans="6:16">
      <c r="F2863" s="63"/>
      <c r="G2863" s="62"/>
      <c r="I2863" s="61"/>
      <c r="K2863" s="62"/>
      <c r="L2863" s="62"/>
      <c r="P2863" s="61"/>
    </row>
    <row r="2864" spans="6:16">
      <c r="F2864" s="63"/>
      <c r="G2864" s="62"/>
      <c r="I2864" s="61"/>
      <c r="K2864" s="62"/>
      <c r="L2864" s="62"/>
      <c r="P2864" s="61"/>
    </row>
    <row r="2865" spans="6:16">
      <c r="F2865" s="63"/>
      <c r="G2865" s="62"/>
      <c r="I2865" s="61"/>
      <c r="K2865" s="62"/>
      <c r="L2865" s="62"/>
      <c r="P2865" s="61"/>
    </row>
    <row r="2866" spans="6:16">
      <c r="F2866" s="63"/>
      <c r="G2866" s="62"/>
      <c r="I2866" s="61"/>
      <c r="K2866" s="62"/>
      <c r="L2866" s="62"/>
      <c r="P2866" s="61"/>
    </row>
    <row r="2867" spans="6:16">
      <c r="F2867" s="63"/>
      <c r="G2867" s="62"/>
      <c r="I2867" s="61"/>
      <c r="K2867" s="62"/>
      <c r="L2867" s="62"/>
      <c r="P2867" s="61"/>
    </row>
    <row r="2868" spans="6:16">
      <c r="F2868" s="63"/>
      <c r="G2868" s="62"/>
      <c r="I2868" s="61"/>
      <c r="K2868" s="62"/>
      <c r="L2868" s="62"/>
      <c r="P2868" s="61"/>
    </row>
    <row r="2869" spans="6:16">
      <c r="F2869" s="63"/>
      <c r="G2869" s="62"/>
      <c r="I2869" s="61"/>
      <c r="K2869" s="62"/>
      <c r="L2869" s="62"/>
      <c r="P2869" s="61"/>
    </row>
    <row r="2870" spans="6:16">
      <c r="F2870" s="63"/>
      <c r="G2870" s="62"/>
      <c r="I2870" s="61"/>
      <c r="K2870" s="62"/>
      <c r="L2870" s="62"/>
      <c r="P2870" s="61"/>
    </row>
    <row r="2871" spans="6:16">
      <c r="F2871" s="63"/>
      <c r="G2871" s="62"/>
      <c r="I2871" s="61"/>
      <c r="K2871" s="62"/>
      <c r="L2871" s="62"/>
      <c r="P2871" s="61"/>
    </row>
    <row r="2872" spans="6:16">
      <c r="F2872" s="63"/>
      <c r="G2872" s="62"/>
      <c r="I2872" s="61"/>
      <c r="K2872" s="62"/>
      <c r="L2872" s="62"/>
      <c r="P2872" s="61"/>
    </row>
    <row r="2873" spans="6:16">
      <c r="F2873" s="63"/>
      <c r="G2873" s="62"/>
      <c r="I2873" s="61"/>
      <c r="K2873" s="62"/>
      <c r="L2873" s="62"/>
      <c r="P2873" s="61"/>
    </row>
    <row r="2874" spans="6:16">
      <c r="F2874" s="63"/>
      <c r="G2874" s="62"/>
      <c r="I2874" s="61"/>
      <c r="K2874" s="62"/>
      <c r="L2874" s="62"/>
      <c r="P2874" s="61"/>
    </row>
    <row r="2875" spans="6:16">
      <c r="F2875" s="63"/>
      <c r="G2875" s="62"/>
      <c r="I2875" s="61"/>
      <c r="K2875" s="62"/>
      <c r="L2875" s="62"/>
      <c r="P2875" s="61"/>
    </row>
    <row r="2876" spans="6:16">
      <c r="F2876" s="63"/>
      <c r="G2876" s="62"/>
      <c r="I2876" s="61"/>
      <c r="K2876" s="62"/>
      <c r="L2876" s="62"/>
      <c r="P2876" s="61"/>
    </row>
    <row r="2877" spans="6:16">
      <c r="F2877" s="63"/>
      <c r="G2877" s="62"/>
      <c r="I2877" s="61"/>
      <c r="K2877" s="62"/>
      <c r="L2877" s="62"/>
      <c r="P2877" s="61"/>
    </row>
    <row r="2878" spans="6:16">
      <c r="F2878" s="63"/>
      <c r="G2878" s="62"/>
      <c r="I2878" s="61"/>
      <c r="K2878" s="62"/>
      <c r="L2878" s="62"/>
      <c r="P2878" s="61"/>
    </row>
    <row r="2879" spans="6:16">
      <c r="F2879" s="63"/>
      <c r="G2879" s="62"/>
      <c r="I2879" s="61"/>
      <c r="K2879" s="62"/>
      <c r="L2879" s="62"/>
      <c r="P2879" s="61"/>
    </row>
    <row r="2880" spans="6:16">
      <c r="F2880" s="63"/>
      <c r="G2880" s="62"/>
      <c r="I2880" s="61"/>
      <c r="K2880" s="62"/>
      <c r="L2880" s="62"/>
      <c r="P2880" s="61"/>
    </row>
    <row r="2881" spans="6:16">
      <c r="F2881" s="63"/>
      <c r="G2881" s="62"/>
      <c r="I2881" s="61"/>
      <c r="K2881" s="62"/>
      <c r="L2881" s="62"/>
      <c r="P2881" s="61"/>
    </row>
    <row r="2882" spans="6:16">
      <c r="F2882" s="63"/>
      <c r="G2882" s="62"/>
      <c r="I2882" s="61"/>
      <c r="K2882" s="62"/>
      <c r="L2882" s="62"/>
      <c r="P2882" s="61"/>
    </row>
    <row r="2883" spans="6:16">
      <c r="F2883" s="63"/>
      <c r="G2883" s="62"/>
      <c r="I2883" s="61"/>
      <c r="K2883" s="62"/>
      <c r="L2883" s="62"/>
      <c r="P2883" s="61"/>
    </row>
    <row r="2884" spans="6:16">
      <c r="F2884" s="63"/>
      <c r="G2884" s="62"/>
      <c r="I2884" s="61"/>
      <c r="K2884" s="62"/>
      <c r="L2884" s="62"/>
      <c r="P2884" s="61"/>
    </row>
    <row r="2885" spans="6:16">
      <c r="F2885" s="63"/>
      <c r="G2885" s="62"/>
      <c r="I2885" s="61"/>
      <c r="K2885" s="62"/>
      <c r="L2885" s="62"/>
      <c r="P2885" s="61"/>
    </row>
    <row r="2886" spans="6:16">
      <c r="F2886" s="63"/>
      <c r="G2886" s="62"/>
      <c r="I2886" s="61"/>
      <c r="K2886" s="62"/>
      <c r="L2886" s="62"/>
      <c r="P2886" s="61"/>
    </row>
    <row r="2887" spans="6:16">
      <c r="F2887" s="63"/>
      <c r="G2887" s="62"/>
      <c r="I2887" s="61"/>
      <c r="K2887" s="62"/>
      <c r="L2887" s="62"/>
      <c r="P2887" s="61"/>
    </row>
    <row r="2888" spans="6:16">
      <c r="F2888" s="63"/>
      <c r="G2888" s="62"/>
      <c r="I2888" s="61"/>
      <c r="K2888" s="62"/>
      <c r="L2888" s="62"/>
      <c r="P2888" s="61"/>
    </row>
    <row r="2889" spans="6:16">
      <c r="F2889" s="63"/>
      <c r="G2889" s="62"/>
      <c r="I2889" s="61"/>
      <c r="K2889" s="62"/>
      <c r="L2889" s="62"/>
      <c r="P2889" s="61"/>
    </row>
    <row r="2890" spans="6:16">
      <c r="F2890" s="63"/>
      <c r="G2890" s="62"/>
      <c r="I2890" s="61"/>
      <c r="K2890" s="62"/>
      <c r="L2890" s="62"/>
      <c r="P2890" s="61"/>
    </row>
    <row r="2891" spans="6:16">
      <c r="F2891" s="63"/>
      <c r="G2891" s="62"/>
      <c r="I2891" s="61"/>
      <c r="K2891" s="62"/>
      <c r="L2891" s="62"/>
      <c r="P2891" s="61"/>
    </row>
    <row r="2892" spans="6:16">
      <c r="F2892" s="63"/>
      <c r="G2892" s="62"/>
      <c r="I2892" s="61"/>
      <c r="K2892" s="62"/>
      <c r="L2892" s="62"/>
      <c r="P2892" s="61"/>
    </row>
    <row r="2893" spans="6:16">
      <c r="F2893" s="63"/>
      <c r="G2893" s="62"/>
      <c r="I2893" s="61"/>
      <c r="K2893" s="62"/>
      <c r="L2893" s="62"/>
      <c r="P2893" s="61"/>
    </row>
    <row r="2894" spans="6:16">
      <c r="F2894" s="63"/>
      <c r="G2894" s="62"/>
      <c r="I2894" s="61"/>
      <c r="K2894" s="62"/>
      <c r="L2894" s="62"/>
      <c r="P2894" s="61"/>
    </row>
    <row r="2895" spans="6:16">
      <c r="F2895" s="63"/>
      <c r="G2895" s="62"/>
      <c r="I2895" s="61"/>
      <c r="K2895" s="62"/>
      <c r="L2895" s="62"/>
      <c r="P2895" s="61"/>
    </row>
    <row r="2896" spans="6:16">
      <c r="F2896" s="63"/>
      <c r="G2896" s="62"/>
      <c r="I2896" s="61"/>
      <c r="K2896" s="62"/>
      <c r="L2896" s="62"/>
      <c r="P2896" s="61"/>
    </row>
    <row r="2897" spans="6:16">
      <c r="F2897" s="63"/>
      <c r="G2897" s="62"/>
      <c r="I2897" s="61"/>
      <c r="K2897" s="62"/>
      <c r="L2897" s="62"/>
      <c r="P2897" s="61"/>
    </row>
    <row r="2898" spans="6:16">
      <c r="F2898" s="63"/>
      <c r="G2898" s="62"/>
      <c r="I2898" s="61"/>
      <c r="K2898" s="62"/>
      <c r="L2898" s="62"/>
      <c r="P2898" s="61"/>
    </row>
    <row r="2899" spans="6:16">
      <c r="F2899" s="63"/>
      <c r="G2899" s="62"/>
      <c r="I2899" s="61"/>
      <c r="K2899" s="62"/>
      <c r="L2899" s="62"/>
      <c r="P2899" s="61"/>
    </row>
    <row r="2900" spans="6:16">
      <c r="F2900" s="63"/>
      <c r="G2900" s="62"/>
      <c r="I2900" s="61"/>
      <c r="K2900" s="62"/>
      <c r="L2900" s="62"/>
      <c r="P2900" s="61"/>
    </row>
    <row r="2901" spans="6:16">
      <c r="F2901" s="63"/>
      <c r="G2901" s="62"/>
      <c r="I2901" s="61"/>
      <c r="K2901" s="62"/>
      <c r="L2901" s="62"/>
      <c r="P2901" s="61"/>
    </row>
    <row r="2902" spans="6:16">
      <c r="F2902" s="63"/>
      <c r="G2902" s="62"/>
      <c r="I2902" s="61"/>
      <c r="K2902" s="62"/>
      <c r="L2902" s="62"/>
      <c r="P2902" s="61"/>
    </row>
    <row r="2903" spans="6:16">
      <c r="F2903" s="63"/>
      <c r="G2903" s="62"/>
      <c r="I2903" s="61"/>
      <c r="K2903" s="62"/>
      <c r="L2903" s="62"/>
      <c r="P2903" s="61"/>
    </row>
    <row r="2904" spans="6:16">
      <c r="F2904" s="63"/>
      <c r="G2904" s="62"/>
      <c r="I2904" s="61"/>
      <c r="K2904" s="62"/>
      <c r="L2904" s="62"/>
      <c r="P2904" s="61"/>
    </row>
    <row r="2905" spans="6:16">
      <c r="F2905" s="63"/>
      <c r="G2905" s="62"/>
      <c r="I2905" s="61"/>
      <c r="K2905" s="62"/>
      <c r="L2905" s="62"/>
      <c r="P2905" s="61"/>
    </row>
    <row r="2906" spans="6:16">
      <c r="F2906" s="63"/>
      <c r="G2906" s="62"/>
      <c r="I2906" s="61"/>
      <c r="K2906" s="62"/>
      <c r="L2906" s="62"/>
      <c r="P2906" s="61"/>
    </row>
    <row r="2907" spans="6:16">
      <c r="F2907" s="63"/>
      <c r="G2907" s="62"/>
      <c r="I2907" s="61"/>
      <c r="K2907" s="62"/>
      <c r="L2907" s="62"/>
      <c r="P2907" s="61"/>
    </row>
    <row r="2908" spans="6:16">
      <c r="F2908" s="63"/>
      <c r="G2908" s="62"/>
      <c r="I2908" s="61"/>
      <c r="K2908" s="62"/>
      <c r="L2908" s="62"/>
      <c r="P2908" s="61"/>
    </row>
    <row r="2909" spans="6:16">
      <c r="F2909" s="63"/>
      <c r="G2909" s="62"/>
      <c r="I2909" s="61"/>
      <c r="K2909" s="62"/>
      <c r="L2909" s="62"/>
      <c r="P2909" s="61"/>
    </row>
    <row r="2910" spans="6:16">
      <c r="F2910" s="63"/>
      <c r="G2910" s="62"/>
      <c r="I2910" s="61"/>
      <c r="K2910" s="62"/>
      <c r="L2910" s="62"/>
      <c r="P2910" s="61"/>
    </row>
    <row r="2911" spans="6:16">
      <c r="F2911" s="63"/>
      <c r="G2911" s="62"/>
      <c r="I2911" s="61"/>
      <c r="K2911" s="62"/>
      <c r="L2911" s="62"/>
      <c r="P2911" s="61"/>
    </row>
    <row r="2912" spans="6:16">
      <c r="F2912" s="63"/>
      <c r="G2912" s="62"/>
      <c r="I2912" s="61"/>
      <c r="K2912" s="62"/>
      <c r="L2912" s="62"/>
      <c r="P2912" s="61"/>
    </row>
    <row r="2913" spans="6:16">
      <c r="F2913" s="63"/>
      <c r="G2913" s="62"/>
      <c r="I2913" s="61"/>
      <c r="K2913" s="62"/>
      <c r="L2913" s="62"/>
      <c r="P2913" s="61"/>
    </row>
    <row r="2914" spans="6:16">
      <c r="F2914" s="63"/>
      <c r="G2914" s="62"/>
      <c r="I2914" s="61"/>
      <c r="K2914" s="62"/>
      <c r="L2914" s="62"/>
      <c r="P2914" s="61"/>
    </row>
    <row r="2915" spans="6:16">
      <c r="F2915" s="63"/>
      <c r="G2915" s="62"/>
      <c r="I2915" s="61"/>
      <c r="K2915" s="62"/>
      <c r="L2915" s="62"/>
      <c r="P2915" s="61"/>
    </row>
    <row r="2916" spans="6:16">
      <c r="F2916" s="63"/>
      <c r="G2916" s="62"/>
      <c r="I2916" s="61"/>
      <c r="K2916" s="62"/>
      <c r="L2916" s="62"/>
      <c r="P2916" s="61"/>
    </row>
    <row r="2917" spans="6:16">
      <c r="F2917" s="63"/>
      <c r="G2917" s="62"/>
      <c r="I2917" s="61"/>
      <c r="K2917" s="62"/>
      <c r="L2917" s="62"/>
      <c r="P2917" s="61"/>
    </row>
    <row r="2918" spans="6:16">
      <c r="F2918" s="63"/>
      <c r="G2918" s="62"/>
      <c r="I2918" s="61"/>
      <c r="K2918" s="62"/>
      <c r="L2918" s="62"/>
      <c r="P2918" s="61"/>
    </row>
    <row r="2919" spans="6:16">
      <c r="F2919" s="63"/>
      <c r="G2919" s="62"/>
      <c r="I2919" s="61"/>
      <c r="K2919" s="62"/>
      <c r="L2919" s="62"/>
      <c r="P2919" s="61"/>
    </row>
    <row r="2920" spans="6:16">
      <c r="F2920" s="63"/>
      <c r="G2920" s="62"/>
      <c r="I2920" s="61"/>
      <c r="K2920" s="62"/>
      <c r="L2920" s="62"/>
      <c r="P2920" s="61"/>
    </row>
    <row r="2921" spans="6:16">
      <c r="F2921" s="63"/>
      <c r="G2921" s="62"/>
      <c r="I2921" s="61"/>
      <c r="K2921" s="62"/>
      <c r="L2921" s="62"/>
      <c r="P2921" s="61"/>
    </row>
    <row r="2922" spans="6:16">
      <c r="F2922" s="63"/>
      <c r="G2922" s="62"/>
      <c r="I2922" s="61"/>
      <c r="K2922" s="62"/>
      <c r="L2922" s="62"/>
      <c r="P2922" s="61"/>
    </row>
    <row r="2923" spans="6:16">
      <c r="F2923" s="63"/>
      <c r="G2923" s="62"/>
      <c r="I2923" s="61"/>
      <c r="K2923" s="62"/>
      <c r="L2923" s="62"/>
      <c r="P2923" s="61"/>
    </row>
    <row r="2924" spans="6:16">
      <c r="F2924" s="63"/>
      <c r="G2924" s="62"/>
      <c r="I2924" s="61"/>
      <c r="K2924" s="62"/>
      <c r="L2924" s="62"/>
      <c r="P2924" s="61"/>
    </row>
    <row r="2925" spans="6:16">
      <c r="F2925" s="63"/>
      <c r="G2925" s="62"/>
      <c r="I2925" s="61"/>
      <c r="K2925" s="62"/>
      <c r="L2925" s="62"/>
      <c r="P2925" s="61"/>
    </row>
    <row r="2926" spans="6:16">
      <c r="F2926" s="63"/>
      <c r="G2926" s="62"/>
      <c r="I2926" s="61"/>
      <c r="K2926" s="62"/>
      <c r="L2926" s="62"/>
      <c r="P2926" s="61"/>
    </row>
    <row r="2927" spans="6:16">
      <c r="F2927" s="63"/>
      <c r="G2927" s="62"/>
      <c r="I2927" s="61"/>
      <c r="K2927" s="62"/>
      <c r="L2927" s="62"/>
      <c r="P2927" s="61"/>
    </row>
    <row r="2928" spans="6:16">
      <c r="F2928" s="63"/>
      <c r="G2928" s="62"/>
      <c r="I2928" s="61"/>
      <c r="K2928" s="62"/>
      <c r="L2928" s="62"/>
      <c r="P2928" s="61"/>
    </row>
    <row r="2929" spans="6:16">
      <c r="F2929" s="63"/>
      <c r="G2929" s="62"/>
      <c r="I2929" s="61"/>
      <c r="K2929" s="62"/>
      <c r="L2929" s="62"/>
      <c r="P2929" s="61"/>
    </row>
    <row r="2930" spans="6:16">
      <c r="F2930" s="63"/>
      <c r="G2930" s="62"/>
      <c r="I2930" s="61"/>
      <c r="K2930" s="62"/>
      <c r="L2930" s="62"/>
      <c r="P2930" s="61"/>
    </row>
    <row r="2931" spans="6:16">
      <c r="F2931" s="63"/>
      <c r="G2931" s="62"/>
      <c r="I2931" s="61"/>
      <c r="K2931" s="62"/>
      <c r="L2931" s="62"/>
      <c r="P2931" s="61"/>
    </row>
    <row r="2932" spans="6:16">
      <c r="F2932" s="63"/>
      <c r="G2932" s="62"/>
      <c r="I2932" s="61"/>
      <c r="K2932" s="62"/>
      <c r="L2932" s="62"/>
      <c r="P2932" s="61"/>
    </row>
    <row r="2933" spans="6:16">
      <c r="F2933" s="63"/>
      <c r="G2933" s="62"/>
      <c r="I2933" s="61"/>
      <c r="K2933" s="62"/>
      <c r="L2933" s="62"/>
      <c r="P2933" s="61"/>
    </row>
    <row r="2934" spans="6:16">
      <c r="F2934" s="63"/>
      <c r="G2934" s="62"/>
      <c r="I2934" s="61"/>
      <c r="K2934" s="62"/>
      <c r="L2934" s="62"/>
      <c r="P2934" s="61"/>
    </row>
    <row r="2935" spans="6:16">
      <c r="F2935" s="63"/>
      <c r="G2935" s="62"/>
      <c r="I2935" s="61"/>
      <c r="K2935" s="62"/>
      <c r="L2935" s="62"/>
      <c r="P2935" s="61"/>
    </row>
    <row r="2936" spans="6:16">
      <c r="F2936" s="63"/>
      <c r="G2936" s="62"/>
      <c r="I2936" s="61"/>
      <c r="K2936" s="62"/>
      <c r="L2936" s="62"/>
      <c r="P2936" s="61"/>
    </row>
    <row r="2937" spans="6:16">
      <c r="F2937" s="63"/>
      <c r="G2937" s="62"/>
      <c r="I2937" s="61"/>
      <c r="K2937" s="62"/>
      <c r="L2937" s="62"/>
      <c r="P2937" s="61"/>
    </row>
    <row r="2938" spans="6:16">
      <c r="F2938" s="63"/>
      <c r="G2938" s="62"/>
      <c r="I2938" s="61"/>
      <c r="K2938" s="62"/>
      <c r="L2938" s="62"/>
      <c r="P2938" s="61"/>
    </row>
    <row r="2939" spans="6:16">
      <c r="F2939" s="63"/>
      <c r="G2939" s="62"/>
      <c r="I2939" s="61"/>
      <c r="K2939" s="62"/>
      <c r="L2939" s="62"/>
      <c r="P2939" s="61"/>
    </row>
    <row r="2940" spans="6:16">
      <c r="F2940" s="63"/>
      <c r="G2940" s="62"/>
      <c r="I2940" s="61"/>
      <c r="K2940" s="62"/>
      <c r="L2940" s="62"/>
      <c r="P2940" s="61"/>
    </row>
    <row r="2941" spans="6:16">
      <c r="F2941" s="63"/>
      <c r="G2941" s="62"/>
      <c r="I2941" s="61"/>
      <c r="K2941" s="62"/>
      <c r="L2941" s="62"/>
      <c r="P2941" s="61"/>
    </row>
    <row r="2942" spans="6:16">
      <c r="F2942" s="63"/>
      <c r="G2942" s="62"/>
      <c r="I2942" s="61"/>
      <c r="K2942" s="62"/>
      <c r="L2942" s="62"/>
      <c r="P2942" s="61"/>
    </row>
    <row r="2943" spans="6:16">
      <c r="F2943" s="63"/>
      <c r="G2943" s="62"/>
      <c r="I2943" s="61"/>
      <c r="K2943" s="62"/>
      <c r="L2943" s="62"/>
      <c r="P2943" s="61"/>
    </row>
    <row r="2944" spans="6:16">
      <c r="F2944" s="63"/>
      <c r="G2944" s="62"/>
      <c r="I2944" s="61"/>
      <c r="K2944" s="62"/>
      <c r="L2944" s="62"/>
      <c r="P2944" s="61"/>
    </row>
    <row r="2945" spans="6:16">
      <c r="F2945" s="63"/>
      <c r="G2945" s="62"/>
      <c r="I2945" s="61"/>
      <c r="K2945" s="62"/>
      <c r="L2945" s="62"/>
      <c r="P2945" s="61"/>
    </row>
    <row r="2946" spans="6:16">
      <c r="F2946" s="63"/>
      <c r="G2946" s="62"/>
      <c r="I2946" s="61"/>
      <c r="K2946" s="62"/>
      <c r="L2946" s="62"/>
      <c r="P2946" s="61"/>
    </row>
    <row r="2947" spans="6:16">
      <c r="F2947" s="63"/>
      <c r="G2947" s="62"/>
      <c r="I2947" s="61"/>
      <c r="K2947" s="62"/>
      <c r="L2947" s="62"/>
      <c r="P2947" s="61"/>
    </row>
    <row r="2948" spans="6:16">
      <c r="F2948" s="63"/>
      <c r="G2948" s="62"/>
      <c r="I2948" s="61"/>
      <c r="K2948" s="62"/>
      <c r="L2948" s="62"/>
      <c r="P2948" s="61"/>
    </row>
    <row r="2949" spans="6:16">
      <c r="F2949" s="63"/>
      <c r="G2949" s="62"/>
      <c r="I2949" s="61"/>
      <c r="K2949" s="62"/>
      <c r="L2949" s="62"/>
      <c r="P2949" s="61"/>
    </row>
    <row r="2950" spans="6:16">
      <c r="F2950" s="63"/>
      <c r="G2950" s="62"/>
      <c r="I2950" s="61"/>
      <c r="K2950" s="62"/>
      <c r="L2950" s="62"/>
      <c r="P2950" s="61"/>
    </row>
    <row r="2951" spans="6:16">
      <c r="F2951" s="63"/>
      <c r="G2951" s="62"/>
      <c r="I2951" s="61"/>
      <c r="K2951" s="62"/>
      <c r="L2951" s="62"/>
      <c r="P2951" s="61"/>
    </row>
    <row r="2952" spans="6:16">
      <c r="F2952" s="63"/>
      <c r="G2952" s="62"/>
      <c r="I2952" s="61"/>
      <c r="K2952" s="62"/>
      <c r="L2952" s="62"/>
      <c r="P2952" s="61"/>
    </row>
    <row r="2953" spans="6:16">
      <c r="F2953" s="63"/>
      <c r="G2953" s="62"/>
      <c r="I2953" s="61"/>
      <c r="K2953" s="62"/>
      <c r="L2953" s="62"/>
      <c r="P2953" s="61"/>
    </row>
    <row r="2954" spans="6:16">
      <c r="F2954" s="63"/>
      <c r="G2954" s="62"/>
      <c r="I2954" s="61"/>
      <c r="K2954" s="62"/>
      <c r="L2954" s="62"/>
      <c r="P2954" s="61"/>
    </row>
    <row r="2955" spans="6:16">
      <c r="F2955" s="63"/>
      <c r="G2955" s="62"/>
      <c r="I2955" s="61"/>
      <c r="K2955" s="62"/>
      <c r="L2955" s="62"/>
      <c r="P2955" s="61"/>
    </row>
    <row r="2956" spans="6:16">
      <c r="F2956" s="63"/>
      <c r="G2956" s="62"/>
      <c r="I2956" s="61"/>
      <c r="K2956" s="62"/>
      <c r="L2956" s="62"/>
      <c r="P2956" s="61"/>
    </row>
    <row r="2957" spans="6:16">
      <c r="F2957" s="63"/>
      <c r="G2957" s="62"/>
      <c r="I2957" s="61"/>
      <c r="K2957" s="62"/>
      <c r="L2957" s="62"/>
      <c r="P2957" s="61"/>
    </row>
    <row r="2958" spans="6:16">
      <c r="F2958" s="63"/>
      <c r="G2958" s="62"/>
      <c r="I2958" s="61"/>
      <c r="K2958" s="62"/>
      <c r="L2958" s="62"/>
      <c r="P2958" s="61"/>
    </row>
    <row r="2959" spans="6:16">
      <c r="F2959" s="63"/>
      <c r="G2959" s="62"/>
      <c r="I2959" s="61"/>
      <c r="K2959" s="62"/>
      <c r="L2959" s="62"/>
      <c r="P2959" s="61"/>
    </row>
    <row r="2960" spans="6:16">
      <c r="F2960" s="63"/>
      <c r="G2960" s="62"/>
      <c r="I2960" s="61"/>
      <c r="K2960" s="62"/>
      <c r="L2960" s="62"/>
      <c r="P2960" s="61"/>
    </row>
    <row r="2961" spans="6:16">
      <c r="F2961" s="63"/>
      <c r="G2961" s="62"/>
      <c r="I2961" s="61"/>
      <c r="K2961" s="62"/>
      <c r="L2961" s="62"/>
      <c r="P2961" s="61"/>
    </row>
    <row r="2962" spans="6:16">
      <c r="F2962" s="63"/>
      <c r="G2962" s="62"/>
      <c r="I2962" s="61"/>
      <c r="K2962" s="62"/>
      <c r="L2962" s="62"/>
      <c r="P2962" s="61"/>
    </row>
    <row r="2963" spans="6:16">
      <c r="F2963" s="63"/>
      <c r="G2963" s="62"/>
      <c r="I2963" s="61"/>
      <c r="K2963" s="62"/>
      <c r="L2963" s="62"/>
      <c r="P2963" s="61"/>
    </row>
    <row r="2964" spans="6:16">
      <c r="F2964" s="63"/>
      <c r="G2964" s="62"/>
      <c r="I2964" s="61"/>
      <c r="K2964" s="62"/>
      <c r="L2964" s="62"/>
      <c r="P2964" s="61"/>
    </row>
    <row r="2965" spans="6:16">
      <c r="F2965" s="63"/>
      <c r="G2965" s="62"/>
      <c r="I2965" s="61"/>
      <c r="K2965" s="62"/>
      <c r="L2965" s="62"/>
      <c r="P2965" s="61"/>
    </row>
    <row r="2966" spans="6:16">
      <c r="F2966" s="63"/>
      <c r="G2966" s="62"/>
      <c r="I2966" s="61"/>
      <c r="K2966" s="62"/>
      <c r="L2966" s="62"/>
      <c r="P2966" s="61"/>
    </row>
    <row r="2967" spans="6:16">
      <c r="F2967" s="63"/>
      <c r="G2967" s="62"/>
      <c r="I2967" s="61"/>
      <c r="K2967" s="62"/>
      <c r="L2967" s="62"/>
      <c r="P2967" s="61"/>
    </row>
    <row r="2968" spans="6:16">
      <c r="F2968" s="63"/>
      <c r="G2968" s="62"/>
      <c r="I2968" s="61"/>
      <c r="K2968" s="62"/>
      <c r="L2968" s="62"/>
      <c r="P2968" s="61"/>
    </row>
    <row r="2969" spans="6:16">
      <c r="F2969" s="63"/>
      <c r="G2969" s="62"/>
      <c r="I2969" s="61"/>
      <c r="K2969" s="62"/>
      <c r="L2969" s="62"/>
      <c r="P2969" s="61"/>
    </row>
    <row r="2970" spans="6:16">
      <c r="F2970" s="63"/>
      <c r="G2970" s="62"/>
      <c r="I2970" s="61"/>
      <c r="K2970" s="62"/>
      <c r="L2970" s="62"/>
      <c r="P2970" s="61"/>
    </row>
    <row r="2971" spans="6:16">
      <c r="F2971" s="63"/>
      <c r="G2971" s="62"/>
      <c r="I2971" s="61"/>
      <c r="K2971" s="62"/>
      <c r="L2971" s="62"/>
      <c r="P2971" s="61"/>
    </row>
    <row r="2972" spans="6:16">
      <c r="F2972" s="63"/>
      <c r="G2972" s="62"/>
      <c r="I2972" s="61"/>
      <c r="K2972" s="62"/>
      <c r="L2972" s="62"/>
      <c r="P2972" s="61"/>
    </row>
    <row r="2973" spans="6:16">
      <c r="F2973" s="63"/>
      <c r="G2973" s="62"/>
      <c r="I2973" s="61"/>
      <c r="K2973" s="62"/>
      <c r="L2973" s="62"/>
      <c r="P2973" s="61"/>
    </row>
    <row r="2974" spans="6:16">
      <c r="F2974" s="63"/>
      <c r="G2974" s="62"/>
      <c r="I2974" s="61"/>
      <c r="K2974" s="62"/>
      <c r="L2974" s="62"/>
      <c r="P2974" s="61"/>
    </row>
    <row r="2975" spans="6:16">
      <c r="F2975" s="63"/>
      <c r="G2975" s="62"/>
      <c r="I2975" s="61"/>
      <c r="K2975" s="62"/>
      <c r="L2975" s="62"/>
      <c r="P2975" s="61"/>
    </row>
    <row r="2976" spans="6:16">
      <c r="F2976" s="63"/>
      <c r="G2976" s="62"/>
      <c r="I2976" s="61"/>
      <c r="K2976" s="62"/>
      <c r="L2976" s="62"/>
      <c r="P2976" s="61"/>
    </row>
    <row r="2977" spans="6:16">
      <c r="F2977" s="63"/>
      <c r="G2977" s="62"/>
      <c r="I2977" s="61"/>
      <c r="K2977" s="62"/>
      <c r="L2977" s="62"/>
      <c r="P2977" s="61"/>
    </row>
    <row r="2978" spans="6:16">
      <c r="F2978" s="63"/>
      <c r="G2978" s="62"/>
      <c r="I2978" s="61"/>
      <c r="K2978" s="62"/>
      <c r="L2978" s="62"/>
      <c r="P2978" s="61"/>
    </row>
    <row r="2979" spans="6:16">
      <c r="F2979" s="63"/>
      <c r="G2979" s="62"/>
      <c r="I2979" s="61"/>
      <c r="K2979" s="62"/>
      <c r="L2979" s="62"/>
      <c r="P2979" s="61"/>
    </row>
    <row r="2980" spans="6:16">
      <c r="F2980" s="63"/>
      <c r="G2980" s="62"/>
      <c r="I2980" s="61"/>
      <c r="K2980" s="62"/>
      <c r="L2980" s="62"/>
      <c r="P2980" s="61"/>
    </row>
    <row r="2981" spans="6:16">
      <c r="F2981" s="63"/>
      <c r="G2981" s="62"/>
      <c r="I2981" s="61"/>
      <c r="K2981" s="62"/>
      <c r="L2981" s="62"/>
      <c r="P2981" s="61"/>
    </row>
    <row r="2982" spans="6:16">
      <c r="F2982" s="63"/>
      <c r="G2982" s="62"/>
      <c r="I2982" s="61"/>
      <c r="K2982" s="62"/>
      <c r="L2982" s="62"/>
      <c r="P2982" s="61"/>
    </row>
    <row r="2983" spans="6:16">
      <c r="F2983" s="63"/>
      <c r="G2983" s="62"/>
      <c r="I2983" s="61"/>
      <c r="K2983" s="62"/>
      <c r="L2983" s="62"/>
      <c r="P2983" s="61"/>
    </row>
    <row r="2984" spans="6:16">
      <c r="F2984" s="63"/>
      <c r="G2984" s="62"/>
      <c r="I2984" s="61"/>
      <c r="K2984" s="62"/>
      <c r="L2984" s="62"/>
      <c r="P2984" s="61"/>
    </row>
    <row r="2985" spans="6:16">
      <c r="F2985" s="63"/>
      <c r="G2985" s="62"/>
      <c r="I2985" s="61"/>
      <c r="K2985" s="62"/>
      <c r="L2985" s="62"/>
      <c r="P2985" s="61"/>
    </row>
    <row r="2986" spans="6:16">
      <c r="F2986" s="63"/>
      <c r="G2986" s="62"/>
      <c r="I2986" s="61"/>
      <c r="K2986" s="62"/>
      <c r="L2986" s="62"/>
      <c r="P2986" s="61"/>
    </row>
    <row r="2987" spans="6:16">
      <c r="F2987" s="63"/>
      <c r="G2987" s="62"/>
      <c r="I2987" s="61"/>
      <c r="K2987" s="62"/>
      <c r="L2987" s="62"/>
      <c r="P2987" s="61"/>
    </row>
    <row r="2988" spans="6:16">
      <c r="F2988" s="63"/>
      <c r="G2988" s="62"/>
      <c r="I2988" s="61"/>
      <c r="K2988" s="62"/>
      <c r="L2988" s="62"/>
      <c r="P2988" s="61"/>
    </row>
    <row r="2989" spans="6:16">
      <c r="F2989" s="63"/>
      <c r="G2989" s="62"/>
      <c r="I2989" s="61"/>
      <c r="K2989" s="62"/>
      <c r="L2989" s="62"/>
      <c r="P2989" s="61"/>
    </row>
    <row r="2990" spans="6:16">
      <c r="F2990" s="63"/>
      <c r="G2990" s="62"/>
      <c r="I2990" s="61"/>
      <c r="K2990" s="62"/>
      <c r="L2990" s="62"/>
      <c r="P2990" s="61"/>
    </row>
    <row r="2991" spans="6:16">
      <c r="F2991" s="63"/>
      <c r="G2991" s="62"/>
      <c r="I2991" s="61"/>
      <c r="K2991" s="62"/>
      <c r="L2991" s="62"/>
      <c r="P2991" s="61"/>
    </row>
    <row r="2992" spans="6:16">
      <c r="F2992" s="63"/>
      <c r="G2992" s="62"/>
      <c r="I2992" s="61"/>
      <c r="K2992" s="62"/>
      <c r="L2992" s="62"/>
      <c r="P2992" s="61"/>
    </row>
    <row r="2993" spans="6:16">
      <c r="F2993" s="63"/>
      <c r="G2993" s="62"/>
      <c r="I2993" s="61"/>
      <c r="K2993" s="62"/>
      <c r="L2993" s="62"/>
      <c r="P2993" s="61"/>
    </row>
    <row r="2994" spans="6:16">
      <c r="F2994" s="63"/>
      <c r="G2994" s="62"/>
      <c r="I2994" s="61"/>
      <c r="K2994" s="62"/>
      <c r="L2994" s="62"/>
      <c r="P2994" s="61"/>
    </row>
    <row r="2995" spans="6:16">
      <c r="F2995" s="63"/>
      <c r="G2995" s="62"/>
      <c r="I2995" s="61"/>
      <c r="K2995" s="62"/>
      <c r="L2995" s="62"/>
      <c r="P2995" s="61"/>
    </row>
    <row r="2996" spans="6:16">
      <c r="F2996" s="63"/>
      <c r="G2996" s="62"/>
      <c r="I2996" s="61"/>
      <c r="K2996" s="62"/>
      <c r="L2996" s="62"/>
      <c r="P2996" s="61"/>
    </row>
    <row r="2997" spans="6:16">
      <c r="F2997" s="63"/>
      <c r="G2997" s="62"/>
      <c r="I2997" s="61"/>
      <c r="K2997" s="62"/>
      <c r="L2997" s="62"/>
      <c r="P2997" s="61"/>
    </row>
    <row r="2998" spans="6:16">
      <c r="F2998" s="63"/>
      <c r="G2998" s="62"/>
      <c r="I2998" s="61"/>
      <c r="K2998" s="62"/>
      <c r="L2998" s="62"/>
      <c r="P2998" s="61"/>
    </row>
    <row r="2999" spans="6:16">
      <c r="F2999" s="63"/>
      <c r="G2999" s="62"/>
      <c r="I2999" s="61"/>
      <c r="K2999" s="62"/>
      <c r="L2999" s="62"/>
      <c r="P2999" s="61"/>
    </row>
    <row r="3000" spans="6:16">
      <c r="F3000" s="63"/>
      <c r="G3000" s="62"/>
      <c r="I3000" s="61"/>
      <c r="K3000" s="62"/>
      <c r="L3000" s="62"/>
      <c r="P3000" s="61"/>
    </row>
    <row r="3001" spans="6:16">
      <c r="F3001" s="63"/>
      <c r="G3001" s="62"/>
      <c r="I3001" s="61"/>
      <c r="K3001" s="62"/>
      <c r="L3001" s="62"/>
      <c r="P3001" s="61"/>
    </row>
    <row r="3002" spans="6:16">
      <c r="F3002" s="63"/>
      <c r="G3002" s="62"/>
      <c r="I3002" s="61"/>
      <c r="K3002" s="62"/>
      <c r="L3002" s="62"/>
      <c r="P3002" s="61"/>
    </row>
    <row r="3003" spans="6:16">
      <c r="F3003" s="63"/>
      <c r="G3003" s="62"/>
      <c r="I3003" s="61"/>
      <c r="K3003" s="62"/>
      <c r="L3003" s="62"/>
      <c r="P3003" s="61"/>
    </row>
    <row r="3004" spans="6:16">
      <c r="F3004" s="63"/>
      <c r="G3004" s="62"/>
      <c r="I3004" s="61"/>
      <c r="K3004" s="62"/>
      <c r="L3004" s="62"/>
      <c r="P3004" s="61"/>
    </row>
    <row r="3005" spans="6:16">
      <c r="F3005" s="63"/>
      <c r="G3005" s="62"/>
      <c r="I3005" s="61"/>
      <c r="K3005" s="62"/>
      <c r="L3005" s="62"/>
      <c r="P3005" s="61"/>
    </row>
    <row r="3006" spans="6:16">
      <c r="F3006" s="63"/>
      <c r="G3006" s="62"/>
      <c r="I3006" s="61"/>
      <c r="K3006" s="62"/>
      <c r="L3006" s="62"/>
      <c r="P3006" s="61"/>
    </row>
    <row r="3007" spans="6:16">
      <c r="F3007" s="63"/>
      <c r="G3007" s="62"/>
      <c r="I3007" s="61"/>
      <c r="K3007" s="62"/>
      <c r="L3007" s="62"/>
      <c r="P3007" s="61"/>
    </row>
    <row r="3008" spans="6:16">
      <c r="F3008" s="63"/>
      <c r="G3008" s="62"/>
      <c r="I3008" s="61"/>
      <c r="K3008" s="62"/>
      <c r="L3008" s="62"/>
      <c r="P3008" s="61"/>
    </row>
    <row r="3009" spans="6:16">
      <c r="F3009" s="63"/>
      <c r="G3009" s="62"/>
      <c r="I3009" s="61"/>
      <c r="K3009" s="62"/>
      <c r="L3009" s="62"/>
      <c r="P3009" s="61"/>
    </row>
    <row r="3010" spans="6:16">
      <c r="F3010" s="63"/>
      <c r="G3010" s="62"/>
      <c r="I3010" s="61"/>
      <c r="K3010" s="62"/>
      <c r="L3010" s="62"/>
      <c r="P3010" s="61"/>
    </row>
    <row r="3011" spans="6:16">
      <c r="F3011" s="63"/>
      <c r="G3011" s="62"/>
      <c r="I3011" s="61"/>
      <c r="K3011" s="62"/>
      <c r="L3011" s="62"/>
      <c r="P3011" s="61"/>
    </row>
    <row r="3012" spans="6:16">
      <c r="F3012" s="63"/>
      <c r="G3012" s="62"/>
      <c r="I3012" s="61"/>
      <c r="K3012" s="62"/>
      <c r="L3012" s="62"/>
      <c r="P3012" s="61"/>
    </row>
    <row r="3013" spans="6:16">
      <c r="F3013" s="63"/>
      <c r="G3013" s="62"/>
      <c r="I3013" s="61"/>
      <c r="K3013" s="62"/>
      <c r="L3013" s="62"/>
      <c r="P3013" s="61"/>
    </row>
    <row r="3014" spans="6:16">
      <c r="F3014" s="63"/>
      <c r="G3014" s="62"/>
      <c r="I3014" s="61"/>
      <c r="K3014" s="62"/>
      <c r="L3014" s="62"/>
      <c r="P3014" s="61"/>
    </row>
    <row r="3015" spans="6:16">
      <c r="F3015" s="63"/>
      <c r="G3015" s="62"/>
      <c r="I3015" s="61"/>
      <c r="K3015" s="62"/>
      <c r="L3015" s="62"/>
      <c r="P3015" s="61"/>
    </row>
    <row r="3016" spans="6:16">
      <c r="F3016" s="63"/>
      <c r="G3016" s="62"/>
      <c r="I3016" s="61"/>
      <c r="K3016" s="62"/>
      <c r="L3016" s="62"/>
      <c r="P3016" s="61"/>
    </row>
    <row r="3017" spans="6:16">
      <c r="F3017" s="63"/>
      <c r="G3017" s="62"/>
      <c r="I3017" s="61"/>
      <c r="K3017" s="62"/>
      <c r="L3017" s="62"/>
      <c r="P3017" s="61"/>
    </row>
    <row r="3018" spans="6:16">
      <c r="F3018" s="63"/>
      <c r="G3018" s="62"/>
      <c r="I3018" s="61"/>
      <c r="K3018" s="62"/>
      <c r="L3018" s="62"/>
      <c r="P3018" s="61"/>
    </row>
    <row r="3019" spans="6:16">
      <c r="F3019" s="63"/>
      <c r="G3019" s="62"/>
      <c r="I3019" s="61"/>
      <c r="K3019" s="62"/>
      <c r="L3019" s="62"/>
      <c r="P3019" s="61"/>
    </row>
    <row r="3020" spans="6:16">
      <c r="F3020" s="63"/>
      <c r="G3020" s="62"/>
      <c r="I3020" s="61"/>
      <c r="K3020" s="62"/>
      <c r="L3020" s="62"/>
      <c r="P3020" s="61"/>
    </row>
    <row r="3021" spans="6:16">
      <c r="F3021" s="63"/>
      <c r="G3021" s="62"/>
      <c r="I3021" s="61"/>
      <c r="K3021" s="62"/>
      <c r="L3021" s="62"/>
      <c r="P3021" s="61"/>
    </row>
    <row r="3022" spans="6:16">
      <c r="F3022" s="63"/>
      <c r="G3022" s="62"/>
      <c r="I3022" s="61"/>
      <c r="K3022" s="62"/>
      <c r="L3022" s="62"/>
      <c r="P3022" s="61"/>
    </row>
    <row r="3023" spans="6:16">
      <c r="F3023" s="63"/>
      <c r="G3023" s="62"/>
      <c r="I3023" s="61"/>
      <c r="K3023" s="62"/>
      <c r="L3023" s="62"/>
      <c r="P3023" s="61"/>
    </row>
    <row r="3024" spans="6:16">
      <c r="F3024" s="63"/>
      <c r="G3024" s="62"/>
      <c r="I3024" s="61"/>
      <c r="K3024" s="62"/>
      <c r="L3024" s="62"/>
      <c r="P3024" s="61"/>
    </row>
    <row r="3025" spans="6:16">
      <c r="F3025" s="63"/>
      <c r="G3025" s="62"/>
      <c r="I3025" s="61"/>
      <c r="K3025" s="62"/>
      <c r="L3025" s="62"/>
      <c r="P3025" s="61"/>
    </row>
    <row r="3026" spans="6:16">
      <c r="F3026" s="63"/>
      <c r="G3026" s="62"/>
      <c r="I3026" s="61"/>
      <c r="K3026" s="62"/>
      <c r="L3026" s="62"/>
      <c r="P3026" s="61"/>
    </row>
    <row r="3027" spans="6:16">
      <c r="F3027" s="63"/>
      <c r="G3027" s="62"/>
      <c r="I3027" s="61"/>
      <c r="K3027" s="62"/>
      <c r="L3027" s="62"/>
      <c r="P3027" s="61"/>
    </row>
    <row r="3028" spans="6:16">
      <c r="F3028" s="63"/>
      <c r="G3028" s="62"/>
      <c r="I3028" s="61"/>
      <c r="K3028" s="62"/>
      <c r="L3028" s="62"/>
      <c r="P3028" s="61"/>
    </row>
    <row r="3029" spans="6:16">
      <c r="F3029" s="63"/>
      <c r="G3029" s="62"/>
      <c r="I3029" s="61"/>
      <c r="K3029" s="62"/>
      <c r="L3029" s="62"/>
      <c r="P3029" s="61"/>
    </row>
    <row r="3030" spans="6:16">
      <c r="F3030" s="63"/>
      <c r="G3030" s="62"/>
      <c r="I3030" s="61"/>
      <c r="K3030" s="62"/>
      <c r="L3030" s="62"/>
      <c r="P3030" s="61"/>
    </row>
    <row r="3031" spans="6:16">
      <c r="F3031" s="63"/>
      <c r="G3031" s="62"/>
      <c r="I3031" s="61"/>
      <c r="K3031" s="62"/>
      <c r="L3031" s="62"/>
      <c r="P3031" s="61"/>
    </row>
    <row r="3032" spans="6:16">
      <c r="F3032" s="63"/>
      <c r="G3032" s="62"/>
      <c r="I3032" s="61"/>
      <c r="K3032" s="62"/>
      <c r="L3032" s="62"/>
      <c r="P3032" s="61"/>
    </row>
    <row r="3033" spans="6:16">
      <c r="F3033" s="63"/>
      <c r="G3033" s="62"/>
      <c r="I3033" s="61"/>
      <c r="K3033" s="62"/>
      <c r="L3033" s="62"/>
      <c r="P3033" s="61"/>
    </row>
    <row r="3034" spans="6:16">
      <c r="F3034" s="63"/>
      <c r="G3034" s="62"/>
      <c r="I3034" s="61"/>
      <c r="K3034" s="62"/>
      <c r="L3034" s="62"/>
      <c r="P3034" s="61"/>
    </row>
    <row r="3035" spans="6:16">
      <c r="F3035" s="63"/>
      <c r="G3035" s="62"/>
      <c r="I3035" s="61"/>
      <c r="K3035" s="62"/>
      <c r="L3035" s="62"/>
      <c r="P3035" s="61"/>
    </row>
    <row r="3036" spans="6:16">
      <c r="F3036" s="63"/>
      <c r="G3036" s="62"/>
      <c r="I3036" s="61"/>
      <c r="K3036" s="62"/>
      <c r="L3036" s="62"/>
      <c r="P3036" s="61"/>
    </row>
    <row r="3037" spans="6:16">
      <c r="F3037" s="63"/>
      <c r="G3037" s="62"/>
      <c r="I3037" s="61"/>
      <c r="K3037" s="62"/>
      <c r="L3037" s="62"/>
      <c r="P3037" s="61"/>
    </row>
    <row r="3038" spans="6:16">
      <c r="F3038" s="63"/>
      <c r="G3038" s="62"/>
      <c r="I3038" s="61"/>
      <c r="K3038" s="62"/>
      <c r="L3038" s="62"/>
      <c r="P3038" s="61"/>
    </row>
    <row r="3039" spans="6:16">
      <c r="F3039" s="63"/>
      <c r="G3039" s="62"/>
      <c r="I3039" s="61"/>
      <c r="K3039" s="62"/>
      <c r="L3039" s="62"/>
      <c r="P3039" s="61"/>
    </row>
    <row r="3040" spans="6:16">
      <c r="F3040" s="63"/>
      <c r="G3040" s="62"/>
      <c r="I3040" s="61"/>
      <c r="K3040" s="62"/>
      <c r="L3040" s="62"/>
      <c r="P3040" s="61"/>
    </row>
    <row r="3041" spans="6:16">
      <c r="F3041" s="63"/>
      <c r="G3041" s="62"/>
      <c r="I3041" s="61"/>
      <c r="K3041" s="62"/>
      <c r="L3041" s="62"/>
      <c r="P3041" s="61"/>
    </row>
    <row r="3042" spans="6:16">
      <c r="F3042" s="63"/>
      <c r="G3042" s="62"/>
      <c r="I3042" s="61"/>
      <c r="K3042" s="62"/>
      <c r="L3042" s="62"/>
      <c r="P3042" s="61"/>
    </row>
    <row r="3043" spans="6:16">
      <c r="F3043" s="63"/>
      <c r="G3043" s="62"/>
      <c r="I3043" s="61"/>
      <c r="K3043" s="62"/>
      <c r="L3043" s="62"/>
      <c r="P3043" s="61"/>
    </row>
    <row r="3044" spans="6:16">
      <c r="F3044" s="63"/>
      <c r="G3044" s="62"/>
      <c r="I3044" s="61"/>
      <c r="K3044" s="62"/>
      <c r="L3044" s="62"/>
      <c r="P3044" s="61"/>
    </row>
    <row r="3045" spans="6:16">
      <c r="F3045" s="63"/>
      <c r="G3045" s="62"/>
      <c r="I3045" s="61"/>
      <c r="K3045" s="62"/>
      <c r="L3045" s="62"/>
      <c r="P3045" s="61"/>
    </row>
    <row r="3046" spans="6:16">
      <c r="F3046" s="63"/>
      <c r="G3046" s="62"/>
      <c r="I3046" s="61"/>
      <c r="K3046" s="62"/>
      <c r="L3046" s="62"/>
      <c r="P3046" s="61"/>
    </row>
    <row r="3047" spans="6:16">
      <c r="F3047" s="63"/>
      <c r="G3047" s="62"/>
      <c r="I3047" s="61"/>
      <c r="K3047" s="62"/>
      <c r="L3047" s="62"/>
      <c r="P3047" s="61"/>
    </row>
    <row r="3048" spans="6:16">
      <c r="F3048" s="63"/>
      <c r="G3048" s="62"/>
      <c r="I3048" s="61"/>
      <c r="K3048" s="62"/>
      <c r="L3048" s="62"/>
      <c r="P3048" s="61"/>
    </row>
    <row r="3049" spans="6:16">
      <c r="F3049" s="63"/>
      <c r="G3049" s="62"/>
      <c r="I3049" s="61"/>
      <c r="K3049" s="62"/>
      <c r="L3049" s="62"/>
      <c r="P3049" s="61"/>
    </row>
    <row r="3050" spans="6:16">
      <c r="F3050" s="63"/>
      <c r="G3050" s="62"/>
      <c r="I3050" s="61"/>
      <c r="K3050" s="62"/>
      <c r="L3050" s="62"/>
      <c r="P3050" s="61"/>
    </row>
    <row r="3051" spans="6:16">
      <c r="F3051" s="63"/>
      <c r="G3051" s="62"/>
      <c r="I3051" s="61"/>
      <c r="K3051" s="62"/>
      <c r="L3051" s="62"/>
      <c r="P3051" s="61"/>
    </row>
    <row r="3052" spans="6:16">
      <c r="F3052" s="63"/>
      <c r="G3052" s="62"/>
      <c r="I3052" s="61"/>
      <c r="K3052" s="62"/>
      <c r="L3052" s="62"/>
      <c r="P3052" s="61"/>
    </row>
    <row r="3053" spans="6:16">
      <c r="F3053" s="63"/>
      <c r="G3053" s="62"/>
      <c r="I3053" s="61"/>
      <c r="K3053" s="62"/>
      <c r="L3053" s="62"/>
      <c r="P3053" s="61"/>
    </row>
    <row r="3054" spans="6:16">
      <c r="F3054" s="63"/>
      <c r="G3054" s="62"/>
      <c r="I3054" s="61"/>
      <c r="K3054" s="62"/>
      <c r="L3054" s="62"/>
      <c r="P3054" s="61"/>
    </row>
    <row r="3055" spans="6:16">
      <c r="F3055" s="63"/>
      <c r="G3055" s="62"/>
      <c r="I3055" s="61"/>
      <c r="K3055" s="62"/>
      <c r="L3055" s="62"/>
      <c r="P3055" s="61"/>
    </row>
    <row r="3056" spans="6:16">
      <c r="F3056" s="63"/>
      <c r="G3056" s="62"/>
      <c r="I3056" s="61"/>
      <c r="K3056" s="62"/>
      <c r="L3056" s="62"/>
      <c r="P3056" s="61"/>
    </row>
    <row r="3057" spans="6:16">
      <c r="F3057" s="63"/>
      <c r="G3057" s="62"/>
      <c r="I3057" s="61"/>
      <c r="K3057" s="62"/>
      <c r="L3057" s="62"/>
      <c r="P3057" s="61"/>
    </row>
    <row r="3058" spans="6:16">
      <c r="F3058" s="63"/>
      <c r="G3058" s="62"/>
      <c r="I3058" s="61"/>
      <c r="K3058" s="62"/>
      <c r="L3058" s="62"/>
      <c r="P3058" s="61"/>
    </row>
    <row r="3059" spans="6:16">
      <c r="F3059" s="63"/>
      <c r="G3059" s="62"/>
      <c r="I3059" s="61"/>
      <c r="K3059" s="62"/>
      <c r="L3059" s="62"/>
      <c r="P3059" s="61"/>
    </row>
    <row r="3060" spans="6:16">
      <c r="F3060" s="63"/>
      <c r="G3060" s="62"/>
      <c r="I3060" s="61"/>
      <c r="K3060" s="62"/>
      <c r="L3060" s="62"/>
      <c r="P3060" s="61"/>
    </row>
    <row r="3061" spans="6:16">
      <c r="F3061" s="63"/>
      <c r="G3061" s="62"/>
      <c r="I3061" s="61"/>
      <c r="K3061" s="62"/>
      <c r="L3061" s="62"/>
      <c r="P3061" s="61"/>
    </row>
    <row r="3062" spans="6:16">
      <c r="F3062" s="63"/>
      <c r="G3062" s="62"/>
      <c r="I3062" s="61"/>
      <c r="K3062" s="62"/>
      <c r="L3062" s="62"/>
      <c r="P3062" s="61"/>
    </row>
    <row r="3063" spans="6:16">
      <c r="F3063" s="63"/>
      <c r="G3063" s="62"/>
      <c r="I3063" s="61"/>
      <c r="K3063" s="62"/>
      <c r="L3063" s="62"/>
      <c r="P3063" s="61"/>
    </row>
    <row r="3064" spans="6:16">
      <c r="F3064" s="63"/>
      <c r="G3064" s="62"/>
      <c r="I3064" s="61"/>
      <c r="K3064" s="62"/>
      <c r="L3064" s="62"/>
      <c r="P3064" s="61"/>
    </row>
    <row r="3065" spans="6:16">
      <c r="F3065" s="63"/>
      <c r="G3065" s="62"/>
      <c r="I3065" s="61"/>
      <c r="K3065" s="62"/>
      <c r="L3065" s="62"/>
      <c r="P3065" s="61"/>
    </row>
    <row r="3066" spans="6:16">
      <c r="F3066" s="63"/>
      <c r="G3066" s="62"/>
      <c r="I3066" s="61"/>
      <c r="K3066" s="62"/>
      <c r="L3066" s="62"/>
      <c r="P3066" s="61"/>
    </row>
    <row r="3067" spans="6:16">
      <c r="F3067" s="63"/>
      <c r="G3067" s="62"/>
      <c r="I3067" s="61"/>
      <c r="K3067" s="62"/>
      <c r="L3067" s="62"/>
      <c r="P3067" s="61"/>
    </row>
    <row r="3068" spans="6:16">
      <c r="F3068" s="63"/>
      <c r="G3068" s="62"/>
      <c r="I3068" s="61"/>
      <c r="K3068" s="62"/>
      <c r="L3068" s="62"/>
      <c r="P3068" s="61"/>
    </row>
    <row r="3069" spans="6:16">
      <c r="F3069" s="63"/>
      <c r="G3069" s="62"/>
      <c r="I3069" s="61"/>
      <c r="K3069" s="62"/>
      <c r="L3069" s="62"/>
      <c r="P3069" s="61"/>
    </row>
    <row r="3070" spans="6:16">
      <c r="F3070" s="63"/>
      <c r="G3070" s="62"/>
      <c r="I3070" s="61"/>
      <c r="K3070" s="62"/>
      <c r="L3070" s="62"/>
      <c r="P3070" s="61"/>
    </row>
    <row r="3071" spans="6:16">
      <c r="F3071" s="63"/>
      <c r="G3071" s="62"/>
      <c r="I3071" s="61"/>
      <c r="K3071" s="62"/>
      <c r="L3071" s="62"/>
      <c r="P3071" s="61"/>
    </row>
    <row r="3072" spans="6:16">
      <c r="F3072" s="63"/>
      <c r="G3072" s="62"/>
      <c r="I3072" s="61"/>
      <c r="K3072" s="62"/>
      <c r="L3072" s="62"/>
      <c r="P3072" s="61"/>
    </row>
    <row r="3073" spans="6:16">
      <c r="F3073" s="63"/>
      <c r="G3073" s="62"/>
      <c r="I3073" s="61"/>
      <c r="K3073" s="62"/>
      <c r="L3073" s="62"/>
      <c r="P3073" s="61"/>
    </row>
    <row r="3074" spans="6:16">
      <c r="F3074" s="63"/>
      <c r="G3074" s="62"/>
      <c r="I3074" s="61"/>
      <c r="K3074" s="62"/>
      <c r="L3074" s="62"/>
      <c r="P3074" s="61"/>
    </row>
    <row r="3075" spans="6:16">
      <c r="F3075" s="63"/>
      <c r="G3075" s="62"/>
      <c r="I3075" s="61"/>
      <c r="K3075" s="62"/>
      <c r="L3075" s="62"/>
      <c r="P3075" s="61"/>
    </row>
    <row r="3076" spans="6:16">
      <c r="F3076" s="63"/>
      <c r="G3076" s="62"/>
      <c r="I3076" s="61"/>
      <c r="K3076" s="62"/>
      <c r="L3076" s="62"/>
      <c r="P3076" s="61"/>
    </row>
    <row r="3077" spans="6:16">
      <c r="F3077" s="63"/>
      <c r="G3077" s="62"/>
      <c r="I3077" s="61"/>
      <c r="K3077" s="62"/>
      <c r="L3077" s="62"/>
      <c r="P3077" s="61"/>
    </row>
    <row r="3078" spans="6:16">
      <c r="F3078" s="63"/>
      <c r="G3078" s="62"/>
      <c r="I3078" s="61"/>
      <c r="K3078" s="62"/>
      <c r="L3078" s="62"/>
      <c r="P3078" s="61"/>
    </row>
    <row r="3079" spans="6:16">
      <c r="F3079" s="63"/>
      <c r="G3079" s="62"/>
      <c r="I3079" s="61"/>
      <c r="K3079" s="62"/>
      <c r="L3079" s="62"/>
      <c r="P3079" s="61"/>
    </row>
    <row r="3080" spans="6:16">
      <c r="F3080" s="63"/>
      <c r="G3080" s="62"/>
      <c r="I3080" s="61"/>
      <c r="K3080" s="62"/>
      <c r="L3080" s="62"/>
      <c r="P3080" s="61"/>
    </row>
    <row r="3081" spans="6:16">
      <c r="F3081" s="63"/>
      <c r="G3081" s="62"/>
      <c r="I3081" s="61"/>
      <c r="K3081" s="62"/>
      <c r="L3081" s="62"/>
      <c r="P3081" s="61"/>
    </row>
    <row r="3082" spans="6:16">
      <c r="F3082" s="63"/>
      <c r="G3082" s="62"/>
      <c r="I3082" s="61"/>
      <c r="K3082" s="62"/>
      <c r="L3082" s="62"/>
      <c r="P3082" s="61"/>
    </row>
    <row r="3083" spans="6:16">
      <c r="F3083" s="63"/>
      <c r="G3083" s="62"/>
      <c r="I3083" s="61"/>
      <c r="K3083" s="62"/>
      <c r="L3083" s="62"/>
      <c r="P3083" s="61"/>
    </row>
    <row r="3084" spans="6:16">
      <c r="F3084" s="63"/>
      <c r="G3084" s="62"/>
      <c r="I3084" s="61"/>
      <c r="K3084" s="62"/>
      <c r="L3084" s="62"/>
      <c r="P3084" s="61"/>
    </row>
    <row r="3085" spans="6:16">
      <c r="F3085" s="63"/>
      <c r="G3085" s="62"/>
      <c r="I3085" s="61"/>
      <c r="K3085" s="62"/>
      <c r="L3085" s="62"/>
      <c r="P3085" s="61"/>
    </row>
    <row r="3086" spans="6:16">
      <c r="F3086" s="63"/>
      <c r="G3086" s="62"/>
      <c r="I3086" s="61"/>
      <c r="K3086" s="62"/>
      <c r="L3086" s="62"/>
      <c r="P3086" s="61"/>
    </row>
    <row r="3087" spans="6:16">
      <c r="F3087" s="63"/>
      <c r="G3087" s="62"/>
      <c r="I3087" s="61"/>
      <c r="K3087" s="62"/>
      <c r="L3087" s="62"/>
      <c r="P3087" s="61"/>
    </row>
    <row r="3088" spans="6:16">
      <c r="F3088" s="63"/>
      <c r="G3088" s="62"/>
      <c r="I3088" s="61"/>
      <c r="K3088" s="62"/>
      <c r="L3088" s="62"/>
      <c r="P3088" s="61"/>
    </row>
    <row r="3089" spans="6:16">
      <c r="F3089" s="63"/>
      <c r="G3089" s="62"/>
      <c r="I3089" s="61"/>
      <c r="K3089" s="62"/>
      <c r="L3089" s="62"/>
      <c r="P3089" s="61"/>
    </row>
    <row r="3090" spans="6:16">
      <c r="F3090" s="63"/>
      <c r="G3090" s="62"/>
      <c r="I3090" s="61"/>
      <c r="K3090" s="62"/>
      <c r="L3090" s="62"/>
      <c r="P3090" s="61"/>
    </row>
    <row r="3091" spans="6:16">
      <c r="F3091" s="63"/>
      <c r="G3091" s="62"/>
      <c r="I3091" s="61"/>
      <c r="K3091" s="62"/>
      <c r="L3091" s="62"/>
      <c r="P3091" s="61"/>
    </row>
    <row r="3092" spans="6:16">
      <c r="F3092" s="63"/>
      <c r="G3092" s="62"/>
      <c r="I3092" s="61"/>
      <c r="K3092" s="62"/>
      <c r="L3092" s="62"/>
      <c r="P3092" s="61"/>
    </row>
    <row r="3093" spans="6:16">
      <c r="F3093" s="63"/>
      <c r="G3093" s="62"/>
      <c r="I3093" s="61"/>
      <c r="K3093" s="62"/>
      <c r="L3093" s="62"/>
      <c r="P3093" s="61"/>
    </row>
    <row r="3094" spans="6:16">
      <c r="F3094" s="63"/>
      <c r="G3094" s="62"/>
      <c r="I3094" s="61"/>
      <c r="K3094" s="62"/>
      <c r="L3094" s="62"/>
      <c r="P3094" s="61"/>
    </row>
    <row r="3095" spans="6:16">
      <c r="F3095" s="63"/>
      <c r="G3095" s="62"/>
      <c r="I3095" s="61"/>
      <c r="K3095" s="62"/>
      <c r="L3095" s="62"/>
      <c r="P3095" s="61"/>
    </row>
    <row r="3096" spans="6:16">
      <c r="F3096" s="63"/>
      <c r="G3096" s="62"/>
      <c r="I3096" s="61"/>
      <c r="K3096" s="62"/>
      <c r="L3096" s="62"/>
      <c r="P3096" s="61"/>
    </row>
    <row r="3097" spans="6:16">
      <c r="F3097" s="63"/>
      <c r="G3097" s="62"/>
      <c r="I3097" s="61"/>
      <c r="K3097" s="62"/>
      <c r="L3097" s="62"/>
      <c r="P3097" s="61"/>
    </row>
    <row r="3098" spans="6:16">
      <c r="F3098" s="63"/>
      <c r="G3098" s="62"/>
      <c r="I3098" s="61"/>
      <c r="K3098" s="62"/>
      <c r="L3098" s="62"/>
      <c r="P3098" s="61"/>
    </row>
    <row r="3099" spans="6:16">
      <c r="F3099" s="63"/>
      <c r="G3099" s="62"/>
      <c r="I3099" s="61"/>
      <c r="K3099" s="62"/>
      <c r="L3099" s="62"/>
      <c r="P3099" s="61"/>
    </row>
    <row r="3100" spans="6:16">
      <c r="F3100" s="63"/>
      <c r="G3100" s="62"/>
      <c r="I3100" s="61"/>
      <c r="K3100" s="62"/>
      <c r="L3100" s="62"/>
      <c r="P3100" s="61"/>
    </row>
    <row r="3101" spans="6:16">
      <c r="F3101" s="63"/>
      <c r="G3101" s="62"/>
      <c r="I3101" s="61"/>
      <c r="K3101" s="62"/>
      <c r="L3101" s="62"/>
      <c r="P3101" s="61"/>
    </row>
    <row r="3102" spans="6:16">
      <c r="F3102" s="63"/>
      <c r="G3102" s="62"/>
      <c r="I3102" s="61"/>
      <c r="K3102" s="62"/>
      <c r="L3102" s="62"/>
      <c r="P3102" s="61"/>
    </row>
    <row r="3103" spans="6:16">
      <c r="F3103" s="63"/>
      <c r="G3103" s="62"/>
      <c r="I3103" s="61"/>
      <c r="K3103" s="62"/>
      <c r="L3103" s="62"/>
      <c r="P3103" s="61"/>
    </row>
    <row r="3104" spans="6:16">
      <c r="F3104" s="63"/>
      <c r="G3104" s="62"/>
      <c r="I3104" s="61"/>
      <c r="K3104" s="62"/>
      <c r="L3104" s="62"/>
      <c r="P3104" s="61"/>
    </row>
    <row r="3105" spans="6:16">
      <c r="F3105" s="63"/>
      <c r="G3105" s="62"/>
      <c r="I3105" s="61"/>
      <c r="K3105" s="62"/>
      <c r="L3105" s="62"/>
      <c r="P3105" s="61"/>
    </row>
    <row r="3106" spans="6:16">
      <c r="F3106" s="63"/>
      <c r="G3106" s="62"/>
      <c r="I3106" s="61"/>
      <c r="K3106" s="62"/>
      <c r="L3106" s="62"/>
      <c r="P3106" s="61"/>
    </row>
    <row r="3107" spans="6:16">
      <c r="F3107" s="63"/>
      <c r="G3107" s="62"/>
      <c r="I3107" s="61"/>
      <c r="K3107" s="62"/>
      <c r="L3107" s="62"/>
      <c r="P3107" s="61"/>
    </row>
    <row r="3108" spans="6:16">
      <c r="F3108" s="63"/>
      <c r="G3108" s="62"/>
      <c r="I3108" s="61"/>
      <c r="K3108" s="62"/>
      <c r="L3108" s="62"/>
      <c r="P3108" s="61"/>
    </row>
    <row r="3109" spans="6:16">
      <c r="F3109" s="63"/>
      <c r="G3109" s="62"/>
      <c r="I3109" s="61"/>
      <c r="K3109" s="62"/>
      <c r="L3109" s="62"/>
      <c r="P3109" s="61"/>
    </row>
    <row r="3110" spans="6:16">
      <c r="F3110" s="63"/>
      <c r="G3110" s="62"/>
      <c r="I3110" s="61"/>
      <c r="K3110" s="62"/>
      <c r="L3110" s="62"/>
      <c r="P3110" s="61"/>
    </row>
    <row r="3111" spans="6:16">
      <c r="F3111" s="63"/>
      <c r="G3111" s="62"/>
      <c r="I3111" s="61"/>
      <c r="K3111" s="62"/>
      <c r="L3111" s="62"/>
      <c r="P3111" s="61"/>
    </row>
    <row r="3112" spans="6:16">
      <c r="F3112" s="63"/>
      <c r="G3112" s="62"/>
      <c r="I3112" s="61"/>
      <c r="K3112" s="62"/>
      <c r="L3112" s="62"/>
      <c r="P3112" s="61"/>
    </row>
    <row r="3113" spans="6:16">
      <c r="F3113" s="63"/>
      <c r="G3113" s="62"/>
      <c r="I3113" s="61"/>
      <c r="K3113" s="62"/>
      <c r="L3113" s="62"/>
      <c r="P3113" s="61"/>
    </row>
    <row r="3114" spans="6:16">
      <c r="F3114" s="63"/>
      <c r="G3114" s="62"/>
      <c r="I3114" s="61"/>
      <c r="K3114" s="62"/>
      <c r="L3114" s="62"/>
      <c r="P3114" s="61"/>
    </row>
    <row r="3115" spans="6:16">
      <c r="F3115" s="63"/>
      <c r="G3115" s="62"/>
      <c r="I3115" s="61"/>
      <c r="K3115" s="62"/>
      <c r="L3115" s="62"/>
      <c r="P3115" s="61"/>
    </row>
    <row r="3116" spans="6:16">
      <c r="F3116" s="63"/>
      <c r="G3116" s="62"/>
      <c r="I3116" s="61"/>
      <c r="K3116" s="62"/>
      <c r="L3116" s="62"/>
      <c r="P3116" s="61"/>
    </row>
    <row r="3117" spans="6:16">
      <c r="F3117" s="63"/>
      <c r="G3117" s="62"/>
      <c r="I3117" s="61"/>
      <c r="K3117" s="62"/>
      <c r="L3117" s="62"/>
      <c r="P3117" s="61"/>
    </row>
    <row r="3118" spans="6:16">
      <c r="F3118" s="63"/>
      <c r="G3118" s="62"/>
      <c r="I3118" s="61"/>
      <c r="K3118" s="62"/>
      <c r="L3118" s="62"/>
      <c r="P3118" s="61"/>
    </row>
    <row r="3119" spans="6:16">
      <c r="F3119" s="63"/>
      <c r="G3119" s="62"/>
      <c r="I3119" s="61"/>
      <c r="K3119" s="62"/>
      <c r="L3119" s="62"/>
      <c r="P3119" s="61"/>
    </row>
    <row r="3120" spans="6:16">
      <c r="F3120" s="63"/>
      <c r="G3120" s="62"/>
      <c r="I3120" s="61"/>
      <c r="K3120" s="62"/>
      <c r="L3120" s="62"/>
      <c r="P3120" s="61"/>
    </row>
    <row r="3121" spans="6:16">
      <c r="F3121" s="63"/>
      <c r="G3121" s="62"/>
      <c r="I3121" s="61"/>
      <c r="K3121" s="62"/>
      <c r="L3121" s="62"/>
      <c r="P3121" s="61"/>
    </row>
    <row r="3122" spans="6:16">
      <c r="F3122" s="63"/>
      <c r="G3122" s="62"/>
      <c r="I3122" s="61"/>
      <c r="K3122" s="62"/>
      <c r="L3122" s="62"/>
      <c r="P3122" s="61"/>
    </row>
    <row r="3123" spans="6:16">
      <c r="F3123" s="63"/>
      <c r="G3123" s="62"/>
      <c r="I3123" s="61"/>
      <c r="K3123" s="62"/>
      <c r="L3123" s="62"/>
      <c r="P3123" s="61"/>
    </row>
    <row r="3124" spans="6:16">
      <c r="F3124" s="63"/>
      <c r="G3124" s="62"/>
      <c r="I3124" s="61"/>
      <c r="K3124" s="62"/>
      <c r="L3124" s="62"/>
      <c r="P3124" s="61"/>
    </row>
    <row r="3125" spans="6:16">
      <c r="F3125" s="63"/>
      <c r="G3125" s="62"/>
      <c r="I3125" s="61"/>
      <c r="K3125" s="62"/>
      <c r="L3125" s="62"/>
      <c r="P3125" s="61"/>
    </row>
    <row r="3126" spans="6:16">
      <c r="F3126" s="63"/>
      <c r="G3126" s="62"/>
      <c r="I3126" s="61"/>
      <c r="K3126" s="62"/>
      <c r="L3126" s="62"/>
      <c r="P3126" s="61"/>
    </row>
    <row r="3127" spans="6:16">
      <c r="F3127" s="63"/>
      <c r="G3127" s="62"/>
      <c r="I3127" s="61"/>
      <c r="K3127" s="62"/>
      <c r="L3127" s="62"/>
      <c r="P3127" s="61"/>
    </row>
    <row r="3128" spans="6:16">
      <c r="F3128" s="63"/>
      <c r="G3128" s="62"/>
      <c r="I3128" s="61"/>
      <c r="K3128" s="62"/>
      <c r="L3128" s="62"/>
      <c r="P3128" s="61"/>
    </row>
    <row r="3129" spans="6:16">
      <c r="F3129" s="63"/>
      <c r="G3129" s="62"/>
      <c r="I3129" s="61"/>
      <c r="K3129" s="62"/>
      <c r="L3129" s="62"/>
      <c r="P3129" s="61"/>
    </row>
    <row r="3130" spans="6:16">
      <c r="F3130" s="63"/>
      <c r="G3130" s="62"/>
      <c r="I3130" s="61"/>
      <c r="K3130" s="62"/>
      <c r="L3130" s="62"/>
      <c r="P3130" s="61"/>
    </row>
    <row r="3131" spans="6:16">
      <c r="F3131" s="63"/>
      <c r="G3131" s="62"/>
      <c r="I3131" s="61"/>
      <c r="K3131" s="62"/>
      <c r="L3131" s="62"/>
      <c r="P3131" s="61"/>
    </row>
    <row r="3132" spans="6:16">
      <c r="F3132" s="63"/>
      <c r="G3132" s="62"/>
      <c r="I3132" s="61"/>
      <c r="K3132" s="62"/>
      <c r="L3132" s="62"/>
      <c r="P3132" s="61"/>
    </row>
    <row r="3133" spans="6:16">
      <c r="F3133" s="63"/>
      <c r="G3133" s="62"/>
      <c r="I3133" s="61"/>
      <c r="K3133" s="62"/>
      <c r="L3133" s="62"/>
      <c r="P3133" s="61"/>
    </row>
    <row r="3134" spans="6:16">
      <c r="F3134" s="63"/>
      <c r="G3134" s="62"/>
      <c r="I3134" s="61"/>
      <c r="K3134" s="62"/>
      <c r="L3134" s="62"/>
      <c r="P3134" s="61"/>
    </row>
    <row r="3135" spans="6:16">
      <c r="F3135" s="63"/>
      <c r="G3135" s="62"/>
      <c r="I3135" s="61"/>
      <c r="K3135" s="62"/>
      <c r="L3135" s="62"/>
      <c r="P3135" s="61"/>
    </row>
    <row r="3136" spans="6:16">
      <c r="F3136" s="63"/>
      <c r="G3136" s="62"/>
      <c r="I3136" s="61"/>
      <c r="K3136" s="62"/>
      <c r="L3136" s="62"/>
      <c r="P3136" s="61"/>
    </row>
    <row r="3137" spans="6:16">
      <c r="F3137" s="63"/>
      <c r="G3137" s="62"/>
      <c r="I3137" s="61"/>
      <c r="K3137" s="62"/>
      <c r="L3137" s="62"/>
      <c r="P3137" s="61"/>
    </row>
    <row r="3138" spans="6:16">
      <c r="F3138" s="63"/>
      <c r="G3138" s="62"/>
      <c r="I3138" s="61"/>
      <c r="K3138" s="62"/>
      <c r="L3138" s="62"/>
      <c r="P3138" s="61"/>
    </row>
    <row r="3139" spans="6:16">
      <c r="F3139" s="63"/>
      <c r="G3139" s="62"/>
      <c r="I3139" s="61"/>
      <c r="K3139" s="62"/>
      <c r="L3139" s="62"/>
      <c r="P3139" s="61"/>
    </row>
    <row r="3140" spans="6:16">
      <c r="F3140" s="63"/>
      <c r="G3140" s="62"/>
      <c r="I3140" s="61"/>
      <c r="K3140" s="62"/>
      <c r="L3140" s="62"/>
      <c r="P3140" s="61"/>
    </row>
    <row r="3141" spans="6:16">
      <c r="F3141" s="63"/>
      <c r="G3141" s="62"/>
      <c r="I3141" s="61"/>
      <c r="K3141" s="62"/>
      <c r="L3141" s="62"/>
      <c r="P3141" s="61"/>
    </row>
    <row r="3142" spans="6:16">
      <c r="F3142" s="63"/>
      <c r="G3142" s="62"/>
      <c r="I3142" s="61"/>
      <c r="K3142" s="62"/>
      <c r="L3142" s="62"/>
      <c r="P3142" s="61"/>
    </row>
    <row r="3143" spans="6:16">
      <c r="F3143" s="63"/>
      <c r="G3143" s="62"/>
      <c r="I3143" s="61"/>
      <c r="K3143" s="62"/>
      <c r="L3143" s="62"/>
      <c r="P3143" s="61"/>
    </row>
    <row r="3144" spans="6:16">
      <c r="F3144" s="63"/>
      <c r="G3144" s="62"/>
      <c r="I3144" s="61"/>
      <c r="K3144" s="62"/>
      <c r="L3144" s="62"/>
      <c r="P3144" s="61"/>
    </row>
    <row r="3145" spans="6:16">
      <c r="F3145" s="63"/>
      <c r="G3145" s="62"/>
      <c r="I3145" s="61"/>
      <c r="K3145" s="62"/>
      <c r="L3145" s="62"/>
      <c r="P3145" s="61"/>
    </row>
    <row r="3146" spans="6:16">
      <c r="F3146" s="63"/>
      <c r="G3146" s="62"/>
      <c r="I3146" s="61"/>
      <c r="K3146" s="62"/>
      <c r="L3146" s="62"/>
      <c r="P3146" s="61"/>
    </row>
    <row r="3147" spans="6:16">
      <c r="F3147" s="63"/>
      <c r="G3147" s="62"/>
      <c r="I3147" s="61"/>
      <c r="K3147" s="62"/>
      <c r="L3147" s="62"/>
      <c r="P3147" s="61"/>
    </row>
    <row r="3148" spans="6:16">
      <c r="F3148" s="63"/>
      <c r="G3148" s="62"/>
      <c r="I3148" s="61"/>
      <c r="K3148" s="62"/>
      <c r="L3148" s="62"/>
      <c r="P3148" s="61"/>
    </row>
    <row r="3149" spans="6:16">
      <c r="F3149" s="63"/>
      <c r="G3149" s="62"/>
      <c r="I3149" s="61"/>
      <c r="K3149" s="62"/>
      <c r="L3149" s="62"/>
      <c r="P3149" s="61"/>
    </row>
    <row r="3150" spans="6:16">
      <c r="F3150" s="63"/>
      <c r="G3150" s="62"/>
      <c r="I3150" s="61"/>
      <c r="K3150" s="62"/>
      <c r="L3150" s="62"/>
      <c r="P3150" s="61"/>
    </row>
    <row r="3151" spans="6:16">
      <c r="F3151" s="63"/>
      <c r="G3151" s="62"/>
      <c r="I3151" s="61"/>
      <c r="K3151" s="62"/>
      <c r="L3151" s="62"/>
      <c r="P3151" s="61"/>
    </row>
    <row r="3152" spans="6:16">
      <c r="F3152" s="63"/>
      <c r="G3152" s="62"/>
      <c r="I3152" s="61"/>
      <c r="K3152" s="62"/>
      <c r="L3152" s="62"/>
      <c r="P3152" s="61"/>
    </row>
    <row r="3153" spans="6:16">
      <c r="F3153" s="63"/>
      <c r="G3153" s="62"/>
      <c r="I3153" s="61"/>
      <c r="K3153" s="62"/>
      <c r="L3153" s="62"/>
      <c r="P3153" s="61"/>
    </row>
    <row r="3154" spans="6:16">
      <c r="F3154" s="63"/>
      <c r="G3154" s="62"/>
      <c r="I3154" s="61"/>
      <c r="K3154" s="62"/>
      <c r="L3154" s="62"/>
      <c r="P3154" s="61"/>
    </row>
    <row r="3155" spans="6:16">
      <c r="F3155" s="63"/>
      <c r="G3155" s="62"/>
      <c r="I3155" s="61"/>
      <c r="K3155" s="62"/>
      <c r="L3155" s="62"/>
      <c r="P3155" s="61"/>
    </row>
    <row r="3156" spans="6:16">
      <c r="F3156" s="63"/>
      <c r="G3156" s="62"/>
      <c r="I3156" s="61"/>
      <c r="K3156" s="62"/>
      <c r="L3156" s="62"/>
      <c r="P3156" s="61"/>
    </row>
    <row r="3157" spans="6:16">
      <c r="F3157" s="63"/>
      <c r="G3157" s="62"/>
      <c r="I3157" s="61"/>
      <c r="K3157" s="62"/>
      <c r="L3157" s="62"/>
      <c r="P3157" s="61"/>
    </row>
    <row r="3158" spans="6:16">
      <c r="F3158" s="63"/>
      <c r="G3158" s="62"/>
      <c r="I3158" s="61"/>
      <c r="K3158" s="62"/>
      <c r="L3158" s="62"/>
      <c r="P3158" s="61"/>
    </row>
    <row r="3159" spans="6:16">
      <c r="F3159" s="63"/>
      <c r="G3159" s="62"/>
      <c r="I3159" s="61"/>
      <c r="K3159" s="62"/>
      <c r="L3159" s="62"/>
      <c r="P3159" s="61"/>
    </row>
    <row r="3160" spans="6:16">
      <c r="F3160" s="63"/>
      <c r="G3160" s="62"/>
      <c r="I3160" s="61"/>
      <c r="K3160" s="62"/>
      <c r="L3160" s="62"/>
      <c r="P3160" s="61"/>
    </row>
    <row r="3161" spans="6:16">
      <c r="F3161" s="63"/>
      <c r="G3161" s="62"/>
      <c r="I3161" s="61"/>
      <c r="K3161" s="62"/>
      <c r="L3161" s="62"/>
      <c r="P3161" s="61"/>
    </row>
    <row r="3162" spans="6:16">
      <c r="F3162" s="63"/>
      <c r="G3162" s="62"/>
      <c r="I3162" s="61"/>
      <c r="K3162" s="62"/>
      <c r="L3162" s="62"/>
      <c r="P3162" s="61"/>
    </row>
    <row r="3163" spans="6:16">
      <c r="F3163" s="63"/>
      <c r="G3163" s="62"/>
      <c r="I3163" s="61"/>
      <c r="K3163" s="62"/>
      <c r="L3163" s="62"/>
      <c r="P3163" s="61"/>
    </row>
    <row r="3164" spans="6:16">
      <c r="F3164" s="63"/>
      <c r="G3164" s="62"/>
      <c r="I3164" s="61"/>
      <c r="K3164" s="62"/>
      <c r="L3164" s="62"/>
      <c r="P3164" s="61"/>
    </row>
    <row r="3165" spans="6:16">
      <c r="F3165" s="63"/>
      <c r="G3165" s="62"/>
      <c r="I3165" s="61"/>
      <c r="K3165" s="62"/>
      <c r="L3165" s="62"/>
      <c r="P3165" s="61"/>
    </row>
    <row r="3166" spans="6:16">
      <c r="F3166" s="63"/>
      <c r="G3166" s="62"/>
      <c r="I3166" s="61"/>
      <c r="K3166" s="62"/>
      <c r="L3166" s="62"/>
      <c r="P3166" s="61"/>
    </row>
    <row r="3167" spans="6:16">
      <c r="F3167" s="63"/>
      <c r="G3167" s="62"/>
      <c r="I3167" s="61"/>
      <c r="K3167" s="62"/>
      <c r="L3167" s="62"/>
      <c r="P3167" s="61"/>
    </row>
    <row r="3168" spans="6:16">
      <c r="F3168" s="63"/>
      <c r="G3168" s="62"/>
      <c r="I3168" s="61"/>
      <c r="K3168" s="62"/>
      <c r="L3168" s="62"/>
      <c r="P3168" s="61"/>
    </row>
    <row r="3169" spans="6:16">
      <c r="F3169" s="63"/>
      <c r="G3169" s="62"/>
      <c r="I3169" s="61"/>
      <c r="K3169" s="62"/>
      <c r="L3169" s="62"/>
      <c r="P3169" s="61"/>
    </row>
    <row r="3170" spans="6:16">
      <c r="F3170" s="63"/>
      <c r="G3170" s="62"/>
      <c r="I3170" s="61"/>
      <c r="K3170" s="62"/>
      <c r="L3170" s="62"/>
      <c r="P3170" s="61"/>
    </row>
    <row r="3171" spans="6:16">
      <c r="F3171" s="63"/>
      <c r="G3171" s="62"/>
      <c r="I3171" s="61"/>
      <c r="K3171" s="62"/>
      <c r="L3171" s="62"/>
      <c r="P3171" s="61"/>
    </row>
    <row r="3172" spans="6:16">
      <c r="F3172" s="63"/>
      <c r="G3172" s="62"/>
      <c r="I3172" s="61"/>
      <c r="K3172" s="62"/>
      <c r="L3172" s="62"/>
      <c r="P3172" s="61"/>
    </row>
    <row r="3173" spans="6:16">
      <c r="F3173" s="63"/>
      <c r="G3173" s="62"/>
      <c r="I3173" s="61"/>
      <c r="K3173" s="62"/>
      <c r="L3173" s="62"/>
      <c r="P3173" s="61"/>
    </row>
    <row r="3174" spans="6:16">
      <c r="F3174" s="63"/>
      <c r="G3174" s="62"/>
      <c r="I3174" s="61"/>
      <c r="K3174" s="62"/>
      <c r="L3174" s="62"/>
      <c r="P3174" s="61"/>
    </row>
    <row r="3175" spans="6:16">
      <c r="F3175" s="63"/>
      <c r="G3175" s="62"/>
      <c r="I3175" s="61"/>
      <c r="K3175" s="62"/>
      <c r="L3175" s="62"/>
      <c r="P3175" s="61"/>
    </row>
    <row r="3176" spans="6:16">
      <c r="F3176" s="63"/>
      <c r="G3176" s="62"/>
      <c r="I3176" s="61"/>
      <c r="K3176" s="62"/>
      <c r="L3176" s="62"/>
      <c r="P3176" s="61"/>
    </row>
    <row r="3177" spans="6:16">
      <c r="F3177" s="63"/>
      <c r="G3177" s="62"/>
      <c r="I3177" s="61"/>
      <c r="K3177" s="62"/>
      <c r="L3177" s="62"/>
      <c r="P3177" s="61"/>
    </row>
    <row r="3178" spans="6:16">
      <c r="F3178" s="63"/>
      <c r="G3178" s="62"/>
      <c r="I3178" s="61"/>
      <c r="K3178" s="62"/>
      <c r="L3178" s="62"/>
      <c r="P3178" s="61"/>
    </row>
    <row r="3179" spans="6:16">
      <c r="F3179" s="63"/>
      <c r="G3179" s="62"/>
      <c r="I3179" s="61"/>
      <c r="K3179" s="62"/>
      <c r="L3179" s="62"/>
      <c r="P3179" s="61"/>
    </row>
    <row r="3180" spans="6:16">
      <c r="F3180" s="63"/>
      <c r="G3180" s="62"/>
      <c r="I3180" s="61"/>
      <c r="K3180" s="62"/>
      <c r="L3180" s="62"/>
      <c r="P3180" s="61"/>
    </row>
    <row r="3181" spans="6:16">
      <c r="F3181" s="63"/>
      <c r="G3181" s="62"/>
      <c r="I3181" s="61"/>
      <c r="K3181" s="62"/>
      <c r="L3181" s="62"/>
      <c r="P3181" s="61"/>
    </row>
    <row r="3182" spans="6:16">
      <c r="F3182" s="63"/>
      <c r="G3182" s="62"/>
      <c r="I3182" s="61"/>
      <c r="K3182" s="62"/>
      <c r="L3182" s="62"/>
      <c r="P3182" s="61"/>
    </row>
    <row r="3183" spans="6:16">
      <c r="F3183" s="63"/>
      <c r="G3183" s="62"/>
      <c r="I3183" s="61"/>
      <c r="K3183" s="62"/>
      <c r="L3183" s="62"/>
      <c r="P3183" s="61"/>
    </row>
    <row r="3184" spans="6:16">
      <c r="F3184" s="63"/>
      <c r="G3184" s="62"/>
      <c r="I3184" s="61"/>
      <c r="K3184" s="62"/>
      <c r="L3184" s="62"/>
      <c r="P3184" s="61"/>
    </row>
    <row r="3185" spans="6:16">
      <c r="F3185" s="63"/>
      <c r="G3185" s="62"/>
      <c r="I3185" s="61"/>
      <c r="K3185" s="62"/>
      <c r="L3185" s="62"/>
      <c r="P3185" s="61"/>
    </row>
    <row r="3186" spans="6:16">
      <c r="F3186" s="63"/>
      <c r="G3186" s="62"/>
      <c r="I3186" s="61"/>
      <c r="K3186" s="62"/>
      <c r="L3186" s="62"/>
      <c r="P3186" s="61"/>
    </row>
    <row r="3187" spans="6:16">
      <c r="F3187" s="63"/>
      <c r="G3187" s="62"/>
      <c r="I3187" s="61"/>
      <c r="K3187" s="62"/>
      <c r="L3187" s="62"/>
      <c r="P3187" s="61"/>
    </row>
    <row r="3188" spans="6:16">
      <c r="F3188" s="63"/>
      <c r="G3188" s="62"/>
      <c r="I3188" s="61"/>
      <c r="K3188" s="62"/>
      <c r="L3188" s="62"/>
      <c r="P3188" s="61"/>
    </row>
    <row r="3189" spans="6:16">
      <c r="F3189" s="63"/>
      <c r="G3189" s="62"/>
      <c r="I3189" s="61"/>
      <c r="K3189" s="62"/>
      <c r="L3189" s="62"/>
      <c r="P3189" s="61"/>
    </row>
    <row r="3190" spans="6:16">
      <c r="F3190" s="63"/>
      <c r="G3190" s="62"/>
      <c r="I3190" s="61"/>
      <c r="K3190" s="62"/>
      <c r="L3190" s="62"/>
      <c r="P3190" s="61"/>
    </row>
    <row r="3191" spans="6:16">
      <c r="F3191" s="63"/>
      <c r="G3191" s="62"/>
      <c r="I3191" s="61"/>
      <c r="K3191" s="62"/>
      <c r="L3191" s="62"/>
      <c r="P3191" s="61"/>
    </row>
    <row r="3192" spans="6:16">
      <c r="F3192" s="63"/>
      <c r="G3192" s="62"/>
      <c r="I3192" s="61"/>
      <c r="K3192" s="62"/>
      <c r="L3192" s="62"/>
      <c r="P3192" s="61"/>
    </row>
    <row r="3193" spans="6:16">
      <c r="F3193" s="63"/>
      <c r="G3193" s="62"/>
      <c r="I3193" s="61"/>
      <c r="K3193" s="62"/>
      <c r="L3193" s="62"/>
      <c r="P3193" s="61"/>
    </row>
    <row r="3194" spans="6:16">
      <c r="F3194" s="63"/>
      <c r="G3194" s="62"/>
      <c r="I3194" s="61"/>
      <c r="K3194" s="62"/>
      <c r="L3194" s="62"/>
      <c r="P3194" s="61"/>
    </row>
    <row r="3195" spans="6:16">
      <c r="F3195" s="63"/>
      <c r="G3195" s="62"/>
      <c r="I3195" s="61"/>
      <c r="K3195" s="62"/>
      <c r="L3195" s="62"/>
      <c r="P3195" s="61"/>
    </row>
    <row r="3196" spans="6:16">
      <c r="F3196" s="63"/>
      <c r="G3196" s="62"/>
      <c r="I3196" s="61"/>
      <c r="K3196" s="62"/>
      <c r="L3196" s="62"/>
      <c r="P3196" s="61"/>
    </row>
    <row r="3197" spans="6:16">
      <c r="F3197" s="63"/>
      <c r="G3197" s="62"/>
      <c r="I3197" s="61"/>
      <c r="K3197" s="62"/>
      <c r="L3197" s="62"/>
      <c r="P3197" s="61"/>
    </row>
    <row r="3198" spans="6:16">
      <c r="F3198" s="63"/>
      <c r="G3198" s="62"/>
      <c r="I3198" s="61"/>
      <c r="K3198" s="62"/>
      <c r="L3198" s="62"/>
      <c r="P3198" s="61"/>
    </row>
    <row r="3199" spans="6:16">
      <c r="F3199" s="63"/>
      <c r="G3199" s="62"/>
      <c r="I3199" s="61"/>
      <c r="K3199" s="62"/>
      <c r="L3199" s="62"/>
      <c r="P3199" s="61"/>
    </row>
    <row r="3200" spans="6:16">
      <c r="F3200" s="63"/>
      <c r="G3200" s="62"/>
      <c r="I3200" s="61"/>
      <c r="K3200" s="62"/>
      <c r="L3200" s="62"/>
      <c r="P3200" s="61"/>
    </row>
    <row r="3201" spans="6:16">
      <c r="F3201" s="63"/>
      <c r="G3201" s="62"/>
      <c r="I3201" s="61"/>
      <c r="K3201" s="62"/>
      <c r="L3201" s="62"/>
      <c r="P3201" s="61"/>
    </row>
    <row r="3202" spans="6:16">
      <c r="F3202" s="63"/>
      <c r="G3202" s="62"/>
      <c r="I3202" s="61"/>
      <c r="K3202" s="62"/>
      <c r="L3202" s="62"/>
      <c r="P3202" s="61"/>
    </row>
    <row r="3203" spans="6:16">
      <c r="F3203" s="63"/>
      <c r="G3203" s="62"/>
      <c r="I3203" s="61"/>
      <c r="K3203" s="62"/>
      <c r="L3203" s="62"/>
      <c r="P3203" s="61"/>
    </row>
    <row r="3204" spans="6:16">
      <c r="F3204" s="63"/>
      <c r="G3204" s="62"/>
      <c r="I3204" s="61"/>
      <c r="K3204" s="62"/>
      <c r="L3204" s="62"/>
      <c r="P3204" s="61"/>
    </row>
    <row r="3205" spans="6:16">
      <c r="F3205" s="63"/>
      <c r="G3205" s="62"/>
      <c r="I3205" s="61"/>
      <c r="K3205" s="62"/>
      <c r="L3205" s="62"/>
      <c r="P3205" s="61"/>
    </row>
    <row r="3206" spans="6:16">
      <c r="F3206" s="63"/>
      <c r="G3206" s="62"/>
      <c r="I3206" s="61"/>
      <c r="K3206" s="62"/>
      <c r="L3206" s="62"/>
      <c r="P3206" s="61"/>
    </row>
    <row r="3207" spans="6:16">
      <c r="F3207" s="63"/>
      <c r="G3207" s="62"/>
      <c r="I3207" s="61"/>
      <c r="K3207" s="62"/>
      <c r="L3207" s="62"/>
      <c r="P3207" s="61"/>
    </row>
    <row r="3208" spans="6:16">
      <c r="F3208" s="63"/>
      <c r="G3208" s="62"/>
      <c r="I3208" s="61"/>
      <c r="K3208" s="62"/>
      <c r="L3208" s="62"/>
      <c r="P3208" s="61"/>
    </row>
    <row r="3209" spans="6:16">
      <c r="F3209" s="63"/>
      <c r="G3209" s="62"/>
      <c r="I3209" s="61"/>
      <c r="K3209" s="62"/>
      <c r="L3209" s="62"/>
      <c r="P3209" s="61"/>
    </row>
    <row r="3210" spans="6:16">
      <c r="F3210" s="63"/>
      <c r="G3210" s="62"/>
      <c r="I3210" s="61"/>
      <c r="K3210" s="62"/>
      <c r="L3210" s="62"/>
      <c r="P3210" s="61"/>
    </row>
    <row r="3211" spans="6:16">
      <c r="F3211" s="63"/>
      <c r="G3211" s="62"/>
      <c r="I3211" s="61"/>
      <c r="K3211" s="62"/>
      <c r="L3211" s="62"/>
      <c r="P3211" s="61"/>
    </row>
    <row r="3212" spans="6:16">
      <c r="F3212" s="63"/>
      <c r="G3212" s="62"/>
      <c r="I3212" s="61"/>
      <c r="K3212" s="62"/>
      <c r="L3212" s="62"/>
      <c r="P3212" s="61"/>
    </row>
    <row r="3213" spans="6:16">
      <c r="F3213" s="63"/>
      <c r="G3213" s="62"/>
      <c r="I3213" s="61"/>
      <c r="K3213" s="62"/>
      <c r="L3213" s="62"/>
      <c r="P3213" s="61"/>
    </row>
    <row r="3214" spans="6:16">
      <c r="F3214" s="63"/>
      <c r="G3214" s="62"/>
      <c r="I3214" s="61"/>
      <c r="K3214" s="62"/>
      <c r="L3214" s="62"/>
      <c r="P3214" s="61"/>
    </row>
    <row r="3215" spans="6:16">
      <c r="F3215" s="63"/>
      <c r="G3215" s="62"/>
      <c r="I3215" s="61"/>
      <c r="K3215" s="62"/>
      <c r="L3215" s="62"/>
      <c r="P3215" s="61"/>
    </row>
    <row r="3216" spans="6:16">
      <c r="F3216" s="63"/>
      <c r="G3216" s="62"/>
      <c r="I3216" s="61"/>
      <c r="K3216" s="62"/>
      <c r="L3216" s="62"/>
      <c r="P3216" s="61"/>
    </row>
    <row r="3217" spans="6:16">
      <c r="F3217" s="63"/>
      <c r="G3217" s="62"/>
      <c r="I3217" s="61"/>
      <c r="K3217" s="62"/>
      <c r="L3217" s="62"/>
      <c r="P3217" s="61"/>
    </row>
    <row r="3218" spans="6:16">
      <c r="F3218" s="63"/>
      <c r="G3218" s="62"/>
      <c r="I3218" s="61"/>
      <c r="K3218" s="62"/>
      <c r="L3218" s="62"/>
      <c r="P3218" s="61"/>
    </row>
    <row r="3219" spans="6:16">
      <c r="F3219" s="63"/>
      <c r="G3219" s="62"/>
      <c r="I3219" s="61"/>
      <c r="K3219" s="62"/>
      <c r="L3219" s="62"/>
      <c r="P3219" s="61"/>
    </row>
    <row r="3220" spans="6:16">
      <c r="F3220" s="63"/>
      <c r="G3220" s="62"/>
      <c r="I3220" s="61"/>
      <c r="K3220" s="62"/>
      <c r="L3220" s="62"/>
      <c r="P3220" s="61"/>
    </row>
    <row r="3221" spans="6:16">
      <c r="F3221" s="63"/>
      <c r="G3221" s="62"/>
      <c r="I3221" s="61"/>
      <c r="K3221" s="62"/>
      <c r="L3221" s="62"/>
      <c r="P3221" s="61"/>
    </row>
    <row r="3222" spans="6:16">
      <c r="F3222" s="63"/>
      <c r="G3222" s="62"/>
      <c r="I3222" s="61"/>
      <c r="K3222" s="62"/>
      <c r="L3222" s="62"/>
      <c r="P3222" s="61"/>
    </row>
    <row r="3223" spans="6:16">
      <c r="F3223" s="63"/>
      <c r="G3223" s="62"/>
      <c r="I3223" s="61"/>
      <c r="K3223" s="62"/>
      <c r="L3223" s="62"/>
      <c r="P3223" s="61"/>
    </row>
    <row r="3224" spans="6:16">
      <c r="F3224" s="63"/>
      <c r="G3224" s="62"/>
      <c r="I3224" s="61"/>
      <c r="K3224" s="62"/>
      <c r="L3224" s="62"/>
      <c r="P3224" s="61"/>
    </row>
    <row r="3225" spans="6:16">
      <c r="F3225" s="63"/>
      <c r="G3225" s="62"/>
      <c r="I3225" s="61"/>
      <c r="K3225" s="62"/>
      <c r="L3225" s="62"/>
      <c r="P3225" s="61"/>
    </row>
    <row r="3226" spans="6:16">
      <c r="F3226" s="63"/>
      <c r="G3226" s="62"/>
      <c r="I3226" s="61"/>
      <c r="K3226" s="62"/>
      <c r="L3226" s="62"/>
      <c r="P3226" s="61"/>
    </row>
    <row r="3227" spans="6:16">
      <c r="F3227" s="63"/>
      <c r="G3227" s="62"/>
      <c r="I3227" s="61"/>
      <c r="K3227" s="62"/>
      <c r="L3227" s="62"/>
      <c r="P3227" s="61"/>
    </row>
    <row r="3228" spans="6:16">
      <c r="F3228" s="63"/>
      <c r="G3228" s="62"/>
      <c r="I3228" s="61"/>
      <c r="K3228" s="62"/>
      <c r="L3228" s="62"/>
      <c r="P3228" s="61"/>
    </row>
    <row r="3229" spans="6:16">
      <c r="F3229" s="63"/>
      <c r="G3229" s="62"/>
      <c r="I3229" s="61"/>
      <c r="K3229" s="62"/>
      <c r="L3229" s="62"/>
      <c r="P3229" s="61"/>
    </row>
    <row r="3230" spans="6:16">
      <c r="F3230" s="63"/>
      <c r="G3230" s="62"/>
      <c r="I3230" s="61"/>
      <c r="K3230" s="62"/>
      <c r="L3230" s="62"/>
      <c r="P3230" s="61"/>
    </row>
    <row r="3231" spans="6:16">
      <c r="F3231" s="63"/>
      <c r="G3231" s="62"/>
      <c r="I3231" s="61"/>
      <c r="K3231" s="62"/>
      <c r="L3231" s="62"/>
      <c r="P3231" s="61"/>
    </row>
    <row r="3232" spans="6:16">
      <c r="F3232" s="63"/>
      <c r="G3232" s="62"/>
      <c r="I3232" s="61"/>
      <c r="K3232" s="62"/>
      <c r="L3232" s="62"/>
      <c r="P3232" s="61"/>
    </row>
    <row r="3233" spans="6:16">
      <c r="F3233" s="63"/>
      <c r="G3233" s="62"/>
      <c r="I3233" s="61"/>
      <c r="K3233" s="62"/>
      <c r="L3233" s="62"/>
      <c r="P3233" s="61"/>
    </row>
    <row r="3234" spans="6:16">
      <c r="F3234" s="63"/>
      <c r="G3234" s="62"/>
      <c r="I3234" s="61"/>
      <c r="K3234" s="62"/>
      <c r="L3234" s="62"/>
      <c r="P3234" s="61"/>
    </row>
    <row r="3235" spans="6:16">
      <c r="F3235" s="63"/>
      <c r="G3235" s="62"/>
      <c r="I3235" s="61"/>
      <c r="K3235" s="62"/>
      <c r="L3235" s="62"/>
      <c r="P3235" s="61"/>
    </row>
    <row r="3236" spans="6:16">
      <c r="F3236" s="63"/>
      <c r="G3236" s="62"/>
      <c r="I3236" s="61"/>
      <c r="K3236" s="62"/>
      <c r="L3236" s="62"/>
      <c r="P3236" s="61"/>
    </row>
    <row r="3237" spans="6:16">
      <c r="F3237" s="63"/>
      <c r="G3237" s="62"/>
      <c r="I3237" s="61"/>
      <c r="K3237" s="62"/>
      <c r="L3237" s="62"/>
      <c r="P3237" s="61"/>
    </row>
    <row r="3238" spans="6:16">
      <c r="F3238" s="63"/>
      <c r="G3238" s="62"/>
      <c r="I3238" s="61"/>
      <c r="K3238" s="62"/>
      <c r="L3238" s="62"/>
      <c r="P3238" s="61"/>
    </row>
    <row r="3239" spans="6:16">
      <c r="F3239" s="63"/>
      <c r="G3239" s="62"/>
      <c r="I3239" s="61"/>
      <c r="K3239" s="62"/>
      <c r="L3239" s="62"/>
      <c r="P3239" s="61"/>
    </row>
    <row r="3240" spans="6:16">
      <c r="F3240" s="63"/>
      <c r="G3240" s="62"/>
      <c r="I3240" s="61"/>
      <c r="K3240" s="62"/>
      <c r="L3240" s="62"/>
      <c r="P3240" s="61"/>
    </row>
    <row r="3241" spans="6:16">
      <c r="F3241" s="63"/>
      <c r="G3241" s="62"/>
      <c r="I3241" s="61"/>
      <c r="K3241" s="62"/>
      <c r="L3241" s="62"/>
      <c r="P3241" s="61"/>
    </row>
    <row r="3242" spans="6:16">
      <c r="F3242" s="63"/>
      <c r="G3242" s="62"/>
      <c r="I3242" s="61"/>
      <c r="K3242" s="62"/>
      <c r="L3242" s="62"/>
      <c r="P3242" s="61"/>
    </row>
    <row r="3243" spans="6:16">
      <c r="F3243" s="63"/>
      <c r="G3243" s="62"/>
      <c r="I3243" s="61"/>
      <c r="K3243" s="62"/>
      <c r="L3243" s="62"/>
      <c r="P3243" s="61"/>
    </row>
    <row r="3244" spans="6:16">
      <c r="F3244" s="63"/>
      <c r="G3244" s="62"/>
      <c r="I3244" s="61"/>
      <c r="K3244" s="62"/>
      <c r="L3244" s="62"/>
      <c r="P3244" s="61"/>
    </row>
    <row r="3245" spans="6:16">
      <c r="F3245" s="63"/>
      <c r="G3245" s="62"/>
      <c r="I3245" s="61"/>
      <c r="K3245" s="62"/>
      <c r="L3245" s="62"/>
      <c r="P3245" s="61"/>
    </row>
    <row r="3246" spans="6:16">
      <c r="F3246" s="63"/>
      <c r="G3246" s="62"/>
      <c r="I3246" s="61"/>
      <c r="K3246" s="62"/>
      <c r="L3246" s="62"/>
      <c r="P3246" s="61"/>
    </row>
    <row r="3247" spans="6:16">
      <c r="F3247" s="63"/>
      <c r="G3247" s="62"/>
      <c r="I3247" s="61"/>
      <c r="K3247" s="62"/>
      <c r="L3247" s="62"/>
      <c r="P3247" s="61"/>
    </row>
    <row r="3248" spans="6:16">
      <c r="F3248" s="63"/>
      <c r="G3248" s="62"/>
      <c r="I3248" s="61"/>
      <c r="K3248" s="62"/>
      <c r="L3248" s="62"/>
      <c r="P3248" s="61"/>
    </row>
    <row r="3249" spans="6:16">
      <c r="F3249" s="63"/>
      <c r="G3249" s="62"/>
      <c r="I3249" s="61"/>
      <c r="K3249" s="62"/>
      <c r="L3249" s="62"/>
      <c r="P3249" s="61"/>
    </row>
    <row r="3250" spans="6:16">
      <c r="F3250" s="63"/>
      <c r="G3250" s="62"/>
      <c r="I3250" s="61"/>
      <c r="K3250" s="62"/>
      <c r="L3250" s="62"/>
      <c r="P3250" s="61"/>
    </row>
    <row r="3251" spans="6:16">
      <c r="F3251" s="63"/>
      <c r="G3251" s="62"/>
      <c r="I3251" s="61"/>
      <c r="K3251" s="62"/>
      <c r="L3251" s="62"/>
      <c r="P3251" s="61"/>
    </row>
    <row r="3252" spans="6:16">
      <c r="F3252" s="63"/>
      <c r="G3252" s="62"/>
      <c r="I3252" s="61"/>
      <c r="K3252" s="62"/>
      <c r="L3252" s="62"/>
      <c r="P3252" s="61"/>
    </row>
    <row r="3253" spans="6:16">
      <c r="F3253" s="63"/>
      <c r="G3253" s="62"/>
      <c r="I3253" s="61"/>
      <c r="K3253" s="62"/>
      <c r="L3253" s="62"/>
      <c r="P3253" s="61"/>
    </row>
    <row r="3254" spans="6:16">
      <c r="F3254" s="63"/>
      <c r="G3254" s="62"/>
      <c r="I3254" s="61"/>
      <c r="K3254" s="62"/>
      <c r="L3254" s="62"/>
      <c r="P3254" s="61"/>
    </row>
    <row r="3255" spans="6:16">
      <c r="F3255" s="63"/>
      <c r="G3255" s="62"/>
      <c r="I3255" s="61"/>
      <c r="K3255" s="62"/>
      <c r="L3255" s="62"/>
      <c r="P3255" s="61"/>
    </row>
    <row r="3256" spans="6:16">
      <c r="F3256" s="63"/>
      <c r="G3256" s="62"/>
      <c r="I3256" s="61"/>
      <c r="K3256" s="62"/>
      <c r="L3256" s="62"/>
      <c r="P3256" s="61"/>
    </row>
    <row r="3257" spans="6:16">
      <c r="F3257" s="63"/>
      <c r="G3257" s="62"/>
      <c r="I3257" s="61"/>
      <c r="K3257" s="62"/>
      <c r="L3257" s="62"/>
      <c r="P3257" s="61"/>
    </row>
    <row r="3258" spans="6:16">
      <c r="F3258" s="63"/>
      <c r="G3258" s="62"/>
      <c r="I3258" s="61"/>
      <c r="K3258" s="62"/>
      <c r="L3258" s="62"/>
      <c r="P3258" s="61"/>
    </row>
    <row r="3259" spans="6:16">
      <c r="F3259" s="63"/>
      <c r="G3259" s="62"/>
      <c r="I3259" s="61"/>
      <c r="K3259" s="62"/>
      <c r="L3259" s="62"/>
      <c r="P3259" s="61"/>
    </row>
    <row r="3260" spans="6:16">
      <c r="F3260" s="63"/>
      <c r="G3260" s="62"/>
      <c r="I3260" s="61"/>
      <c r="K3260" s="62"/>
      <c r="L3260" s="62"/>
      <c r="P3260" s="61"/>
    </row>
    <row r="3261" spans="6:16">
      <c r="F3261" s="63"/>
      <c r="G3261" s="62"/>
      <c r="I3261" s="61"/>
      <c r="K3261" s="62"/>
      <c r="L3261" s="62"/>
      <c r="P3261" s="61"/>
    </row>
    <row r="3262" spans="6:16">
      <c r="F3262" s="63"/>
      <c r="G3262" s="62"/>
      <c r="I3262" s="61"/>
      <c r="K3262" s="62"/>
      <c r="L3262" s="62"/>
      <c r="P3262" s="61"/>
    </row>
    <row r="3263" spans="6:16">
      <c r="F3263" s="63"/>
      <c r="G3263" s="62"/>
      <c r="I3263" s="61"/>
      <c r="K3263" s="62"/>
      <c r="L3263" s="62"/>
      <c r="P3263" s="61"/>
    </row>
    <row r="3264" spans="6:16">
      <c r="F3264" s="63"/>
      <c r="G3264" s="62"/>
      <c r="I3264" s="61"/>
      <c r="K3264" s="62"/>
      <c r="L3264" s="62"/>
      <c r="P3264" s="61"/>
    </row>
    <row r="3265" spans="6:16">
      <c r="F3265" s="63"/>
      <c r="G3265" s="62"/>
      <c r="I3265" s="61"/>
      <c r="K3265" s="62"/>
      <c r="L3265" s="62"/>
      <c r="P3265" s="61"/>
    </row>
    <row r="3266" spans="6:16">
      <c r="F3266" s="63"/>
      <c r="G3266" s="62"/>
      <c r="I3266" s="61"/>
      <c r="K3266" s="62"/>
      <c r="L3266" s="62"/>
      <c r="P3266" s="61"/>
    </row>
    <row r="3267" spans="6:16">
      <c r="F3267" s="63"/>
      <c r="G3267" s="62"/>
      <c r="I3267" s="61"/>
      <c r="K3267" s="62"/>
      <c r="L3267" s="62"/>
      <c r="P3267" s="61"/>
    </row>
    <row r="3268" spans="6:16">
      <c r="F3268" s="63"/>
      <c r="G3268" s="62"/>
      <c r="I3268" s="61"/>
      <c r="K3268" s="62"/>
      <c r="L3268" s="62"/>
      <c r="P3268" s="61"/>
    </row>
    <row r="3269" spans="6:16">
      <c r="F3269" s="63"/>
      <c r="G3269" s="62"/>
      <c r="I3269" s="61"/>
      <c r="K3269" s="62"/>
      <c r="L3269" s="62"/>
      <c r="P3269" s="61"/>
    </row>
    <row r="3270" spans="6:16">
      <c r="F3270" s="63"/>
      <c r="G3270" s="62"/>
      <c r="I3270" s="61"/>
      <c r="K3270" s="62"/>
      <c r="L3270" s="62"/>
      <c r="P3270" s="61"/>
    </row>
    <row r="3271" spans="6:16">
      <c r="F3271" s="63"/>
      <c r="G3271" s="62"/>
      <c r="I3271" s="61"/>
      <c r="K3271" s="62"/>
      <c r="L3271" s="62"/>
      <c r="P3271" s="61"/>
    </row>
    <row r="3272" spans="6:16">
      <c r="F3272" s="63"/>
      <c r="G3272" s="62"/>
      <c r="I3272" s="61"/>
      <c r="K3272" s="62"/>
      <c r="L3272" s="62"/>
      <c r="P3272" s="61"/>
    </row>
    <row r="3273" spans="6:16">
      <c r="F3273" s="63"/>
      <c r="G3273" s="62"/>
      <c r="I3273" s="61"/>
      <c r="K3273" s="62"/>
      <c r="L3273" s="62"/>
      <c r="P3273" s="61"/>
    </row>
    <row r="3274" spans="6:16">
      <c r="F3274" s="63"/>
      <c r="G3274" s="62"/>
      <c r="I3274" s="61"/>
      <c r="K3274" s="62"/>
      <c r="L3274" s="62"/>
      <c r="P3274" s="61"/>
    </row>
    <row r="3275" spans="6:16">
      <c r="F3275" s="63"/>
      <c r="G3275" s="62"/>
      <c r="I3275" s="61"/>
      <c r="K3275" s="62"/>
      <c r="L3275" s="62"/>
      <c r="P3275" s="61"/>
    </row>
    <row r="3276" spans="6:16">
      <c r="F3276" s="63"/>
      <c r="G3276" s="62"/>
      <c r="I3276" s="61"/>
      <c r="K3276" s="62"/>
      <c r="L3276" s="62"/>
      <c r="P3276" s="61"/>
    </row>
    <row r="3277" spans="6:16">
      <c r="F3277" s="63"/>
      <c r="G3277" s="62"/>
      <c r="I3277" s="61"/>
      <c r="K3277" s="62"/>
      <c r="L3277" s="62"/>
      <c r="P3277" s="61"/>
    </row>
    <row r="3278" spans="6:16">
      <c r="F3278" s="63"/>
      <c r="G3278" s="62"/>
      <c r="I3278" s="61"/>
      <c r="K3278" s="62"/>
      <c r="L3278" s="62"/>
      <c r="P3278" s="61"/>
    </row>
    <row r="3279" spans="6:16">
      <c r="F3279" s="63"/>
      <c r="G3279" s="62"/>
      <c r="I3279" s="61"/>
      <c r="K3279" s="62"/>
      <c r="L3279" s="62"/>
      <c r="P3279" s="61"/>
    </row>
    <row r="3280" spans="6:16">
      <c r="F3280" s="63"/>
      <c r="G3280" s="62"/>
      <c r="I3280" s="61"/>
      <c r="K3280" s="62"/>
      <c r="L3280" s="62"/>
      <c r="P3280" s="61"/>
    </row>
    <row r="3281" spans="6:16">
      <c r="F3281" s="63"/>
      <c r="G3281" s="62"/>
      <c r="I3281" s="61"/>
      <c r="K3281" s="62"/>
      <c r="L3281" s="62"/>
      <c r="P3281" s="61"/>
    </row>
    <row r="3282" spans="6:16">
      <c r="F3282" s="63"/>
      <c r="G3282" s="62"/>
      <c r="I3282" s="61"/>
      <c r="K3282" s="62"/>
      <c r="L3282" s="62"/>
      <c r="P3282" s="61"/>
    </row>
    <row r="3283" spans="6:16">
      <c r="F3283" s="63"/>
      <c r="G3283" s="62"/>
      <c r="I3283" s="61"/>
      <c r="K3283" s="62"/>
      <c r="L3283" s="62"/>
      <c r="P3283" s="61"/>
    </row>
    <row r="3284" spans="6:16">
      <c r="F3284" s="63"/>
      <c r="G3284" s="62"/>
      <c r="I3284" s="61"/>
      <c r="K3284" s="62"/>
      <c r="L3284" s="62"/>
      <c r="P3284" s="61"/>
    </row>
    <row r="3285" spans="6:16">
      <c r="F3285" s="63"/>
      <c r="G3285" s="62"/>
      <c r="I3285" s="61"/>
      <c r="K3285" s="62"/>
      <c r="L3285" s="62"/>
      <c r="P3285" s="61"/>
    </row>
    <row r="3286" spans="6:16">
      <c r="F3286" s="63"/>
      <c r="G3286" s="62"/>
      <c r="I3286" s="61"/>
      <c r="K3286" s="62"/>
      <c r="L3286" s="62"/>
      <c r="P3286" s="61"/>
    </row>
    <row r="3287" spans="6:16">
      <c r="F3287" s="63"/>
      <c r="G3287" s="62"/>
      <c r="I3287" s="61"/>
      <c r="K3287" s="62"/>
      <c r="L3287" s="62"/>
      <c r="P3287" s="61"/>
    </row>
    <row r="3288" spans="6:16">
      <c r="F3288" s="63"/>
      <c r="G3288" s="62"/>
      <c r="I3288" s="61"/>
      <c r="K3288" s="62"/>
      <c r="L3288" s="62"/>
      <c r="P3288" s="61"/>
    </row>
    <row r="3289" spans="6:16">
      <c r="F3289" s="63"/>
      <c r="G3289" s="62"/>
      <c r="I3289" s="61"/>
      <c r="K3289" s="62"/>
      <c r="L3289" s="62"/>
      <c r="P3289" s="61"/>
    </row>
    <row r="3290" spans="6:16">
      <c r="F3290" s="63"/>
      <c r="G3290" s="62"/>
      <c r="I3290" s="61"/>
      <c r="K3290" s="62"/>
      <c r="L3290" s="62"/>
      <c r="P3290" s="61"/>
    </row>
    <row r="3291" spans="6:16">
      <c r="F3291" s="63"/>
      <c r="G3291" s="62"/>
      <c r="I3291" s="61"/>
      <c r="K3291" s="62"/>
      <c r="L3291" s="62"/>
      <c r="P3291" s="61"/>
    </row>
    <row r="3292" spans="6:16">
      <c r="F3292" s="63"/>
      <c r="G3292" s="62"/>
      <c r="I3292" s="61"/>
      <c r="K3292" s="62"/>
      <c r="L3292" s="62"/>
      <c r="P3292" s="61"/>
    </row>
    <row r="3293" spans="6:16">
      <c r="F3293" s="63"/>
      <c r="G3293" s="62"/>
      <c r="I3293" s="61"/>
      <c r="K3293" s="62"/>
      <c r="L3293" s="62"/>
      <c r="P3293" s="61"/>
    </row>
    <row r="3294" spans="6:16">
      <c r="F3294" s="63"/>
      <c r="G3294" s="62"/>
      <c r="I3294" s="61"/>
      <c r="K3294" s="62"/>
      <c r="L3294" s="62"/>
      <c r="P3294" s="61"/>
    </row>
    <row r="3295" spans="6:16">
      <c r="F3295" s="63"/>
      <c r="G3295" s="62"/>
      <c r="I3295" s="61"/>
      <c r="K3295" s="62"/>
      <c r="L3295" s="62"/>
      <c r="P3295" s="61"/>
    </row>
    <row r="3296" spans="6:16">
      <c r="F3296" s="63"/>
      <c r="G3296" s="62"/>
      <c r="I3296" s="61"/>
      <c r="K3296" s="62"/>
      <c r="L3296" s="62"/>
      <c r="P3296" s="61"/>
    </row>
    <row r="3297" spans="6:16">
      <c r="F3297" s="63"/>
      <c r="G3297" s="62"/>
      <c r="I3297" s="61"/>
      <c r="K3297" s="62"/>
      <c r="L3297" s="62"/>
      <c r="P3297" s="61"/>
    </row>
    <row r="3298" spans="6:16">
      <c r="F3298" s="63"/>
      <c r="G3298" s="62"/>
      <c r="I3298" s="61"/>
      <c r="K3298" s="62"/>
      <c r="L3298" s="62"/>
      <c r="P3298" s="61"/>
    </row>
    <row r="3299" spans="6:16">
      <c r="F3299" s="63"/>
      <c r="G3299" s="62"/>
      <c r="I3299" s="61"/>
      <c r="K3299" s="62"/>
      <c r="L3299" s="62"/>
      <c r="P3299" s="61"/>
    </row>
    <row r="3300" spans="6:16">
      <c r="F3300" s="63"/>
      <c r="G3300" s="62"/>
      <c r="I3300" s="61"/>
      <c r="K3300" s="62"/>
      <c r="L3300" s="62"/>
      <c r="P3300" s="61"/>
    </row>
    <row r="3301" spans="6:16">
      <c r="F3301" s="63"/>
      <c r="G3301" s="62"/>
      <c r="I3301" s="61"/>
      <c r="K3301" s="62"/>
      <c r="L3301" s="62"/>
      <c r="P3301" s="61"/>
    </row>
    <row r="3302" spans="6:16">
      <c r="F3302" s="63"/>
      <c r="G3302" s="62"/>
      <c r="I3302" s="61"/>
      <c r="K3302" s="62"/>
      <c r="L3302" s="62"/>
      <c r="P3302" s="61"/>
    </row>
    <row r="3303" spans="6:16">
      <c r="F3303" s="63"/>
      <c r="G3303" s="62"/>
      <c r="I3303" s="61"/>
      <c r="K3303" s="62"/>
      <c r="L3303" s="62"/>
      <c r="P3303" s="61"/>
    </row>
    <row r="3304" spans="6:16">
      <c r="F3304" s="63"/>
      <c r="G3304" s="62"/>
      <c r="I3304" s="61"/>
      <c r="K3304" s="62"/>
      <c r="L3304" s="62"/>
      <c r="P3304" s="61"/>
    </row>
    <row r="3305" spans="6:16">
      <c r="F3305" s="63"/>
      <c r="G3305" s="62"/>
      <c r="I3305" s="61"/>
      <c r="K3305" s="62"/>
      <c r="L3305" s="62"/>
      <c r="P3305" s="61"/>
    </row>
    <row r="3306" spans="6:16">
      <c r="F3306" s="63"/>
      <c r="G3306" s="62"/>
      <c r="I3306" s="61"/>
      <c r="K3306" s="62"/>
      <c r="L3306" s="62"/>
      <c r="P3306" s="61"/>
    </row>
    <row r="3307" spans="6:16">
      <c r="F3307" s="63"/>
      <c r="G3307" s="62"/>
      <c r="I3307" s="61"/>
      <c r="K3307" s="62"/>
      <c r="L3307" s="62"/>
      <c r="P3307" s="61"/>
    </row>
    <row r="3308" spans="6:16">
      <c r="F3308" s="63"/>
      <c r="G3308" s="62"/>
      <c r="I3308" s="61"/>
      <c r="K3308" s="62"/>
      <c r="L3308" s="62"/>
      <c r="P3308" s="61"/>
    </row>
    <row r="3309" spans="6:16">
      <c r="F3309" s="63"/>
      <c r="G3309" s="62"/>
      <c r="I3309" s="61"/>
      <c r="K3309" s="62"/>
      <c r="L3309" s="62"/>
      <c r="P3309" s="61"/>
    </row>
    <row r="3310" spans="6:16">
      <c r="F3310" s="63"/>
      <c r="G3310" s="62"/>
      <c r="I3310" s="61"/>
      <c r="K3310" s="62"/>
      <c r="L3310" s="62"/>
      <c r="P3310" s="61"/>
    </row>
    <row r="3311" spans="6:16">
      <c r="F3311" s="63"/>
      <c r="G3311" s="62"/>
      <c r="I3311" s="61"/>
      <c r="K3311" s="62"/>
      <c r="L3311" s="62"/>
      <c r="P3311" s="61"/>
    </row>
    <row r="3312" spans="6:16">
      <c r="F3312" s="63"/>
      <c r="G3312" s="62"/>
      <c r="I3312" s="61"/>
      <c r="K3312" s="62"/>
      <c r="L3312" s="62"/>
      <c r="P3312" s="61"/>
    </row>
    <row r="3313" spans="6:16">
      <c r="F3313" s="63"/>
      <c r="G3313" s="62"/>
      <c r="I3313" s="61"/>
      <c r="K3313" s="62"/>
      <c r="L3313" s="62"/>
      <c r="P3313" s="61"/>
    </row>
    <row r="3314" spans="6:16">
      <c r="F3314" s="63"/>
      <c r="G3314" s="62"/>
      <c r="I3314" s="61"/>
      <c r="K3314" s="62"/>
      <c r="L3314" s="62"/>
      <c r="P3314" s="61"/>
    </row>
    <row r="3315" spans="6:16">
      <c r="F3315" s="63"/>
      <c r="G3315" s="62"/>
      <c r="I3315" s="61"/>
      <c r="K3315" s="62"/>
      <c r="L3315" s="62"/>
      <c r="P3315" s="61"/>
    </row>
    <row r="3316" spans="6:16">
      <c r="F3316" s="63"/>
      <c r="G3316" s="62"/>
      <c r="I3316" s="61"/>
      <c r="K3316" s="62"/>
      <c r="L3316" s="62"/>
      <c r="P3316" s="61"/>
    </row>
    <row r="3317" spans="6:16">
      <c r="F3317" s="63"/>
      <c r="G3317" s="62"/>
      <c r="I3317" s="61"/>
      <c r="K3317" s="62"/>
      <c r="L3317" s="62"/>
      <c r="P3317" s="61"/>
    </row>
    <row r="3318" spans="6:16">
      <c r="F3318" s="63"/>
      <c r="G3318" s="62"/>
      <c r="I3318" s="61"/>
      <c r="K3318" s="62"/>
      <c r="L3318" s="62"/>
      <c r="P3318" s="61"/>
    </row>
    <row r="3319" spans="6:16">
      <c r="F3319" s="63"/>
      <c r="G3319" s="62"/>
      <c r="I3319" s="61"/>
      <c r="K3319" s="62"/>
      <c r="L3319" s="62"/>
      <c r="P3319" s="61"/>
    </row>
    <row r="3320" spans="6:16">
      <c r="F3320" s="63"/>
      <c r="G3320" s="62"/>
      <c r="I3320" s="61"/>
      <c r="K3320" s="62"/>
      <c r="L3320" s="62"/>
      <c r="P3320" s="61"/>
    </row>
    <row r="3321" spans="6:16">
      <c r="F3321" s="63"/>
      <c r="G3321" s="62"/>
      <c r="I3321" s="61"/>
      <c r="K3321" s="62"/>
      <c r="L3321" s="62"/>
      <c r="P3321" s="61"/>
    </row>
    <row r="3322" spans="6:16">
      <c r="F3322" s="63"/>
      <c r="G3322" s="62"/>
      <c r="I3322" s="61"/>
      <c r="K3322" s="62"/>
      <c r="L3322" s="62"/>
      <c r="P3322" s="61"/>
    </row>
    <row r="3323" spans="6:16">
      <c r="F3323" s="63"/>
      <c r="G3323" s="62"/>
      <c r="I3323" s="61"/>
      <c r="K3323" s="62"/>
      <c r="L3323" s="62"/>
      <c r="P3323" s="61"/>
    </row>
    <row r="3324" spans="6:16">
      <c r="F3324" s="63"/>
      <c r="G3324" s="62"/>
      <c r="I3324" s="61"/>
      <c r="K3324" s="62"/>
      <c r="L3324" s="62"/>
      <c r="P3324" s="61"/>
    </row>
    <row r="3325" spans="6:16">
      <c r="F3325" s="63"/>
      <c r="G3325" s="62"/>
      <c r="I3325" s="61"/>
      <c r="K3325" s="62"/>
      <c r="L3325" s="62"/>
      <c r="P3325" s="61"/>
    </row>
    <row r="3326" spans="6:16">
      <c r="F3326" s="63"/>
      <c r="G3326" s="62"/>
      <c r="I3326" s="61"/>
      <c r="K3326" s="62"/>
      <c r="L3326" s="62"/>
      <c r="P3326" s="61"/>
    </row>
    <row r="3327" spans="6:16">
      <c r="F3327" s="63"/>
      <c r="G3327" s="62"/>
      <c r="I3327" s="61"/>
      <c r="K3327" s="62"/>
      <c r="L3327" s="62"/>
      <c r="P3327" s="61"/>
    </row>
    <row r="3328" spans="6:16">
      <c r="F3328" s="63"/>
      <c r="G3328" s="62"/>
      <c r="I3328" s="61"/>
      <c r="K3328" s="62"/>
      <c r="L3328" s="62"/>
      <c r="P3328" s="61"/>
    </row>
    <row r="3329" spans="6:16">
      <c r="F3329" s="63"/>
      <c r="G3329" s="62"/>
      <c r="I3329" s="61"/>
      <c r="K3329" s="62"/>
      <c r="L3329" s="62"/>
      <c r="P3329" s="61"/>
    </row>
    <row r="3330" spans="6:16">
      <c r="F3330" s="63"/>
      <c r="G3330" s="62"/>
      <c r="I3330" s="61"/>
      <c r="K3330" s="62"/>
      <c r="L3330" s="62"/>
      <c r="P3330" s="61"/>
    </row>
    <row r="3331" spans="6:16">
      <c r="F3331" s="63"/>
      <c r="G3331" s="62"/>
      <c r="I3331" s="61"/>
      <c r="K3331" s="62"/>
      <c r="L3331" s="62"/>
      <c r="P3331" s="61"/>
    </row>
    <row r="3332" spans="6:16">
      <c r="F3332" s="63"/>
      <c r="G3332" s="62"/>
      <c r="I3332" s="61"/>
      <c r="K3332" s="62"/>
      <c r="L3332" s="62"/>
      <c r="P3332" s="61"/>
    </row>
    <row r="3333" spans="6:16">
      <c r="F3333" s="63"/>
      <c r="G3333" s="62"/>
      <c r="I3333" s="61"/>
      <c r="K3333" s="62"/>
      <c r="L3333" s="62"/>
      <c r="P3333" s="61"/>
    </row>
    <row r="3334" spans="6:16">
      <c r="F3334" s="63"/>
      <c r="G3334" s="62"/>
      <c r="I3334" s="61"/>
      <c r="K3334" s="62"/>
      <c r="L3334" s="62"/>
      <c r="P3334" s="61"/>
    </row>
    <row r="3335" spans="6:16">
      <c r="F3335" s="63"/>
      <c r="G3335" s="62"/>
      <c r="I3335" s="61"/>
      <c r="K3335" s="62"/>
      <c r="L3335" s="62"/>
      <c r="P3335" s="61"/>
    </row>
    <row r="3336" spans="6:16">
      <c r="F3336" s="63"/>
      <c r="G3336" s="62"/>
      <c r="I3336" s="61"/>
      <c r="K3336" s="62"/>
      <c r="L3336" s="62"/>
      <c r="P3336" s="61"/>
    </row>
    <row r="3337" spans="6:16">
      <c r="F3337" s="63"/>
      <c r="G3337" s="62"/>
      <c r="I3337" s="61"/>
      <c r="K3337" s="62"/>
      <c r="L3337" s="62"/>
      <c r="P3337" s="61"/>
    </row>
    <row r="3338" spans="6:16">
      <c r="F3338" s="63"/>
      <c r="G3338" s="62"/>
      <c r="I3338" s="61"/>
      <c r="K3338" s="62"/>
      <c r="L3338" s="62"/>
      <c r="P3338" s="61"/>
    </row>
    <row r="3339" spans="6:16">
      <c r="F3339" s="63"/>
      <c r="G3339" s="62"/>
      <c r="I3339" s="61"/>
      <c r="K3339" s="62"/>
      <c r="L3339" s="62"/>
      <c r="P3339" s="61"/>
    </row>
    <row r="3340" spans="6:16">
      <c r="F3340" s="63"/>
      <c r="G3340" s="62"/>
      <c r="I3340" s="61"/>
      <c r="K3340" s="62"/>
      <c r="L3340" s="62"/>
      <c r="P3340" s="61"/>
    </row>
    <row r="3341" spans="6:16">
      <c r="F3341" s="63"/>
      <c r="G3341" s="62"/>
      <c r="I3341" s="61"/>
      <c r="K3341" s="62"/>
      <c r="L3341" s="62"/>
      <c r="P3341" s="61"/>
    </row>
    <row r="3342" spans="6:16">
      <c r="F3342" s="63"/>
      <c r="G3342" s="62"/>
      <c r="I3342" s="61"/>
      <c r="K3342" s="62"/>
      <c r="L3342" s="62"/>
      <c r="P3342" s="61"/>
    </row>
    <row r="3343" spans="6:16">
      <c r="F3343" s="63"/>
      <c r="G3343" s="62"/>
      <c r="I3343" s="61"/>
      <c r="K3343" s="62"/>
      <c r="L3343" s="62"/>
      <c r="P3343" s="61"/>
    </row>
    <row r="3344" spans="6:16">
      <c r="F3344" s="63"/>
      <c r="G3344" s="62"/>
      <c r="I3344" s="61"/>
      <c r="K3344" s="62"/>
      <c r="L3344" s="62"/>
      <c r="P3344" s="61"/>
    </row>
    <row r="3345" spans="6:16">
      <c r="F3345" s="63"/>
      <c r="G3345" s="62"/>
      <c r="I3345" s="61"/>
      <c r="K3345" s="62"/>
      <c r="L3345" s="62"/>
      <c r="P3345" s="61"/>
    </row>
    <row r="3346" spans="6:16">
      <c r="F3346" s="63"/>
      <c r="G3346" s="62"/>
      <c r="I3346" s="61"/>
      <c r="K3346" s="62"/>
      <c r="L3346" s="62"/>
      <c r="P3346" s="61"/>
    </row>
    <row r="3347" spans="6:16">
      <c r="F3347" s="63"/>
      <c r="G3347" s="62"/>
      <c r="I3347" s="61"/>
      <c r="K3347" s="62"/>
      <c r="L3347" s="62"/>
      <c r="P3347" s="61"/>
    </row>
    <row r="3348" spans="6:16">
      <c r="F3348" s="63"/>
      <c r="G3348" s="62"/>
      <c r="I3348" s="61"/>
      <c r="K3348" s="62"/>
      <c r="L3348" s="62"/>
      <c r="P3348" s="61"/>
    </row>
    <row r="3349" spans="6:16">
      <c r="F3349" s="63"/>
      <c r="G3349" s="62"/>
      <c r="I3349" s="61"/>
      <c r="K3349" s="62"/>
      <c r="L3349" s="62"/>
      <c r="P3349" s="61"/>
    </row>
    <row r="3350" spans="6:16">
      <c r="F3350" s="63"/>
      <c r="G3350" s="62"/>
      <c r="I3350" s="61"/>
      <c r="K3350" s="62"/>
      <c r="L3350" s="62"/>
      <c r="P3350" s="61"/>
    </row>
    <row r="3351" spans="6:16">
      <c r="F3351" s="63"/>
      <c r="G3351" s="62"/>
      <c r="I3351" s="61"/>
      <c r="K3351" s="62"/>
      <c r="L3351" s="62"/>
      <c r="P3351" s="61"/>
    </row>
    <row r="3352" spans="6:16">
      <c r="F3352" s="63"/>
      <c r="G3352" s="62"/>
      <c r="I3352" s="61"/>
      <c r="K3352" s="62"/>
      <c r="L3352" s="62"/>
      <c r="P3352" s="61"/>
    </row>
    <row r="3353" spans="6:16">
      <c r="F3353" s="63"/>
      <c r="G3353" s="62"/>
      <c r="I3353" s="61"/>
      <c r="K3353" s="62"/>
      <c r="L3353" s="62"/>
      <c r="P3353" s="61"/>
    </row>
    <row r="3354" spans="6:16">
      <c r="F3354" s="63"/>
      <c r="G3354" s="62"/>
      <c r="I3354" s="61"/>
      <c r="K3354" s="62"/>
      <c r="L3354" s="62"/>
      <c r="P3354" s="61"/>
    </row>
    <row r="3355" spans="6:16">
      <c r="F3355" s="63"/>
      <c r="G3355" s="62"/>
      <c r="I3355" s="61"/>
      <c r="K3355" s="62"/>
      <c r="L3355" s="62"/>
      <c r="P3355" s="61"/>
    </row>
    <row r="3356" spans="6:16">
      <c r="F3356" s="63"/>
      <c r="G3356" s="62"/>
      <c r="I3356" s="61"/>
      <c r="K3356" s="62"/>
      <c r="L3356" s="62"/>
      <c r="P3356" s="61"/>
    </row>
    <row r="3357" spans="6:16">
      <c r="F3357" s="63"/>
      <c r="G3357" s="62"/>
      <c r="I3357" s="61"/>
      <c r="K3357" s="62"/>
      <c r="L3357" s="62"/>
      <c r="P3357" s="61"/>
    </row>
    <row r="3358" spans="6:16">
      <c r="F3358" s="63"/>
      <c r="G3358" s="62"/>
      <c r="I3358" s="61"/>
      <c r="K3358" s="62"/>
      <c r="L3358" s="62"/>
      <c r="P3358" s="61"/>
    </row>
    <row r="3359" spans="6:16">
      <c r="F3359" s="63"/>
      <c r="G3359" s="62"/>
      <c r="I3359" s="61"/>
      <c r="K3359" s="62"/>
      <c r="L3359" s="62"/>
      <c r="P3359" s="61"/>
    </row>
    <row r="3360" spans="6:16">
      <c r="F3360" s="63"/>
      <c r="G3360" s="62"/>
      <c r="I3360" s="61"/>
      <c r="K3360" s="62"/>
      <c r="L3360" s="62"/>
      <c r="P3360" s="61"/>
    </row>
    <row r="3361" spans="6:16">
      <c r="F3361" s="63"/>
      <c r="G3361" s="62"/>
      <c r="I3361" s="61"/>
      <c r="K3361" s="62"/>
      <c r="L3361" s="62"/>
      <c r="P3361" s="61"/>
    </row>
    <row r="3362" spans="6:16">
      <c r="F3362" s="63"/>
      <c r="G3362" s="62"/>
      <c r="I3362" s="61"/>
      <c r="K3362" s="62"/>
      <c r="L3362" s="62"/>
      <c r="P3362" s="61"/>
    </row>
    <row r="3363" spans="6:16">
      <c r="F3363" s="63"/>
      <c r="G3363" s="62"/>
      <c r="I3363" s="61"/>
      <c r="K3363" s="62"/>
      <c r="L3363" s="62"/>
      <c r="P3363" s="61"/>
    </row>
    <row r="3364" spans="6:16">
      <c r="F3364" s="63"/>
      <c r="G3364" s="62"/>
      <c r="I3364" s="61"/>
      <c r="K3364" s="62"/>
      <c r="L3364" s="62"/>
      <c r="P3364" s="61"/>
    </row>
    <row r="3365" spans="6:16">
      <c r="F3365" s="63"/>
      <c r="G3365" s="62"/>
      <c r="I3365" s="61"/>
      <c r="K3365" s="62"/>
      <c r="L3365" s="62"/>
      <c r="P3365" s="61"/>
    </row>
    <row r="3366" spans="6:16">
      <c r="F3366" s="63"/>
      <c r="G3366" s="62"/>
      <c r="I3366" s="61"/>
      <c r="K3366" s="62"/>
      <c r="L3366" s="62"/>
      <c r="P3366" s="61"/>
    </row>
    <row r="3367" spans="6:16">
      <c r="F3367" s="63"/>
      <c r="G3367" s="62"/>
      <c r="I3367" s="61"/>
      <c r="K3367" s="62"/>
      <c r="L3367" s="62"/>
      <c r="P3367" s="61"/>
    </row>
    <row r="3368" spans="6:16">
      <c r="F3368" s="63"/>
      <c r="G3368" s="62"/>
      <c r="I3368" s="61"/>
      <c r="K3368" s="62"/>
      <c r="L3368" s="62"/>
      <c r="P3368" s="61"/>
    </row>
    <row r="3369" spans="6:16">
      <c r="F3369" s="63"/>
      <c r="G3369" s="62"/>
      <c r="I3369" s="61"/>
      <c r="K3369" s="62"/>
      <c r="L3369" s="62"/>
      <c r="P3369" s="61"/>
    </row>
    <row r="3370" spans="6:16">
      <c r="F3370" s="63"/>
      <c r="G3370" s="62"/>
      <c r="I3370" s="61"/>
      <c r="K3370" s="62"/>
      <c r="L3370" s="62"/>
      <c r="P3370" s="61"/>
    </row>
    <row r="3371" spans="6:16">
      <c r="F3371" s="63"/>
      <c r="G3371" s="62"/>
      <c r="I3371" s="61"/>
      <c r="K3371" s="62"/>
      <c r="L3371" s="62"/>
      <c r="P3371" s="61"/>
    </row>
    <row r="3372" spans="6:16">
      <c r="F3372" s="63"/>
      <c r="G3372" s="62"/>
      <c r="I3372" s="61"/>
      <c r="K3372" s="62"/>
      <c r="L3372" s="62"/>
      <c r="P3372" s="61"/>
    </row>
    <row r="3373" spans="6:16">
      <c r="F3373" s="63"/>
      <c r="G3373" s="62"/>
      <c r="I3373" s="61"/>
      <c r="K3373" s="62"/>
      <c r="L3373" s="62"/>
      <c r="P3373" s="61"/>
    </row>
    <row r="3374" spans="6:16">
      <c r="F3374" s="63"/>
      <c r="G3374" s="62"/>
      <c r="I3374" s="61"/>
      <c r="K3374" s="62"/>
      <c r="L3374" s="62"/>
      <c r="P3374" s="61"/>
    </row>
    <row r="3375" spans="6:16">
      <c r="F3375" s="63"/>
      <c r="G3375" s="62"/>
      <c r="I3375" s="61"/>
      <c r="K3375" s="62"/>
      <c r="L3375" s="62"/>
      <c r="P3375" s="61"/>
    </row>
    <row r="3376" spans="6:16">
      <c r="F3376" s="63"/>
      <c r="G3376" s="62"/>
      <c r="I3376" s="61"/>
      <c r="K3376" s="62"/>
      <c r="L3376" s="62"/>
      <c r="P3376" s="61"/>
    </row>
    <row r="3377" spans="6:16">
      <c r="F3377" s="63"/>
      <c r="G3377" s="62"/>
      <c r="I3377" s="61"/>
      <c r="K3377" s="62"/>
      <c r="L3377" s="62"/>
      <c r="P3377" s="61"/>
    </row>
    <row r="3378" spans="6:16">
      <c r="F3378" s="63"/>
      <c r="G3378" s="62"/>
      <c r="I3378" s="61"/>
      <c r="K3378" s="62"/>
      <c r="L3378" s="62"/>
      <c r="P3378" s="61"/>
    </row>
    <row r="3379" spans="6:16">
      <c r="F3379" s="63"/>
      <c r="G3379" s="62"/>
      <c r="I3379" s="61"/>
      <c r="K3379" s="62"/>
      <c r="L3379" s="62"/>
      <c r="P3379" s="61"/>
    </row>
    <row r="3380" spans="6:16">
      <c r="F3380" s="63"/>
      <c r="G3380" s="62"/>
      <c r="I3380" s="61"/>
      <c r="K3380" s="62"/>
      <c r="L3380" s="62"/>
      <c r="P3380" s="61"/>
    </row>
    <row r="3381" spans="6:16">
      <c r="F3381" s="63"/>
      <c r="G3381" s="62"/>
      <c r="I3381" s="61"/>
      <c r="K3381" s="62"/>
      <c r="L3381" s="62"/>
      <c r="P3381" s="61"/>
    </row>
    <row r="3382" spans="6:16">
      <c r="F3382" s="63"/>
      <c r="G3382" s="62"/>
      <c r="I3382" s="61"/>
      <c r="K3382" s="62"/>
      <c r="L3382" s="62"/>
      <c r="P3382" s="61"/>
    </row>
    <row r="3383" spans="6:16">
      <c r="F3383" s="63"/>
      <c r="G3383" s="62"/>
      <c r="I3383" s="61"/>
      <c r="K3383" s="62"/>
      <c r="L3383" s="62"/>
      <c r="P3383" s="61"/>
    </row>
    <row r="3384" spans="6:16">
      <c r="F3384" s="63"/>
      <c r="G3384" s="62"/>
      <c r="I3384" s="61"/>
      <c r="K3384" s="62"/>
      <c r="L3384" s="62"/>
      <c r="P3384" s="61"/>
    </row>
    <row r="3385" spans="6:16">
      <c r="F3385" s="63"/>
      <c r="G3385" s="62"/>
      <c r="I3385" s="61"/>
      <c r="K3385" s="62"/>
      <c r="L3385" s="62"/>
      <c r="P3385" s="61"/>
    </row>
    <row r="3386" spans="6:16">
      <c r="F3386" s="63"/>
      <c r="G3386" s="62"/>
      <c r="I3386" s="61"/>
      <c r="K3386" s="62"/>
      <c r="L3386" s="62"/>
      <c r="P3386" s="61"/>
    </row>
    <row r="3387" spans="6:16">
      <c r="F3387" s="63"/>
      <c r="G3387" s="62"/>
      <c r="I3387" s="61"/>
      <c r="K3387" s="62"/>
      <c r="L3387" s="62"/>
      <c r="P3387" s="61"/>
    </row>
    <row r="3388" spans="6:16">
      <c r="F3388" s="63"/>
      <c r="G3388" s="62"/>
      <c r="I3388" s="61"/>
      <c r="K3388" s="62"/>
      <c r="L3388" s="62"/>
      <c r="P3388" s="61"/>
    </row>
    <row r="3389" spans="6:16">
      <c r="F3389" s="63"/>
      <c r="G3389" s="62"/>
      <c r="I3389" s="61"/>
      <c r="K3389" s="62"/>
      <c r="L3389" s="62"/>
      <c r="P3389" s="61"/>
    </row>
    <row r="3390" spans="6:16">
      <c r="F3390" s="63"/>
      <c r="G3390" s="62"/>
      <c r="I3390" s="61"/>
      <c r="K3390" s="62"/>
      <c r="L3390" s="62"/>
      <c r="P3390" s="61"/>
    </row>
    <row r="3391" spans="6:16">
      <c r="F3391" s="63"/>
      <c r="G3391" s="62"/>
      <c r="I3391" s="61"/>
      <c r="K3391" s="62"/>
      <c r="L3391" s="62"/>
      <c r="P3391" s="61"/>
    </row>
    <row r="3392" spans="6:16">
      <c r="F3392" s="63"/>
      <c r="G3392" s="62"/>
      <c r="I3392" s="61"/>
      <c r="K3392" s="62"/>
      <c r="L3392" s="62"/>
      <c r="P3392" s="61"/>
    </row>
    <row r="3393" spans="6:16">
      <c r="F3393" s="63"/>
      <c r="G3393" s="62"/>
      <c r="I3393" s="61"/>
      <c r="K3393" s="62"/>
      <c r="L3393" s="62"/>
      <c r="P3393" s="61"/>
    </row>
    <row r="3394" spans="6:16">
      <c r="F3394" s="63"/>
      <c r="G3394" s="62"/>
      <c r="I3394" s="61"/>
      <c r="K3394" s="62"/>
      <c r="L3394" s="62"/>
      <c r="P3394" s="61"/>
    </row>
    <row r="3395" spans="6:16">
      <c r="F3395" s="63"/>
      <c r="G3395" s="62"/>
      <c r="I3395" s="61"/>
      <c r="K3395" s="62"/>
      <c r="L3395" s="62"/>
      <c r="P3395" s="61"/>
    </row>
    <row r="3396" spans="6:16">
      <c r="F3396" s="63"/>
      <c r="G3396" s="62"/>
      <c r="I3396" s="61"/>
      <c r="K3396" s="62"/>
      <c r="L3396" s="62"/>
      <c r="P3396" s="61"/>
    </row>
    <row r="3397" spans="6:16">
      <c r="F3397" s="63"/>
      <c r="G3397" s="62"/>
      <c r="I3397" s="61"/>
      <c r="K3397" s="62"/>
      <c r="L3397" s="62"/>
      <c r="P3397" s="61"/>
    </row>
    <row r="3398" spans="6:16">
      <c r="F3398" s="63"/>
      <c r="G3398" s="62"/>
      <c r="I3398" s="61"/>
      <c r="K3398" s="62"/>
      <c r="L3398" s="62"/>
      <c r="P3398" s="61"/>
    </row>
    <row r="3399" spans="6:16">
      <c r="F3399" s="63"/>
      <c r="G3399" s="62"/>
      <c r="I3399" s="61"/>
      <c r="K3399" s="62"/>
      <c r="L3399" s="62"/>
      <c r="P3399" s="61"/>
    </row>
    <row r="3400" spans="6:16">
      <c r="F3400" s="63"/>
      <c r="G3400" s="62"/>
      <c r="I3400" s="61"/>
      <c r="K3400" s="62"/>
      <c r="L3400" s="62"/>
      <c r="P3400" s="61"/>
    </row>
    <row r="3401" spans="6:16">
      <c r="F3401" s="63"/>
      <c r="G3401" s="62"/>
      <c r="I3401" s="61"/>
      <c r="K3401" s="62"/>
      <c r="L3401" s="62"/>
      <c r="P3401" s="61"/>
    </row>
    <row r="3402" spans="6:16">
      <c r="F3402" s="63"/>
      <c r="G3402" s="62"/>
      <c r="I3402" s="61"/>
      <c r="K3402" s="62"/>
      <c r="L3402" s="62"/>
      <c r="P3402" s="61"/>
    </row>
    <row r="3403" spans="6:16">
      <c r="F3403" s="63"/>
      <c r="G3403" s="62"/>
      <c r="I3403" s="61"/>
      <c r="K3403" s="62"/>
      <c r="L3403" s="62"/>
      <c r="P3403" s="61"/>
    </row>
    <row r="3404" spans="6:16">
      <c r="F3404" s="63"/>
      <c r="G3404" s="62"/>
      <c r="I3404" s="61"/>
      <c r="K3404" s="62"/>
      <c r="L3404" s="62"/>
      <c r="P3404" s="61"/>
    </row>
    <row r="3405" spans="6:16">
      <c r="F3405" s="63"/>
      <c r="G3405" s="62"/>
      <c r="I3405" s="61"/>
      <c r="K3405" s="62"/>
      <c r="L3405" s="62"/>
      <c r="P3405" s="61"/>
    </row>
    <row r="3406" spans="6:16">
      <c r="F3406" s="63"/>
      <c r="G3406" s="62"/>
      <c r="I3406" s="61"/>
      <c r="K3406" s="62"/>
      <c r="L3406" s="62"/>
      <c r="P3406" s="61"/>
    </row>
    <row r="3407" spans="6:16">
      <c r="F3407" s="63"/>
      <c r="G3407" s="62"/>
      <c r="I3407" s="61"/>
      <c r="K3407" s="62"/>
      <c r="L3407" s="62"/>
      <c r="P3407" s="61"/>
    </row>
    <row r="3408" spans="6:16">
      <c r="F3408" s="63"/>
      <c r="G3408" s="62"/>
      <c r="I3408" s="61"/>
      <c r="K3408" s="62"/>
      <c r="L3408" s="62"/>
      <c r="P3408" s="61"/>
    </row>
    <row r="3409" spans="6:16">
      <c r="F3409" s="63"/>
      <c r="G3409" s="62"/>
      <c r="I3409" s="61"/>
      <c r="K3409" s="62"/>
      <c r="L3409" s="62"/>
      <c r="P3409" s="61"/>
    </row>
    <row r="3410" spans="6:16">
      <c r="F3410" s="63"/>
      <c r="G3410" s="62"/>
      <c r="I3410" s="61"/>
      <c r="K3410" s="62"/>
      <c r="L3410" s="62"/>
      <c r="P3410" s="61"/>
    </row>
    <row r="3411" spans="6:16">
      <c r="F3411" s="63"/>
      <c r="G3411" s="62"/>
      <c r="I3411" s="61"/>
      <c r="K3411" s="62"/>
      <c r="L3411" s="62"/>
      <c r="P3411" s="61"/>
    </row>
    <row r="3412" spans="6:16">
      <c r="F3412" s="63"/>
      <c r="G3412" s="62"/>
      <c r="I3412" s="61"/>
      <c r="K3412" s="62"/>
      <c r="L3412" s="62"/>
      <c r="P3412" s="61"/>
    </row>
    <row r="3413" spans="6:16">
      <c r="F3413" s="63"/>
      <c r="G3413" s="62"/>
      <c r="I3413" s="61"/>
      <c r="K3413" s="62"/>
      <c r="L3413" s="62"/>
      <c r="P3413" s="61"/>
    </row>
    <row r="3414" spans="6:16">
      <c r="F3414" s="63"/>
      <c r="G3414" s="62"/>
      <c r="I3414" s="61"/>
      <c r="K3414" s="62"/>
      <c r="L3414" s="62"/>
      <c r="P3414" s="61"/>
    </row>
    <row r="3415" spans="6:16">
      <c r="F3415" s="63"/>
      <c r="G3415" s="62"/>
      <c r="I3415" s="61"/>
      <c r="K3415" s="62"/>
      <c r="L3415" s="62"/>
      <c r="P3415" s="61"/>
    </row>
    <row r="3416" spans="6:16">
      <c r="F3416" s="63"/>
      <c r="G3416" s="62"/>
      <c r="I3416" s="61"/>
      <c r="K3416" s="62"/>
      <c r="L3416" s="62"/>
      <c r="P3416" s="61"/>
    </row>
    <row r="3417" spans="6:16">
      <c r="F3417" s="63"/>
      <c r="G3417" s="62"/>
      <c r="I3417" s="61"/>
      <c r="K3417" s="62"/>
      <c r="L3417" s="62"/>
      <c r="P3417" s="61"/>
    </row>
    <row r="3418" spans="6:16">
      <c r="F3418" s="63"/>
      <c r="G3418" s="62"/>
      <c r="I3418" s="61"/>
      <c r="K3418" s="62"/>
      <c r="L3418" s="62"/>
      <c r="P3418" s="61"/>
    </row>
    <row r="3419" spans="6:16">
      <c r="F3419" s="63"/>
      <c r="G3419" s="62"/>
      <c r="I3419" s="61"/>
      <c r="K3419" s="62"/>
      <c r="L3419" s="62"/>
      <c r="P3419" s="61"/>
    </row>
    <row r="3420" spans="6:16">
      <c r="F3420" s="63"/>
      <c r="G3420" s="62"/>
      <c r="I3420" s="61"/>
      <c r="K3420" s="62"/>
      <c r="L3420" s="62"/>
      <c r="P3420" s="61"/>
    </row>
    <row r="3421" spans="6:16">
      <c r="F3421" s="63"/>
      <c r="G3421" s="62"/>
      <c r="I3421" s="61"/>
      <c r="K3421" s="62"/>
      <c r="L3421" s="62"/>
      <c r="P3421" s="61"/>
    </row>
    <row r="3422" spans="6:16">
      <c r="F3422" s="63"/>
      <c r="G3422" s="62"/>
      <c r="I3422" s="61"/>
      <c r="K3422" s="62"/>
      <c r="L3422" s="62"/>
      <c r="P3422" s="61"/>
    </row>
    <row r="3423" spans="6:16">
      <c r="F3423" s="63"/>
      <c r="G3423" s="62"/>
      <c r="I3423" s="61"/>
      <c r="K3423" s="62"/>
      <c r="L3423" s="62"/>
      <c r="P3423" s="61"/>
    </row>
    <row r="3424" spans="6:16">
      <c r="F3424" s="63"/>
      <c r="G3424" s="62"/>
      <c r="I3424" s="61"/>
      <c r="K3424" s="62"/>
      <c r="L3424" s="62"/>
      <c r="P3424" s="61"/>
    </row>
    <row r="3425" spans="6:16">
      <c r="F3425" s="63"/>
      <c r="G3425" s="62"/>
      <c r="I3425" s="61"/>
      <c r="K3425" s="62"/>
      <c r="L3425" s="62"/>
      <c r="P3425" s="61"/>
    </row>
    <row r="3426" spans="6:16">
      <c r="F3426" s="63"/>
      <c r="G3426" s="62"/>
      <c r="I3426" s="61"/>
      <c r="K3426" s="62"/>
      <c r="L3426" s="62"/>
      <c r="P3426" s="61"/>
    </row>
    <row r="3427" spans="6:16">
      <c r="F3427" s="63"/>
      <c r="G3427" s="62"/>
      <c r="I3427" s="61"/>
      <c r="K3427" s="62"/>
      <c r="L3427" s="62"/>
      <c r="P3427" s="61"/>
    </row>
    <row r="3428" spans="6:16">
      <c r="F3428" s="63"/>
      <c r="G3428" s="62"/>
      <c r="I3428" s="61"/>
      <c r="K3428" s="62"/>
      <c r="L3428" s="62"/>
      <c r="P3428" s="61"/>
    </row>
    <row r="3429" spans="6:16">
      <c r="F3429" s="63"/>
      <c r="G3429" s="62"/>
      <c r="I3429" s="61"/>
      <c r="K3429" s="62"/>
      <c r="L3429" s="62"/>
      <c r="P3429" s="61"/>
    </row>
    <row r="3430" spans="6:16">
      <c r="F3430" s="63"/>
      <c r="G3430" s="62"/>
      <c r="I3430" s="61"/>
      <c r="K3430" s="62"/>
      <c r="L3430" s="62"/>
      <c r="P3430" s="61"/>
    </row>
    <row r="3431" spans="6:16">
      <c r="F3431" s="63"/>
      <c r="G3431" s="62"/>
      <c r="I3431" s="61"/>
      <c r="K3431" s="62"/>
      <c r="L3431" s="62"/>
      <c r="P3431" s="61"/>
    </row>
    <row r="3432" spans="6:16">
      <c r="F3432" s="63"/>
      <c r="G3432" s="62"/>
      <c r="I3432" s="61"/>
      <c r="K3432" s="62"/>
      <c r="L3432" s="62"/>
      <c r="P3432" s="61"/>
    </row>
    <row r="3433" spans="6:16">
      <c r="F3433" s="63"/>
      <c r="G3433" s="62"/>
      <c r="I3433" s="61"/>
      <c r="K3433" s="62"/>
      <c r="L3433" s="62"/>
      <c r="P3433" s="61"/>
    </row>
    <row r="3434" spans="6:16">
      <c r="F3434" s="63"/>
      <c r="G3434" s="62"/>
      <c r="I3434" s="61"/>
      <c r="K3434" s="62"/>
      <c r="L3434" s="62"/>
      <c r="P3434" s="61"/>
    </row>
    <row r="3435" spans="6:16">
      <c r="F3435" s="63"/>
      <c r="G3435" s="62"/>
      <c r="I3435" s="61"/>
      <c r="K3435" s="62"/>
      <c r="L3435" s="62"/>
      <c r="P3435" s="61"/>
    </row>
    <row r="3436" spans="6:16">
      <c r="F3436" s="63"/>
      <c r="G3436" s="62"/>
      <c r="I3436" s="61"/>
      <c r="K3436" s="62"/>
      <c r="L3436" s="62"/>
      <c r="P3436" s="61"/>
    </row>
    <row r="3437" spans="6:16">
      <c r="F3437" s="63"/>
      <c r="G3437" s="62"/>
      <c r="I3437" s="61"/>
      <c r="K3437" s="62"/>
      <c r="L3437" s="62"/>
      <c r="P3437" s="61"/>
    </row>
    <row r="3438" spans="6:16">
      <c r="F3438" s="63"/>
      <c r="G3438" s="62"/>
      <c r="I3438" s="61"/>
      <c r="K3438" s="62"/>
      <c r="L3438" s="62"/>
      <c r="P3438" s="61"/>
    </row>
    <row r="3439" spans="6:16">
      <c r="F3439" s="63"/>
      <c r="G3439" s="62"/>
      <c r="I3439" s="61"/>
      <c r="K3439" s="62"/>
      <c r="L3439" s="62"/>
      <c r="P3439" s="61"/>
    </row>
    <row r="3440" spans="6:16">
      <c r="F3440" s="63"/>
      <c r="G3440" s="62"/>
      <c r="I3440" s="61"/>
      <c r="K3440" s="62"/>
      <c r="L3440" s="62"/>
      <c r="P3440" s="61"/>
    </row>
    <row r="3441" spans="6:16">
      <c r="F3441" s="63"/>
      <c r="G3441" s="62"/>
      <c r="I3441" s="61"/>
      <c r="K3441" s="62"/>
      <c r="L3441" s="62"/>
      <c r="P3441" s="61"/>
    </row>
    <row r="3442" spans="6:16">
      <c r="F3442" s="63"/>
      <c r="G3442" s="62"/>
      <c r="I3442" s="61"/>
      <c r="K3442" s="62"/>
      <c r="L3442" s="62"/>
      <c r="P3442" s="61"/>
    </row>
    <row r="3443" spans="6:16">
      <c r="F3443" s="63"/>
      <c r="G3443" s="62"/>
      <c r="I3443" s="61"/>
      <c r="K3443" s="62"/>
      <c r="L3443" s="62"/>
      <c r="P3443" s="61"/>
    </row>
    <row r="3444" spans="6:16">
      <c r="F3444" s="63"/>
      <c r="G3444" s="62"/>
      <c r="I3444" s="61"/>
      <c r="K3444" s="62"/>
      <c r="L3444" s="62"/>
      <c r="P3444" s="61"/>
    </row>
    <row r="3445" spans="6:16">
      <c r="F3445" s="63"/>
      <c r="G3445" s="62"/>
      <c r="I3445" s="61"/>
      <c r="K3445" s="62"/>
      <c r="L3445" s="62"/>
      <c r="P3445" s="61"/>
    </row>
    <row r="3446" spans="6:16">
      <c r="F3446" s="63"/>
      <c r="G3446" s="62"/>
      <c r="I3446" s="61"/>
      <c r="K3446" s="62"/>
      <c r="L3446" s="62"/>
      <c r="P3446" s="61"/>
    </row>
    <row r="3447" spans="6:16">
      <c r="F3447" s="63"/>
      <c r="G3447" s="62"/>
      <c r="I3447" s="61"/>
      <c r="K3447" s="62"/>
      <c r="L3447" s="62"/>
      <c r="P3447" s="61"/>
    </row>
    <row r="3448" spans="6:16">
      <c r="F3448" s="63"/>
      <c r="G3448" s="62"/>
      <c r="I3448" s="61"/>
      <c r="K3448" s="62"/>
      <c r="L3448" s="62"/>
      <c r="P3448" s="61"/>
    </row>
    <row r="3449" spans="6:16">
      <c r="F3449" s="63"/>
      <c r="G3449" s="62"/>
      <c r="I3449" s="61"/>
      <c r="K3449" s="62"/>
      <c r="L3449" s="62"/>
      <c r="P3449" s="61"/>
    </row>
    <row r="3450" spans="6:16">
      <c r="F3450" s="63"/>
      <c r="G3450" s="62"/>
      <c r="I3450" s="61"/>
      <c r="K3450" s="62"/>
      <c r="L3450" s="62"/>
      <c r="P3450" s="61"/>
    </row>
    <row r="3451" spans="6:16">
      <c r="F3451" s="63"/>
      <c r="G3451" s="62"/>
      <c r="I3451" s="61"/>
      <c r="K3451" s="62"/>
      <c r="L3451" s="62"/>
      <c r="P3451" s="61"/>
    </row>
    <row r="3452" spans="6:16">
      <c r="F3452" s="63"/>
      <c r="G3452" s="62"/>
      <c r="I3452" s="61"/>
      <c r="K3452" s="62"/>
      <c r="L3452" s="62"/>
      <c r="P3452" s="61"/>
    </row>
    <row r="3453" spans="6:16">
      <c r="F3453" s="63"/>
      <c r="G3453" s="62"/>
      <c r="I3453" s="61"/>
      <c r="K3453" s="62"/>
      <c r="L3453" s="62"/>
      <c r="P3453" s="61"/>
    </row>
    <row r="3454" spans="6:16">
      <c r="F3454" s="63"/>
      <c r="G3454" s="62"/>
      <c r="I3454" s="61"/>
      <c r="K3454" s="62"/>
      <c r="L3454" s="62"/>
      <c r="P3454" s="61"/>
    </row>
    <row r="3455" spans="6:16">
      <c r="F3455" s="63"/>
      <c r="G3455" s="62"/>
      <c r="I3455" s="61"/>
      <c r="K3455" s="62"/>
      <c r="L3455" s="62"/>
      <c r="P3455" s="61"/>
    </row>
    <row r="3456" spans="6:16">
      <c r="F3456" s="63"/>
      <c r="G3456" s="62"/>
      <c r="I3456" s="61"/>
      <c r="K3456" s="62"/>
      <c r="L3456" s="62"/>
      <c r="P3456" s="61"/>
    </row>
    <row r="3457" spans="6:16">
      <c r="F3457" s="63"/>
      <c r="G3457" s="62"/>
      <c r="I3457" s="61"/>
      <c r="K3457" s="62"/>
      <c r="L3457" s="62"/>
      <c r="P3457" s="61"/>
    </row>
    <row r="3458" spans="6:16">
      <c r="F3458" s="63"/>
      <c r="G3458" s="62"/>
      <c r="I3458" s="61"/>
      <c r="K3458" s="62"/>
      <c r="L3458" s="62"/>
      <c r="P3458" s="61"/>
    </row>
    <row r="3459" spans="6:16">
      <c r="F3459" s="63"/>
      <c r="G3459" s="62"/>
      <c r="I3459" s="61"/>
      <c r="K3459" s="62"/>
      <c r="L3459" s="62"/>
      <c r="P3459" s="61"/>
    </row>
    <row r="3460" spans="6:16">
      <c r="F3460" s="63"/>
      <c r="G3460" s="62"/>
      <c r="I3460" s="61"/>
      <c r="K3460" s="62"/>
      <c r="L3460" s="62"/>
      <c r="P3460" s="61"/>
    </row>
    <row r="3461" spans="6:16">
      <c r="F3461" s="63"/>
      <c r="G3461" s="62"/>
      <c r="I3461" s="61"/>
      <c r="K3461" s="62"/>
      <c r="L3461" s="62"/>
      <c r="P3461" s="61"/>
    </row>
    <row r="3462" spans="6:16">
      <c r="F3462" s="63"/>
      <c r="G3462" s="62"/>
      <c r="I3462" s="61"/>
      <c r="K3462" s="62"/>
      <c r="L3462" s="62"/>
      <c r="P3462" s="61"/>
    </row>
    <row r="3463" spans="6:16">
      <c r="F3463" s="63"/>
      <c r="G3463" s="62"/>
      <c r="I3463" s="61"/>
      <c r="K3463" s="62"/>
      <c r="L3463" s="62"/>
      <c r="P3463" s="61"/>
    </row>
    <row r="3464" spans="6:16">
      <c r="F3464" s="63"/>
      <c r="G3464" s="62"/>
      <c r="I3464" s="61"/>
      <c r="K3464" s="62"/>
      <c r="L3464" s="62"/>
      <c r="P3464" s="61"/>
    </row>
    <row r="3465" spans="6:16">
      <c r="F3465" s="63"/>
      <c r="G3465" s="62"/>
      <c r="I3465" s="61"/>
      <c r="K3465" s="62"/>
      <c r="L3465" s="62"/>
      <c r="P3465" s="61"/>
    </row>
    <row r="3466" spans="6:16">
      <c r="F3466" s="63"/>
      <c r="G3466" s="62"/>
      <c r="I3466" s="61"/>
      <c r="K3466" s="62"/>
      <c r="L3466" s="62"/>
      <c r="P3466" s="61"/>
    </row>
    <row r="3467" spans="6:16">
      <c r="F3467" s="63"/>
      <c r="G3467" s="62"/>
      <c r="I3467" s="61"/>
      <c r="K3467" s="62"/>
      <c r="L3467" s="62"/>
      <c r="P3467" s="61"/>
    </row>
    <row r="3468" spans="6:16">
      <c r="F3468" s="63"/>
      <c r="G3468" s="62"/>
      <c r="I3468" s="61"/>
      <c r="K3468" s="62"/>
      <c r="L3468" s="62"/>
      <c r="P3468" s="61"/>
    </row>
    <row r="3469" spans="6:16">
      <c r="F3469" s="63"/>
      <c r="G3469" s="62"/>
      <c r="I3469" s="61"/>
      <c r="K3469" s="62"/>
      <c r="L3469" s="62"/>
      <c r="P3469" s="61"/>
    </row>
    <row r="3470" spans="6:16">
      <c r="F3470" s="63"/>
      <c r="G3470" s="62"/>
      <c r="I3470" s="61"/>
      <c r="K3470" s="62"/>
      <c r="L3470" s="62"/>
      <c r="P3470" s="61"/>
    </row>
    <row r="3471" spans="6:16">
      <c r="F3471" s="63"/>
      <c r="G3471" s="62"/>
      <c r="I3471" s="61"/>
      <c r="K3471" s="62"/>
      <c r="L3471" s="62"/>
      <c r="P3471" s="61"/>
    </row>
    <row r="3472" spans="6:16">
      <c r="F3472" s="63"/>
      <c r="G3472" s="62"/>
      <c r="I3472" s="61"/>
      <c r="K3472" s="62"/>
      <c r="L3472" s="62"/>
      <c r="P3472" s="61"/>
    </row>
    <row r="3473" spans="6:16">
      <c r="F3473" s="63"/>
      <c r="G3473" s="62"/>
      <c r="I3473" s="61"/>
      <c r="K3473" s="62"/>
      <c r="L3473" s="62"/>
      <c r="P3473" s="61"/>
    </row>
    <row r="3474" spans="6:16">
      <c r="F3474" s="63"/>
      <c r="G3474" s="62"/>
      <c r="I3474" s="61"/>
      <c r="K3474" s="62"/>
      <c r="L3474" s="62"/>
      <c r="P3474" s="61"/>
    </row>
    <row r="3475" spans="6:16">
      <c r="F3475" s="63"/>
      <c r="G3475" s="62"/>
      <c r="I3475" s="61"/>
      <c r="K3475" s="62"/>
      <c r="L3475" s="62"/>
      <c r="P3475" s="61"/>
    </row>
    <row r="3476" spans="6:16">
      <c r="F3476" s="63"/>
      <c r="G3476" s="62"/>
      <c r="I3476" s="61"/>
      <c r="K3476" s="62"/>
      <c r="L3476" s="62"/>
      <c r="P3476" s="61"/>
    </row>
    <row r="3477" spans="6:16">
      <c r="F3477" s="63"/>
      <c r="G3477" s="62"/>
      <c r="I3477" s="61"/>
      <c r="K3477" s="62"/>
      <c r="L3477" s="62"/>
      <c r="P3477" s="61"/>
    </row>
    <row r="3478" spans="6:16">
      <c r="F3478" s="63"/>
      <c r="G3478" s="62"/>
      <c r="I3478" s="61"/>
      <c r="K3478" s="62"/>
      <c r="L3478" s="62"/>
      <c r="P3478" s="61"/>
    </row>
    <row r="3479" spans="6:16">
      <c r="F3479" s="63"/>
      <c r="G3479" s="62"/>
      <c r="I3479" s="61"/>
      <c r="K3479" s="62"/>
      <c r="L3479" s="62"/>
      <c r="P3479" s="61"/>
    </row>
    <row r="3480" spans="6:16">
      <c r="F3480" s="63"/>
      <c r="G3480" s="62"/>
      <c r="I3480" s="61"/>
      <c r="K3480" s="62"/>
      <c r="L3480" s="62"/>
      <c r="P3480" s="61"/>
    </row>
    <row r="3481" spans="6:16">
      <c r="F3481" s="63"/>
      <c r="G3481" s="62"/>
      <c r="I3481" s="61"/>
      <c r="K3481" s="62"/>
      <c r="L3481" s="62"/>
      <c r="P3481" s="61"/>
    </row>
    <row r="3482" spans="6:16">
      <c r="F3482" s="63"/>
      <c r="G3482" s="62"/>
      <c r="I3482" s="61"/>
      <c r="K3482" s="62"/>
      <c r="L3482" s="62"/>
      <c r="P3482" s="61"/>
    </row>
    <row r="3483" spans="6:16">
      <c r="F3483" s="63"/>
      <c r="G3483" s="62"/>
      <c r="I3483" s="61"/>
      <c r="K3483" s="62"/>
      <c r="L3483" s="62"/>
      <c r="P3483" s="61"/>
    </row>
    <row r="3484" spans="6:16">
      <c r="F3484" s="63"/>
      <c r="G3484" s="62"/>
      <c r="I3484" s="61"/>
      <c r="K3484" s="62"/>
      <c r="L3484" s="62"/>
      <c r="P3484" s="61"/>
    </row>
    <row r="3485" spans="6:16">
      <c r="F3485" s="63"/>
      <c r="G3485" s="62"/>
      <c r="I3485" s="61"/>
      <c r="K3485" s="62"/>
      <c r="L3485" s="62"/>
      <c r="P3485" s="61"/>
    </row>
    <row r="3486" spans="6:16">
      <c r="F3486" s="63"/>
      <c r="G3486" s="62"/>
      <c r="I3486" s="61"/>
      <c r="K3486" s="62"/>
      <c r="L3486" s="62"/>
      <c r="P3486" s="61"/>
    </row>
    <row r="3487" spans="6:16">
      <c r="F3487" s="63"/>
      <c r="G3487" s="62"/>
      <c r="I3487" s="61"/>
      <c r="K3487" s="62"/>
      <c r="L3487" s="62"/>
      <c r="P3487" s="61"/>
    </row>
    <row r="3488" spans="6:16">
      <c r="F3488" s="63"/>
      <c r="G3488" s="62"/>
      <c r="I3488" s="61"/>
      <c r="K3488" s="62"/>
      <c r="L3488" s="62"/>
      <c r="P3488" s="61"/>
    </row>
    <row r="3489" spans="6:16">
      <c r="F3489" s="63"/>
      <c r="G3489" s="62"/>
      <c r="I3489" s="61"/>
      <c r="K3489" s="62"/>
      <c r="L3489" s="62"/>
      <c r="P3489" s="61"/>
    </row>
    <row r="3490" spans="6:16">
      <c r="F3490" s="63"/>
      <c r="G3490" s="62"/>
      <c r="I3490" s="61"/>
      <c r="K3490" s="62"/>
      <c r="L3490" s="62"/>
      <c r="P3490" s="61"/>
    </row>
    <row r="3491" spans="6:16">
      <c r="F3491" s="63"/>
      <c r="G3491" s="62"/>
      <c r="I3491" s="61"/>
      <c r="K3491" s="62"/>
      <c r="L3491" s="62"/>
      <c r="P3491" s="61"/>
    </row>
    <row r="3492" spans="6:16">
      <c r="F3492" s="63"/>
      <c r="G3492" s="62"/>
      <c r="I3492" s="61"/>
      <c r="K3492" s="62"/>
      <c r="L3492" s="62"/>
      <c r="P3492" s="61"/>
    </row>
    <row r="3493" spans="6:16">
      <c r="F3493" s="63"/>
      <c r="G3493" s="62"/>
      <c r="I3493" s="61"/>
      <c r="K3493" s="62"/>
      <c r="L3493" s="62"/>
      <c r="P3493" s="61"/>
    </row>
    <row r="3494" spans="6:16">
      <c r="F3494" s="63"/>
      <c r="G3494" s="62"/>
      <c r="I3494" s="61"/>
      <c r="K3494" s="62"/>
      <c r="L3494" s="62"/>
      <c r="P3494" s="61"/>
    </row>
    <row r="3495" spans="6:16">
      <c r="F3495" s="63"/>
      <c r="G3495" s="62"/>
      <c r="I3495" s="61"/>
      <c r="K3495" s="62"/>
      <c r="L3495" s="62"/>
      <c r="P3495" s="61"/>
    </row>
    <row r="3496" spans="6:16">
      <c r="F3496" s="63"/>
      <c r="G3496" s="62"/>
      <c r="I3496" s="61"/>
      <c r="K3496" s="62"/>
      <c r="L3496" s="62"/>
      <c r="P3496" s="61"/>
    </row>
    <row r="3497" spans="6:16">
      <c r="F3497" s="63"/>
      <c r="G3497" s="62"/>
      <c r="I3497" s="61"/>
      <c r="K3497" s="62"/>
      <c r="L3497" s="62"/>
      <c r="P3497" s="61"/>
    </row>
    <row r="3498" spans="6:16">
      <c r="F3498" s="63"/>
      <c r="G3498" s="62"/>
      <c r="I3498" s="61"/>
      <c r="K3498" s="62"/>
      <c r="L3498" s="62"/>
      <c r="P3498" s="61"/>
    </row>
    <row r="3499" spans="6:16">
      <c r="F3499" s="63"/>
      <c r="G3499" s="62"/>
      <c r="I3499" s="61"/>
      <c r="K3499" s="62"/>
      <c r="L3499" s="62"/>
      <c r="P3499" s="61"/>
    </row>
    <row r="3500" spans="6:16">
      <c r="F3500" s="63"/>
      <c r="G3500" s="62"/>
      <c r="I3500" s="61"/>
      <c r="K3500" s="62"/>
      <c r="L3500" s="62"/>
      <c r="P3500" s="61"/>
    </row>
    <row r="3501" spans="6:16">
      <c r="F3501" s="63"/>
      <c r="G3501" s="62"/>
      <c r="I3501" s="61"/>
      <c r="K3501" s="62"/>
      <c r="L3501" s="62"/>
      <c r="P3501" s="61"/>
    </row>
    <row r="3502" spans="6:16">
      <c r="F3502" s="63"/>
      <c r="G3502" s="62"/>
      <c r="I3502" s="61"/>
      <c r="K3502" s="62"/>
      <c r="L3502" s="62"/>
      <c r="P3502" s="61"/>
    </row>
    <row r="3503" spans="6:16">
      <c r="F3503" s="63"/>
      <c r="G3503" s="62"/>
      <c r="I3503" s="61"/>
      <c r="K3503" s="62"/>
      <c r="L3503" s="62"/>
      <c r="P3503" s="61"/>
    </row>
    <row r="3504" spans="6:16">
      <c r="F3504" s="63"/>
      <c r="G3504" s="62"/>
      <c r="I3504" s="61"/>
      <c r="K3504" s="62"/>
      <c r="L3504" s="62"/>
      <c r="P3504" s="61"/>
    </row>
    <row r="3505" spans="6:16">
      <c r="F3505" s="63"/>
      <c r="G3505" s="62"/>
      <c r="I3505" s="61"/>
      <c r="K3505" s="62"/>
      <c r="L3505" s="62"/>
      <c r="P3505" s="61"/>
    </row>
    <row r="3506" spans="6:16">
      <c r="F3506" s="63"/>
      <c r="G3506" s="62"/>
      <c r="I3506" s="61"/>
      <c r="K3506" s="62"/>
      <c r="L3506" s="62"/>
      <c r="P3506" s="61"/>
    </row>
    <row r="3507" spans="6:16">
      <c r="F3507" s="63"/>
      <c r="G3507" s="62"/>
      <c r="I3507" s="61"/>
      <c r="K3507" s="62"/>
      <c r="L3507" s="62"/>
      <c r="P3507" s="61"/>
    </row>
    <row r="3508" spans="6:16">
      <c r="F3508" s="63"/>
      <c r="G3508" s="62"/>
      <c r="I3508" s="61"/>
      <c r="K3508" s="62"/>
      <c r="L3508" s="62"/>
      <c r="P3508" s="61"/>
    </row>
    <row r="3509" spans="6:16">
      <c r="F3509" s="63"/>
      <c r="G3509" s="62"/>
      <c r="I3509" s="61"/>
      <c r="K3509" s="62"/>
      <c r="L3509" s="62"/>
      <c r="P3509" s="61"/>
    </row>
    <row r="3510" spans="6:16">
      <c r="F3510" s="63"/>
      <c r="G3510" s="62"/>
      <c r="I3510" s="61"/>
      <c r="K3510" s="62"/>
      <c r="L3510" s="62"/>
      <c r="P3510" s="61"/>
    </row>
    <row r="3511" spans="6:16">
      <c r="F3511" s="63"/>
      <c r="G3511" s="62"/>
      <c r="I3511" s="61"/>
      <c r="K3511" s="62"/>
      <c r="L3511" s="62"/>
      <c r="P3511" s="61"/>
    </row>
    <row r="3512" spans="6:16">
      <c r="F3512" s="63"/>
      <c r="G3512" s="62"/>
      <c r="I3512" s="61"/>
      <c r="K3512" s="62"/>
      <c r="L3512" s="62"/>
      <c r="P3512" s="61"/>
    </row>
    <row r="3513" spans="6:16">
      <c r="F3513" s="63"/>
      <c r="G3513" s="62"/>
      <c r="I3513" s="61"/>
      <c r="K3513" s="62"/>
      <c r="L3513" s="62"/>
      <c r="P3513" s="61"/>
    </row>
    <row r="3514" spans="6:16">
      <c r="F3514" s="63"/>
      <c r="G3514" s="62"/>
      <c r="I3514" s="61"/>
      <c r="K3514" s="62"/>
      <c r="L3514" s="62"/>
      <c r="P3514" s="61"/>
    </row>
    <row r="3515" spans="6:16">
      <c r="F3515" s="63"/>
      <c r="G3515" s="62"/>
      <c r="I3515" s="61"/>
      <c r="K3515" s="62"/>
      <c r="L3515" s="62"/>
      <c r="P3515" s="61"/>
    </row>
    <row r="3516" spans="6:16">
      <c r="F3516" s="63"/>
      <c r="G3516" s="62"/>
      <c r="I3516" s="61"/>
      <c r="K3516" s="62"/>
      <c r="L3516" s="62"/>
      <c r="P3516" s="61"/>
    </row>
    <row r="3517" spans="6:16">
      <c r="F3517" s="63"/>
      <c r="G3517" s="62"/>
      <c r="I3517" s="61"/>
      <c r="K3517" s="62"/>
      <c r="L3517" s="62"/>
      <c r="P3517" s="61"/>
    </row>
    <row r="3518" spans="6:16">
      <c r="F3518" s="63"/>
      <c r="G3518" s="62"/>
      <c r="I3518" s="61"/>
      <c r="K3518" s="62"/>
      <c r="L3518" s="62"/>
      <c r="P3518" s="61"/>
    </row>
    <row r="3519" spans="6:16">
      <c r="F3519" s="63"/>
      <c r="G3519" s="62"/>
      <c r="I3519" s="61"/>
      <c r="K3519" s="62"/>
      <c r="L3519" s="62"/>
      <c r="P3519" s="61"/>
    </row>
    <row r="3520" spans="6:16">
      <c r="F3520" s="63"/>
      <c r="G3520" s="62"/>
      <c r="I3520" s="61"/>
      <c r="K3520" s="62"/>
      <c r="L3520" s="62"/>
      <c r="P3520" s="61"/>
    </row>
    <row r="3521" spans="6:16">
      <c r="F3521" s="63"/>
      <c r="G3521" s="62"/>
      <c r="I3521" s="61"/>
      <c r="K3521" s="62"/>
      <c r="L3521" s="62"/>
      <c r="P3521" s="61"/>
    </row>
    <row r="3522" spans="6:16">
      <c r="F3522" s="63"/>
      <c r="G3522" s="62"/>
      <c r="I3522" s="61"/>
      <c r="K3522" s="62"/>
      <c r="L3522" s="62"/>
      <c r="P3522" s="61"/>
    </row>
    <row r="3523" spans="6:16">
      <c r="F3523" s="63"/>
      <c r="G3523" s="62"/>
      <c r="I3523" s="61"/>
      <c r="K3523" s="62"/>
      <c r="L3523" s="62"/>
      <c r="P3523" s="61"/>
    </row>
    <row r="3524" spans="6:16">
      <c r="F3524" s="63"/>
      <c r="G3524" s="62"/>
      <c r="I3524" s="61"/>
      <c r="K3524" s="62"/>
      <c r="L3524" s="62"/>
      <c r="P3524" s="61"/>
    </row>
    <row r="3525" spans="6:16">
      <c r="F3525" s="63"/>
      <c r="G3525" s="62"/>
      <c r="I3525" s="61"/>
      <c r="K3525" s="62"/>
      <c r="L3525" s="62"/>
      <c r="P3525" s="61"/>
    </row>
    <row r="3526" spans="6:16">
      <c r="F3526" s="63"/>
      <c r="G3526" s="62"/>
      <c r="I3526" s="61"/>
      <c r="K3526" s="62"/>
      <c r="L3526" s="62"/>
      <c r="P3526" s="61"/>
    </row>
    <row r="3527" spans="6:16">
      <c r="F3527" s="63"/>
      <c r="G3527" s="62"/>
      <c r="I3527" s="61"/>
      <c r="K3527" s="62"/>
      <c r="L3527" s="62"/>
      <c r="P3527" s="61"/>
    </row>
    <row r="3528" spans="6:16">
      <c r="F3528" s="63"/>
      <c r="G3528" s="62"/>
      <c r="I3528" s="61"/>
      <c r="K3528" s="62"/>
      <c r="L3528" s="62"/>
      <c r="P3528" s="61"/>
    </row>
    <row r="3529" spans="6:16">
      <c r="F3529" s="63"/>
      <c r="G3529" s="62"/>
      <c r="I3529" s="61"/>
      <c r="K3529" s="62"/>
      <c r="L3529" s="62"/>
      <c r="P3529" s="61"/>
    </row>
    <row r="3530" spans="6:16">
      <c r="F3530" s="63"/>
      <c r="G3530" s="62"/>
      <c r="I3530" s="61"/>
      <c r="K3530" s="62"/>
      <c r="L3530" s="62"/>
      <c r="P3530" s="61"/>
    </row>
    <row r="3531" spans="6:16">
      <c r="F3531" s="63"/>
      <c r="G3531" s="62"/>
      <c r="I3531" s="61"/>
      <c r="K3531" s="62"/>
      <c r="L3531" s="62"/>
      <c r="P3531" s="61"/>
    </row>
    <row r="3532" spans="6:16">
      <c r="F3532" s="63"/>
      <c r="G3532" s="62"/>
      <c r="I3532" s="61"/>
      <c r="K3532" s="62"/>
      <c r="L3532" s="62"/>
      <c r="P3532" s="61"/>
    </row>
    <row r="3533" spans="6:16">
      <c r="F3533" s="63"/>
      <c r="G3533" s="62"/>
      <c r="I3533" s="61"/>
      <c r="K3533" s="62"/>
      <c r="L3533" s="62"/>
      <c r="P3533" s="61"/>
    </row>
    <row r="3534" spans="6:16">
      <c r="F3534" s="63"/>
      <c r="G3534" s="62"/>
      <c r="I3534" s="61"/>
      <c r="K3534" s="62"/>
      <c r="L3534" s="62"/>
      <c r="P3534" s="61"/>
    </row>
    <row r="3535" spans="6:16">
      <c r="F3535" s="63"/>
      <c r="G3535" s="62"/>
      <c r="I3535" s="61"/>
      <c r="K3535" s="62"/>
      <c r="L3535" s="62"/>
      <c r="P3535" s="61"/>
    </row>
    <row r="3536" spans="6:16">
      <c r="F3536" s="63"/>
      <c r="G3536" s="62"/>
      <c r="I3536" s="61"/>
      <c r="K3536" s="62"/>
      <c r="L3536" s="62"/>
      <c r="P3536" s="61"/>
    </row>
    <row r="3537" spans="6:16">
      <c r="F3537" s="63"/>
      <c r="G3537" s="62"/>
      <c r="I3537" s="61"/>
      <c r="K3537" s="62"/>
      <c r="L3537" s="62"/>
      <c r="P3537" s="61"/>
    </row>
    <row r="3538" spans="6:16">
      <c r="F3538" s="63"/>
      <c r="G3538" s="62"/>
      <c r="I3538" s="61"/>
      <c r="K3538" s="62"/>
      <c r="L3538" s="62"/>
      <c r="P3538" s="61"/>
    </row>
    <row r="3539" spans="6:16">
      <c r="F3539" s="63"/>
      <c r="G3539" s="62"/>
      <c r="I3539" s="61"/>
      <c r="K3539" s="62"/>
      <c r="L3539" s="62"/>
      <c r="P3539" s="61"/>
    </row>
    <row r="3540" spans="6:16">
      <c r="F3540" s="63"/>
      <c r="G3540" s="62"/>
      <c r="I3540" s="61"/>
      <c r="K3540" s="62"/>
      <c r="L3540" s="62"/>
      <c r="P3540" s="61"/>
    </row>
    <row r="3541" spans="6:16">
      <c r="F3541" s="63"/>
      <c r="G3541" s="62"/>
      <c r="I3541" s="61"/>
      <c r="K3541" s="62"/>
      <c r="L3541" s="62"/>
      <c r="P3541" s="61"/>
    </row>
    <row r="3542" spans="6:16">
      <c r="F3542" s="63"/>
      <c r="G3542" s="62"/>
      <c r="I3542" s="61"/>
      <c r="K3542" s="62"/>
      <c r="L3542" s="62"/>
      <c r="P3542" s="61"/>
    </row>
    <row r="3543" spans="6:16">
      <c r="F3543" s="63"/>
      <c r="G3543" s="62"/>
      <c r="I3543" s="61"/>
      <c r="K3543" s="62"/>
      <c r="L3543" s="62"/>
      <c r="P3543" s="61"/>
    </row>
    <row r="3544" spans="6:16">
      <c r="F3544" s="63"/>
      <c r="G3544" s="62"/>
      <c r="I3544" s="61"/>
      <c r="K3544" s="62"/>
      <c r="L3544" s="62"/>
      <c r="P3544" s="61"/>
    </row>
    <row r="3545" spans="6:16">
      <c r="F3545" s="63"/>
      <c r="G3545" s="62"/>
      <c r="I3545" s="61"/>
      <c r="K3545" s="62"/>
      <c r="L3545" s="62"/>
      <c r="P3545" s="61"/>
    </row>
    <row r="3546" spans="6:16">
      <c r="F3546" s="63"/>
      <c r="G3546" s="62"/>
      <c r="I3546" s="61"/>
      <c r="K3546" s="62"/>
      <c r="L3546" s="62"/>
      <c r="P3546" s="61"/>
    </row>
    <row r="3547" spans="6:16">
      <c r="F3547" s="63"/>
      <c r="G3547" s="62"/>
      <c r="I3547" s="61"/>
      <c r="K3547" s="62"/>
      <c r="L3547" s="62"/>
      <c r="P3547" s="61"/>
    </row>
    <row r="3548" spans="6:16">
      <c r="F3548" s="63"/>
      <c r="G3548" s="62"/>
      <c r="I3548" s="61"/>
      <c r="K3548" s="62"/>
      <c r="L3548" s="62"/>
      <c r="P3548" s="61"/>
    </row>
    <row r="3549" spans="6:16">
      <c r="F3549" s="63"/>
      <c r="G3549" s="62"/>
      <c r="I3549" s="61"/>
      <c r="K3549" s="62"/>
      <c r="L3549" s="62"/>
      <c r="P3549" s="61"/>
    </row>
    <row r="3550" spans="6:16">
      <c r="F3550" s="63"/>
      <c r="G3550" s="62"/>
      <c r="I3550" s="61"/>
      <c r="K3550" s="62"/>
      <c r="L3550" s="62"/>
      <c r="P3550" s="61"/>
    </row>
    <row r="3551" spans="6:16">
      <c r="F3551" s="63"/>
      <c r="G3551" s="62"/>
      <c r="I3551" s="61"/>
      <c r="K3551" s="62"/>
      <c r="L3551" s="62"/>
      <c r="P3551" s="61"/>
    </row>
    <row r="3552" spans="6:16">
      <c r="F3552" s="63"/>
      <c r="G3552" s="62"/>
      <c r="I3552" s="61"/>
      <c r="K3552" s="62"/>
      <c r="L3552" s="62"/>
      <c r="P3552" s="61"/>
    </row>
    <row r="3553" spans="6:16">
      <c r="F3553" s="63"/>
      <c r="G3553" s="62"/>
      <c r="I3553" s="61"/>
      <c r="K3553" s="62"/>
      <c r="L3553" s="62"/>
      <c r="P3553" s="61"/>
    </row>
    <row r="3554" spans="6:16">
      <c r="F3554" s="63"/>
      <c r="G3554" s="62"/>
      <c r="I3554" s="61"/>
      <c r="K3554" s="62"/>
      <c r="L3554" s="62"/>
      <c r="P3554" s="61"/>
    </row>
    <row r="3555" spans="6:16">
      <c r="F3555" s="63"/>
      <c r="G3555" s="62"/>
      <c r="I3555" s="61"/>
      <c r="K3555" s="62"/>
      <c r="L3555" s="62"/>
      <c r="P3555" s="61"/>
    </row>
    <row r="3556" spans="6:16">
      <c r="F3556" s="63"/>
      <c r="G3556" s="62"/>
      <c r="I3556" s="61"/>
      <c r="K3556" s="62"/>
      <c r="L3556" s="62"/>
      <c r="P3556" s="61"/>
    </row>
    <row r="3557" spans="6:16">
      <c r="F3557" s="63"/>
      <c r="G3557" s="62"/>
      <c r="I3557" s="61"/>
      <c r="K3557" s="62"/>
      <c r="L3557" s="62"/>
      <c r="P3557" s="61"/>
    </row>
    <row r="3558" spans="6:16">
      <c r="F3558" s="63"/>
      <c r="G3558" s="62"/>
      <c r="I3558" s="61"/>
      <c r="K3558" s="62"/>
      <c r="L3558" s="62"/>
      <c r="P3558" s="61"/>
    </row>
    <row r="3559" spans="6:16">
      <c r="F3559" s="63"/>
      <c r="G3559" s="62"/>
      <c r="I3559" s="61"/>
      <c r="K3559" s="62"/>
      <c r="L3559" s="62"/>
      <c r="P3559" s="61"/>
    </row>
    <row r="3560" spans="6:16">
      <c r="F3560" s="63"/>
      <c r="G3560" s="62"/>
      <c r="I3560" s="61"/>
      <c r="K3560" s="62"/>
      <c r="L3560" s="62"/>
      <c r="P3560" s="61"/>
    </row>
    <row r="3561" spans="6:16">
      <c r="F3561" s="63"/>
      <c r="G3561" s="62"/>
      <c r="I3561" s="61"/>
      <c r="K3561" s="62"/>
      <c r="L3561" s="62"/>
      <c r="P3561" s="61"/>
    </row>
    <row r="3562" spans="6:16">
      <c r="F3562" s="63"/>
      <c r="G3562" s="62"/>
      <c r="I3562" s="61"/>
      <c r="K3562" s="62"/>
      <c r="L3562" s="62"/>
      <c r="P3562" s="61"/>
    </row>
    <row r="3563" spans="6:16">
      <c r="F3563" s="63"/>
      <c r="G3563" s="62"/>
      <c r="I3563" s="61"/>
      <c r="K3563" s="62"/>
      <c r="L3563" s="62"/>
      <c r="P3563" s="61"/>
    </row>
    <row r="3564" spans="6:16">
      <c r="F3564" s="63"/>
      <c r="G3564" s="62"/>
      <c r="I3564" s="61"/>
      <c r="K3564" s="62"/>
      <c r="L3564" s="62"/>
      <c r="P3564" s="61"/>
    </row>
    <row r="3565" spans="6:16">
      <c r="F3565" s="63"/>
      <c r="G3565" s="62"/>
      <c r="I3565" s="61"/>
      <c r="K3565" s="62"/>
      <c r="L3565" s="62"/>
      <c r="P3565" s="61"/>
    </row>
    <row r="3566" spans="6:16">
      <c r="F3566" s="63"/>
      <c r="G3566" s="62"/>
      <c r="I3566" s="61"/>
      <c r="K3566" s="62"/>
      <c r="L3566" s="62"/>
      <c r="P3566" s="61"/>
    </row>
    <row r="3567" spans="6:16">
      <c r="F3567" s="63"/>
      <c r="G3567" s="62"/>
      <c r="I3567" s="61"/>
      <c r="K3567" s="62"/>
      <c r="L3567" s="62"/>
      <c r="P3567" s="61"/>
    </row>
    <row r="3568" spans="6:16">
      <c r="F3568" s="63"/>
      <c r="G3568" s="62"/>
      <c r="I3568" s="61"/>
      <c r="K3568" s="62"/>
      <c r="L3568" s="62"/>
      <c r="P3568" s="61"/>
    </row>
    <row r="3569" spans="6:16">
      <c r="F3569" s="63"/>
      <c r="G3569" s="62"/>
      <c r="I3569" s="61"/>
      <c r="K3569" s="62"/>
      <c r="L3569" s="62"/>
      <c r="P3569" s="61"/>
    </row>
    <row r="3570" spans="6:16">
      <c r="F3570" s="63"/>
      <c r="G3570" s="62"/>
      <c r="I3570" s="61"/>
      <c r="K3570" s="62"/>
      <c r="L3570" s="62"/>
      <c r="P3570" s="61"/>
    </row>
    <row r="3571" spans="6:16">
      <c r="F3571" s="63"/>
      <c r="G3571" s="62"/>
      <c r="I3571" s="61"/>
      <c r="K3571" s="62"/>
      <c r="L3571" s="62"/>
      <c r="P3571" s="61"/>
    </row>
    <row r="3572" spans="6:16">
      <c r="F3572" s="63"/>
      <c r="G3572" s="62"/>
      <c r="I3572" s="61"/>
      <c r="K3572" s="62"/>
      <c r="L3572" s="62"/>
      <c r="P3572" s="61"/>
    </row>
    <row r="3573" spans="6:16">
      <c r="F3573" s="63"/>
      <c r="G3573" s="62"/>
      <c r="I3573" s="61"/>
      <c r="K3573" s="62"/>
      <c r="L3573" s="62"/>
      <c r="P3573" s="61"/>
    </row>
    <row r="3574" spans="6:16">
      <c r="F3574" s="63"/>
      <c r="G3574" s="62"/>
      <c r="I3574" s="61"/>
      <c r="K3574" s="62"/>
      <c r="L3574" s="62"/>
      <c r="P3574" s="61"/>
    </row>
    <row r="3575" spans="6:16">
      <c r="F3575" s="63"/>
      <c r="G3575" s="62"/>
      <c r="I3575" s="61"/>
      <c r="K3575" s="62"/>
      <c r="L3575" s="62"/>
      <c r="P3575" s="61"/>
    </row>
    <row r="3576" spans="6:16">
      <c r="F3576" s="63"/>
      <c r="G3576" s="62"/>
      <c r="I3576" s="61"/>
      <c r="K3576" s="62"/>
      <c r="L3576" s="62"/>
      <c r="P3576" s="61"/>
    </row>
    <row r="3577" spans="6:16">
      <c r="F3577" s="63"/>
      <c r="G3577" s="62"/>
      <c r="I3577" s="61"/>
      <c r="K3577" s="62"/>
      <c r="L3577" s="62"/>
      <c r="P3577" s="61"/>
    </row>
    <row r="3578" spans="6:16">
      <c r="F3578" s="63"/>
      <c r="G3578" s="62"/>
      <c r="I3578" s="61"/>
      <c r="K3578" s="62"/>
      <c r="L3578" s="62"/>
      <c r="P3578" s="61"/>
    </row>
    <row r="3579" spans="6:16">
      <c r="F3579" s="63"/>
      <c r="G3579" s="62"/>
      <c r="I3579" s="61"/>
      <c r="K3579" s="62"/>
      <c r="L3579" s="62"/>
      <c r="P3579" s="61"/>
    </row>
    <row r="3580" spans="6:16">
      <c r="F3580" s="63"/>
      <c r="G3580" s="62"/>
      <c r="I3580" s="61"/>
      <c r="K3580" s="62"/>
      <c r="L3580" s="62"/>
      <c r="P3580" s="61"/>
    </row>
    <row r="3581" spans="6:16">
      <c r="F3581" s="63"/>
      <c r="G3581" s="62"/>
      <c r="I3581" s="61"/>
      <c r="K3581" s="62"/>
      <c r="L3581" s="62"/>
      <c r="P3581" s="61"/>
    </row>
    <row r="3582" spans="6:16">
      <c r="F3582" s="63"/>
      <c r="G3582" s="62"/>
      <c r="I3582" s="61"/>
      <c r="K3582" s="62"/>
      <c r="L3582" s="62"/>
      <c r="P3582" s="61"/>
    </row>
    <row r="3583" spans="6:16">
      <c r="F3583" s="63"/>
      <c r="G3583" s="62"/>
      <c r="I3583" s="61"/>
      <c r="K3583" s="62"/>
      <c r="L3583" s="62"/>
      <c r="P3583" s="61"/>
    </row>
    <row r="3584" spans="6:16">
      <c r="F3584" s="63"/>
      <c r="G3584" s="62"/>
      <c r="I3584" s="61"/>
      <c r="K3584" s="62"/>
      <c r="L3584" s="62"/>
      <c r="P3584" s="61"/>
    </row>
    <row r="3585" spans="6:16">
      <c r="F3585" s="63"/>
      <c r="G3585" s="62"/>
      <c r="I3585" s="61"/>
      <c r="K3585" s="62"/>
      <c r="L3585" s="62"/>
      <c r="P3585" s="61"/>
    </row>
    <row r="3586" spans="6:16">
      <c r="F3586" s="63"/>
      <c r="G3586" s="62"/>
      <c r="I3586" s="61"/>
      <c r="K3586" s="62"/>
      <c r="L3586" s="62"/>
      <c r="P3586" s="61"/>
    </row>
    <row r="3587" spans="6:16">
      <c r="F3587" s="63"/>
      <c r="G3587" s="62"/>
      <c r="I3587" s="61"/>
      <c r="K3587" s="62"/>
      <c r="L3587" s="62"/>
      <c r="P3587" s="61"/>
    </row>
    <row r="3588" spans="6:16">
      <c r="F3588" s="63"/>
      <c r="G3588" s="62"/>
      <c r="I3588" s="61"/>
      <c r="K3588" s="62"/>
      <c r="L3588" s="62"/>
      <c r="P3588" s="61"/>
    </row>
    <row r="3589" spans="6:16">
      <c r="F3589" s="63"/>
      <c r="G3589" s="62"/>
      <c r="I3589" s="61"/>
      <c r="K3589" s="62"/>
      <c r="L3589" s="62"/>
      <c r="P3589" s="61"/>
    </row>
    <row r="3590" spans="6:16">
      <c r="F3590" s="63"/>
      <c r="G3590" s="62"/>
      <c r="I3590" s="61"/>
      <c r="K3590" s="62"/>
      <c r="L3590" s="62"/>
      <c r="P3590" s="61"/>
    </row>
    <row r="3591" spans="6:16">
      <c r="F3591" s="63"/>
      <c r="G3591" s="62"/>
      <c r="I3591" s="61"/>
      <c r="K3591" s="62"/>
      <c r="L3591" s="62"/>
      <c r="P3591" s="61"/>
    </row>
    <row r="3592" spans="6:16">
      <c r="F3592" s="63"/>
      <c r="G3592" s="62"/>
      <c r="I3592" s="61"/>
      <c r="K3592" s="62"/>
      <c r="L3592" s="62"/>
      <c r="P3592" s="61"/>
    </row>
    <row r="3593" spans="6:16">
      <c r="F3593" s="63"/>
      <c r="G3593" s="62"/>
      <c r="I3593" s="61"/>
      <c r="K3593" s="62"/>
      <c r="L3593" s="62"/>
      <c r="P3593" s="61"/>
    </row>
    <row r="3594" spans="6:16">
      <c r="F3594" s="63"/>
      <c r="G3594" s="62"/>
      <c r="I3594" s="61"/>
      <c r="K3594" s="62"/>
      <c r="L3594" s="62"/>
      <c r="P3594" s="61"/>
    </row>
    <row r="3595" spans="6:16">
      <c r="F3595" s="63"/>
      <c r="G3595" s="62"/>
      <c r="I3595" s="61"/>
      <c r="K3595" s="62"/>
      <c r="L3595" s="62"/>
      <c r="P3595" s="61"/>
    </row>
    <row r="3596" spans="6:16">
      <c r="F3596" s="63"/>
      <c r="G3596" s="62"/>
      <c r="I3596" s="61"/>
      <c r="K3596" s="62"/>
      <c r="L3596" s="62"/>
      <c r="P3596" s="61"/>
    </row>
    <row r="3597" spans="6:16">
      <c r="F3597" s="63"/>
      <c r="G3597" s="62"/>
      <c r="I3597" s="61"/>
      <c r="K3597" s="62"/>
      <c r="L3597" s="62"/>
      <c r="P3597" s="61"/>
    </row>
    <row r="3598" spans="6:16">
      <c r="F3598" s="63"/>
      <c r="G3598" s="62"/>
      <c r="I3598" s="61"/>
      <c r="K3598" s="62"/>
      <c r="L3598" s="62"/>
      <c r="P3598" s="61"/>
    </row>
    <row r="3599" spans="6:16">
      <c r="F3599" s="63"/>
      <c r="G3599" s="62"/>
      <c r="I3599" s="61"/>
      <c r="K3599" s="62"/>
      <c r="L3599" s="62"/>
      <c r="P3599" s="61"/>
    </row>
    <row r="3600" spans="6:16">
      <c r="F3600" s="63"/>
      <c r="G3600" s="62"/>
      <c r="I3600" s="61"/>
      <c r="K3600" s="62"/>
      <c r="L3600" s="62"/>
      <c r="P3600" s="61"/>
    </row>
    <row r="3601" spans="6:16">
      <c r="F3601" s="63"/>
      <c r="G3601" s="62"/>
      <c r="I3601" s="61"/>
      <c r="K3601" s="62"/>
      <c r="L3601" s="62"/>
      <c r="P3601" s="61"/>
    </row>
    <row r="3602" spans="6:16">
      <c r="F3602" s="63"/>
      <c r="G3602" s="62"/>
      <c r="I3602" s="61"/>
      <c r="K3602" s="62"/>
      <c r="L3602" s="62"/>
      <c r="P3602" s="61"/>
    </row>
    <row r="3603" spans="6:16">
      <c r="F3603" s="63"/>
      <c r="G3603" s="62"/>
      <c r="I3603" s="61"/>
      <c r="K3603" s="62"/>
      <c r="L3603" s="62"/>
      <c r="P3603" s="61"/>
    </row>
    <row r="3604" spans="6:16">
      <c r="F3604" s="63"/>
      <c r="G3604" s="62"/>
      <c r="I3604" s="61"/>
      <c r="K3604" s="62"/>
      <c r="L3604" s="62"/>
      <c r="P3604" s="61"/>
    </row>
    <row r="3605" spans="6:16">
      <c r="F3605" s="63"/>
      <c r="G3605" s="62"/>
      <c r="I3605" s="61"/>
      <c r="K3605" s="62"/>
      <c r="L3605" s="62"/>
      <c r="P3605" s="61"/>
    </row>
    <row r="3606" spans="6:16">
      <c r="F3606" s="63"/>
      <c r="G3606" s="62"/>
      <c r="I3606" s="61"/>
      <c r="K3606" s="62"/>
      <c r="L3606" s="62"/>
      <c r="P3606" s="61"/>
    </row>
    <row r="3607" spans="6:16">
      <c r="F3607" s="63"/>
      <c r="G3607" s="62"/>
      <c r="I3607" s="61"/>
      <c r="K3607" s="62"/>
      <c r="L3607" s="62"/>
      <c r="P3607" s="61"/>
    </row>
    <row r="3608" spans="6:16">
      <c r="F3608" s="63"/>
      <c r="G3608" s="62"/>
      <c r="I3608" s="61"/>
      <c r="K3608" s="62"/>
      <c r="L3608" s="62"/>
      <c r="P3608" s="61"/>
    </row>
    <row r="3609" spans="6:16">
      <c r="F3609" s="63"/>
      <c r="G3609" s="62"/>
      <c r="I3609" s="61"/>
      <c r="K3609" s="62"/>
      <c r="L3609" s="62"/>
      <c r="P3609" s="61"/>
    </row>
    <row r="3610" spans="6:16">
      <c r="F3610" s="63"/>
      <c r="G3610" s="62"/>
      <c r="I3610" s="61"/>
      <c r="K3610" s="62"/>
      <c r="L3610" s="62"/>
      <c r="P3610" s="61"/>
    </row>
    <row r="3611" spans="6:16">
      <c r="F3611" s="63"/>
      <c r="G3611" s="62"/>
      <c r="I3611" s="61"/>
      <c r="K3611" s="62"/>
      <c r="L3611" s="62"/>
      <c r="P3611" s="61"/>
    </row>
    <row r="3612" spans="6:16">
      <c r="F3612" s="63"/>
      <c r="G3612" s="62"/>
      <c r="I3612" s="61"/>
      <c r="K3612" s="62"/>
      <c r="L3612" s="62"/>
      <c r="P3612" s="61"/>
    </row>
    <row r="3613" spans="6:16">
      <c r="F3613" s="63"/>
      <c r="G3613" s="62"/>
      <c r="I3613" s="61"/>
      <c r="K3613" s="62"/>
      <c r="L3613" s="62"/>
      <c r="P3613" s="61"/>
    </row>
    <row r="3614" spans="6:16">
      <c r="F3614" s="63"/>
      <c r="G3614" s="62"/>
      <c r="I3614" s="61"/>
      <c r="K3614" s="62"/>
      <c r="L3614" s="62"/>
      <c r="P3614" s="61"/>
    </row>
    <row r="3615" spans="6:16">
      <c r="F3615" s="63"/>
      <c r="G3615" s="62"/>
      <c r="I3615" s="61"/>
      <c r="K3615" s="62"/>
      <c r="L3615" s="62"/>
      <c r="P3615" s="61"/>
    </row>
    <row r="3616" spans="6:16">
      <c r="F3616" s="63"/>
      <c r="G3616" s="62"/>
      <c r="I3616" s="61"/>
      <c r="K3616" s="62"/>
      <c r="L3616" s="62"/>
      <c r="P3616" s="61"/>
    </row>
    <row r="3617" spans="6:16">
      <c r="F3617" s="63"/>
      <c r="G3617" s="62"/>
      <c r="I3617" s="61"/>
      <c r="K3617" s="62"/>
      <c r="L3617" s="62"/>
      <c r="P3617" s="61"/>
    </row>
    <row r="3618" spans="6:16">
      <c r="F3618" s="63"/>
      <c r="G3618" s="62"/>
      <c r="I3618" s="61"/>
      <c r="K3618" s="62"/>
      <c r="L3618" s="62"/>
      <c r="P3618" s="61"/>
    </row>
    <row r="3619" spans="6:16">
      <c r="F3619" s="63"/>
      <c r="G3619" s="62"/>
      <c r="I3619" s="61"/>
      <c r="K3619" s="62"/>
      <c r="L3619" s="62"/>
      <c r="P3619" s="61"/>
    </row>
    <row r="3620" spans="6:16">
      <c r="F3620" s="63"/>
      <c r="G3620" s="62"/>
      <c r="I3620" s="61"/>
      <c r="K3620" s="62"/>
      <c r="L3620" s="62"/>
      <c r="P3620" s="61"/>
    </row>
    <row r="3621" spans="6:16">
      <c r="F3621" s="63"/>
      <c r="G3621" s="62"/>
      <c r="I3621" s="61"/>
      <c r="K3621" s="62"/>
      <c r="L3621" s="62"/>
      <c r="P3621" s="61"/>
    </row>
    <row r="3622" spans="6:16">
      <c r="F3622" s="63"/>
      <c r="G3622" s="62"/>
      <c r="I3622" s="61"/>
      <c r="K3622" s="62"/>
      <c r="L3622" s="62"/>
      <c r="P3622" s="61"/>
    </row>
    <row r="3623" spans="6:16">
      <c r="F3623" s="63"/>
      <c r="G3623" s="62"/>
      <c r="I3623" s="61"/>
      <c r="K3623" s="62"/>
      <c r="L3623" s="62"/>
      <c r="P3623" s="61"/>
    </row>
    <row r="3624" spans="6:16">
      <c r="F3624" s="63"/>
      <c r="G3624" s="62"/>
      <c r="I3624" s="61"/>
      <c r="K3624" s="62"/>
      <c r="L3624" s="62"/>
      <c r="P3624" s="61"/>
    </row>
    <row r="3625" spans="6:16">
      <c r="F3625" s="63"/>
      <c r="G3625" s="62"/>
      <c r="I3625" s="61"/>
      <c r="K3625" s="62"/>
      <c r="L3625" s="62"/>
      <c r="P3625" s="61"/>
    </row>
    <row r="3626" spans="6:16">
      <c r="F3626" s="63"/>
      <c r="G3626" s="62"/>
      <c r="I3626" s="61"/>
      <c r="K3626" s="62"/>
      <c r="L3626" s="62"/>
      <c r="P3626" s="61"/>
    </row>
    <row r="3627" spans="6:16">
      <c r="F3627" s="63"/>
      <c r="G3627" s="62"/>
      <c r="I3627" s="61"/>
      <c r="K3627" s="62"/>
      <c r="L3627" s="62"/>
      <c r="P3627" s="61"/>
    </row>
    <row r="3628" spans="6:16">
      <c r="F3628" s="63"/>
      <c r="G3628" s="62"/>
      <c r="I3628" s="61"/>
      <c r="K3628" s="62"/>
      <c r="L3628" s="62"/>
      <c r="P3628" s="61"/>
    </row>
    <row r="3629" spans="6:16">
      <c r="F3629" s="63"/>
      <c r="G3629" s="62"/>
      <c r="I3629" s="61"/>
      <c r="K3629" s="62"/>
      <c r="L3629" s="62"/>
      <c r="P3629" s="61"/>
    </row>
    <row r="3630" spans="6:16">
      <c r="F3630" s="63"/>
      <c r="G3630" s="62"/>
      <c r="I3630" s="61"/>
      <c r="K3630" s="62"/>
      <c r="L3630" s="62"/>
      <c r="P3630" s="61"/>
    </row>
    <row r="3631" spans="6:16">
      <c r="F3631" s="63"/>
      <c r="G3631" s="62"/>
      <c r="I3631" s="61"/>
      <c r="K3631" s="62"/>
      <c r="L3631" s="62"/>
      <c r="P3631" s="61"/>
    </row>
    <row r="3632" spans="6:16">
      <c r="F3632" s="63"/>
      <c r="G3632" s="62"/>
      <c r="I3632" s="61"/>
      <c r="K3632" s="62"/>
      <c r="L3632" s="62"/>
      <c r="P3632" s="61"/>
    </row>
    <row r="3633" spans="6:16">
      <c r="F3633" s="63"/>
      <c r="G3633" s="62"/>
      <c r="I3633" s="61"/>
      <c r="K3633" s="62"/>
      <c r="L3633" s="62"/>
      <c r="P3633" s="61"/>
    </row>
    <row r="3634" spans="6:16">
      <c r="F3634" s="63"/>
      <c r="G3634" s="62"/>
      <c r="I3634" s="61"/>
      <c r="K3634" s="62"/>
      <c r="L3634" s="62"/>
      <c r="P3634" s="61"/>
    </row>
    <row r="3635" spans="6:16">
      <c r="F3635" s="63"/>
      <c r="G3635" s="62"/>
      <c r="I3635" s="61"/>
      <c r="K3635" s="62"/>
      <c r="L3635" s="62"/>
      <c r="P3635" s="61"/>
    </row>
    <row r="3636" spans="6:16">
      <c r="F3636" s="63"/>
      <c r="G3636" s="62"/>
      <c r="I3636" s="61"/>
      <c r="K3636" s="62"/>
      <c r="L3636" s="62"/>
      <c r="P3636" s="61"/>
    </row>
    <row r="3637" spans="6:16">
      <c r="F3637" s="63"/>
      <c r="G3637" s="62"/>
      <c r="I3637" s="61"/>
      <c r="K3637" s="62"/>
      <c r="L3637" s="62"/>
      <c r="P3637" s="61"/>
    </row>
    <row r="3638" spans="6:16">
      <c r="F3638" s="63"/>
      <c r="G3638" s="62"/>
      <c r="I3638" s="61"/>
      <c r="K3638" s="62"/>
      <c r="L3638" s="62"/>
      <c r="P3638" s="61"/>
    </row>
    <row r="3639" spans="6:16">
      <c r="F3639" s="63"/>
      <c r="G3639" s="62"/>
      <c r="I3639" s="61"/>
      <c r="K3639" s="62"/>
      <c r="L3639" s="62"/>
      <c r="P3639" s="61"/>
    </row>
    <row r="3640" spans="6:16">
      <c r="F3640" s="63"/>
      <c r="G3640" s="62"/>
      <c r="I3640" s="61"/>
      <c r="K3640" s="62"/>
      <c r="L3640" s="62"/>
      <c r="P3640" s="61"/>
    </row>
    <row r="3641" spans="6:16">
      <c r="F3641" s="63"/>
      <c r="G3641" s="62"/>
      <c r="I3641" s="61"/>
      <c r="K3641" s="62"/>
      <c r="L3641" s="62"/>
      <c r="P3641" s="61"/>
    </row>
    <row r="3642" spans="6:16">
      <c r="F3642" s="63"/>
      <c r="G3642" s="62"/>
      <c r="I3642" s="61"/>
      <c r="K3642" s="62"/>
      <c r="L3642" s="62"/>
      <c r="P3642" s="61"/>
    </row>
    <row r="3643" spans="6:16">
      <c r="F3643" s="63"/>
      <c r="G3643" s="62"/>
      <c r="I3643" s="61"/>
      <c r="K3643" s="62"/>
      <c r="L3643" s="62"/>
      <c r="P3643" s="61"/>
    </row>
    <row r="3644" spans="6:16">
      <c r="F3644" s="63"/>
      <c r="G3644" s="62"/>
      <c r="I3644" s="61"/>
      <c r="K3644" s="62"/>
      <c r="L3644" s="62"/>
      <c r="P3644" s="61"/>
    </row>
    <row r="3645" spans="6:16">
      <c r="F3645" s="63"/>
      <c r="G3645" s="62"/>
      <c r="I3645" s="61"/>
      <c r="K3645" s="62"/>
      <c r="L3645" s="62"/>
      <c r="P3645" s="61"/>
    </row>
    <row r="3646" spans="6:16">
      <c r="F3646" s="63"/>
      <c r="G3646" s="62"/>
      <c r="I3646" s="61"/>
      <c r="K3646" s="62"/>
      <c r="L3646" s="62"/>
      <c r="P3646" s="61"/>
    </row>
    <row r="3647" spans="6:16">
      <c r="F3647" s="63"/>
      <c r="G3647" s="62"/>
      <c r="I3647" s="61"/>
      <c r="K3647" s="62"/>
      <c r="L3647" s="62"/>
      <c r="P3647" s="61"/>
    </row>
    <row r="3648" spans="6:16">
      <c r="F3648" s="63"/>
      <c r="G3648" s="62"/>
      <c r="I3648" s="61"/>
      <c r="K3648" s="62"/>
      <c r="L3648" s="62"/>
      <c r="P3648" s="61"/>
    </row>
    <row r="3649" spans="6:16">
      <c r="F3649" s="63"/>
      <c r="G3649" s="62"/>
      <c r="I3649" s="61"/>
      <c r="K3649" s="62"/>
      <c r="L3649" s="62"/>
      <c r="P3649" s="61"/>
    </row>
    <row r="3650" spans="6:16">
      <c r="F3650" s="63"/>
      <c r="G3650" s="62"/>
      <c r="I3650" s="61"/>
      <c r="K3650" s="62"/>
      <c r="L3650" s="62"/>
      <c r="P3650" s="61"/>
    </row>
    <row r="3651" spans="6:16">
      <c r="F3651" s="63"/>
      <c r="G3651" s="62"/>
      <c r="I3651" s="61"/>
      <c r="K3651" s="62"/>
      <c r="L3651" s="62"/>
      <c r="P3651" s="61"/>
    </row>
    <row r="3652" spans="6:16">
      <c r="F3652" s="63"/>
      <c r="G3652" s="62"/>
      <c r="I3652" s="61"/>
      <c r="K3652" s="62"/>
      <c r="L3652" s="62"/>
      <c r="P3652" s="61"/>
    </row>
    <row r="3653" spans="6:16">
      <c r="F3653" s="63"/>
      <c r="G3653" s="62"/>
      <c r="I3653" s="61"/>
      <c r="K3653" s="62"/>
      <c r="L3653" s="62"/>
      <c r="P3653" s="61"/>
    </row>
    <row r="3654" spans="6:16">
      <c r="F3654" s="63"/>
      <c r="G3654" s="62"/>
      <c r="I3654" s="61"/>
      <c r="K3654" s="62"/>
      <c r="L3654" s="62"/>
      <c r="P3654" s="61"/>
    </row>
    <row r="3655" spans="6:16">
      <c r="F3655" s="63"/>
      <c r="G3655" s="62"/>
      <c r="I3655" s="61"/>
      <c r="K3655" s="62"/>
      <c r="L3655" s="62"/>
      <c r="P3655" s="61"/>
    </row>
    <row r="3656" spans="6:16">
      <c r="F3656" s="63"/>
      <c r="G3656" s="62"/>
      <c r="I3656" s="61"/>
      <c r="K3656" s="62"/>
      <c r="L3656" s="62"/>
      <c r="P3656" s="61"/>
    </row>
    <row r="3657" spans="6:16">
      <c r="F3657" s="63"/>
      <c r="G3657" s="62"/>
      <c r="I3657" s="61"/>
      <c r="K3657" s="62"/>
      <c r="L3657" s="62"/>
      <c r="P3657" s="61"/>
    </row>
    <row r="3658" spans="6:16">
      <c r="F3658" s="63"/>
      <c r="G3658" s="62"/>
      <c r="I3658" s="61"/>
      <c r="K3658" s="62"/>
      <c r="L3658" s="62"/>
      <c r="P3658" s="61"/>
    </row>
    <row r="3659" spans="6:16">
      <c r="F3659" s="63"/>
      <c r="G3659" s="62"/>
      <c r="I3659" s="61"/>
      <c r="K3659" s="62"/>
      <c r="L3659" s="62"/>
      <c r="P3659" s="61"/>
    </row>
    <row r="3660" spans="6:16">
      <c r="F3660" s="63"/>
      <c r="G3660" s="62"/>
      <c r="I3660" s="61"/>
      <c r="K3660" s="62"/>
      <c r="L3660" s="62"/>
      <c r="P3660" s="61"/>
    </row>
    <row r="3661" spans="6:16">
      <c r="F3661" s="63"/>
      <c r="G3661" s="62"/>
      <c r="I3661" s="61"/>
      <c r="K3661" s="62"/>
      <c r="L3661" s="62"/>
      <c r="P3661" s="61"/>
    </row>
    <row r="3662" spans="6:16">
      <c r="F3662" s="63"/>
      <c r="G3662" s="62"/>
      <c r="I3662" s="61"/>
      <c r="K3662" s="62"/>
      <c r="L3662" s="62"/>
      <c r="P3662" s="61"/>
    </row>
    <row r="3663" spans="6:16">
      <c r="F3663" s="63"/>
      <c r="G3663" s="62"/>
      <c r="I3663" s="61"/>
      <c r="K3663" s="62"/>
      <c r="L3663" s="62"/>
      <c r="P3663" s="61"/>
    </row>
    <row r="3664" spans="6:16">
      <c r="F3664" s="63"/>
      <c r="G3664" s="62"/>
      <c r="I3664" s="61"/>
      <c r="K3664" s="62"/>
      <c r="L3664" s="62"/>
      <c r="P3664" s="61"/>
    </row>
    <row r="3665" spans="6:16">
      <c r="F3665" s="63"/>
      <c r="G3665" s="62"/>
      <c r="I3665" s="61"/>
      <c r="K3665" s="62"/>
      <c r="L3665" s="62"/>
      <c r="P3665" s="61"/>
    </row>
    <row r="3666" spans="6:16">
      <c r="F3666" s="63"/>
      <c r="G3666" s="62"/>
      <c r="I3666" s="61"/>
      <c r="K3666" s="62"/>
      <c r="L3666" s="62"/>
      <c r="P3666" s="61"/>
    </row>
    <row r="3667" spans="6:16">
      <c r="F3667" s="63"/>
      <c r="G3667" s="62"/>
      <c r="I3667" s="61"/>
      <c r="K3667" s="62"/>
      <c r="L3667" s="62"/>
      <c r="P3667" s="61"/>
    </row>
    <row r="3668" spans="6:16">
      <c r="F3668" s="63"/>
      <c r="G3668" s="62"/>
      <c r="I3668" s="61"/>
      <c r="K3668" s="62"/>
      <c r="L3668" s="62"/>
      <c r="P3668" s="61"/>
    </row>
    <row r="3669" spans="6:16">
      <c r="F3669" s="63"/>
      <c r="G3669" s="62"/>
      <c r="I3669" s="61"/>
      <c r="K3669" s="62"/>
      <c r="L3669" s="62"/>
      <c r="P3669" s="61"/>
    </row>
    <row r="3670" spans="6:16">
      <c r="F3670" s="63"/>
      <c r="G3670" s="62"/>
      <c r="I3670" s="61"/>
      <c r="K3670" s="62"/>
      <c r="L3670" s="62"/>
      <c r="P3670" s="61"/>
    </row>
    <row r="3671" spans="6:16">
      <c r="F3671" s="63"/>
      <c r="G3671" s="62"/>
      <c r="I3671" s="61"/>
      <c r="K3671" s="62"/>
      <c r="L3671" s="62"/>
      <c r="P3671" s="61"/>
    </row>
    <row r="3672" spans="6:16">
      <c r="F3672" s="63"/>
      <c r="G3672" s="62"/>
      <c r="I3672" s="61"/>
      <c r="K3672" s="62"/>
      <c r="L3672" s="62"/>
      <c r="P3672" s="61"/>
    </row>
    <row r="3673" spans="6:16">
      <c r="F3673" s="63"/>
      <c r="G3673" s="62"/>
      <c r="I3673" s="61"/>
      <c r="K3673" s="62"/>
      <c r="L3673" s="62"/>
      <c r="P3673" s="61"/>
    </row>
    <row r="3674" spans="6:16">
      <c r="F3674" s="63"/>
      <c r="G3674" s="62"/>
      <c r="I3674" s="61"/>
      <c r="K3674" s="62"/>
      <c r="L3674" s="62"/>
      <c r="P3674" s="61"/>
    </row>
    <row r="3675" spans="6:16">
      <c r="F3675" s="63"/>
      <c r="G3675" s="62"/>
      <c r="I3675" s="61"/>
      <c r="K3675" s="62"/>
      <c r="L3675" s="62"/>
      <c r="P3675" s="61"/>
    </row>
    <row r="3676" spans="6:16">
      <c r="F3676" s="63"/>
      <c r="G3676" s="62"/>
      <c r="I3676" s="61"/>
      <c r="K3676" s="62"/>
      <c r="L3676" s="62"/>
      <c r="P3676" s="61"/>
    </row>
    <row r="3677" spans="6:16">
      <c r="F3677" s="63"/>
      <c r="G3677" s="62"/>
      <c r="I3677" s="61"/>
      <c r="K3677" s="62"/>
      <c r="L3677" s="62"/>
      <c r="P3677" s="61"/>
    </row>
    <row r="3678" spans="6:16">
      <c r="F3678" s="63"/>
      <c r="G3678" s="62"/>
      <c r="I3678" s="61"/>
      <c r="K3678" s="62"/>
      <c r="L3678" s="62"/>
      <c r="P3678" s="61"/>
    </row>
    <row r="3679" spans="6:16">
      <c r="F3679" s="63"/>
      <c r="G3679" s="62"/>
      <c r="I3679" s="61"/>
      <c r="K3679" s="62"/>
      <c r="L3679" s="62"/>
      <c r="P3679" s="61"/>
    </row>
    <row r="3680" spans="6:16">
      <c r="F3680" s="63"/>
      <c r="G3680" s="62"/>
      <c r="I3680" s="61"/>
      <c r="K3680" s="62"/>
      <c r="L3680" s="62"/>
      <c r="P3680" s="61"/>
    </row>
    <row r="3681" spans="6:16">
      <c r="F3681" s="63"/>
      <c r="G3681" s="62"/>
      <c r="I3681" s="61"/>
      <c r="K3681" s="62"/>
      <c r="L3681" s="62"/>
      <c r="P3681" s="61"/>
    </row>
    <row r="3682" spans="6:16">
      <c r="F3682" s="63"/>
      <c r="G3682" s="62"/>
      <c r="I3682" s="61"/>
      <c r="K3682" s="62"/>
      <c r="L3682" s="62"/>
      <c r="P3682" s="61"/>
    </row>
    <row r="3683" spans="6:16">
      <c r="F3683" s="63"/>
      <c r="G3683" s="62"/>
      <c r="I3683" s="61"/>
      <c r="K3683" s="62"/>
      <c r="L3683" s="62"/>
      <c r="P3683" s="61"/>
    </row>
    <row r="3684" spans="6:16">
      <c r="F3684" s="63"/>
      <c r="G3684" s="62"/>
      <c r="I3684" s="61"/>
      <c r="K3684" s="62"/>
      <c r="L3684" s="62"/>
      <c r="P3684" s="61"/>
    </row>
    <row r="3685" spans="6:16">
      <c r="F3685" s="63"/>
      <c r="G3685" s="62"/>
      <c r="I3685" s="61"/>
      <c r="K3685" s="62"/>
      <c r="L3685" s="62"/>
      <c r="P3685" s="61"/>
    </row>
    <row r="3686" spans="6:16">
      <c r="F3686" s="63"/>
      <c r="G3686" s="62"/>
      <c r="I3686" s="61"/>
      <c r="K3686" s="62"/>
      <c r="L3686" s="62"/>
      <c r="P3686" s="61"/>
    </row>
    <row r="3687" spans="6:16">
      <c r="F3687" s="63"/>
      <c r="G3687" s="62"/>
      <c r="I3687" s="61"/>
      <c r="K3687" s="62"/>
      <c r="L3687" s="62"/>
      <c r="P3687" s="61"/>
    </row>
    <row r="3688" spans="6:16">
      <c r="F3688" s="63"/>
      <c r="G3688" s="62"/>
      <c r="I3688" s="61"/>
      <c r="K3688" s="62"/>
      <c r="L3688" s="62"/>
      <c r="P3688" s="61"/>
    </row>
    <row r="3689" spans="6:16">
      <c r="F3689" s="63"/>
      <c r="G3689" s="62"/>
      <c r="I3689" s="61"/>
      <c r="K3689" s="62"/>
      <c r="L3689" s="62"/>
      <c r="P3689" s="61"/>
    </row>
    <row r="3690" spans="6:16">
      <c r="F3690" s="63"/>
      <c r="G3690" s="62"/>
      <c r="I3690" s="61"/>
      <c r="K3690" s="62"/>
      <c r="L3690" s="62"/>
      <c r="P3690" s="61"/>
    </row>
    <row r="3691" spans="6:16">
      <c r="F3691" s="63"/>
      <c r="G3691" s="62"/>
      <c r="I3691" s="61"/>
      <c r="K3691" s="62"/>
      <c r="L3691" s="62"/>
      <c r="P3691" s="61"/>
    </row>
    <row r="3692" spans="6:16">
      <c r="F3692" s="63"/>
      <c r="G3692" s="62"/>
      <c r="I3692" s="61"/>
      <c r="K3692" s="62"/>
      <c r="L3692" s="62"/>
      <c r="P3692" s="61"/>
    </row>
    <row r="3693" spans="6:16">
      <c r="F3693" s="63"/>
      <c r="G3693" s="62"/>
      <c r="I3693" s="61"/>
      <c r="K3693" s="62"/>
      <c r="L3693" s="62"/>
      <c r="P3693" s="61"/>
    </row>
    <row r="3694" spans="6:16">
      <c r="F3694" s="63"/>
      <c r="G3694" s="62"/>
      <c r="I3694" s="61"/>
      <c r="K3694" s="62"/>
      <c r="L3694" s="62"/>
      <c r="P3694" s="61"/>
    </row>
    <row r="3695" spans="6:16">
      <c r="F3695" s="63"/>
      <c r="G3695" s="62"/>
      <c r="I3695" s="61"/>
      <c r="K3695" s="62"/>
      <c r="L3695" s="62"/>
      <c r="P3695" s="61"/>
    </row>
    <row r="3696" spans="6:16">
      <c r="F3696" s="63"/>
      <c r="G3696" s="62"/>
      <c r="I3696" s="61"/>
      <c r="K3696" s="62"/>
      <c r="L3696" s="62"/>
      <c r="P3696" s="61"/>
    </row>
    <row r="3697" spans="6:16">
      <c r="F3697" s="63"/>
      <c r="G3697" s="62"/>
      <c r="I3697" s="61"/>
      <c r="K3697" s="62"/>
      <c r="L3697" s="62"/>
      <c r="P3697" s="61"/>
    </row>
    <row r="3698" spans="6:16">
      <c r="F3698" s="63"/>
      <c r="G3698" s="62"/>
      <c r="I3698" s="61"/>
      <c r="K3698" s="62"/>
      <c r="L3698" s="62"/>
      <c r="P3698" s="61"/>
    </row>
    <row r="3699" spans="6:16">
      <c r="F3699" s="63"/>
      <c r="G3699" s="62"/>
      <c r="I3699" s="61"/>
      <c r="K3699" s="62"/>
      <c r="L3699" s="62"/>
      <c r="P3699" s="61"/>
    </row>
    <row r="3700" spans="6:16">
      <c r="F3700" s="63"/>
      <c r="G3700" s="62"/>
      <c r="I3700" s="61"/>
      <c r="K3700" s="62"/>
      <c r="L3700" s="62"/>
      <c r="P3700" s="61"/>
    </row>
    <row r="3701" spans="6:16">
      <c r="F3701" s="63"/>
      <c r="G3701" s="62"/>
      <c r="I3701" s="61"/>
      <c r="K3701" s="62"/>
      <c r="L3701" s="62"/>
      <c r="P3701" s="61"/>
    </row>
    <row r="3702" spans="6:16">
      <c r="F3702" s="63"/>
      <c r="G3702" s="62"/>
      <c r="I3702" s="61"/>
      <c r="K3702" s="62"/>
      <c r="L3702" s="62"/>
      <c r="P3702" s="61"/>
    </row>
    <row r="3703" spans="6:16">
      <c r="F3703" s="63"/>
      <c r="G3703" s="62"/>
      <c r="I3703" s="61"/>
      <c r="K3703" s="62"/>
      <c r="L3703" s="62"/>
      <c r="P3703" s="61"/>
    </row>
    <row r="3704" spans="6:16">
      <c r="F3704" s="63"/>
      <c r="G3704" s="62"/>
      <c r="I3704" s="61"/>
      <c r="K3704" s="62"/>
      <c r="L3704" s="62"/>
      <c r="P3704" s="61"/>
    </row>
    <row r="3705" spans="6:16">
      <c r="F3705" s="63"/>
      <c r="G3705" s="62"/>
      <c r="I3705" s="61"/>
      <c r="K3705" s="62"/>
      <c r="L3705" s="62"/>
      <c r="P3705" s="61"/>
    </row>
    <row r="3706" spans="6:16">
      <c r="F3706" s="63"/>
      <c r="G3706" s="62"/>
      <c r="I3706" s="61"/>
      <c r="K3706" s="62"/>
      <c r="L3706" s="62"/>
      <c r="P3706" s="61"/>
    </row>
    <row r="3707" spans="6:16">
      <c r="F3707" s="63"/>
      <c r="G3707" s="62"/>
      <c r="I3707" s="61"/>
      <c r="K3707" s="62"/>
      <c r="L3707" s="62"/>
      <c r="P3707" s="61"/>
    </row>
    <row r="3708" spans="6:16">
      <c r="F3708" s="63"/>
      <c r="G3708" s="62"/>
      <c r="I3708" s="61"/>
      <c r="K3708" s="62"/>
      <c r="L3708" s="62"/>
      <c r="P3708" s="61"/>
    </row>
    <row r="3709" spans="6:16">
      <c r="F3709" s="63"/>
      <c r="G3709" s="62"/>
      <c r="I3709" s="61"/>
      <c r="K3709" s="62"/>
      <c r="L3709" s="62"/>
      <c r="P3709" s="61"/>
    </row>
    <row r="3710" spans="6:16">
      <c r="F3710" s="63"/>
      <c r="G3710" s="62"/>
      <c r="I3710" s="61"/>
      <c r="K3710" s="62"/>
      <c r="L3710" s="62"/>
      <c r="P3710" s="61"/>
    </row>
    <row r="3711" spans="6:16">
      <c r="F3711" s="63"/>
      <c r="G3711" s="62"/>
      <c r="I3711" s="61"/>
      <c r="K3711" s="62"/>
      <c r="L3711" s="62"/>
      <c r="P3711" s="61"/>
    </row>
    <row r="3712" spans="6:16">
      <c r="F3712" s="63"/>
      <c r="G3712" s="62"/>
      <c r="I3712" s="61"/>
      <c r="K3712" s="62"/>
      <c r="L3712" s="62"/>
      <c r="P3712" s="61"/>
    </row>
    <row r="3713" spans="6:16">
      <c r="F3713" s="63"/>
      <c r="G3713" s="62"/>
      <c r="I3713" s="61"/>
      <c r="K3713" s="62"/>
      <c r="L3713" s="62"/>
      <c r="P3713" s="61"/>
    </row>
    <row r="3714" spans="6:16">
      <c r="F3714" s="63"/>
      <c r="G3714" s="62"/>
      <c r="I3714" s="61"/>
      <c r="K3714" s="62"/>
      <c r="L3714" s="62"/>
      <c r="P3714" s="61"/>
    </row>
    <row r="3715" spans="6:16">
      <c r="F3715" s="63"/>
      <c r="G3715" s="62"/>
      <c r="I3715" s="61"/>
      <c r="K3715" s="62"/>
      <c r="L3715" s="62"/>
      <c r="P3715" s="61"/>
    </row>
    <row r="3716" spans="6:16">
      <c r="F3716" s="63"/>
      <c r="G3716" s="62"/>
      <c r="I3716" s="61"/>
      <c r="K3716" s="62"/>
      <c r="L3716" s="62"/>
      <c r="P3716" s="61"/>
    </row>
    <row r="3717" spans="6:16">
      <c r="F3717" s="63"/>
      <c r="G3717" s="62"/>
      <c r="I3717" s="61"/>
      <c r="K3717" s="62"/>
      <c r="L3717" s="62"/>
      <c r="P3717" s="61"/>
    </row>
    <row r="3718" spans="6:16">
      <c r="F3718" s="63"/>
      <c r="G3718" s="62"/>
      <c r="I3718" s="61"/>
      <c r="K3718" s="62"/>
      <c r="L3718" s="62"/>
      <c r="P3718" s="61"/>
    </row>
    <row r="3719" spans="6:16">
      <c r="F3719" s="63"/>
      <c r="G3719" s="62"/>
      <c r="I3719" s="61"/>
      <c r="K3719" s="62"/>
      <c r="L3719" s="62"/>
      <c r="P3719" s="61"/>
    </row>
    <row r="3720" spans="6:16">
      <c r="F3720" s="63"/>
      <c r="G3720" s="62"/>
      <c r="I3720" s="61"/>
      <c r="K3720" s="62"/>
      <c r="L3720" s="62"/>
      <c r="P3720" s="61"/>
    </row>
    <row r="3721" spans="6:16">
      <c r="F3721" s="63"/>
      <c r="G3721" s="62"/>
      <c r="I3721" s="61"/>
      <c r="K3721" s="62"/>
      <c r="L3721" s="62"/>
      <c r="P3721" s="61"/>
    </row>
    <row r="3722" spans="6:16">
      <c r="F3722" s="63"/>
      <c r="G3722" s="62"/>
      <c r="I3722" s="61"/>
      <c r="K3722" s="62"/>
      <c r="L3722" s="62"/>
      <c r="P3722" s="61"/>
    </row>
    <row r="3723" spans="6:16">
      <c r="F3723" s="63"/>
      <c r="G3723" s="62"/>
      <c r="I3723" s="61"/>
      <c r="K3723" s="62"/>
      <c r="L3723" s="62"/>
      <c r="P3723" s="61"/>
    </row>
    <row r="3724" spans="6:16">
      <c r="F3724" s="63"/>
      <c r="G3724" s="62"/>
      <c r="I3724" s="61"/>
      <c r="K3724" s="62"/>
      <c r="L3724" s="62"/>
      <c r="P3724" s="61"/>
    </row>
    <row r="3725" spans="6:16">
      <c r="F3725" s="63"/>
      <c r="G3725" s="62"/>
      <c r="I3725" s="61"/>
      <c r="K3725" s="62"/>
      <c r="L3725" s="62"/>
      <c r="P3725" s="61"/>
    </row>
    <row r="3726" spans="6:16">
      <c r="F3726" s="63"/>
      <c r="G3726" s="62"/>
      <c r="I3726" s="61"/>
      <c r="K3726" s="62"/>
      <c r="L3726" s="62"/>
      <c r="P3726" s="61"/>
    </row>
    <row r="3727" spans="6:16">
      <c r="F3727" s="63"/>
      <c r="G3727" s="62"/>
      <c r="I3727" s="61"/>
      <c r="K3727" s="62"/>
      <c r="L3727" s="62"/>
      <c r="P3727" s="61"/>
    </row>
    <row r="3728" spans="6:16">
      <c r="F3728" s="63"/>
      <c r="G3728" s="62"/>
      <c r="I3728" s="61"/>
      <c r="K3728" s="62"/>
      <c r="L3728" s="62"/>
      <c r="P3728" s="61"/>
    </row>
    <row r="3729" spans="6:16">
      <c r="F3729" s="63"/>
      <c r="G3729" s="62"/>
      <c r="I3729" s="61"/>
      <c r="K3729" s="62"/>
      <c r="L3729" s="62"/>
      <c r="P3729" s="61"/>
    </row>
    <row r="3730" spans="6:16">
      <c r="F3730" s="63"/>
      <c r="G3730" s="62"/>
      <c r="I3730" s="61"/>
      <c r="K3730" s="62"/>
      <c r="L3730" s="62"/>
      <c r="P3730" s="61"/>
    </row>
    <row r="3731" spans="6:16">
      <c r="F3731" s="63"/>
      <c r="G3731" s="62"/>
      <c r="I3731" s="61"/>
      <c r="K3731" s="62"/>
      <c r="L3731" s="62"/>
      <c r="P3731" s="61"/>
    </row>
    <row r="3732" spans="6:16">
      <c r="F3732" s="63"/>
      <c r="G3732" s="62"/>
      <c r="I3732" s="61"/>
      <c r="K3732" s="62"/>
      <c r="L3732" s="62"/>
      <c r="P3732" s="61"/>
    </row>
    <row r="3733" spans="6:16">
      <c r="F3733" s="63"/>
      <c r="G3733" s="62"/>
      <c r="I3733" s="61"/>
      <c r="K3733" s="62"/>
      <c r="L3733" s="62"/>
      <c r="P3733" s="61"/>
    </row>
    <row r="3734" spans="6:16">
      <c r="F3734" s="63"/>
      <c r="G3734" s="62"/>
      <c r="I3734" s="61"/>
      <c r="K3734" s="62"/>
      <c r="L3734" s="62"/>
      <c r="P3734" s="61"/>
    </row>
    <row r="3735" spans="6:16">
      <c r="F3735" s="63"/>
      <c r="G3735" s="62"/>
      <c r="I3735" s="61"/>
      <c r="K3735" s="62"/>
      <c r="L3735" s="62"/>
      <c r="P3735" s="61"/>
    </row>
    <row r="3736" spans="6:16">
      <c r="F3736" s="63"/>
      <c r="G3736" s="62"/>
      <c r="I3736" s="61"/>
      <c r="K3736" s="62"/>
      <c r="L3736" s="62"/>
      <c r="P3736" s="61"/>
    </row>
    <row r="3737" spans="6:16">
      <c r="F3737" s="63"/>
      <c r="G3737" s="62"/>
      <c r="I3737" s="61"/>
      <c r="K3737" s="62"/>
      <c r="L3737" s="62"/>
      <c r="P3737" s="61"/>
    </row>
    <row r="3738" spans="6:16">
      <c r="F3738" s="63"/>
      <c r="G3738" s="62"/>
      <c r="I3738" s="61"/>
      <c r="K3738" s="62"/>
      <c r="L3738" s="62"/>
      <c r="P3738" s="61"/>
    </row>
    <row r="3739" spans="6:16">
      <c r="F3739" s="63"/>
      <c r="G3739" s="62"/>
      <c r="I3739" s="61"/>
      <c r="K3739" s="62"/>
      <c r="L3739" s="62"/>
      <c r="P3739" s="61"/>
    </row>
    <row r="3740" spans="6:16">
      <c r="F3740" s="63"/>
      <c r="G3740" s="62"/>
      <c r="I3740" s="61"/>
      <c r="K3740" s="62"/>
      <c r="L3740" s="62"/>
      <c r="P3740" s="61"/>
    </row>
    <row r="3741" spans="6:16">
      <c r="F3741" s="63"/>
      <c r="G3741" s="62"/>
      <c r="I3741" s="61"/>
      <c r="K3741" s="62"/>
      <c r="L3741" s="62"/>
      <c r="P3741" s="61"/>
    </row>
    <row r="3742" spans="6:16">
      <c r="F3742" s="63"/>
      <c r="G3742" s="62"/>
      <c r="I3742" s="61"/>
      <c r="K3742" s="62"/>
      <c r="L3742" s="62"/>
      <c r="P3742" s="61"/>
    </row>
    <row r="3743" spans="6:16">
      <c r="F3743" s="63"/>
      <c r="G3743" s="62"/>
      <c r="I3743" s="61"/>
      <c r="K3743" s="62"/>
      <c r="L3743" s="62"/>
      <c r="P3743" s="61"/>
    </row>
    <row r="3744" spans="6:16">
      <c r="F3744" s="63"/>
      <c r="G3744" s="62"/>
      <c r="I3744" s="61"/>
      <c r="K3744" s="62"/>
      <c r="L3744" s="62"/>
      <c r="P3744" s="61"/>
    </row>
    <row r="3745" spans="6:16">
      <c r="F3745" s="63"/>
      <c r="G3745" s="62"/>
      <c r="I3745" s="61"/>
      <c r="K3745" s="62"/>
      <c r="L3745" s="62"/>
      <c r="P3745" s="61"/>
    </row>
    <row r="3746" spans="6:16">
      <c r="F3746" s="63"/>
      <c r="G3746" s="62"/>
      <c r="I3746" s="61"/>
      <c r="K3746" s="62"/>
      <c r="L3746" s="62"/>
      <c r="P3746" s="61"/>
    </row>
    <row r="3747" spans="6:16">
      <c r="F3747" s="63"/>
      <c r="G3747" s="62"/>
      <c r="I3747" s="61"/>
      <c r="K3747" s="62"/>
      <c r="L3747" s="62"/>
      <c r="P3747" s="61"/>
    </row>
    <row r="3748" spans="6:16">
      <c r="F3748" s="63"/>
      <c r="G3748" s="62"/>
      <c r="I3748" s="61"/>
      <c r="K3748" s="62"/>
      <c r="L3748" s="62"/>
      <c r="P3748" s="61"/>
    </row>
    <row r="3749" spans="6:16">
      <c r="F3749" s="63"/>
      <c r="G3749" s="62"/>
      <c r="I3749" s="61"/>
      <c r="K3749" s="62"/>
      <c r="L3749" s="62"/>
      <c r="P3749" s="61"/>
    </row>
    <row r="3750" spans="6:16">
      <c r="F3750" s="63"/>
      <c r="G3750" s="62"/>
      <c r="I3750" s="61"/>
      <c r="K3750" s="62"/>
      <c r="L3750" s="62"/>
      <c r="P3750" s="61"/>
    </row>
    <row r="3751" spans="6:16">
      <c r="F3751" s="63"/>
      <c r="G3751" s="62"/>
      <c r="I3751" s="61"/>
      <c r="K3751" s="62"/>
      <c r="L3751" s="62"/>
      <c r="P3751" s="61"/>
    </row>
    <row r="3752" spans="6:16">
      <c r="F3752" s="63"/>
      <c r="G3752" s="62"/>
      <c r="I3752" s="61"/>
      <c r="K3752" s="62"/>
      <c r="L3752" s="62"/>
      <c r="P3752" s="61"/>
    </row>
    <row r="3753" spans="6:16">
      <c r="F3753" s="63"/>
      <c r="G3753" s="62"/>
      <c r="I3753" s="61"/>
      <c r="K3753" s="62"/>
      <c r="L3753" s="62"/>
      <c r="P3753" s="61"/>
    </row>
    <row r="3754" spans="6:16">
      <c r="F3754" s="63"/>
      <c r="G3754" s="62"/>
      <c r="I3754" s="61"/>
      <c r="K3754" s="62"/>
      <c r="L3754" s="62"/>
      <c r="P3754" s="61"/>
    </row>
    <row r="3755" spans="6:16">
      <c r="F3755" s="63"/>
      <c r="G3755" s="62"/>
      <c r="I3755" s="61"/>
      <c r="K3755" s="62"/>
      <c r="L3755" s="62"/>
      <c r="P3755" s="61"/>
    </row>
    <row r="3756" spans="6:16">
      <c r="F3756" s="63"/>
      <c r="G3756" s="62"/>
      <c r="I3756" s="61"/>
      <c r="K3756" s="62"/>
      <c r="L3756" s="62"/>
      <c r="P3756" s="61"/>
    </row>
    <row r="3757" spans="6:16">
      <c r="F3757" s="63"/>
      <c r="G3757" s="62"/>
      <c r="I3757" s="61"/>
      <c r="K3757" s="62"/>
      <c r="L3757" s="62"/>
      <c r="P3757" s="61"/>
    </row>
    <row r="3758" spans="6:16">
      <c r="F3758" s="63"/>
      <c r="G3758" s="62"/>
      <c r="I3758" s="61"/>
      <c r="K3758" s="62"/>
      <c r="L3758" s="62"/>
      <c r="P3758" s="61"/>
    </row>
    <row r="3759" spans="6:16">
      <c r="F3759" s="63"/>
      <c r="G3759" s="62"/>
      <c r="I3759" s="61"/>
      <c r="K3759" s="62"/>
      <c r="L3759" s="62"/>
      <c r="P3759" s="61"/>
    </row>
    <row r="3760" spans="6:16">
      <c r="F3760" s="63"/>
      <c r="G3760" s="62"/>
      <c r="I3760" s="61"/>
      <c r="K3760" s="62"/>
      <c r="L3760" s="62"/>
      <c r="P3760" s="61"/>
    </row>
    <row r="3761" spans="6:16">
      <c r="F3761" s="63"/>
      <c r="G3761" s="62"/>
      <c r="I3761" s="61"/>
      <c r="K3761" s="62"/>
      <c r="L3761" s="62"/>
      <c r="P3761" s="61"/>
    </row>
    <row r="3762" spans="6:16">
      <c r="F3762" s="63"/>
      <c r="G3762" s="62"/>
      <c r="I3762" s="61"/>
      <c r="K3762" s="62"/>
      <c r="L3762" s="62"/>
      <c r="P3762" s="61"/>
    </row>
    <row r="3763" spans="6:16">
      <c r="F3763" s="63"/>
      <c r="G3763" s="62"/>
      <c r="I3763" s="61"/>
      <c r="K3763" s="62"/>
      <c r="L3763" s="62"/>
      <c r="P3763" s="61"/>
    </row>
    <row r="3764" spans="6:16">
      <c r="F3764" s="63"/>
      <c r="G3764" s="62"/>
      <c r="I3764" s="61"/>
      <c r="K3764" s="62"/>
      <c r="L3764" s="62"/>
      <c r="P3764" s="61"/>
    </row>
    <row r="3765" spans="6:16">
      <c r="F3765" s="63"/>
      <c r="G3765" s="62"/>
      <c r="I3765" s="61"/>
      <c r="K3765" s="62"/>
      <c r="L3765" s="62"/>
      <c r="P3765" s="61"/>
    </row>
    <row r="3766" spans="6:16">
      <c r="F3766" s="63"/>
      <c r="G3766" s="62"/>
      <c r="I3766" s="61"/>
      <c r="K3766" s="62"/>
      <c r="L3766" s="62"/>
      <c r="P3766" s="61"/>
    </row>
    <row r="3767" spans="6:16">
      <c r="F3767" s="63"/>
      <c r="G3767" s="62"/>
      <c r="I3767" s="61"/>
      <c r="K3767" s="62"/>
      <c r="L3767" s="62"/>
      <c r="P3767" s="61"/>
    </row>
    <row r="3768" spans="6:16">
      <c r="F3768" s="63"/>
      <c r="G3768" s="62"/>
      <c r="I3768" s="61"/>
      <c r="K3768" s="62"/>
      <c r="L3768" s="62"/>
      <c r="P3768" s="61"/>
    </row>
    <row r="3769" spans="6:16">
      <c r="F3769" s="63"/>
      <c r="G3769" s="62"/>
      <c r="I3769" s="61"/>
      <c r="K3769" s="62"/>
      <c r="L3769" s="62"/>
      <c r="P3769" s="61"/>
    </row>
    <row r="3770" spans="6:16">
      <c r="F3770" s="63"/>
      <c r="G3770" s="62"/>
      <c r="I3770" s="61"/>
      <c r="K3770" s="62"/>
      <c r="L3770" s="62"/>
      <c r="P3770" s="61"/>
    </row>
    <row r="3771" spans="6:16">
      <c r="F3771" s="63"/>
      <c r="G3771" s="62"/>
      <c r="I3771" s="61"/>
      <c r="K3771" s="62"/>
      <c r="L3771" s="62"/>
      <c r="P3771" s="61"/>
    </row>
    <row r="3772" spans="6:16">
      <c r="F3772" s="63"/>
      <c r="G3772" s="62"/>
      <c r="I3772" s="61"/>
      <c r="K3772" s="62"/>
      <c r="L3772" s="62"/>
      <c r="P3772" s="61"/>
    </row>
    <row r="3773" spans="6:16">
      <c r="F3773" s="63"/>
      <c r="G3773" s="62"/>
      <c r="I3773" s="61"/>
      <c r="K3773" s="62"/>
      <c r="L3773" s="62"/>
      <c r="P3773" s="61"/>
    </row>
    <row r="3774" spans="6:16">
      <c r="F3774" s="63"/>
      <c r="G3774" s="62"/>
      <c r="I3774" s="61"/>
      <c r="K3774" s="62"/>
      <c r="L3774" s="62"/>
      <c r="P3774" s="61"/>
    </row>
    <row r="3775" spans="6:16">
      <c r="F3775" s="63"/>
      <c r="G3775" s="62"/>
      <c r="I3775" s="61"/>
      <c r="K3775" s="62"/>
      <c r="L3775" s="62"/>
      <c r="P3775" s="61"/>
    </row>
    <row r="3776" spans="6:16">
      <c r="F3776" s="63"/>
      <c r="G3776" s="62"/>
      <c r="I3776" s="61"/>
      <c r="K3776" s="62"/>
      <c r="L3776" s="62"/>
      <c r="P3776" s="61"/>
    </row>
    <row r="3777" spans="6:16">
      <c r="F3777" s="63"/>
      <c r="G3777" s="62"/>
      <c r="I3777" s="61"/>
      <c r="K3777" s="62"/>
      <c r="L3777" s="62"/>
      <c r="P3777" s="61"/>
    </row>
    <row r="3778" spans="6:16">
      <c r="F3778" s="63"/>
      <c r="G3778" s="62"/>
      <c r="I3778" s="61"/>
      <c r="K3778" s="62"/>
      <c r="L3778" s="62"/>
      <c r="P3778" s="61"/>
    </row>
    <row r="3779" spans="6:16">
      <c r="F3779" s="63"/>
      <c r="G3779" s="62"/>
      <c r="I3779" s="61"/>
      <c r="K3779" s="62"/>
      <c r="L3779" s="62"/>
      <c r="P3779" s="61"/>
    </row>
    <row r="3780" spans="6:16">
      <c r="F3780" s="63"/>
      <c r="G3780" s="62"/>
      <c r="I3780" s="61"/>
      <c r="K3780" s="62"/>
      <c r="L3780" s="62"/>
      <c r="P3780" s="61"/>
    </row>
    <row r="3781" spans="6:16">
      <c r="F3781" s="63"/>
      <c r="G3781" s="62"/>
      <c r="I3781" s="61"/>
      <c r="K3781" s="62"/>
      <c r="L3781" s="62"/>
      <c r="P3781" s="61"/>
    </row>
    <row r="3782" spans="6:16">
      <c r="F3782" s="63"/>
      <c r="G3782" s="62"/>
      <c r="I3782" s="61"/>
      <c r="K3782" s="62"/>
      <c r="L3782" s="62"/>
      <c r="P3782" s="61"/>
    </row>
    <row r="3783" spans="6:16">
      <c r="F3783" s="63"/>
      <c r="G3783" s="62"/>
      <c r="I3783" s="61"/>
      <c r="K3783" s="62"/>
      <c r="L3783" s="62"/>
      <c r="P3783" s="61"/>
    </row>
    <row r="3784" spans="6:16">
      <c r="F3784" s="63"/>
      <c r="G3784" s="62"/>
      <c r="I3784" s="61"/>
      <c r="K3784" s="62"/>
      <c r="L3784" s="62"/>
      <c r="P3784" s="61"/>
    </row>
    <row r="3785" spans="6:16">
      <c r="F3785" s="63"/>
      <c r="G3785" s="62"/>
      <c r="I3785" s="61"/>
      <c r="K3785" s="62"/>
      <c r="L3785" s="62"/>
      <c r="P3785" s="61"/>
    </row>
    <row r="3786" spans="6:16">
      <c r="F3786" s="63"/>
      <c r="G3786" s="62"/>
      <c r="I3786" s="61"/>
      <c r="K3786" s="62"/>
      <c r="L3786" s="62"/>
      <c r="P3786" s="61"/>
    </row>
    <row r="3787" spans="6:16">
      <c r="F3787" s="63"/>
      <c r="G3787" s="62"/>
      <c r="I3787" s="61"/>
      <c r="K3787" s="62"/>
      <c r="L3787" s="62"/>
      <c r="P3787" s="61"/>
    </row>
    <row r="3788" spans="6:16">
      <c r="F3788" s="63"/>
      <c r="G3788" s="62"/>
      <c r="I3788" s="61"/>
      <c r="K3788" s="62"/>
      <c r="L3788" s="62"/>
      <c r="P3788" s="61"/>
    </row>
    <row r="3789" spans="6:16">
      <c r="F3789" s="63"/>
      <c r="G3789" s="62"/>
      <c r="I3789" s="61"/>
      <c r="K3789" s="62"/>
      <c r="L3789" s="62"/>
      <c r="P3789" s="61"/>
    </row>
    <row r="3790" spans="6:16">
      <c r="F3790" s="63"/>
      <c r="G3790" s="62"/>
      <c r="I3790" s="61"/>
      <c r="K3790" s="62"/>
      <c r="L3790" s="62"/>
      <c r="P3790" s="61"/>
    </row>
    <row r="3791" spans="6:16">
      <c r="F3791" s="63"/>
      <c r="G3791" s="62"/>
      <c r="I3791" s="61"/>
      <c r="K3791" s="62"/>
      <c r="L3791" s="62"/>
      <c r="P3791" s="61"/>
    </row>
    <row r="3792" spans="6:16">
      <c r="F3792" s="63"/>
      <c r="G3792" s="62"/>
      <c r="I3792" s="61"/>
      <c r="K3792" s="62"/>
      <c r="L3792" s="62"/>
      <c r="P3792" s="61"/>
    </row>
    <row r="3793" spans="6:16">
      <c r="F3793" s="63"/>
      <c r="G3793" s="62"/>
      <c r="I3793" s="61"/>
      <c r="K3793" s="62"/>
      <c r="L3793" s="62"/>
      <c r="P3793" s="61"/>
    </row>
    <row r="3794" spans="6:16">
      <c r="F3794" s="63"/>
      <c r="G3794" s="62"/>
      <c r="I3794" s="61"/>
      <c r="K3794" s="62"/>
      <c r="L3794" s="62"/>
      <c r="P3794" s="61"/>
    </row>
    <row r="3795" spans="6:16">
      <c r="F3795" s="63"/>
      <c r="G3795" s="62"/>
      <c r="I3795" s="61"/>
      <c r="K3795" s="62"/>
      <c r="L3795" s="62"/>
      <c r="P3795" s="61"/>
    </row>
    <row r="3796" spans="6:16">
      <c r="F3796" s="63"/>
      <c r="G3796" s="62"/>
      <c r="I3796" s="61"/>
      <c r="K3796" s="62"/>
      <c r="L3796" s="62"/>
      <c r="P3796" s="61"/>
    </row>
    <row r="3797" spans="6:16">
      <c r="F3797" s="63"/>
      <c r="G3797" s="62"/>
      <c r="I3797" s="61"/>
      <c r="K3797" s="62"/>
      <c r="L3797" s="62"/>
      <c r="P3797" s="61"/>
    </row>
    <row r="3798" spans="6:16">
      <c r="F3798" s="63"/>
      <c r="G3798" s="62"/>
      <c r="I3798" s="61"/>
      <c r="K3798" s="62"/>
      <c r="L3798" s="62"/>
      <c r="P3798" s="61"/>
    </row>
    <row r="3799" spans="6:16">
      <c r="F3799" s="63"/>
      <c r="G3799" s="62"/>
      <c r="I3799" s="61"/>
      <c r="K3799" s="62"/>
      <c r="L3799" s="62"/>
      <c r="P3799" s="61"/>
    </row>
    <row r="3800" spans="6:16">
      <c r="F3800" s="63"/>
      <c r="G3800" s="62"/>
      <c r="I3800" s="61"/>
      <c r="K3800" s="62"/>
      <c r="L3800" s="62"/>
      <c r="P3800" s="61"/>
    </row>
    <row r="3801" spans="6:16">
      <c r="F3801" s="63"/>
      <c r="G3801" s="62"/>
      <c r="I3801" s="61"/>
      <c r="K3801" s="62"/>
      <c r="L3801" s="62"/>
      <c r="P3801" s="61"/>
    </row>
    <row r="3802" spans="6:16">
      <c r="F3802" s="63"/>
      <c r="G3802" s="62"/>
      <c r="I3802" s="61"/>
      <c r="K3802" s="62"/>
      <c r="L3802" s="62"/>
      <c r="P3802" s="61"/>
    </row>
    <row r="3803" spans="6:16">
      <c r="F3803" s="63"/>
      <c r="G3803" s="62"/>
      <c r="I3803" s="61"/>
      <c r="K3803" s="62"/>
      <c r="L3803" s="62"/>
      <c r="P3803" s="61"/>
    </row>
    <row r="3804" spans="6:16">
      <c r="F3804" s="63"/>
      <c r="G3804" s="62"/>
      <c r="I3804" s="61"/>
      <c r="K3804" s="62"/>
      <c r="L3804" s="62"/>
      <c r="P3804" s="61"/>
    </row>
    <row r="3805" spans="6:16">
      <c r="F3805" s="63"/>
      <c r="G3805" s="62"/>
      <c r="I3805" s="61"/>
      <c r="K3805" s="62"/>
      <c r="L3805" s="62"/>
      <c r="P3805" s="61"/>
    </row>
    <row r="3806" spans="6:16">
      <c r="F3806" s="63"/>
      <c r="G3806" s="62"/>
      <c r="I3806" s="61"/>
      <c r="K3806" s="62"/>
      <c r="L3806" s="62"/>
      <c r="P3806" s="61"/>
    </row>
    <row r="3807" spans="6:16">
      <c r="F3807" s="63"/>
      <c r="G3807" s="62"/>
      <c r="I3807" s="61"/>
      <c r="K3807" s="62"/>
      <c r="L3807" s="62"/>
      <c r="P3807" s="61"/>
    </row>
    <row r="3808" spans="6:16">
      <c r="F3808" s="63"/>
      <c r="G3808" s="62"/>
      <c r="I3808" s="61"/>
      <c r="K3808" s="62"/>
      <c r="L3808" s="62"/>
      <c r="P3808" s="61"/>
    </row>
    <row r="3809" spans="6:16">
      <c r="F3809" s="63"/>
      <c r="G3809" s="62"/>
      <c r="I3809" s="61"/>
      <c r="K3809" s="62"/>
      <c r="L3809" s="62"/>
      <c r="P3809" s="61"/>
    </row>
    <row r="3810" spans="6:16">
      <c r="F3810" s="63"/>
      <c r="G3810" s="62"/>
      <c r="I3810" s="61"/>
      <c r="K3810" s="62"/>
      <c r="L3810" s="62"/>
      <c r="P3810" s="61"/>
    </row>
    <row r="3811" spans="6:16">
      <c r="F3811" s="63"/>
      <c r="G3811" s="62"/>
      <c r="I3811" s="61"/>
      <c r="K3811" s="62"/>
      <c r="L3811" s="62"/>
      <c r="P3811" s="61"/>
    </row>
    <row r="3812" spans="6:16">
      <c r="F3812" s="63"/>
      <c r="G3812" s="62"/>
      <c r="I3812" s="61"/>
      <c r="K3812" s="62"/>
      <c r="L3812" s="62"/>
      <c r="P3812" s="61"/>
    </row>
    <row r="3813" spans="6:16">
      <c r="F3813" s="63"/>
      <c r="G3813" s="62"/>
      <c r="I3813" s="61"/>
      <c r="K3813" s="62"/>
      <c r="L3813" s="62"/>
      <c r="P3813" s="61"/>
    </row>
    <row r="3814" spans="6:16">
      <c r="F3814" s="63"/>
      <c r="G3814" s="62"/>
      <c r="I3814" s="61"/>
      <c r="K3814" s="62"/>
      <c r="L3814" s="62"/>
      <c r="P3814" s="61"/>
    </row>
    <row r="3815" spans="6:16">
      <c r="F3815" s="63"/>
      <c r="G3815" s="62"/>
      <c r="I3815" s="61"/>
      <c r="K3815" s="62"/>
      <c r="L3815" s="62"/>
      <c r="P3815" s="61"/>
    </row>
    <row r="3816" spans="6:16">
      <c r="F3816" s="63"/>
      <c r="G3816" s="62"/>
      <c r="I3816" s="61"/>
      <c r="K3816" s="62"/>
      <c r="L3816" s="62"/>
      <c r="P3816" s="61"/>
    </row>
    <row r="3817" spans="6:16">
      <c r="F3817" s="63"/>
      <c r="G3817" s="62"/>
      <c r="I3817" s="61"/>
      <c r="K3817" s="62"/>
      <c r="L3817" s="62"/>
      <c r="P3817" s="61"/>
    </row>
    <row r="3818" spans="6:16">
      <c r="F3818" s="63"/>
      <c r="G3818" s="62"/>
      <c r="I3818" s="61"/>
      <c r="K3818" s="62"/>
      <c r="L3818" s="62"/>
      <c r="P3818" s="61"/>
    </row>
    <row r="3819" spans="6:16">
      <c r="F3819" s="63"/>
      <c r="G3819" s="62"/>
      <c r="I3819" s="61"/>
      <c r="K3819" s="62"/>
      <c r="L3819" s="62"/>
      <c r="P3819" s="61"/>
    </row>
    <row r="3820" spans="6:16">
      <c r="F3820" s="63"/>
      <c r="G3820" s="62"/>
      <c r="I3820" s="61"/>
      <c r="K3820" s="62"/>
      <c r="L3820" s="62"/>
      <c r="P3820" s="61"/>
    </row>
    <row r="3821" spans="6:16">
      <c r="F3821" s="63"/>
      <c r="G3821" s="62"/>
      <c r="I3821" s="61"/>
      <c r="K3821" s="62"/>
      <c r="L3821" s="62"/>
      <c r="P3821" s="61"/>
    </row>
    <row r="3822" spans="6:16">
      <c r="F3822" s="63"/>
      <c r="G3822" s="62"/>
      <c r="I3822" s="61"/>
      <c r="K3822" s="62"/>
      <c r="L3822" s="62"/>
      <c r="P3822" s="61"/>
    </row>
    <row r="3823" spans="6:16">
      <c r="F3823" s="63"/>
      <c r="G3823" s="62"/>
      <c r="I3823" s="61"/>
      <c r="K3823" s="62"/>
      <c r="L3823" s="62"/>
      <c r="P3823" s="61"/>
    </row>
    <row r="3824" spans="6:16">
      <c r="F3824" s="63"/>
      <c r="G3824" s="62"/>
      <c r="I3824" s="61"/>
      <c r="K3824" s="62"/>
      <c r="L3824" s="62"/>
      <c r="P3824" s="61"/>
    </row>
    <row r="3825" spans="6:16">
      <c r="F3825" s="63"/>
      <c r="G3825" s="62"/>
      <c r="I3825" s="61"/>
      <c r="K3825" s="62"/>
      <c r="L3825" s="62"/>
      <c r="P3825" s="61"/>
    </row>
    <row r="3826" spans="6:16">
      <c r="F3826" s="63"/>
      <c r="G3826" s="62"/>
      <c r="I3826" s="61"/>
      <c r="K3826" s="62"/>
      <c r="L3826" s="62"/>
      <c r="P3826" s="61"/>
    </row>
    <row r="3827" spans="6:16">
      <c r="F3827" s="63"/>
      <c r="G3827" s="62"/>
      <c r="I3827" s="61"/>
      <c r="K3827" s="62"/>
      <c r="L3827" s="62"/>
      <c r="P3827" s="61"/>
    </row>
    <row r="3828" spans="6:16">
      <c r="F3828" s="63"/>
      <c r="G3828" s="62"/>
      <c r="I3828" s="61"/>
      <c r="K3828" s="62"/>
      <c r="L3828" s="62"/>
      <c r="P3828" s="61"/>
    </row>
    <row r="3829" spans="6:16">
      <c r="F3829" s="63"/>
      <c r="G3829" s="62"/>
      <c r="I3829" s="61"/>
      <c r="K3829" s="62"/>
      <c r="L3829" s="62"/>
      <c r="P3829" s="61"/>
    </row>
    <row r="3830" spans="6:16">
      <c r="F3830" s="63"/>
      <c r="G3830" s="62"/>
      <c r="I3830" s="61"/>
      <c r="K3830" s="62"/>
      <c r="L3830" s="62"/>
      <c r="P3830" s="61"/>
    </row>
    <row r="3831" spans="6:16">
      <c r="F3831" s="63"/>
      <c r="G3831" s="62"/>
      <c r="I3831" s="61"/>
      <c r="K3831" s="62"/>
      <c r="L3831" s="62"/>
      <c r="P3831" s="61"/>
    </row>
    <row r="3832" spans="6:16">
      <c r="F3832" s="63"/>
      <c r="G3832" s="62"/>
      <c r="I3832" s="61"/>
      <c r="K3832" s="62"/>
      <c r="L3832" s="62"/>
      <c r="P3832" s="61"/>
    </row>
    <row r="3833" spans="6:16">
      <c r="F3833" s="63"/>
      <c r="G3833" s="62"/>
      <c r="I3833" s="61"/>
      <c r="K3833" s="62"/>
      <c r="L3833" s="62"/>
      <c r="P3833" s="61"/>
    </row>
    <row r="3834" spans="6:16">
      <c r="F3834" s="63"/>
      <c r="G3834" s="62"/>
      <c r="I3834" s="61"/>
      <c r="K3834" s="62"/>
      <c r="L3834" s="62"/>
      <c r="P3834" s="61"/>
    </row>
    <row r="3835" spans="6:16">
      <c r="F3835" s="63"/>
      <c r="G3835" s="62"/>
      <c r="I3835" s="61"/>
      <c r="K3835" s="62"/>
      <c r="L3835" s="62"/>
      <c r="P3835" s="61"/>
    </row>
    <row r="3836" spans="6:16">
      <c r="F3836" s="63"/>
      <c r="G3836" s="62"/>
      <c r="I3836" s="61"/>
      <c r="K3836" s="62"/>
      <c r="L3836" s="62"/>
      <c r="P3836" s="61"/>
    </row>
    <row r="3837" spans="6:16">
      <c r="F3837" s="63"/>
      <c r="G3837" s="62"/>
      <c r="I3837" s="61"/>
      <c r="K3837" s="62"/>
      <c r="L3837" s="62"/>
      <c r="P3837" s="61"/>
    </row>
    <row r="3838" spans="6:16">
      <c r="F3838" s="63"/>
      <c r="G3838" s="62"/>
      <c r="I3838" s="61"/>
      <c r="K3838" s="62"/>
      <c r="L3838" s="62"/>
      <c r="P3838" s="61"/>
    </row>
    <row r="3839" spans="6:16">
      <c r="F3839" s="63"/>
      <c r="G3839" s="62"/>
      <c r="I3839" s="61"/>
      <c r="K3839" s="62"/>
      <c r="L3839" s="62"/>
      <c r="P3839" s="61"/>
    </row>
    <row r="3840" spans="6:16">
      <c r="F3840" s="63"/>
      <c r="G3840" s="62"/>
      <c r="I3840" s="61"/>
      <c r="K3840" s="62"/>
      <c r="L3840" s="62"/>
      <c r="P3840" s="61"/>
    </row>
    <row r="3841" spans="6:16">
      <c r="F3841" s="63"/>
      <c r="G3841" s="62"/>
      <c r="I3841" s="61"/>
      <c r="K3841" s="62"/>
      <c r="L3841" s="62"/>
      <c r="P3841" s="61"/>
    </row>
    <row r="3842" spans="6:16">
      <c r="F3842" s="63"/>
      <c r="G3842" s="62"/>
      <c r="I3842" s="61"/>
      <c r="K3842" s="62"/>
      <c r="L3842" s="62"/>
      <c r="P3842" s="61"/>
    </row>
    <row r="3843" spans="6:16">
      <c r="F3843" s="63"/>
      <c r="G3843" s="62"/>
      <c r="I3843" s="61"/>
      <c r="K3843" s="62"/>
      <c r="L3843" s="62"/>
      <c r="P3843" s="61"/>
    </row>
    <row r="3844" spans="6:16">
      <c r="F3844" s="63"/>
      <c r="G3844" s="62"/>
      <c r="I3844" s="61"/>
      <c r="K3844" s="62"/>
      <c r="L3844" s="62"/>
      <c r="P3844" s="61"/>
    </row>
    <row r="3845" spans="6:16">
      <c r="F3845" s="63"/>
      <c r="G3845" s="62"/>
      <c r="I3845" s="61"/>
      <c r="K3845" s="62"/>
      <c r="L3845" s="62"/>
      <c r="P3845" s="61"/>
    </row>
    <row r="3846" spans="6:16">
      <c r="F3846" s="63"/>
      <c r="G3846" s="62"/>
      <c r="I3846" s="61"/>
      <c r="K3846" s="62"/>
      <c r="L3846" s="62"/>
      <c r="P3846" s="61"/>
    </row>
    <row r="3847" spans="6:16">
      <c r="F3847" s="63"/>
      <c r="G3847" s="62"/>
      <c r="I3847" s="61"/>
      <c r="K3847" s="62"/>
      <c r="L3847" s="62"/>
      <c r="P3847" s="61"/>
    </row>
    <row r="3848" spans="6:16">
      <c r="F3848" s="63"/>
      <c r="G3848" s="62"/>
      <c r="I3848" s="61"/>
      <c r="K3848" s="62"/>
      <c r="L3848" s="62"/>
      <c r="P3848" s="61"/>
    </row>
    <row r="3849" spans="6:16">
      <c r="F3849" s="63"/>
      <c r="G3849" s="62"/>
      <c r="I3849" s="61"/>
      <c r="K3849" s="62"/>
      <c r="L3849" s="62"/>
      <c r="P3849" s="61"/>
    </row>
    <row r="3850" spans="6:16">
      <c r="F3850" s="63"/>
      <c r="G3850" s="62"/>
      <c r="I3850" s="61"/>
      <c r="K3850" s="62"/>
      <c r="L3850" s="62"/>
      <c r="P3850" s="61"/>
    </row>
    <row r="3851" spans="6:16">
      <c r="F3851" s="63"/>
      <c r="G3851" s="62"/>
      <c r="I3851" s="61"/>
      <c r="K3851" s="62"/>
      <c r="L3851" s="62"/>
      <c r="P3851" s="61"/>
    </row>
    <row r="3852" spans="6:16">
      <c r="F3852" s="63"/>
      <c r="G3852" s="62"/>
      <c r="I3852" s="61"/>
      <c r="K3852" s="62"/>
      <c r="L3852" s="62"/>
      <c r="P3852" s="61"/>
    </row>
    <row r="3853" spans="6:16">
      <c r="F3853" s="63"/>
      <c r="G3853" s="62"/>
      <c r="I3853" s="61"/>
      <c r="K3853" s="62"/>
      <c r="L3853" s="62"/>
      <c r="P3853" s="61"/>
    </row>
    <row r="3854" spans="6:16">
      <c r="F3854" s="63"/>
      <c r="G3854" s="62"/>
      <c r="I3854" s="61"/>
      <c r="K3854" s="62"/>
      <c r="L3854" s="62"/>
      <c r="P3854" s="61"/>
    </row>
    <row r="3855" spans="6:16">
      <c r="F3855" s="63"/>
      <c r="G3855" s="62"/>
      <c r="I3855" s="61"/>
      <c r="K3855" s="62"/>
      <c r="L3855" s="62"/>
      <c r="P3855" s="61"/>
    </row>
    <row r="3856" spans="6:16">
      <c r="F3856" s="63"/>
      <c r="G3856" s="62"/>
      <c r="I3856" s="61"/>
      <c r="K3856" s="62"/>
      <c r="L3856" s="62"/>
      <c r="P3856" s="61"/>
    </row>
    <row r="3857" spans="6:16">
      <c r="F3857" s="63"/>
      <c r="G3857" s="62"/>
      <c r="I3857" s="61"/>
      <c r="K3857" s="62"/>
      <c r="L3857" s="62"/>
      <c r="P3857" s="61"/>
    </row>
    <row r="3858" spans="6:16">
      <c r="F3858" s="63"/>
      <c r="G3858" s="62"/>
      <c r="I3858" s="61"/>
      <c r="K3858" s="62"/>
      <c r="L3858" s="62"/>
      <c r="P3858" s="61"/>
    </row>
    <row r="3859" spans="6:16">
      <c r="F3859" s="63"/>
      <c r="G3859" s="62"/>
      <c r="I3859" s="61"/>
      <c r="K3859" s="62"/>
      <c r="L3859" s="62"/>
      <c r="P3859" s="61"/>
    </row>
    <row r="3860" spans="6:16">
      <c r="F3860" s="63"/>
      <c r="G3860" s="62"/>
      <c r="I3860" s="61"/>
      <c r="K3860" s="62"/>
      <c r="L3860" s="62"/>
      <c r="P3860" s="61"/>
    </row>
    <row r="3861" spans="6:16">
      <c r="F3861" s="63"/>
      <c r="G3861" s="62"/>
      <c r="I3861" s="61"/>
      <c r="K3861" s="62"/>
      <c r="L3861" s="62"/>
      <c r="P3861" s="61"/>
    </row>
    <row r="3862" spans="6:16">
      <c r="F3862" s="63"/>
      <c r="G3862" s="62"/>
      <c r="I3862" s="61"/>
      <c r="K3862" s="62"/>
      <c r="L3862" s="62"/>
      <c r="P3862" s="61"/>
    </row>
    <row r="3863" spans="6:16">
      <c r="F3863" s="63"/>
      <c r="G3863" s="62"/>
      <c r="I3863" s="61"/>
      <c r="K3863" s="62"/>
      <c r="L3863" s="62"/>
      <c r="P3863" s="61"/>
    </row>
    <row r="3864" spans="6:16">
      <c r="F3864" s="63"/>
      <c r="G3864" s="62"/>
      <c r="I3864" s="61"/>
      <c r="K3864" s="62"/>
      <c r="L3864" s="62"/>
      <c r="P3864" s="61"/>
    </row>
    <row r="3865" spans="6:16">
      <c r="F3865" s="63"/>
      <c r="G3865" s="62"/>
      <c r="I3865" s="61"/>
      <c r="K3865" s="62"/>
      <c r="L3865" s="62"/>
      <c r="P3865" s="61"/>
    </row>
    <row r="3866" spans="6:16">
      <c r="F3866" s="63"/>
      <c r="G3866" s="62"/>
      <c r="I3866" s="61"/>
      <c r="K3866" s="62"/>
      <c r="L3866" s="62"/>
      <c r="P3866" s="61"/>
    </row>
    <row r="3867" spans="6:16">
      <c r="F3867" s="63"/>
      <c r="G3867" s="62"/>
      <c r="I3867" s="61"/>
      <c r="K3867" s="62"/>
      <c r="L3867" s="62"/>
      <c r="P3867" s="61"/>
    </row>
    <row r="3868" spans="6:16">
      <c r="F3868" s="63"/>
      <c r="G3868" s="62"/>
      <c r="I3868" s="61"/>
      <c r="K3868" s="62"/>
      <c r="L3868" s="62"/>
      <c r="P3868" s="61"/>
    </row>
    <row r="3869" spans="6:16">
      <c r="F3869" s="63"/>
      <c r="G3869" s="62"/>
      <c r="I3869" s="61"/>
      <c r="K3869" s="62"/>
      <c r="L3869" s="62"/>
      <c r="P3869" s="61"/>
    </row>
    <row r="3870" spans="6:16">
      <c r="F3870" s="63"/>
      <c r="G3870" s="62"/>
      <c r="I3870" s="61"/>
      <c r="K3870" s="62"/>
      <c r="L3870" s="62"/>
      <c r="P3870" s="61"/>
    </row>
    <row r="3871" spans="6:16">
      <c r="F3871" s="63"/>
      <c r="G3871" s="62"/>
      <c r="I3871" s="61"/>
      <c r="K3871" s="62"/>
      <c r="L3871" s="62"/>
      <c r="P3871" s="61"/>
    </row>
    <row r="3872" spans="6:16">
      <c r="F3872" s="63"/>
      <c r="G3872" s="62"/>
      <c r="I3872" s="61"/>
      <c r="K3872" s="62"/>
      <c r="L3872" s="62"/>
      <c r="P3872" s="61"/>
    </row>
    <row r="3873" spans="6:16">
      <c r="F3873" s="63"/>
      <c r="G3873" s="62"/>
      <c r="I3873" s="61"/>
      <c r="K3873" s="62"/>
      <c r="L3873" s="62"/>
      <c r="P3873" s="61"/>
    </row>
    <row r="3874" spans="6:16">
      <c r="F3874" s="63"/>
      <c r="G3874" s="62"/>
      <c r="I3874" s="61"/>
      <c r="K3874" s="62"/>
      <c r="L3874" s="62"/>
      <c r="P3874" s="61"/>
    </row>
    <row r="3875" spans="6:16">
      <c r="F3875" s="63"/>
      <c r="G3875" s="62"/>
      <c r="I3875" s="61"/>
      <c r="K3875" s="62"/>
      <c r="L3875" s="62"/>
      <c r="P3875" s="61"/>
    </row>
    <row r="3876" spans="6:16">
      <c r="F3876" s="63"/>
      <c r="G3876" s="62"/>
      <c r="I3876" s="61"/>
      <c r="K3876" s="62"/>
      <c r="L3876" s="62"/>
      <c r="P3876" s="61"/>
    </row>
    <row r="3877" spans="6:16">
      <c r="F3877" s="63"/>
      <c r="G3877" s="62"/>
      <c r="I3877" s="61"/>
      <c r="K3877" s="62"/>
      <c r="L3877" s="62"/>
      <c r="P3877" s="61"/>
    </row>
    <row r="3878" spans="6:16">
      <c r="F3878" s="63"/>
      <c r="G3878" s="62"/>
      <c r="I3878" s="61"/>
      <c r="K3878" s="62"/>
      <c r="L3878" s="62"/>
      <c r="P3878" s="61"/>
    </row>
    <row r="3879" spans="6:16">
      <c r="F3879" s="63"/>
      <c r="G3879" s="62"/>
      <c r="I3879" s="61"/>
      <c r="K3879" s="62"/>
      <c r="L3879" s="62"/>
      <c r="P3879" s="61"/>
    </row>
    <row r="3880" spans="6:16">
      <c r="F3880" s="63"/>
      <c r="G3880" s="62"/>
      <c r="I3880" s="61"/>
      <c r="K3880" s="62"/>
      <c r="L3880" s="62"/>
      <c r="P3880" s="61"/>
    </row>
    <row r="3881" spans="6:16">
      <c r="F3881" s="63"/>
      <c r="G3881" s="62"/>
      <c r="I3881" s="61"/>
      <c r="K3881" s="62"/>
      <c r="L3881" s="62"/>
      <c r="P3881" s="61"/>
    </row>
    <row r="3882" spans="6:16">
      <c r="F3882" s="63"/>
      <c r="G3882" s="62"/>
      <c r="I3882" s="61"/>
      <c r="K3882" s="62"/>
      <c r="L3882" s="62"/>
      <c r="P3882" s="61"/>
    </row>
    <row r="3883" spans="6:16">
      <c r="F3883" s="63"/>
      <c r="G3883" s="62"/>
      <c r="I3883" s="61"/>
      <c r="K3883" s="62"/>
      <c r="L3883" s="62"/>
      <c r="P3883" s="61"/>
    </row>
    <row r="3884" spans="6:16">
      <c r="F3884" s="63"/>
      <c r="G3884" s="62"/>
      <c r="I3884" s="61"/>
      <c r="K3884" s="62"/>
      <c r="L3884" s="62"/>
      <c r="P3884" s="61"/>
    </row>
    <row r="3885" spans="6:16">
      <c r="F3885" s="63"/>
      <c r="G3885" s="62"/>
      <c r="I3885" s="61"/>
      <c r="K3885" s="62"/>
      <c r="L3885" s="62"/>
      <c r="P3885" s="61"/>
    </row>
    <row r="3886" spans="6:16">
      <c r="F3886" s="63"/>
      <c r="G3886" s="62"/>
      <c r="I3886" s="61"/>
      <c r="K3886" s="62"/>
      <c r="L3886" s="62"/>
      <c r="P3886" s="61"/>
    </row>
    <row r="3887" spans="6:16">
      <c r="F3887" s="63"/>
      <c r="G3887" s="62"/>
      <c r="I3887" s="61"/>
      <c r="K3887" s="62"/>
      <c r="L3887" s="62"/>
      <c r="P3887" s="61"/>
    </row>
    <row r="3888" spans="6:16">
      <c r="F3888" s="63"/>
      <c r="G3888" s="62"/>
      <c r="I3888" s="61"/>
      <c r="K3888" s="62"/>
      <c r="L3888" s="62"/>
      <c r="P3888" s="61"/>
    </row>
    <row r="3889" spans="6:16">
      <c r="F3889" s="63"/>
      <c r="G3889" s="62"/>
      <c r="I3889" s="61"/>
      <c r="K3889" s="62"/>
      <c r="L3889" s="62"/>
      <c r="P3889" s="61"/>
    </row>
    <row r="3890" spans="6:16">
      <c r="F3890" s="63"/>
      <c r="G3890" s="62"/>
      <c r="I3890" s="61"/>
      <c r="K3890" s="62"/>
      <c r="L3890" s="62"/>
      <c r="P3890" s="61"/>
    </row>
    <row r="3891" spans="6:16">
      <c r="F3891" s="63"/>
      <c r="G3891" s="62"/>
      <c r="I3891" s="61"/>
      <c r="K3891" s="62"/>
      <c r="L3891" s="62"/>
      <c r="P3891" s="61"/>
    </row>
    <row r="3892" spans="6:16">
      <c r="F3892" s="63"/>
      <c r="G3892" s="62"/>
      <c r="I3892" s="61"/>
      <c r="K3892" s="62"/>
      <c r="L3892" s="62"/>
      <c r="P3892" s="61"/>
    </row>
    <row r="3893" spans="6:16">
      <c r="F3893" s="63"/>
      <c r="G3893" s="62"/>
      <c r="I3893" s="61"/>
      <c r="K3893" s="62"/>
      <c r="L3893" s="62"/>
      <c r="P3893" s="61"/>
    </row>
    <row r="3894" spans="6:16">
      <c r="F3894" s="63"/>
      <c r="G3894" s="62"/>
      <c r="I3894" s="61"/>
      <c r="K3894" s="62"/>
      <c r="L3894" s="62"/>
      <c r="P3894" s="61"/>
    </row>
    <row r="3895" spans="6:16">
      <c r="F3895" s="63"/>
      <c r="G3895" s="62"/>
      <c r="I3895" s="61"/>
      <c r="K3895" s="62"/>
      <c r="L3895" s="62"/>
      <c r="P3895" s="61"/>
    </row>
    <row r="3896" spans="6:16">
      <c r="F3896" s="63"/>
      <c r="G3896" s="62"/>
      <c r="I3896" s="61"/>
      <c r="K3896" s="62"/>
      <c r="L3896" s="62"/>
      <c r="P3896" s="61"/>
    </row>
    <row r="3897" spans="6:16">
      <c r="F3897" s="63"/>
      <c r="G3897" s="62"/>
      <c r="I3897" s="61"/>
      <c r="K3897" s="62"/>
      <c r="L3897" s="62"/>
      <c r="P3897" s="61"/>
    </row>
    <row r="3898" spans="6:16">
      <c r="F3898" s="63"/>
      <c r="G3898" s="62"/>
      <c r="I3898" s="61"/>
      <c r="K3898" s="62"/>
      <c r="L3898" s="62"/>
      <c r="P3898" s="61"/>
    </row>
    <row r="3899" spans="6:16">
      <c r="F3899" s="63"/>
      <c r="G3899" s="62"/>
      <c r="I3899" s="61"/>
      <c r="K3899" s="62"/>
      <c r="L3899" s="62"/>
      <c r="P3899" s="61"/>
    </row>
    <row r="3900" spans="6:16">
      <c r="F3900" s="63"/>
      <c r="G3900" s="62"/>
      <c r="I3900" s="61"/>
      <c r="K3900" s="62"/>
      <c r="L3900" s="62"/>
      <c r="P3900" s="61"/>
    </row>
    <row r="3901" spans="6:16">
      <c r="F3901" s="63"/>
      <c r="G3901" s="62"/>
      <c r="I3901" s="61"/>
      <c r="K3901" s="62"/>
      <c r="L3901" s="62"/>
      <c r="P3901" s="61"/>
    </row>
    <row r="3902" spans="6:16">
      <c r="F3902" s="63"/>
      <c r="G3902" s="62"/>
      <c r="I3902" s="61"/>
      <c r="K3902" s="62"/>
      <c r="L3902" s="62"/>
      <c r="P3902" s="61"/>
    </row>
    <row r="3903" spans="6:16">
      <c r="F3903" s="63"/>
      <c r="G3903" s="62"/>
      <c r="I3903" s="61"/>
      <c r="K3903" s="62"/>
      <c r="L3903" s="62"/>
      <c r="P3903" s="61"/>
    </row>
    <row r="3904" spans="6:16">
      <c r="F3904" s="63"/>
      <c r="G3904" s="62"/>
      <c r="I3904" s="61"/>
      <c r="K3904" s="62"/>
      <c r="L3904" s="62"/>
      <c r="P3904" s="61"/>
    </row>
    <row r="3905" spans="6:16">
      <c r="F3905" s="63"/>
      <c r="G3905" s="62"/>
      <c r="I3905" s="61"/>
      <c r="K3905" s="62"/>
      <c r="L3905" s="62"/>
      <c r="P3905" s="61"/>
    </row>
    <row r="3906" spans="6:16">
      <c r="F3906" s="63"/>
      <c r="G3906" s="62"/>
      <c r="I3906" s="61"/>
      <c r="K3906" s="62"/>
      <c r="L3906" s="62"/>
      <c r="P3906" s="61"/>
    </row>
    <row r="3907" spans="6:16">
      <c r="F3907" s="63"/>
      <c r="G3907" s="62"/>
      <c r="I3907" s="61"/>
      <c r="K3907" s="62"/>
      <c r="L3907" s="62"/>
      <c r="P3907" s="61"/>
    </row>
    <row r="3908" spans="6:16">
      <c r="F3908" s="63"/>
      <c r="G3908" s="62"/>
      <c r="I3908" s="61"/>
      <c r="K3908" s="62"/>
      <c r="L3908" s="62"/>
      <c r="P3908" s="61"/>
    </row>
    <row r="3909" spans="6:16">
      <c r="F3909" s="63"/>
      <c r="G3909" s="62"/>
      <c r="I3909" s="61"/>
      <c r="K3909" s="62"/>
      <c r="L3909" s="62"/>
      <c r="P3909" s="61"/>
    </row>
    <row r="3910" spans="6:16">
      <c r="F3910" s="63"/>
      <c r="G3910" s="62"/>
      <c r="I3910" s="61"/>
      <c r="K3910" s="62"/>
      <c r="L3910" s="62"/>
      <c r="P3910" s="61"/>
    </row>
    <row r="3911" spans="6:16">
      <c r="F3911" s="63"/>
      <c r="G3911" s="62"/>
      <c r="I3911" s="61"/>
      <c r="K3911" s="62"/>
      <c r="L3911" s="62"/>
      <c r="P3911" s="61"/>
    </row>
    <row r="3912" spans="6:16">
      <c r="F3912" s="63"/>
      <c r="G3912" s="62"/>
      <c r="I3912" s="61"/>
      <c r="K3912" s="62"/>
      <c r="L3912" s="62"/>
      <c r="P3912" s="61"/>
    </row>
    <row r="3913" spans="6:16">
      <c r="F3913" s="63"/>
      <c r="G3913" s="62"/>
      <c r="I3913" s="61"/>
      <c r="K3913" s="62"/>
      <c r="L3913" s="62"/>
      <c r="P3913" s="61"/>
    </row>
    <row r="3914" spans="6:16">
      <c r="F3914" s="63"/>
      <c r="G3914" s="62"/>
      <c r="I3914" s="61"/>
      <c r="K3914" s="62"/>
      <c r="L3914" s="62"/>
      <c r="P3914" s="61"/>
    </row>
    <row r="3915" spans="6:16">
      <c r="F3915" s="63"/>
      <c r="G3915" s="62"/>
      <c r="I3915" s="61"/>
      <c r="K3915" s="62"/>
      <c r="L3915" s="62"/>
      <c r="P3915" s="61"/>
    </row>
    <row r="3916" spans="6:16">
      <c r="F3916" s="63"/>
      <c r="G3916" s="62"/>
      <c r="I3916" s="61"/>
      <c r="K3916" s="62"/>
      <c r="L3916" s="62"/>
      <c r="P3916" s="61"/>
    </row>
    <row r="3917" spans="6:16">
      <c r="F3917" s="63"/>
      <c r="G3917" s="62"/>
      <c r="I3917" s="61"/>
      <c r="K3917" s="62"/>
      <c r="L3917" s="62"/>
      <c r="P3917" s="61"/>
    </row>
    <row r="3918" spans="6:16">
      <c r="F3918" s="63"/>
      <c r="G3918" s="62"/>
      <c r="I3918" s="61"/>
      <c r="K3918" s="62"/>
      <c r="L3918" s="62"/>
      <c r="P3918" s="61"/>
    </row>
    <row r="3919" spans="6:16">
      <c r="F3919" s="63"/>
      <c r="G3919" s="62"/>
      <c r="I3919" s="61"/>
      <c r="K3919" s="62"/>
      <c r="L3919" s="62"/>
      <c r="P3919" s="61"/>
    </row>
    <row r="3920" spans="6:16">
      <c r="F3920" s="63"/>
      <c r="G3920" s="62"/>
      <c r="I3920" s="61"/>
      <c r="K3920" s="62"/>
      <c r="L3920" s="62"/>
      <c r="P3920" s="61"/>
    </row>
    <row r="3921" spans="6:16">
      <c r="F3921" s="63"/>
      <c r="G3921" s="62"/>
      <c r="I3921" s="61"/>
      <c r="K3921" s="62"/>
      <c r="L3921" s="62"/>
      <c r="P3921" s="61"/>
    </row>
    <row r="3922" spans="6:16">
      <c r="F3922" s="63"/>
      <c r="G3922" s="62"/>
      <c r="I3922" s="61"/>
      <c r="K3922" s="62"/>
      <c r="L3922" s="62"/>
      <c r="P3922" s="61"/>
    </row>
    <row r="3923" spans="6:16">
      <c r="F3923" s="63"/>
      <c r="G3923" s="62"/>
      <c r="I3923" s="61"/>
      <c r="K3923" s="62"/>
      <c r="L3923" s="62"/>
      <c r="P3923" s="61"/>
    </row>
    <row r="3924" spans="6:16">
      <c r="F3924" s="63"/>
      <c r="G3924" s="62"/>
      <c r="I3924" s="61"/>
      <c r="K3924" s="62"/>
      <c r="L3924" s="62"/>
      <c r="P3924" s="61"/>
    </row>
    <row r="3925" spans="6:16">
      <c r="F3925" s="63"/>
      <c r="G3925" s="62"/>
      <c r="I3925" s="61"/>
      <c r="K3925" s="62"/>
      <c r="L3925" s="62"/>
      <c r="P3925" s="61"/>
    </row>
    <row r="3926" spans="6:16">
      <c r="F3926" s="63"/>
      <c r="G3926" s="62"/>
      <c r="I3926" s="61"/>
      <c r="K3926" s="62"/>
      <c r="L3926" s="62"/>
      <c r="P3926" s="61"/>
    </row>
    <row r="3927" spans="6:16">
      <c r="F3927" s="63"/>
      <c r="G3927" s="62"/>
      <c r="I3927" s="61"/>
      <c r="K3927" s="62"/>
      <c r="L3927" s="62"/>
      <c r="P3927" s="61"/>
    </row>
    <row r="3928" spans="6:16">
      <c r="F3928" s="63"/>
      <c r="G3928" s="62"/>
      <c r="I3928" s="61"/>
      <c r="K3928" s="62"/>
      <c r="L3928" s="62"/>
      <c r="P3928" s="61"/>
    </row>
    <row r="3929" spans="6:16">
      <c r="F3929" s="63"/>
      <c r="G3929" s="62"/>
      <c r="I3929" s="61"/>
      <c r="K3929" s="62"/>
      <c r="L3929" s="62"/>
      <c r="P3929" s="61"/>
    </row>
    <row r="3930" spans="6:16">
      <c r="F3930" s="63"/>
      <c r="G3930" s="62"/>
      <c r="I3930" s="61"/>
      <c r="K3930" s="62"/>
      <c r="L3930" s="62"/>
      <c r="P3930" s="61"/>
    </row>
    <row r="3931" spans="6:16">
      <c r="F3931" s="63"/>
      <c r="G3931" s="62"/>
      <c r="I3931" s="61"/>
      <c r="K3931" s="62"/>
      <c r="L3931" s="62"/>
      <c r="P3931" s="61"/>
    </row>
    <row r="3932" spans="6:16">
      <c r="F3932" s="63"/>
      <c r="G3932" s="62"/>
      <c r="I3932" s="61"/>
      <c r="K3932" s="62"/>
      <c r="L3932" s="62"/>
      <c r="P3932" s="61"/>
    </row>
    <row r="3933" spans="6:16">
      <c r="F3933" s="63"/>
      <c r="G3933" s="62"/>
      <c r="I3933" s="61"/>
      <c r="K3933" s="62"/>
      <c r="L3933" s="62"/>
      <c r="P3933" s="61"/>
    </row>
    <row r="3934" spans="6:16">
      <c r="F3934" s="63"/>
      <c r="G3934" s="62"/>
      <c r="I3934" s="61"/>
      <c r="K3934" s="62"/>
      <c r="L3934" s="62"/>
      <c r="P3934" s="61"/>
    </row>
    <row r="3935" spans="6:16">
      <c r="F3935" s="63"/>
      <c r="G3935" s="62"/>
      <c r="I3935" s="61"/>
      <c r="K3935" s="62"/>
      <c r="L3935" s="62"/>
      <c r="P3935" s="61"/>
    </row>
    <row r="3936" spans="6:16">
      <c r="F3936" s="63"/>
      <c r="G3936" s="62"/>
      <c r="I3936" s="61"/>
      <c r="K3936" s="62"/>
      <c r="L3936" s="62"/>
      <c r="P3936" s="61"/>
    </row>
    <row r="3937" spans="6:16">
      <c r="F3937" s="63"/>
      <c r="G3937" s="62"/>
      <c r="I3937" s="61"/>
      <c r="K3937" s="62"/>
      <c r="L3937" s="62"/>
      <c r="P3937" s="61"/>
    </row>
    <row r="3938" spans="6:16">
      <c r="F3938" s="63"/>
      <c r="G3938" s="62"/>
      <c r="I3938" s="61"/>
      <c r="K3938" s="62"/>
      <c r="L3938" s="62"/>
      <c r="P3938" s="61"/>
    </row>
    <row r="3939" spans="6:16">
      <c r="F3939" s="63"/>
      <c r="G3939" s="62"/>
      <c r="I3939" s="61"/>
      <c r="K3939" s="62"/>
      <c r="L3939" s="62"/>
      <c r="P3939" s="61"/>
    </row>
    <row r="3940" spans="6:16">
      <c r="F3940" s="63"/>
      <c r="G3940" s="62"/>
      <c r="I3940" s="61"/>
      <c r="K3940" s="62"/>
      <c r="L3940" s="62"/>
      <c r="P3940" s="61"/>
    </row>
    <row r="3941" spans="6:16">
      <c r="F3941" s="63"/>
      <c r="G3941" s="62"/>
      <c r="I3941" s="61"/>
      <c r="K3941" s="62"/>
      <c r="L3941" s="62"/>
      <c r="P3941" s="61"/>
    </row>
    <row r="3942" spans="6:16">
      <c r="F3942" s="63"/>
      <c r="G3942" s="62"/>
      <c r="I3942" s="61"/>
      <c r="K3942" s="62"/>
      <c r="L3942" s="62"/>
      <c r="P3942" s="61"/>
    </row>
    <row r="3943" spans="6:16">
      <c r="F3943" s="63"/>
      <c r="G3943" s="62"/>
      <c r="I3943" s="61"/>
      <c r="K3943" s="62"/>
      <c r="L3943" s="62"/>
      <c r="P3943" s="61"/>
    </row>
    <row r="3944" spans="6:16">
      <c r="F3944" s="63"/>
      <c r="G3944" s="62"/>
      <c r="I3944" s="61"/>
      <c r="K3944" s="62"/>
      <c r="L3944" s="62"/>
      <c r="P3944" s="61"/>
    </row>
    <row r="3945" spans="6:16">
      <c r="F3945" s="63"/>
      <c r="G3945" s="62"/>
      <c r="I3945" s="61"/>
      <c r="K3945" s="62"/>
      <c r="L3945" s="62"/>
      <c r="P3945" s="61"/>
    </row>
    <row r="3946" spans="6:16">
      <c r="F3946" s="63"/>
      <c r="G3946" s="62"/>
      <c r="I3946" s="61"/>
      <c r="K3946" s="62"/>
      <c r="L3946" s="62"/>
      <c r="P3946" s="61"/>
    </row>
    <row r="3947" spans="6:16">
      <c r="F3947" s="63"/>
      <c r="G3947" s="62"/>
      <c r="I3947" s="61"/>
      <c r="K3947" s="62"/>
      <c r="L3947" s="62"/>
      <c r="P3947" s="61"/>
    </row>
    <row r="3948" spans="6:16">
      <c r="F3948" s="63"/>
      <c r="G3948" s="62"/>
      <c r="I3948" s="61"/>
      <c r="K3948" s="62"/>
      <c r="L3948" s="62"/>
      <c r="P3948" s="61"/>
    </row>
    <row r="3949" spans="6:16">
      <c r="F3949" s="63"/>
      <c r="G3949" s="62"/>
      <c r="I3949" s="61"/>
      <c r="K3949" s="62"/>
      <c r="L3949" s="62"/>
      <c r="P3949" s="61"/>
    </row>
    <row r="3950" spans="6:16">
      <c r="F3950" s="63"/>
      <c r="G3950" s="62"/>
      <c r="I3950" s="61"/>
      <c r="K3950" s="62"/>
      <c r="L3950" s="62"/>
      <c r="P3950" s="61"/>
    </row>
    <row r="3951" spans="6:16">
      <c r="F3951" s="63"/>
      <c r="G3951" s="62"/>
      <c r="I3951" s="61"/>
      <c r="K3951" s="62"/>
      <c r="L3951" s="62"/>
      <c r="P3951" s="61"/>
    </row>
    <row r="3952" spans="6:16">
      <c r="F3952" s="63"/>
      <c r="G3952" s="62"/>
      <c r="I3952" s="61"/>
      <c r="K3952" s="62"/>
      <c r="L3952" s="62"/>
      <c r="P3952" s="61"/>
    </row>
    <row r="3953" spans="6:16">
      <c r="F3953" s="63"/>
      <c r="G3953" s="62"/>
      <c r="I3953" s="61"/>
      <c r="K3953" s="62"/>
      <c r="L3953" s="62"/>
      <c r="P3953" s="61"/>
    </row>
    <row r="3954" spans="6:16">
      <c r="F3954" s="63"/>
      <c r="G3954" s="62"/>
      <c r="I3954" s="61"/>
      <c r="K3954" s="62"/>
      <c r="L3954" s="62"/>
      <c r="P3954" s="61"/>
    </row>
    <row r="3955" spans="6:16">
      <c r="F3955" s="63"/>
      <c r="G3955" s="62"/>
      <c r="I3955" s="61"/>
      <c r="K3955" s="62"/>
      <c r="L3955" s="62"/>
      <c r="P3955" s="61"/>
    </row>
    <row r="3956" spans="6:16">
      <c r="F3956" s="63"/>
      <c r="G3956" s="62"/>
      <c r="I3956" s="61"/>
      <c r="K3956" s="62"/>
      <c r="L3956" s="62"/>
      <c r="P3956" s="61"/>
    </row>
    <row r="3957" spans="6:16">
      <c r="F3957" s="63"/>
      <c r="G3957" s="62"/>
      <c r="I3957" s="61"/>
      <c r="K3957" s="62"/>
      <c r="L3957" s="62"/>
      <c r="P3957" s="61"/>
    </row>
    <row r="3958" spans="6:16">
      <c r="F3958" s="63"/>
      <c r="G3958" s="62"/>
      <c r="I3958" s="61"/>
      <c r="K3958" s="62"/>
      <c r="L3958" s="62"/>
      <c r="P3958" s="61"/>
    </row>
    <row r="3959" spans="6:16">
      <c r="F3959" s="63"/>
      <c r="G3959" s="62"/>
      <c r="I3959" s="61"/>
      <c r="K3959" s="62"/>
      <c r="L3959" s="62"/>
      <c r="P3959" s="61"/>
    </row>
    <row r="3960" spans="6:16">
      <c r="F3960" s="63"/>
      <c r="G3960" s="62"/>
      <c r="I3960" s="61"/>
      <c r="K3960" s="62"/>
      <c r="L3960" s="62"/>
      <c r="P3960" s="61"/>
    </row>
    <row r="3961" spans="6:16">
      <c r="F3961" s="63"/>
      <c r="G3961" s="62"/>
      <c r="I3961" s="61"/>
      <c r="K3961" s="62"/>
      <c r="L3961" s="62"/>
      <c r="P3961" s="61"/>
    </row>
    <row r="3962" spans="6:16">
      <c r="F3962" s="63"/>
      <c r="G3962" s="62"/>
      <c r="I3962" s="61"/>
      <c r="K3962" s="62"/>
      <c r="L3962" s="62"/>
      <c r="P3962" s="61"/>
    </row>
    <row r="3963" spans="6:16">
      <c r="F3963" s="63"/>
      <c r="G3963" s="62"/>
      <c r="I3963" s="61"/>
      <c r="K3963" s="62"/>
      <c r="L3963" s="62"/>
      <c r="P3963" s="61"/>
    </row>
    <row r="3964" spans="6:16">
      <c r="F3964" s="63"/>
      <c r="G3964" s="62"/>
      <c r="I3964" s="61"/>
      <c r="K3964" s="62"/>
      <c r="L3964" s="62"/>
      <c r="P3964" s="61"/>
    </row>
    <row r="3965" spans="6:16">
      <c r="F3965" s="63"/>
      <c r="G3965" s="62"/>
      <c r="I3965" s="61"/>
      <c r="K3965" s="62"/>
      <c r="L3965" s="62"/>
      <c r="P3965" s="61"/>
    </row>
    <row r="3966" spans="6:16">
      <c r="F3966" s="63"/>
      <c r="G3966" s="62"/>
      <c r="I3966" s="61"/>
      <c r="K3966" s="62"/>
      <c r="L3966" s="62"/>
      <c r="P3966" s="61"/>
    </row>
    <row r="3967" spans="6:16">
      <c r="F3967" s="63"/>
      <c r="G3967" s="62"/>
      <c r="I3967" s="61"/>
      <c r="K3967" s="62"/>
      <c r="L3967" s="62"/>
      <c r="P3967" s="61"/>
    </row>
    <row r="3968" spans="6:16">
      <c r="F3968" s="63"/>
      <c r="G3968" s="62"/>
      <c r="I3968" s="61"/>
      <c r="K3968" s="62"/>
      <c r="L3968" s="62"/>
      <c r="P3968" s="61"/>
    </row>
    <row r="3969" spans="6:16">
      <c r="F3969" s="63"/>
      <c r="G3969" s="62"/>
      <c r="I3969" s="61"/>
      <c r="K3969" s="62"/>
      <c r="L3969" s="62"/>
      <c r="P3969" s="61"/>
    </row>
    <row r="3970" spans="6:16">
      <c r="F3970" s="63"/>
      <c r="G3970" s="62"/>
      <c r="I3970" s="61"/>
      <c r="K3970" s="62"/>
      <c r="L3970" s="62"/>
      <c r="P3970" s="61"/>
    </row>
    <row r="3971" spans="6:16">
      <c r="F3971" s="63"/>
      <c r="G3971" s="62"/>
      <c r="I3971" s="61"/>
      <c r="K3971" s="62"/>
      <c r="L3971" s="62"/>
      <c r="P3971" s="61"/>
    </row>
    <row r="3972" spans="6:16">
      <c r="F3972" s="63"/>
      <c r="G3972" s="62"/>
      <c r="I3972" s="61"/>
      <c r="K3972" s="62"/>
      <c r="L3972" s="62"/>
      <c r="P3972" s="61"/>
    </row>
    <row r="3973" spans="6:16">
      <c r="F3973" s="63"/>
      <c r="G3973" s="62"/>
      <c r="I3973" s="61"/>
      <c r="K3973" s="62"/>
      <c r="L3973" s="62"/>
      <c r="P3973" s="61"/>
    </row>
    <row r="3974" spans="6:16">
      <c r="F3974" s="63"/>
      <c r="G3974" s="62"/>
      <c r="I3974" s="61"/>
      <c r="K3974" s="62"/>
      <c r="L3974" s="62"/>
      <c r="P3974" s="61"/>
    </row>
    <row r="3975" spans="6:16">
      <c r="F3975" s="63"/>
      <c r="G3975" s="62"/>
      <c r="I3975" s="61"/>
      <c r="K3975" s="62"/>
      <c r="L3975" s="62"/>
      <c r="P3975" s="61"/>
    </row>
    <row r="3976" spans="6:16">
      <c r="F3976" s="63"/>
      <c r="G3976" s="62"/>
      <c r="I3976" s="61"/>
      <c r="K3976" s="62"/>
      <c r="L3976" s="62"/>
      <c r="P3976" s="61"/>
    </row>
    <row r="3977" spans="6:16">
      <c r="F3977" s="63"/>
      <c r="G3977" s="62"/>
      <c r="I3977" s="61"/>
      <c r="K3977" s="62"/>
      <c r="L3977" s="62"/>
      <c r="P3977" s="61"/>
    </row>
    <row r="3978" spans="6:16">
      <c r="F3978" s="63"/>
      <c r="G3978" s="62"/>
      <c r="I3978" s="61"/>
      <c r="K3978" s="62"/>
      <c r="L3978" s="62"/>
      <c r="P3978" s="61"/>
    </row>
    <row r="3979" spans="6:16">
      <c r="F3979" s="63"/>
      <c r="G3979" s="62"/>
      <c r="I3979" s="61"/>
      <c r="K3979" s="62"/>
      <c r="L3979" s="62"/>
      <c r="P3979" s="61"/>
    </row>
    <row r="3980" spans="6:16">
      <c r="F3980" s="63"/>
      <c r="G3980" s="62"/>
      <c r="I3980" s="61"/>
      <c r="K3980" s="62"/>
      <c r="L3980" s="62"/>
      <c r="P3980" s="61"/>
    </row>
    <row r="3981" spans="6:16">
      <c r="F3981" s="63"/>
      <c r="G3981" s="62"/>
      <c r="I3981" s="61"/>
      <c r="K3981" s="62"/>
      <c r="L3981" s="62"/>
      <c r="P3981" s="61"/>
    </row>
    <row r="3982" spans="6:16">
      <c r="F3982" s="63"/>
      <c r="G3982" s="62"/>
      <c r="I3982" s="61"/>
      <c r="K3982" s="62"/>
      <c r="L3982" s="62"/>
      <c r="P3982" s="61"/>
    </row>
    <row r="3983" spans="6:16">
      <c r="F3983" s="63"/>
      <c r="G3983" s="62"/>
      <c r="I3983" s="61"/>
      <c r="K3983" s="62"/>
      <c r="L3983" s="62"/>
      <c r="P3983" s="61"/>
    </row>
    <row r="3984" spans="6:16">
      <c r="F3984" s="63"/>
      <c r="G3984" s="62"/>
      <c r="I3984" s="61"/>
      <c r="K3984" s="62"/>
      <c r="L3984" s="62"/>
      <c r="P3984" s="61"/>
    </row>
    <row r="3985" spans="6:16">
      <c r="F3985" s="63"/>
      <c r="G3985" s="62"/>
      <c r="I3985" s="61"/>
      <c r="K3985" s="62"/>
      <c r="L3985" s="62"/>
      <c r="P3985" s="61"/>
    </row>
    <row r="3986" spans="6:16">
      <c r="F3986" s="63"/>
      <c r="G3986" s="62"/>
      <c r="I3986" s="61"/>
      <c r="K3986" s="62"/>
      <c r="L3986" s="62"/>
      <c r="P3986" s="61"/>
    </row>
    <row r="3987" spans="6:16">
      <c r="F3987" s="63"/>
      <c r="G3987" s="62"/>
      <c r="I3987" s="61"/>
      <c r="K3987" s="62"/>
      <c r="L3987" s="62"/>
      <c r="P3987" s="61"/>
    </row>
    <row r="3988" spans="6:16">
      <c r="F3988" s="63"/>
      <c r="G3988" s="62"/>
      <c r="I3988" s="61"/>
      <c r="K3988" s="62"/>
      <c r="L3988" s="62"/>
      <c r="P3988" s="61"/>
    </row>
    <row r="3989" spans="6:16">
      <c r="F3989" s="63"/>
      <c r="G3989" s="62"/>
      <c r="I3989" s="61"/>
      <c r="K3989" s="62"/>
      <c r="L3989" s="62"/>
      <c r="P3989" s="61"/>
    </row>
    <row r="3990" spans="6:16">
      <c r="F3990" s="63"/>
      <c r="G3990" s="62"/>
      <c r="I3990" s="61"/>
      <c r="K3990" s="62"/>
      <c r="L3990" s="62"/>
      <c r="P3990" s="61"/>
    </row>
    <row r="3991" spans="6:16">
      <c r="F3991" s="63"/>
      <c r="G3991" s="62"/>
      <c r="I3991" s="61"/>
      <c r="K3991" s="62"/>
      <c r="L3991" s="62"/>
      <c r="P3991" s="61"/>
    </row>
    <row r="3992" spans="6:16">
      <c r="F3992" s="63"/>
      <c r="G3992" s="62"/>
      <c r="I3992" s="61"/>
      <c r="K3992" s="62"/>
      <c r="L3992" s="62"/>
      <c r="P3992" s="61"/>
    </row>
    <row r="3993" spans="6:16">
      <c r="F3993" s="63"/>
      <c r="G3993" s="62"/>
      <c r="I3993" s="61"/>
      <c r="K3993" s="62"/>
      <c r="L3993" s="62"/>
      <c r="P3993" s="61"/>
    </row>
    <row r="3994" spans="6:16">
      <c r="F3994" s="63"/>
      <c r="G3994" s="62"/>
      <c r="I3994" s="61"/>
      <c r="K3994" s="62"/>
      <c r="L3994" s="62"/>
      <c r="P3994" s="61"/>
    </row>
    <row r="3995" spans="6:16">
      <c r="F3995" s="63"/>
      <c r="G3995" s="62"/>
      <c r="I3995" s="61"/>
      <c r="K3995" s="62"/>
      <c r="L3995" s="62"/>
      <c r="P3995" s="61"/>
    </row>
    <row r="3996" spans="6:16">
      <c r="F3996" s="63"/>
      <c r="G3996" s="62"/>
      <c r="I3996" s="61"/>
      <c r="K3996" s="62"/>
      <c r="L3996" s="62"/>
      <c r="P3996" s="61"/>
    </row>
    <row r="3997" spans="6:16">
      <c r="F3997" s="63"/>
      <c r="G3997" s="62"/>
      <c r="I3997" s="61"/>
      <c r="K3997" s="62"/>
      <c r="L3997" s="62"/>
      <c r="P3997" s="61"/>
    </row>
    <row r="3998" spans="6:16">
      <c r="F3998" s="63"/>
      <c r="G3998" s="62"/>
      <c r="I3998" s="61"/>
      <c r="K3998" s="62"/>
      <c r="L3998" s="62"/>
      <c r="P3998" s="61"/>
    </row>
    <row r="3999" spans="6:16">
      <c r="F3999" s="63"/>
      <c r="G3999" s="62"/>
      <c r="I3999" s="61"/>
      <c r="K3999" s="62"/>
      <c r="L3999" s="62"/>
      <c r="P3999" s="61"/>
    </row>
    <row r="4000" spans="6:16">
      <c r="F4000" s="63"/>
      <c r="G4000" s="62"/>
      <c r="I4000" s="61"/>
      <c r="K4000" s="62"/>
      <c r="L4000" s="62"/>
      <c r="P4000" s="61"/>
    </row>
    <row r="4001" spans="6:16">
      <c r="F4001" s="63"/>
      <c r="G4001" s="62"/>
      <c r="I4001" s="61"/>
      <c r="K4001" s="62"/>
      <c r="L4001" s="62"/>
      <c r="P4001" s="61"/>
    </row>
    <row r="4002" spans="6:16">
      <c r="F4002" s="63"/>
      <c r="G4002" s="62"/>
      <c r="I4002" s="61"/>
      <c r="K4002" s="62"/>
      <c r="L4002" s="62"/>
      <c r="P4002" s="61"/>
    </row>
    <row r="4003" spans="6:16">
      <c r="F4003" s="63"/>
      <c r="G4003" s="62"/>
      <c r="I4003" s="61"/>
      <c r="K4003" s="62"/>
      <c r="L4003" s="62"/>
      <c r="P4003" s="61"/>
    </row>
    <row r="4004" spans="6:16">
      <c r="F4004" s="63"/>
      <c r="G4004" s="62"/>
      <c r="I4004" s="61"/>
      <c r="K4004" s="62"/>
      <c r="L4004" s="62"/>
      <c r="P4004" s="61"/>
    </row>
    <row r="4005" spans="6:16">
      <c r="F4005" s="63"/>
      <c r="G4005" s="62"/>
      <c r="I4005" s="61"/>
      <c r="K4005" s="62"/>
      <c r="L4005" s="62"/>
      <c r="P4005" s="61"/>
    </row>
    <row r="4006" spans="6:16">
      <c r="F4006" s="63"/>
      <c r="G4006" s="62"/>
      <c r="I4006" s="61"/>
      <c r="K4006" s="62"/>
      <c r="L4006" s="62"/>
      <c r="P4006" s="61"/>
    </row>
    <row r="4007" spans="6:16">
      <c r="F4007" s="63"/>
      <c r="G4007" s="62"/>
      <c r="I4007" s="61"/>
      <c r="K4007" s="62"/>
      <c r="L4007" s="62"/>
      <c r="P4007" s="61"/>
    </row>
    <row r="4008" spans="6:16">
      <c r="F4008" s="63"/>
      <c r="G4008" s="62"/>
      <c r="I4008" s="61"/>
      <c r="K4008" s="62"/>
      <c r="L4008" s="62"/>
      <c r="P4008" s="61"/>
    </row>
    <row r="4009" spans="6:16">
      <c r="F4009" s="63"/>
      <c r="G4009" s="62"/>
      <c r="I4009" s="61"/>
      <c r="K4009" s="62"/>
      <c r="L4009" s="62"/>
      <c r="P4009" s="61"/>
    </row>
    <row r="4010" spans="6:16">
      <c r="F4010" s="63"/>
      <c r="G4010" s="62"/>
      <c r="I4010" s="61"/>
      <c r="K4010" s="62"/>
      <c r="L4010" s="62"/>
      <c r="P4010" s="61"/>
    </row>
    <row r="4011" spans="6:16">
      <c r="F4011" s="63"/>
      <c r="G4011" s="62"/>
      <c r="I4011" s="61"/>
      <c r="K4011" s="62"/>
      <c r="L4011" s="62"/>
      <c r="P4011" s="61"/>
    </row>
    <row r="4012" spans="6:16">
      <c r="F4012" s="63"/>
      <c r="G4012" s="62"/>
      <c r="I4012" s="61"/>
      <c r="K4012" s="62"/>
      <c r="L4012" s="62"/>
      <c r="P4012" s="61"/>
    </row>
    <row r="4013" spans="6:16">
      <c r="F4013" s="63"/>
      <c r="G4013" s="62"/>
      <c r="I4013" s="61"/>
      <c r="K4013" s="62"/>
      <c r="L4013" s="62"/>
      <c r="P4013" s="61"/>
    </row>
    <row r="4014" spans="6:16">
      <c r="F4014" s="63"/>
      <c r="G4014" s="62"/>
      <c r="I4014" s="61"/>
      <c r="K4014" s="62"/>
      <c r="L4014" s="62"/>
      <c r="P4014" s="61"/>
    </row>
    <row r="4015" spans="6:16">
      <c r="F4015" s="63"/>
      <c r="G4015" s="62"/>
      <c r="I4015" s="61"/>
      <c r="K4015" s="62"/>
      <c r="L4015" s="62"/>
      <c r="P4015" s="61"/>
    </row>
    <row r="4016" spans="6:16">
      <c r="F4016" s="63"/>
      <c r="G4016" s="62"/>
      <c r="I4016" s="61"/>
      <c r="K4016" s="62"/>
      <c r="L4016" s="62"/>
      <c r="P4016" s="61"/>
    </row>
    <row r="4017" spans="6:16">
      <c r="F4017" s="63"/>
      <c r="G4017" s="62"/>
      <c r="I4017" s="61"/>
      <c r="K4017" s="62"/>
      <c r="L4017" s="62"/>
      <c r="P4017" s="61"/>
    </row>
    <row r="4018" spans="6:16">
      <c r="F4018" s="63"/>
      <c r="G4018" s="62"/>
      <c r="I4018" s="61"/>
      <c r="K4018" s="62"/>
      <c r="L4018" s="62"/>
      <c r="P4018" s="61"/>
    </row>
    <row r="4019" spans="6:16">
      <c r="F4019" s="63"/>
      <c r="G4019" s="62"/>
      <c r="I4019" s="61"/>
      <c r="K4019" s="62"/>
      <c r="L4019" s="62"/>
      <c r="P4019" s="61"/>
    </row>
    <row r="4020" spans="6:16">
      <c r="F4020" s="63"/>
      <c r="G4020" s="62"/>
      <c r="I4020" s="61"/>
      <c r="K4020" s="62"/>
      <c r="L4020" s="62"/>
      <c r="P4020" s="61"/>
    </row>
    <row r="4021" spans="6:16">
      <c r="F4021" s="63"/>
      <c r="G4021" s="62"/>
      <c r="I4021" s="61"/>
      <c r="K4021" s="62"/>
      <c r="L4021" s="62"/>
      <c r="P4021" s="61"/>
    </row>
    <row r="4022" spans="6:16">
      <c r="F4022" s="63"/>
      <c r="G4022" s="62"/>
      <c r="I4022" s="61"/>
      <c r="K4022" s="62"/>
      <c r="L4022" s="62"/>
      <c r="P4022" s="61"/>
    </row>
    <row r="4023" spans="6:16">
      <c r="F4023" s="63"/>
      <c r="G4023" s="62"/>
      <c r="I4023" s="61"/>
      <c r="K4023" s="62"/>
      <c r="L4023" s="62"/>
      <c r="P4023" s="61"/>
    </row>
    <row r="4024" spans="6:16">
      <c r="F4024" s="63"/>
      <c r="G4024" s="62"/>
      <c r="I4024" s="61"/>
      <c r="K4024" s="62"/>
      <c r="L4024" s="62"/>
      <c r="P4024" s="61"/>
    </row>
    <row r="4025" spans="6:16">
      <c r="F4025" s="63"/>
      <c r="G4025" s="62"/>
      <c r="I4025" s="61"/>
      <c r="K4025" s="62"/>
      <c r="L4025" s="62"/>
      <c r="P4025" s="61"/>
    </row>
    <row r="4026" spans="6:16">
      <c r="F4026" s="63"/>
      <c r="G4026" s="62"/>
      <c r="I4026" s="61"/>
      <c r="K4026" s="62"/>
      <c r="L4026" s="62"/>
      <c r="P4026" s="61"/>
    </row>
    <row r="4027" spans="6:16">
      <c r="F4027" s="63"/>
      <c r="G4027" s="62"/>
      <c r="I4027" s="61"/>
      <c r="K4027" s="62"/>
      <c r="L4027" s="62"/>
      <c r="P4027" s="61"/>
    </row>
    <row r="4028" spans="6:16">
      <c r="F4028" s="63"/>
      <c r="G4028" s="62"/>
      <c r="I4028" s="61"/>
      <c r="K4028" s="62"/>
      <c r="L4028" s="62"/>
      <c r="P4028" s="61"/>
    </row>
    <row r="4029" spans="6:16">
      <c r="F4029" s="63"/>
      <c r="G4029" s="62"/>
      <c r="I4029" s="61"/>
      <c r="K4029" s="62"/>
      <c r="L4029" s="62"/>
      <c r="P4029" s="61"/>
    </row>
    <row r="4030" spans="6:16">
      <c r="F4030" s="63"/>
      <c r="G4030" s="62"/>
      <c r="I4030" s="61"/>
      <c r="K4030" s="62"/>
      <c r="L4030" s="62"/>
      <c r="P4030" s="61"/>
    </row>
    <row r="4031" spans="6:16">
      <c r="F4031" s="63"/>
      <c r="G4031" s="62"/>
      <c r="I4031" s="61"/>
      <c r="K4031" s="62"/>
      <c r="L4031" s="62"/>
      <c r="P4031" s="61"/>
    </row>
    <row r="4032" spans="6:16">
      <c r="F4032" s="63"/>
      <c r="G4032" s="62"/>
      <c r="I4032" s="61"/>
      <c r="K4032" s="62"/>
      <c r="L4032" s="62"/>
      <c r="P4032" s="61"/>
    </row>
    <row r="4033" spans="6:16">
      <c r="F4033" s="63"/>
      <c r="G4033" s="62"/>
      <c r="I4033" s="61"/>
      <c r="K4033" s="62"/>
      <c r="L4033" s="62"/>
      <c r="P4033" s="61"/>
    </row>
    <row r="4034" spans="6:16">
      <c r="F4034" s="63"/>
      <c r="G4034" s="62"/>
      <c r="I4034" s="61"/>
      <c r="K4034" s="62"/>
      <c r="L4034" s="62"/>
      <c r="P4034" s="61"/>
    </row>
    <row r="4035" spans="6:16">
      <c r="F4035" s="63"/>
      <c r="G4035" s="62"/>
      <c r="I4035" s="61"/>
      <c r="K4035" s="62"/>
      <c r="L4035" s="62"/>
      <c r="P4035" s="61"/>
    </row>
    <row r="4036" spans="6:16">
      <c r="F4036" s="63"/>
      <c r="G4036" s="62"/>
      <c r="I4036" s="61"/>
      <c r="K4036" s="62"/>
      <c r="L4036" s="62"/>
      <c r="P4036" s="61"/>
    </row>
    <row r="4037" spans="6:16">
      <c r="F4037" s="63"/>
      <c r="G4037" s="62"/>
      <c r="I4037" s="61"/>
      <c r="K4037" s="62"/>
      <c r="L4037" s="62"/>
      <c r="P4037" s="61"/>
    </row>
    <row r="4038" spans="6:16">
      <c r="F4038" s="63"/>
      <c r="G4038" s="62"/>
      <c r="I4038" s="61"/>
      <c r="K4038" s="62"/>
      <c r="L4038" s="62"/>
      <c r="P4038" s="61"/>
    </row>
    <row r="4039" spans="6:16">
      <c r="F4039" s="63"/>
      <c r="G4039" s="62"/>
      <c r="I4039" s="61"/>
      <c r="K4039" s="62"/>
      <c r="L4039" s="62"/>
      <c r="P4039" s="61"/>
    </row>
    <row r="4040" spans="6:16">
      <c r="F4040" s="63"/>
      <c r="G4040" s="62"/>
      <c r="I4040" s="61"/>
      <c r="K4040" s="62"/>
      <c r="L4040" s="62"/>
      <c r="P4040" s="61"/>
    </row>
    <row r="4041" spans="6:16">
      <c r="F4041" s="63"/>
      <c r="G4041" s="62"/>
      <c r="I4041" s="61"/>
      <c r="K4041" s="62"/>
      <c r="L4041" s="62"/>
      <c r="P4041" s="61"/>
    </row>
    <row r="4042" spans="6:16">
      <c r="F4042" s="63"/>
      <c r="G4042" s="62"/>
      <c r="I4042" s="61"/>
      <c r="K4042" s="62"/>
      <c r="L4042" s="62"/>
      <c r="P4042" s="61"/>
    </row>
    <row r="4043" spans="6:16">
      <c r="F4043" s="63"/>
      <c r="G4043" s="62"/>
      <c r="I4043" s="61"/>
      <c r="K4043" s="62"/>
      <c r="L4043" s="62"/>
      <c r="P4043" s="61"/>
    </row>
    <row r="4044" spans="6:16">
      <c r="F4044" s="63"/>
      <c r="G4044" s="62"/>
      <c r="I4044" s="61"/>
      <c r="K4044" s="62"/>
      <c r="L4044" s="62"/>
      <c r="P4044" s="61"/>
    </row>
    <row r="4045" spans="6:16">
      <c r="F4045" s="63"/>
      <c r="G4045" s="62"/>
      <c r="I4045" s="61"/>
      <c r="K4045" s="62"/>
      <c r="L4045" s="62"/>
      <c r="P4045" s="61"/>
    </row>
    <row r="4046" spans="6:16">
      <c r="F4046" s="63"/>
      <c r="G4046" s="62"/>
      <c r="I4046" s="61"/>
      <c r="K4046" s="62"/>
      <c r="L4046" s="62"/>
      <c r="P4046" s="61"/>
    </row>
    <row r="4047" spans="6:16">
      <c r="F4047" s="63"/>
      <c r="G4047" s="62"/>
      <c r="I4047" s="61"/>
      <c r="K4047" s="62"/>
      <c r="L4047" s="62"/>
      <c r="P4047" s="61"/>
    </row>
    <row r="4048" spans="6:16">
      <c r="F4048" s="63"/>
      <c r="G4048" s="62"/>
      <c r="I4048" s="61"/>
      <c r="K4048" s="62"/>
      <c r="L4048" s="62"/>
      <c r="P4048" s="61"/>
    </row>
    <row r="4049" spans="6:16">
      <c r="F4049" s="63"/>
      <c r="G4049" s="62"/>
      <c r="I4049" s="61"/>
      <c r="K4049" s="62"/>
      <c r="L4049" s="62"/>
      <c r="P4049" s="61"/>
    </row>
    <row r="4050" spans="6:16">
      <c r="F4050" s="63"/>
      <c r="G4050" s="62"/>
      <c r="I4050" s="61"/>
      <c r="K4050" s="62"/>
      <c r="L4050" s="62"/>
      <c r="P4050" s="61"/>
    </row>
    <row r="4051" spans="6:16">
      <c r="F4051" s="63"/>
      <c r="G4051" s="62"/>
      <c r="I4051" s="61"/>
      <c r="K4051" s="62"/>
      <c r="L4051" s="62"/>
      <c r="P4051" s="61"/>
    </row>
    <row r="4052" spans="6:16">
      <c r="F4052" s="63"/>
      <c r="G4052" s="62"/>
      <c r="I4052" s="61"/>
      <c r="K4052" s="62"/>
      <c r="L4052" s="62"/>
      <c r="P4052" s="61"/>
    </row>
    <row r="4053" spans="6:16">
      <c r="F4053" s="63"/>
      <c r="G4053" s="62"/>
      <c r="I4053" s="61"/>
      <c r="K4053" s="62"/>
      <c r="L4053" s="62"/>
      <c r="P4053" s="61"/>
    </row>
    <row r="4054" spans="6:16">
      <c r="F4054" s="63"/>
      <c r="G4054" s="62"/>
      <c r="I4054" s="61"/>
      <c r="K4054" s="62"/>
      <c r="L4054" s="62"/>
      <c r="P4054" s="61"/>
    </row>
    <row r="4055" spans="6:16">
      <c r="F4055" s="63"/>
      <c r="G4055" s="62"/>
      <c r="I4055" s="61"/>
      <c r="K4055" s="62"/>
      <c r="L4055" s="62"/>
      <c r="P4055" s="61"/>
    </row>
    <row r="4056" spans="6:16">
      <c r="F4056" s="63"/>
      <c r="G4056" s="62"/>
      <c r="I4056" s="61"/>
      <c r="K4056" s="62"/>
      <c r="L4056" s="62"/>
      <c r="P4056" s="61"/>
    </row>
    <row r="4057" spans="6:16">
      <c r="F4057" s="63"/>
      <c r="G4057" s="62"/>
      <c r="I4057" s="61"/>
      <c r="K4057" s="62"/>
      <c r="L4057" s="62"/>
      <c r="P4057" s="61"/>
    </row>
    <row r="4058" spans="6:16">
      <c r="F4058" s="63"/>
      <c r="G4058" s="62"/>
      <c r="I4058" s="61"/>
      <c r="K4058" s="62"/>
      <c r="L4058" s="62"/>
      <c r="P4058" s="61"/>
    </row>
    <row r="4059" spans="6:16">
      <c r="F4059" s="63"/>
      <c r="G4059" s="62"/>
      <c r="I4059" s="61"/>
      <c r="K4059" s="62"/>
      <c r="L4059" s="62"/>
      <c r="P4059" s="61"/>
    </row>
    <row r="4060" spans="6:16">
      <c r="F4060" s="63"/>
      <c r="G4060" s="62"/>
      <c r="I4060" s="61"/>
      <c r="K4060" s="62"/>
      <c r="L4060" s="62"/>
      <c r="P4060" s="61"/>
    </row>
    <row r="4061" spans="6:16">
      <c r="F4061" s="63"/>
      <c r="G4061" s="62"/>
      <c r="I4061" s="61"/>
      <c r="K4061" s="62"/>
      <c r="L4061" s="62"/>
      <c r="P4061" s="61"/>
    </row>
    <row r="4062" spans="6:16">
      <c r="F4062" s="63"/>
      <c r="G4062" s="62"/>
      <c r="I4062" s="61"/>
      <c r="K4062" s="62"/>
      <c r="L4062" s="62"/>
      <c r="P4062" s="61"/>
    </row>
    <row r="4063" spans="6:16">
      <c r="F4063" s="63"/>
      <c r="G4063" s="62"/>
      <c r="I4063" s="61"/>
      <c r="K4063" s="62"/>
      <c r="L4063" s="62"/>
      <c r="P4063" s="61"/>
    </row>
    <row r="4064" spans="6:16">
      <c r="F4064" s="63"/>
      <c r="G4064" s="62"/>
      <c r="I4064" s="61"/>
      <c r="K4064" s="62"/>
      <c r="L4064" s="62"/>
      <c r="P4064" s="61"/>
    </row>
    <row r="4065" spans="6:16">
      <c r="F4065" s="63"/>
      <c r="G4065" s="62"/>
      <c r="I4065" s="61"/>
      <c r="K4065" s="62"/>
      <c r="L4065" s="62"/>
      <c r="P4065" s="61"/>
    </row>
    <row r="4066" spans="6:16">
      <c r="F4066" s="63"/>
      <c r="G4066" s="62"/>
      <c r="I4066" s="61"/>
      <c r="K4066" s="62"/>
      <c r="L4066" s="62"/>
      <c r="P4066" s="61"/>
    </row>
    <row r="4067" spans="6:16">
      <c r="F4067" s="63"/>
      <c r="G4067" s="62"/>
      <c r="I4067" s="61"/>
      <c r="K4067" s="62"/>
      <c r="L4067" s="62"/>
      <c r="P4067" s="61"/>
    </row>
    <row r="4068" spans="6:16">
      <c r="F4068" s="63"/>
      <c r="G4068" s="62"/>
      <c r="I4068" s="61"/>
      <c r="K4068" s="62"/>
      <c r="L4068" s="62"/>
      <c r="P4068" s="61"/>
    </row>
    <row r="4069" spans="6:16">
      <c r="F4069" s="63"/>
      <c r="G4069" s="62"/>
      <c r="I4069" s="61"/>
      <c r="K4069" s="62"/>
      <c r="L4069" s="62"/>
      <c r="P4069" s="61"/>
    </row>
    <row r="4070" spans="6:16">
      <c r="F4070" s="63"/>
      <c r="G4070" s="62"/>
      <c r="I4070" s="61"/>
      <c r="K4070" s="62"/>
      <c r="L4070" s="62"/>
      <c r="P4070" s="61"/>
    </row>
    <row r="4071" spans="6:16">
      <c r="F4071" s="63"/>
      <c r="G4071" s="62"/>
      <c r="I4071" s="61"/>
      <c r="K4071" s="62"/>
      <c r="L4071" s="62"/>
      <c r="P4071" s="61"/>
    </row>
    <row r="4072" spans="6:16">
      <c r="F4072" s="63"/>
      <c r="G4072" s="62"/>
      <c r="I4072" s="61"/>
      <c r="K4072" s="62"/>
      <c r="L4072" s="62"/>
      <c r="P4072" s="61"/>
    </row>
    <row r="4073" spans="6:16">
      <c r="F4073" s="63"/>
      <c r="G4073" s="62"/>
      <c r="I4073" s="61"/>
      <c r="K4073" s="62"/>
      <c r="L4073" s="62"/>
      <c r="P4073" s="61"/>
    </row>
    <row r="4074" spans="6:16">
      <c r="F4074" s="63"/>
      <c r="G4074" s="62"/>
      <c r="I4074" s="61"/>
      <c r="K4074" s="62"/>
      <c r="L4074" s="62"/>
      <c r="P4074" s="61"/>
    </row>
    <row r="4075" spans="6:16">
      <c r="F4075" s="63"/>
      <c r="G4075" s="62"/>
      <c r="I4075" s="61"/>
      <c r="K4075" s="62"/>
      <c r="L4075" s="62"/>
      <c r="P4075" s="61"/>
    </row>
    <row r="4076" spans="6:16">
      <c r="F4076" s="63"/>
      <c r="G4076" s="62"/>
      <c r="I4076" s="61"/>
      <c r="K4076" s="62"/>
      <c r="L4076" s="62"/>
      <c r="P4076" s="61"/>
    </row>
    <row r="4077" spans="6:16">
      <c r="F4077" s="63"/>
      <c r="G4077" s="62"/>
      <c r="I4077" s="61"/>
      <c r="K4077" s="62"/>
      <c r="L4077" s="62"/>
      <c r="P4077" s="61"/>
    </row>
    <row r="4078" spans="6:16">
      <c r="F4078" s="63"/>
      <c r="G4078" s="62"/>
      <c r="I4078" s="61"/>
      <c r="K4078" s="62"/>
      <c r="L4078" s="62"/>
      <c r="P4078" s="61"/>
    </row>
    <row r="4079" spans="6:16">
      <c r="F4079" s="63"/>
      <c r="G4079" s="62"/>
      <c r="I4079" s="61"/>
      <c r="K4079" s="62"/>
      <c r="L4079" s="62"/>
      <c r="P4079" s="61"/>
    </row>
    <row r="4080" spans="6:16">
      <c r="F4080" s="63"/>
      <c r="G4080" s="62"/>
      <c r="I4080" s="61"/>
      <c r="K4080" s="62"/>
      <c r="L4080" s="62"/>
      <c r="P4080" s="61"/>
    </row>
    <row r="4081" spans="6:16">
      <c r="F4081" s="63"/>
      <c r="G4081" s="62"/>
      <c r="I4081" s="61"/>
      <c r="K4081" s="62"/>
      <c r="L4081" s="62"/>
      <c r="P4081" s="61"/>
    </row>
    <row r="4082" spans="6:16">
      <c r="F4082" s="63"/>
      <c r="G4082" s="62"/>
      <c r="I4082" s="61"/>
      <c r="K4082" s="62"/>
      <c r="L4082" s="62"/>
      <c r="P4082" s="61"/>
    </row>
    <row r="4083" spans="6:16">
      <c r="F4083" s="63"/>
      <c r="G4083" s="62"/>
      <c r="I4083" s="61"/>
      <c r="K4083" s="62"/>
      <c r="L4083" s="62"/>
      <c r="P4083" s="61"/>
    </row>
    <row r="4084" spans="6:16">
      <c r="F4084" s="63"/>
      <c r="G4084" s="62"/>
      <c r="I4084" s="61"/>
      <c r="K4084" s="62"/>
      <c r="L4084" s="62"/>
      <c r="P4084" s="61"/>
    </row>
    <row r="4085" spans="6:16">
      <c r="F4085" s="63"/>
      <c r="G4085" s="62"/>
      <c r="I4085" s="61"/>
      <c r="K4085" s="62"/>
      <c r="L4085" s="62"/>
      <c r="P4085" s="61"/>
    </row>
    <row r="4086" spans="6:16">
      <c r="F4086" s="63"/>
      <c r="G4086" s="62"/>
      <c r="I4086" s="61"/>
      <c r="K4086" s="62"/>
      <c r="L4086" s="62"/>
      <c r="P4086" s="61"/>
    </row>
    <row r="4087" spans="6:16">
      <c r="F4087" s="63"/>
      <c r="G4087" s="62"/>
      <c r="I4087" s="61"/>
      <c r="K4087" s="62"/>
      <c r="L4087" s="62"/>
      <c r="P4087" s="61"/>
    </row>
    <row r="4088" spans="6:16">
      <c r="F4088" s="63"/>
      <c r="G4088" s="62"/>
      <c r="I4088" s="61"/>
      <c r="K4088" s="62"/>
      <c r="L4088" s="62"/>
      <c r="P4088" s="61"/>
    </row>
    <row r="4089" spans="6:16">
      <c r="F4089" s="63"/>
      <c r="G4089" s="62"/>
      <c r="I4089" s="61"/>
      <c r="K4089" s="62"/>
      <c r="L4089" s="62"/>
      <c r="P4089" s="61"/>
    </row>
    <row r="4090" spans="6:16">
      <c r="F4090" s="63"/>
      <c r="G4090" s="62"/>
      <c r="I4090" s="61"/>
      <c r="K4090" s="62"/>
      <c r="L4090" s="62"/>
      <c r="P4090" s="61"/>
    </row>
    <row r="4091" spans="6:16">
      <c r="F4091" s="63"/>
      <c r="G4091" s="62"/>
      <c r="I4091" s="61"/>
      <c r="K4091" s="62"/>
      <c r="L4091" s="62"/>
      <c r="P4091" s="61"/>
    </row>
    <row r="4092" spans="6:16">
      <c r="F4092" s="63"/>
      <c r="G4092" s="62"/>
      <c r="I4092" s="61"/>
      <c r="K4092" s="62"/>
      <c r="L4092" s="62"/>
      <c r="P4092" s="61"/>
    </row>
    <row r="4093" spans="6:16">
      <c r="F4093" s="63"/>
      <c r="G4093" s="62"/>
      <c r="I4093" s="61"/>
      <c r="K4093" s="62"/>
      <c r="L4093" s="62"/>
      <c r="P4093" s="61"/>
    </row>
    <row r="4094" spans="6:16">
      <c r="F4094" s="63"/>
      <c r="G4094" s="62"/>
      <c r="I4094" s="61"/>
      <c r="K4094" s="62"/>
      <c r="L4094" s="62"/>
      <c r="P4094" s="61"/>
    </row>
    <row r="4095" spans="6:16">
      <c r="F4095" s="63"/>
      <c r="G4095" s="62"/>
      <c r="I4095" s="61"/>
      <c r="K4095" s="62"/>
      <c r="L4095" s="62"/>
      <c r="P4095" s="61"/>
    </row>
    <row r="4096" spans="6:16">
      <c r="F4096" s="63"/>
      <c r="G4096" s="62"/>
      <c r="I4096" s="61"/>
      <c r="K4096" s="62"/>
      <c r="L4096" s="62"/>
      <c r="P4096" s="61"/>
    </row>
    <row r="4097" spans="6:16">
      <c r="F4097" s="63"/>
      <c r="G4097" s="62"/>
      <c r="I4097" s="61"/>
      <c r="K4097" s="62"/>
      <c r="L4097" s="62"/>
      <c r="P4097" s="61"/>
    </row>
    <row r="4098" spans="6:16">
      <c r="F4098" s="63"/>
      <c r="G4098" s="62"/>
      <c r="I4098" s="61"/>
      <c r="K4098" s="62"/>
      <c r="L4098" s="62"/>
      <c r="P4098" s="61"/>
    </row>
    <row r="4099" spans="6:16">
      <c r="F4099" s="63"/>
      <c r="G4099" s="62"/>
      <c r="I4099" s="61"/>
      <c r="K4099" s="62"/>
      <c r="L4099" s="62"/>
      <c r="P4099" s="61"/>
    </row>
    <row r="4100" spans="6:16">
      <c r="F4100" s="63"/>
      <c r="G4100" s="62"/>
      <c r="I4100" s="61"/>
      <c r="K4100" s="62"/>
      <c r="L4100" s="62"/>
      <c r="P4100" s="61"/>
    </row>
    <row r="4101" spans="6:16">
      <c r="F4101" s="63"/>
      <c r="G4101" s="62"/>
      <c r="I4101" s="61"/>
      <c r="K4101" s="62"/>
      <c r="L4101" s="62"/>
      <c r="P4101" s="61"/>
    </row>
    <row r="4102" spans="6:16">
      <c r="F4102" s="63"/>
      <c r="G4102" s="62"/>
      <c r="I4102" s="61"/>
      <c r="K4102" s="62"/>
      <c r="L4102" s="62"/>
      <c r="P4102" s="61"/>
    </row>
    <row r="4103" spans="6:16">
      <c r="F4103" s="63"/>
      <c r="G4103" s="62"/>
      <c r="I4103" s="61"/>
      <c r="K4103" s="62"/>
      <c r="L4103" s="62"/>
      <c r="P4103" s="61"/>
    </row>
    <row r="4104" spans="6:16">
      <c r="F4104" s="63"/>
      <c r="G4104" s="62"/>
      <c r="I4104" s="61"/>
      <c r="K4104" s="62"/>
      <c r="L4104" s="62"/>
      <c r="P4104" s="61"/>
    </row>
    <row r="4105" spans="6:16">
      <c r="F4105" s="63"/>
      <c r="G4105" s="62"/>
      <c r="I4105" s="61"/>
      <c r="K4105" s="62"/>
      <c r="L4105" s="62"/>
      <c r="P4105" s="61"/>
    </row>
    <row r="4106" spans="6:16">
      <c r="F4106" s="63"/>
      <c r="G4106" s="62"/>
      <c r="I4106" s="61"/>
      <c r="K4106" s="62"/>
      <c r="L4106" s="62"/>
      <c r="P4106" s="61"/>
    </row>
    <row r="4107" spans="6:16">
      <c r="F4107" s="63"/>
      <c r="G4107" s="62"/>
      <c r="I4107" s="61"/>
      <c r="K4107" s="62"/>
      <c r="L4107" s="62"/>
      <c r="P4107" s="61"/>
    </row>
    <row r="4108" spans="6:16">
      <c r="F4108" s="63"/>
      <c r="G4108" s="62"/>
      <c r="I4108" s="61"/>
      <c r="K4108" s="62"/>
      <c r="L4108" s="62"/>
      <c r="P4108" s="61"/>
    </row>
    <row r="4109" spans="6:16">
      <c r="F4109" s="63"/>
      <c r="G4109" s="62"/>
      <c r="I4109" s="61"/>
      <c r="K4109" s="62"/>
      <c r="L4109" s="62"/>
      <c r="P4109" s="61"/>
    </row>
    <row r="4110" spans="6:16">
      <c r="F4110" s="63"/>
      <c r="G4110" s="62"/>
      <c r="I4110" s="61"/>
      <c r="K4110" s="62"/>
      <c r="L4110" s="62"/>
      <c r="P4110" s="61"/>
    </row>
    <row r="4111" spans="6:16">
      <c r="F4111" s="63"/>
      <c r="G4111" s="62"/>
      <c r="I4111" s="61"/>
      <c r="K4111" s="62"/>
      <c r="L4111" s="62"/>
      <c r="P4111" s="61"/>
    </row>
    <row r="4112" spans="6:16">
      <c r="F4112" s="63"/>
      <c r="G4112" s="62"/>
      <c r="I4112" s="61"/>
      <c r="K4112" s="62"/>
      <c r="L4112" s="62"/>
      <c r="P4112" s="61"/>
    </row>
    <row r="4113" spans="6:16">
      <c r="F4113" s="63"/>
      <c r="G4113" s="62"/>
      <c r="I4113" s="61"/>
      <c r="K4113" s="62"/>
      <c r="L4113" s="62"/>
      <c r="P4113" s="61"/>
    </row>
    <row r="4114" spans="6:16">
      <c r="F4114" s="63"/>
      <c r="G4114" s="62"/>
      <c r="I4114" s="61"/>
      <c r="K4114" s="62"/>
      <c r="L4114" s="62"/>
      <c r="P4114" s="61"/>
    </row>
    <row r="4115" spans="6:16">
      <c r="F4115" s="63"/>
      <c r="G4115" s="62"/>
      <c r="I4115" s="61"/>
      <c r="K4115" s="62"/>
      <c r="L4115" s="62"/>
      <c r="P4115" s="61"/>
    </row>
    <row r="4116" spans="6:16">
      <c r="F4116" s="63"/>
      <c r="G4116" s="62"/>
      <c r="I4116" s="61"/>
      <c r="K4116" s="62"/>
      <c r="L4116" s="62"/>
      <c r="P4116" s="61"/>
    </row>
    <row r="4117" spans="6:16">
      <c r="F4117" s="63"/>
      <c r="G4117" s="62"/>
      <c r="I4117" s="61"/>
      <c r="K4117" s="62"/>
      <c r="L4117" s="62"/>
      <c r="P4117" s="61"/>
    </row>
    <row r="4118" spans="6:16">
      <c r="F4118" s="63"/>
      <c r="G4118" s="62"/>
      <c r="I4118" s="61"/>
      <c r="K4118" s="62"/>
      <c r="L4118" s="62"/>
      <c r="P4118" s="61"/>
    </row>
    <row r="4119" spans="6:16">
      <c r="F4119" s="63"/>
      <c r="G4119" s="62"/>
      <c r="I4119" s="61"/>
      <c r="K4119" s="62"/>
      <c r="L4119" s="62"/>
      <c r="P4119" s="61"/>
    </row>
    <row r="4120" spans="6:16">
      <c r="F4120" s="63"/>
      <c r="G4120" s="62"/>
      <c r="I4120" s="61"/>
      <c r="K4120" s="62"/>
      <c r="L4120" s="62"/>
      <c r="P4120" s="61"/>
    </row>
    <row r="4121" spans="6:16">
      <c r="F4121" s="63"/>
      <c r="G4121" s="62"/>
      <c r="I4121" s="61"/>
      <c r="K4121" s="62"/>
      <c r="L4121" s="62"/>
      <c r="P4121" s="61"/>
    </row>
    <row r="4122" spans="6:16">
      <c r="F4122" s="63"/>
      <c r="G4122" s="62"/>
      <c r="I4122" s="61"/>
      <c r="K4122" s="62"/>
      <c r="L4122" s="62"/>
      <c r="P4122" s="61"/>
    </row>
    <row r="4123" spans="6:16">
      <c r="F4123" s="63"/>
      <c r="G4123" s="62"/>
      <c r="I4123" s="61"/>
      <c r="K4123" s="62"/>
      <c r="L4123" s="62"/>
      <c r="P4123" s="61"/>
    </row>
    <row r="4124" spans="6:16">
      <c r="F4124" s="63"/>
      <c r="G4124" s="62"/>
      <c r="I4124" s="61"/>
      <c r="K4124" s="62"/>
      <c r="L4124" s="62"/>
      <c r="P4124" s="61"/>
    </row>
    <row r="4125" spans="6:16">
      <c r="F4125" s="63"/>
      <c r="G4125" s="62"/>
      <c r="I4125" s="61"/>
      <c r="K4125" s="62"/>
      <c r="L4125" s="62"/>
      <c r="P4125" s="61"/>
    </row>
    <row r="4126" spans="6:16">
      <c r="F4126" s="63"/>
      <c r="G4126" s="62"/>
      <c r="I4126" s="61"/>
      <c r="K4126" s="62"/>
      <c r="L4126" s="62"/>
      <c r="P4126" s="61"/>
    </row>
    <row r="4127" spans="6:16">
      <c r="F4127" s="63"/>
      <c r="G4127" s="62"/>
      <c r="I4127" s="61"/>
      <c r="K4127" s="62"/>
      <c r="L4127" s="62"/>
      <c r="P4127" s="61"/>
    </row>
    <row r="4128" spans="6:16">
      <c r="F4128" s="63"/>
      <c r="G4128" s="62"/>
      <c r="I4128" s="61"/>
      <c r="K4128" s="62"/>
      <c r="L4128" s="62"/>
      <c r="P4128" s="61"/>
    </row>
    <row r="4129" spans="6:16">
      <c r="F4129" s="63"/>
      <c r="G4129" s="62"/>
      <c r="I4129" s="61"/>
      <c r="K4129" s="62"/>
      <c r="L4129" s="62"/>
      <c r="P4129" s="61"/>
    </row>
    <row r="4130" spans="6:16">
      <c r="F4130" s="63"/>
      <c r="G4130" s="62"/>
      <c r="I4130" s="61"/>
      <c r="K4130" s="62"/>
      <c r="L4130" s="62"/>
      <c r="P4130" s="61"/>
    </row>
    <row r="4131" spans="6:16">
      <c r="F4131" s="63"/>
      <c r="G4131" s="62"/>
      <c r="I4131" s="61"/>
      <c r="K4131" s="62"/>
      <c r="L4131" s="62"/>
      <c r="P4131" s="61"/>
    </row>
    <row r="4132" spans="6:16">
      <c r="F4132" s="63"/>
      <c r="G4132" s="62"/>
      <c r="I4132" s="61"/>
      <c r="K4132" s="62"/>
      <c r="L4132" s="62"/>
      <c r="P4132" s="61"/>
    </row>
    <row r="4133" spans="6:16">
      <c r="F4133" s="63"/>
      <c r="G4133" s="62"/>
      <c r="I4133" s="61"/>
      <c r="K4133" s="62"/>
      <c r="L4133" s="62"/>
      <c r="P4133" s="61"/>
    </row>
    <row r="4134" spans="6:16">
      <c r="F4134" s="63"/>
      <c r="G4134" s="62"/>
      <c r="I4134" s="61"/>
      <c r="K4134" s="62"/>
      <c r="L4134" s="62"/>
      <c r="P4134" s="61"/>
    </row>
    <row r="4135" spans="6:16">
      <c r="F4135" s="63"/>
      <c r="G4135" s="62"/>
      <c r="I4135" s="61"/>
      <c r="K4135" s="62"/>
      <c r="L4135" s="62"/>
      <c r="P4135" s="61"/>
    </row>
    <row r="4136" spans="6:16">
      <c r="F4136" s="63"/>
      <c r="G4136" s="62"/>
      <c r="I4136" s="61"/>
      <c r="K4136" s="62"/>
      <c r="L4136" s="62"/>
      <c r="P4136" s="61"/>
    </row>
    <row r="4137" spans="6:16">
      <c r="F4137" s="63"/>
      <c r="G4137" s="62"/>
      <c r="I4137" s="61"/>
      <c r="K4137" s="62"/>
      <c r="L4137" s="62"/>
      <c r="P4137" s="61"/>
    </row>
    <row r="4138" spans="6:16">
      <c r="F4138" s="63"/>
      <c r="G4138" s="62"/>
      <c r="I4138" s="61"/>
      <c r="K4138" s="62"/>
      <c r="L4138" s="62"/>
      <c r="P4138" s="61"/>
    </row>
    <row r="4139" spans="6:16">
      <c r="F4139" s="63"/>
      <c r="G4139" s="62"/>
      <c r="I4139" s="61"/>
      <c r="K4139" s="62"/>
      <c r="L4139" s="62"/>
      <c r="P4139" s="61"/>
    </row>
    <row r="4140" spans="6:16">
      <c r="F4140" s="63"/>
      <c r="G4140" s="62"/>
      <c r="I4140" s="61"/>
      <c r="K4140" s="62"/>
      <c r="L4140" s="62"/>
      <c r="P4140" s="61"/>
    </row>
    <row r="4141" spans="6:16">
      <c r="F4141" s="63"/>
      <c r="G4141" s="62"/>
      <c r="I4141" s="61"/>
      <c r="K4141" s="62"/>
      <c r="L4141" s="62"/>
      <c r="P4141" s="61"/>
    </row>
    <row r="4142" spans="6:16">
      <c r="F4142" s="63"/>
      <c r="G4142" s="62"/>
      <c r="I4142" s="61"/>
      <c r="K4142" s="62"/>
      <c r="L4142" s="62"/>
      <c r="P4142" s="61"/>
    </row>
    <row r="4143" spans="6:16">
      <c r="F4143" s="63"/>
      <c r="G4143" s="62"/>
      <c r="I4143" s="61"/>
      <c r="K4143" s="62"/>
      <c r="L4143" s="62"/>
      <c r="P4143" s="61"/>
    </row>
    <row r="4144" spans="6:16">
      <c r="F4144" s="63"/>
      <c r="G4144" s="62"/>
      <c r="I4144" s="61"/>
      <c r="K4144" s="62"/>
      <c r="L4144" s="62"/>
      <c r="P4144" s="61"/>
    </row>
    <row r="4145" spans="6:16">
      <c r="F4145" s="63"/>
      <c r="G4145" s="62"/>
      <c r="I4145" s="61"/>
      <c r="K4145" s="62"/>
      <c r="L4145" s="62"/>
      <c r="P4145" s="61"/>
    </row>
    <row r="4146" spans="6:16">
      <c r="F4146" s="63"/>
      <c r="G4146" s="62"/>
      <c r="I4146" s="61"/>
      <c r="K4146" s="62"/>
      <c r="L4146" s="62"/>
      <c r="P4146" s="61"/>
    </row>
    <row r="4147" spans="6:16">
      <c r="F4147" s="63"/>
      <c r="G4147" s="62"/>
      <c r="I4147" s="61"/>
      <c r="K4147" s="62"/>
      <c r="L4147" s="62"/>
      <c r="P4147" s="61"/>
    </row>
    <row r="4148" spans="6:16">
      <c r="F4148" s="63"/>
      <c r="G4148" s="62"/>
      <c r="I4148" s="61"/>
      <c r="K4148" s="62"/>
      <c r="L4148" s="62"/>
      <c r="P4148" s="61"/>
    </row>
    <row r="4149" spans="6:16">
      <c r="F4149" s="63"/>
      <c r="G4149" s="62"/>
      <c r="I4149" s="61"/>
      <c r="K4149" s="62"/>
      <c r="L4149" s="62"/>
      <c r="P4149" s="61"/>
    </row>
    <row r="4150" spans="6:16">
      <c r="F4150" s="63"/>
      <c r="G4150" s="62"/>
      <c r="I4150" s="61"/>
      <c r="K4150" s="62"/>
      <c r="L4150" s="62"/>
      <c r="P4150" s="61"/>
    </row>
    <row r="4151" spans="6:16">
      <c r="F4151" s="63"/>
      <c r="G4151" s="62"/>
      <c r="I4151" s="61"/>
      <c r="K4151" s="62"/>
      <c r="L4151" s="62"/>
      <c r="P4151" s="61"/>
    </row>
    <row r="4152" spans="6:16">
      <c r="F4152" s="63"/>
      <c r="G4152" s="62"/>
      <c r="I4152" s="61"/>
      <c r="K4152" s="62"/>
      <c r="L4152" s="62"/>
      <c r="P4152" s="61"/>
    </row>
    <row r="4153" spans="6:16">
      <c r="F4153" s="63"/>
      <c r="G4153" s="62"/>
      <c r="I4153" s="61"/>
      <c r="K4153" s="62"/>
      <c r="L4153" s="62"/>
      <c r="P4153" s="61"/>
    </row>
    <row r="4154" spans="6:16">
      <c r="F4154" s="63"/>
      <c r="G4154" s="62"/>
      <c r="I4154" s="61"/>
      <c r="K4154" s="62"/>
      <c r="L4154" s="62"/>
      <c r="P4154" s="61"/>
    </row>
    <row r="4155" spans="6:16">
      <c r="F4155" s="63"/>
      <c r="G4155" s="62"/>
      <c r="I4155" s="61"/>
      <c r="K4155" s="62"/>
      <c r="L4155" s="62"/>
      <c r="P4155" s="61"/>
    </row>
    <row r="4156" spans="6:16">
      <c r="F4156" s="63"/>
      <c r="G4156" s="62"/>
      <c r="I4156" s="61"/>
      <c r="K4156" s="62"/>
      <c r="L4156" s="62"/>
      <c r="P4156" s="61"/>
    </row>
    <row r="4157" spans="6:16">
      <c r="F4157" s="63"/>
      <c r="G4157" s="62"/>
      <c r="I4157" s="61"/>
      <c r="K4157" s="62"/>
      <c r="L4157" s="62"/>
      <c r="P4157" s="61"/>
    </row>
    <row r="4158" spans="6:16">
      <c r="F4158" s="63"/>
      <c r="G4158" s="62"/>
      <c r="I4158" s="61"/>
      <c r="K4158" s="62"/>
      <c r="L4158" s="62"/>
      <c r="P4158" s="61"/>
    </row>
    <row r="4159" spans="6:16">
      <c r="F4159" s="63"/>
      <c r="G4159" s="62"/>
      <c r="I4159" s="61"/>
      <c r="K4159" s="62"/>
      <c r="L4159" s="62"/>
      <c r="P4159" s="61"/>
    </row>
    <row r="4160" spans="6:16">
      <c r="F4160" s="63"/>
      <c r="G4160" s="62"/>
      <c r="I4160" s="61"/>
      <c r="K4160" s="62"/>
      <c r="L4160" s="62"/>
      <c r="P4160" s="61"/>
    </row>
    <row r="4161" spans="6:16">
      <c r="F4161" s="63"/>
      <c r="G4161" s="62"/>
      <c r="I4161" s="61"/>
      <c r="K4161" s="62"/>
      <c r="L4161" s="62"/>
      <c r="P4161" s="61"/>
    </row>
    <row r="4162" spans="6:16">
      <c r="F4162" s="63"/>
      <c r="G4162" s="62"/>
      <c r="I4162" s="61"/>
      <c r="K4162" s="62"/>
      <c r="L4162" s="62"/>
      <c r="P4162" s="61"/>
    </row>
    <row r="4163" spans="6:16">
      <c r="F4163" s="63"/>
      <c r="G4163" s="62"/>
      <c r="I4163" s="61"/>
      <c r="K4163" s="62"/>
      <c r="L4163" s="62"/>
      <c r="P4163" s="61"/>
    </row>
    <row r="4164" spans="6:16">
      <c r="F4164" s="63"/>
      <c r="G4164" s="62"/>
      <c r="I4164" s="61"/>
      <c r="K4164" s="62"/>
      <c r="L4164" s="62"/>
      <c r="P4164" s="61"/>
    </row>
    <row r="4165" spans="6:16">
      <c r="F4165" s="63"/>
      <c r="G4165" s="62"/>
      <c r="I4165" s="61"/>
      <c r="K4165" s="62"/>
      <c r="L4165" s="62"/>
      <c r="P4165" s="61"/>
    </row>
    <row r="4166" spans="6:16">
      <c r="F4166" s="63"/>
      <c r="G4166" s="62"/>
      <c r="I4166" s="61"/>
      <c r="K4166" s="62"/>
      <c r="L4166" s="62"/>
      <c r="P4166" s="61"/>
    </row>
    <row r="4167" spans="6:16">
      <c r="F4167" s="63"/>
      <c r="G4167" s="62"/>
      <c r="I4167" s="61"/>
      <c r="K4167" s="62"/>
      <c r="L4167" s="62"/>
      <c r="P4167" s="61"/>
    </row>
    <row r="4168" spans="6:16">
      <c r="F4168" s="63"/>
      <c r="G4168" s="62"/>
      <c r="I4168" s="61"/>
      <c r="K4168" s="62"/>
      <c r="L4168" s="62"/>
      <c r="P4168" s="61"/>
    </row>
    <row r="4169" spans="6:16">
      <c r="F4169" s="63"/>
      <c r="G4169" s="62"/>
      <c r="I4169" s="61"/>
      <c r="K4169" s="62"/>
      <c r="L4169" s="62"/>
      <c r="P4169" s="61"/>
    </row>
    <row r="4170" spans="6:16">
      <c r="F4170" s="63"/>
      <c r="G4170" s="62"/>
      <c r="I4170" s="61"/>
      <c r="K4170" s="62"/>
      <c r="L4170" s="62"/>
      <c r="P4170" s="61"/>
    </row>
    <row r="4171" spans="6:16">
      <c r="F4171" s="63"/>
      <c r="G4171" s="62"/>
      <c r="I4171" s="61"/>
      <c r="K4171" s="62"/>
      <c r="L4171" s="62"/>
      <c r="P4171" s="61"/>
    </row>
    <row r="4172" spans="6:16">
      <c r="F4172" s="63"/>
      <c r="G4172" s="62"/>
      <c r="I4172" s="61"/>
      <c r="K4172" s="62"/>
      <c r="L4172" s="62"/>
      <c r="P4172" s="61"/>
    </row>
    <row r="4173" spans="6:16">
      <c r="F4173" s="63"/>
      <c r="G4173" s="62"/>
      <c r="I4173" s="61"/>
      <c r="K4173" s="62"/>
      <c r="L4173" s="62"/>
      <c r="P4173" s="61"/>
    </row>
    <row r="4174" spans="6:16">
      <c r="F4174" s="63"/>
      <c r="G4174" s="62"/>
      <c r="I4174" s="61"/>
      <c r="K4174" s="62"/>
      <c r="L4174" s="62"/>
      <c r="P4174" s="61"/>
    </row>
    <row r="4175" spans="6:16">
      <c r="F4175" s="63"/>
      <c r="G4175" s="62"/>
      <c r="I4175" s="61"/>
      <c r="K4175" s="62"/>
      <c r="L4175" s="62"/>
      <c r="P4175" s="61"/>
    </row>
    <row r="4176" spans="6:16">
      <c r="F4176" s="63"/>
      <c r="G4176" s="62"/>
      <c r="I4176" s="61"/>
      <c r="K4176" s="62"/>
      <c r="L4176" s="62"/>
      <c r="P4176" s="61"/>
    </row>
    <row r="4177" spans="6:16">
      <c r="F4177" s="63"/>
      <c r="G4177" s="62"/>
      <c r="I4177" s="61"/>
      <c r="K4177" s="62"/>
      <c r="L4177" s="62"/>
      <c r="P4177" s="61"/>
    </row>
    <row r="4178" spans="6:16">
      <c r="F4178" s="63"/>
      <c r="G4178" s="62"/>
      <c r="I4178" s="61"/>
      <c r="K4178" s="62"/>
      <c r="L4178" s="62"/>
      <c r="P4178" s="61"/>
    </row>
    <row r="4179" spans="6:16">
      <c r="F4179" s="63"/>
      <c r="G4179" s="62"/>
      <c r="I4179" s="61"/>
      <c r="K4179" s="62"/>
      <c r="L4179" s="62"/>
      <c r="P4179" s="61"/>
    </row>
    <row r="4180" spans="6:16">
      <c r="F4180" s="63"/>
      <c r="G4180" s="62"/>
      <c r="I4180" s="61"/>
      <c r="K4180" s="62"/>
      <c r="L4180" s="62"/>
      <c r="P4180" s="61"/>
    </row>
    <row r="4181" spans="6:16">
      <c r="F4181" s="63"/>
      <c r="G4181" s="62"/>
      <c r="I4181" s="61"/>
      <c r="K4181" s="62"/>
      <c r="L4181" s="62"/>
      <c r="P4181" s="61"/>
    </row>
    <row r="4182" spans="6:16">
      <c r="F4182" s="63"/>
      <c r="G4182" s="62"/>
      <c r="I4182" s="61"/>
      <c r="K4182" s="62"/>
      <c r="L4182" s="62"/>
      <c r="P4182" s="61"/>
    </row>
    <row r="4183" spans="6:16">
      <c r="F4183" s="63"/>
      <c r="G4183" s="62"/>
      <c r="I4183" s="61"/>
      <c r="K4183" s="62"/>
      <c r="L4183" s="62"/>
      <c r="P4183" s="61"/>
    </row>
    <row r="4184" spans="6:16">
      <c r="F4184" s="63"/>
      <c r="G4184" s="62"/>
      <c r="I4184" s="61"/>
      <c r="K4184" s="62"/>
      <c r="L4184" s="62"/>
      <c r="P4184" s="61"/>
    </row>
    <row r="4185" spans="6:16">
      <c r="F4185" s="63"/>
      <c r="G4185" s="62"/>
      <c r="I4185" s="61"/>
      <c r="K4185" s="62"/>
      <c r="L4185" s="62"/>
      <c r="P4185" s="61"/>
    </row>
    <row r="4186" spans="6:16">
      <c r="F4186" s="63"/>
      <c r="G4186" s="62"/>
      <c r="I4186" s="61"/>
      <c r="K4186" s="62"/>
      <c r="L4186" s="62"/>
      <c r="P4186" s="61"/>
    </row>
    <row r="4187" spans="6:16">
      <c r="F4187" s="63"/>
      <c r="G4187" s="62"/>
      <c r="I4187" s="61"/>
      <c r="K4187" s="62"/>
      <c r="L4187" s="62"/>
      <c r="P4187" s="61"/>
    </row>
    <row r="4188" spans="6:16">
      <c r="F4188" s="63"/>
      <c r="G4188" s="62"/>
      <c r="I4188" s="61"/>
      <c r="K4188" s="62"/>
      <c r="L4188" s="62"/>
      <c r="P4188" s="61"/>
    </row>
    <row r="4189" spans="6:16">
      <c r="F4189" s="63"/>
      <c r="G4189" s="62"/>
      <c r="I4189" s="61"/>
      <c r="K4189" s="62"/>
      <c r="L4189" s="62"/>
      <c r="P4189" s="61"/>
    </row>
    <row r="4190" spans="6:16">
      <c r="F4190" s="63"/>
      <c r="G4190" s="62"/>
      <c r="I4190" s="61"/>
      <c r="K4190" s="62"/>
      <c r="L4190" s="62"/>
      <c r="P4190" s="61"/>
    </row>
    <row r="4191" spans="6:16">
      <c r="F4191" s="63"/>
      <c r="G4191" s="62"/>
      <c r="I4191" s="61"/>
      <c r="K4191" s="62"/>
      <c r="L4191" s="62"/>
      <c r="P4191" s="61"/>
    </row>
    <row r="4192" spans="6:16">
      <c r="F4192" s="63"/>
      <c r="G4192" s="62"/>
      <c r="I4192" s="61"/>
      <c r="K4192" s="62"/>
      <c r="L4192" s="62"/>
      <c r="P4192" s="61"/>
    </row>
    <row r="4193" spans="6:16">
      <c r="F4193" s="63"/>
      <c r="G4193" s="62"/>
      <c r="I4193" s="61"/>
      <c r="K4193" s="62"/>
      <c r="L4193" s="62"/>
      <c r="P4193" s="61"/>
    </row>
    <row r="4194" spans="6:16">
      <c r="F4194" s="63"/>
      <c r="G4194" s="62"/>
      <c r="I4194" s="61"/>
      <c r="K4194" s="62"/>
      <c r="L4194" s="62"/>
      <c r="P4194" s="61"/>
    </row>
    <row r="4195" spans="6:16">
      <c r="F4195" s="63"/>
      <c r="G4195" s="62"/>
      <c r="I4195" s="61"/>
      <c r="K4195" s="62"/>
      <c r="L4195" s="62"/>
      <c r="P4195" s="61"/>
    </row>
    <row r="4196" spans="6:16">
      <c r="F4196" s="63"/>
      <c r="G4196" s="62"/>
      <c r="I4196" s="61"/>
      <c r="K4196" s="62"/>
      <c r="L4196" s="62"/>
      <c r="P4196" s="61"/>
    </row>
    <row r="4197" spans="6:16">
      <c r="F4197" s="63"/>
      <c r="G4197" s="62"/>
      <c r="I4197" s="61"/>
      <c r="K4197" s="62"/>
      <c r="L4197" s="62"/>
      <c r="P4197" s="61"/>
    </row>
    <row r="4198" spans="6:16">
      <c r="F4198" s="63"/>
      <c r="G4198" s="62"/>
      <c r="I4198" s="61"/>
      <c r="K4198" s="62"/>
      <c r="L4198" s="62"/>
      <c r="P4198" s="61"/>
    </row>
    <row r="4199" spans="6:16">
      <c r="F4199" s="63"/>
      <c r="G4199" s="62"/>
      <c r="I4199" s="61"/>
      <c r="K4199" s="62"/>
      <c r="L4199" s="62"/>
      <c r="P4199" s="61"/>
    </row>
    <row r="4200" spans="6:16">
      <c r="F4200" s="63"/>
      <c r="G4200" s="62"/>
      <c r="I4200" s="61"/>
      <c r="K4200" s="62"/>
      <c r="L4200" s="62"/>
      <c r="P4200" s="61"/>
    </row>
    <row r="4201" spans="6:16">
      <c r="F4201" s="63"/>
      <c r="G4201" s="62"/>
      <c r="I4201" s="61"/>
      <c r="K4201" s="62"/>
      <c r="L4201" s="62"/>
      <c r="P4201" s="61"/>
    </row>
    <row r="4202" spans="6:16">
      <c r="F4202" s="63"/>
      <c r="G4202" s="62"/>
      <c r="I4202" s="61"/>
      <c r="K4202" s="62"/>
      <c r="L4202" s="62"/>
      <c r="P4202" s="61"/>
    </row>
    <row r="4203" spans="6:16">
      <c r="F4203" s="63"/>
      <c r="G4203" s="62"/>
      <c r="I4203" s="61"/>
      <c r="K4203" s="62"/>
      <c r="L4203" s="62"/>
      <c r="P4203" s="61"/>
    </row>
    <row r="4204" spans="6:16">
      <c r="F4204" s="63"/>
      <c r="G4204" s="62"/>
      <c r="I4204" s="61"/>
      <c r="K4204" s="62"/>
      <c r="L4204" s="62"/>
      <c r="P4204" s="61"/>
    </row>
    <row r="4205" spans="6:16">
      <c r="F4205" s="63"/>
      <c r="G4205" s="62"/>
      <c r="I4205" s="61"/>
      <c r="K4205" s="62"/>
      <c r="L4205" s="62"/>
      <c r="P4205" s="61"/>
    </row>
    <row r="4206" spans="6:16">
      <c r="F4206" s="63"/>
      <c r="G4206" s="62"/>
      <c r="I4206" s="61"/>
      <c r="K4206" s="62"/>
      <c r="L4206" s="62"/>
      <c r="P4206" s="61"/>
    </row>
    <row r="4207" spans="6:16">
      <c r="F4207" s="63"/>
      <c r="G4207" s="62"/>
      <c r="I4207" s="61"/>
      <c r="K4207" s="62"/>
      <c r="L4207" s="62"/>
      <c r="P4207" s="61"/>
    </row>
    <row r="4208" spans="6:16">
      <c r="F4208" s="63"/>
      <c r="G4208" s="62"/>
      <c r="I4208" s="61"/>
      <c r="K4208" s="62"/>
      <c r="L4208" s="62"/>
      <c r="P4208" s="61"/>
    </row>
    <row r="4209" spans="6:16">
      <c r="F4209" s="63"/>
      <c r="G4209" s="62"/>
      <c r="I4209" s="61"/>
      <c r="K4209" s="62"/>
      <c r="L4209" s="62"/>
      <c r="P4209" s="61"/>
    </row>
    <row r="4210" spans="6:16">
      <c r="F4210" s="63"/>
      <c r="G4210" s="62"/>
      <c r="I4210" s="61"/>
      <c r="K4210" s="62"/>
      <c r="L4210" s="62"/>
      <c r="P4210" s="61"/>
    </row>
    <row r="4211" spans="6:16">
      <c r="F4211" s="63"/>
      <c r="G4211" s="62"/>
      <c r="I4211" s="61"/>
      <c r="K4211" s="62"/>
      <c r="L4211" s="62"/>
      <c r="P4211" s="61"/>
    </row>
    <row r="4212" spans="6:16">
      <c r="F4212" s="63"/>
      <c r="G4212" s="62"/>
      <c r="I4212" s="61"/>
      <c r="K4212" s="62"/>
      <c r="L4212" s="62"/>
      <c r="P4212" s="61"/>
    </row>
    <row r="4213" spans="6:16">
      <c r="F4213" s="63"/>
      <c r="G4213" s="62"/>
      <c r="I4213" s="61"/>
      <c r="K4213" s="62"/>
      <c r="L4213" s="62"/>
      <c r="P4213" s="61"/>
    </row>
    <row r="4214" spans="6:16">
      <c r="F4214" s="63"/>
      <c r="G4214" s="62"/>
      <c r="I4214" s="61"/>
      <c r="K4214" s="62"/>
      <c r="L4214" s="62"/>
      <c r="P4214" s="61"/>
    </row>
    <row r="4215" spans="6:16">
      <c r="F4215" s="63"/>
      <c r="G4215" s="62"/>
      <c r="I4215" s="61"/>
      <c r="K4215" s="62"/>
      <c r="L4215" s="62"/>
      <c r="P4215" s="61"/>
    </row>
    <row r="4216" spans="6:16">
      <c r="F4216" s="63"/>
      <c r="G4216" s="62"/>
      <c r="I4216" s="61"/>
      <c r="K4216" s="62"/>
      <c r="L4216" s="62"/>
      <c r="P4216" s="61"/>
    </row>
    <row r="4217" spans="6:16">
      <c r="F4217" s="63"/>
      <c r="G4217" s="62"/>
      <c r="I4217" s="61"/>
      <c r="K4217" s="62"/>
      <c r="L4217" s="62"/>
      <c r="P4217" s="61"/>
    </row>
    <row r="4218" spans="6:16">
      <c r="F4218" s="63"/>
      <c r="G4218" s="62"/>
      <c r="I4218" s="61"/>
      <c r="K4218" s="62"/>
      <c r="L4218" s="62"/>
      <c r="P4218" s="61"/>
    </row>
    <row r="4219" spans="6:16">
      <c r="F4219" s="63"/>
      <c r="G4219" s="62"/>
      <c r="I4219" s="61"/>
      <c r="K4219" s="62"/>
      <c r="L4219" s="62"/>
      <c r="P4219" s="61"/>
    </row>
    <row r="4220" spans="6:16">
      <c r="F4220" s="63"/>
      <c r="G4220" s="62"/>
      <c r="I4220" s="61"/>
      <c r="K4220" s="62"/>
      <c r="L4220" s="62"/>
      <c r="P4220" s="61"/>
    </row>
    <row r="4221" spans="6:16">
      <c r="F4221" s="63"/>
      <c r="G4221" s="62"/>
      <c r="I4221" s="61"/>
      <c r="K4221" s="62"/>
      <c r="L4221" s="62"/>
      <c r="P4221" s="61"/>
    </row>
    <row r="4222" spans="6:16">
      <c r="F4222" s="63"/>
      <c r="G4222" s="62"/>
      <c r="I4222" s="61"/>
      <c r="K4222" s="62"/>
      <c r="L4222" s="62"/>
      <c r="P4222" s="61"/>
    </row>
    <row r="4223" spans="6:16">
      <c r="F4223" s="63"/>
      <c r="G4223" s="62"/>
      <c r="I4223" s="61"/>
      <c r="K4223" s="62"/>
      <c r="L4223" s="62"/>
      <c r="P4223" s="61"/>
    </row>
    <row r="4224" spans="6:16">
      <c r="F4224" s="63"/>
      <c r="G4224" s="62"/>
      <c r="I4224" s="61"/>
      <c r="K4224" s="62"/>
      <c r="L4224" s="62"/>
      <c r="P4224" s="61"/>
    </row>
    <row r="4225" spans="6:16">
      <c r="F4225" s="63"/>
      <c r="G4225" s="62"/>
      <c r="I4225" s="61"/>
      <c r="K4225" s="62"/>
      <c r="L4225" s="62"/>
      <c r="P4225" s="61"/>
    </row>
    <row r="4226" spans="6:16">
      <c r="F4226" s="63"/>
      <c r="G4226" s="62"/>
      <c r="I4226" s="61"/>
      <c r="K4226" s="62"/>
      <c r="L4226" s="62"/>
      <c r="P4226" s="61"/>
    </row>
    <row r="4227" spans="6:16">
      <c r="F4227" s="63"/>
      <c r="G4227" s="62"/>
      <c r="I4227" s="61"/>
      <c r="K4227" s="62"/>
      <c r="L4227" s="62"/>
      <c r="P4227" s="61"/>
    </row>
    <row r="4228" spans="6:16">
      <c r="F4228" s="63"/>
      <c r="G4228" s="62"/>
      <c r="I4228" s="61"/>
      <c r="K4228" s="62"/>
      <c r="L4228" s="62"/>
      <c r="P4228" s="61"/>
    </row>
    <row r="4229" spans="6:16">
      <c r="F4229" s="63"/>
      <c r="G4229" s="62"/>
      <c r="I4229" s="61"/>
      <c r="K4229" s="62"/>
      <c r="L4229" s="62"/>
      <c r="P4229" s="61"/>
    </row>
    <row r="4230" spans="6:16">
      <c r="F4230" s="63"/>
      <c r="G4230" s="62"/>
      <c r="I4230" s="61"/>
      <c r="K4230" s="62"/>
      <c r="L4230" s="62"/>
      <c r="P4230" s="61"/>
    </row>
    <row r="4231" spans="6:16">
      <c r="F4231" s="63"/>
      <c r="G4231" s="62"/>
      <c r="I4231" s="61"/>
      <c r="K4231" s="62"/>
      <c r="L4231" s="62"/>
      <c r="P4231" s="61"/>
    </row>
    <row r="4232" spans="6:16">
      <c r="F4232" s="63"/>
      <c r="G4232" s="62"/>
      <c r="I4232" s="61"/>
      <c r="K4232" s="62"/>
      <c r="L4232" s="62"/>
      <c r="P4232" s="61"/>
    </row>
    <row r="4233" spans="6:16">
      <c r="F4233" s="63"/>
      <c r="G4233" s="62"/>
      <c r="I4233" s="61"/>
      <c r="K4233" s="62"/>
      <c r="L4233" s="62"/>
      <c r="P4233" s="61"/>
    </row>
    <row r="4234" spans="6:16">
      <c r="F4234" s="63"/>
      <c r="G4234" s="62"/>
      <c r="I4234" s="61"/>
      <c r="K4234" s="62"/>
      <c r="L4234" s="62"/>
      <c r="P4234" s="61"/>
    </row>
    <row r="4235" spans="6:16">
      <c r="F4235" s="63"/>
      <c r="G4235" s="62"/>
      <c r="I4235" s="61"/>
      <c r="K4235" s="62"/>
      <c r="L4235" s="62"/>
      <c r="P4235" s="61"/>
    </row>
    <row r="4236" spans="6:16">
      <c r="F4236" s="63"/>
      <c r="G4236" s="62"/>
      <c r="I4236" s="61"/>
      <c r="K4236" s="62"/>
      <c r="L4236" s="62"/>
      <c r="P4236" s="61"/>
    </row>
    <row r="4237" spans="6:16">
      <c r="F4237" s="63"/>
      <c r="G4237" s="62"/>
      <c r="I4237" s="61"/>
      <c r="K4237" s="62"/>
      <c r="L4237" s="62"/>
      <c r="P4237" s="61"/>
    </row>
    <row r="4238" spans="6:16">
      <c r="F4238" s="63"/>
      <c r="G4238" s="62"/>
      <c r="I4238" s="61"/>
      <c r="K4238" s="62"/>
      <c r="L4238" s="62"/>
      <c r="P4238" s="61"/>
    </row>
    <row r="4239" spans="6:16">
      <c r="F4239" s="63"/>
      <c r="G4239" s="62"/>
      <c r="I4239" s="61"/>
      <c r="K4239" s="62"/>
      <c r="L4239" s="62"/>
      <c r="P4239" s="61"/>
    </row>
    <row r="4240" spans="6:16">
      <c r="F4240" s="63"/>
      <c r="G4240" s="62"/>
      <c r="I4240" s="61"/>
      <c r="K4240" s="62"/>
      <c r="L4240" s="62"/>
      <c r="P4240" s="61"/>
    </row>
    <row r="4241" spans="6:16">
      <c r="F4241" s="63"/>
      <c r="G4241" s="62"/>
      <c r="I4241" s="61"/>
      <c r="K4241" s="62"/>
      <c r="L4241" s="62"/>
      <c r="P4241" s="61"/>
    </row>
    <row r="4242" spans="6:16">
      <c r="F4242" s="63"/>
      <c r="G4242" s="62"/>
      <c r="I4242" s="61"/>
      <c r="K4242" s="62"/>
      <c r="L4242" s="62"/>
      <c r="P4242" s="61"/>
    </row>
    <row r="4243" spans="6:16">
      <c r="F4243" s="63"/>
      <c r="G4243" s="62"/>
      <c r="I4243" s="61"/>
      <c r="K4243" s="62"/>
      <c r="L4243" s="62"/>
      <c r="P4243" s="61"/>
    </row>
    <row r="4244" spans="6:16">
      <c r="F4244" s="63"/>
      <c r="G4244" s="62"/>
      <c r="I4244" s="61"/>
      <c r="K4244" s="62"/>
      <c r="L4244" s="62"/>
      <c r="P4244" s="61"/>
    </row>
    <row r="4245" spans="6:16">
      <c r="F4245" s="63"/>
      <c r="G4245" s="62"/>
      <c r="I4245" s="61"/>
      <c r="K4245" s="62"/>
      <c r="L4245" s="62"/>
      <c r="P4245" s="61"/>
    </row>
    <row r="4246" spans="6:16">
      <c r="F4246" s="63"/>
      <c r="G4246" s="62"/>
      <c r="I4246" s="61"/>
      <c r="K4246" s="62"/>
      <c r="L4246" s="62"/>
      <c r="P4246" s="61"/>
    </row>
    <row r="4247" spans="6:16">
      <c r="F4247" s="63"/>
      <c r="G4247" s="62"/>
      <c r="I4247" s="61"/>
      <c r="K4247" s="62"/>
      <c r="L4247" s="62"/>
      <c r="P4247" s="61"/>
    </row>
    <row r="4248" spans="6:16">
      <c r="F4248" s="63"/>
      <c r="G4248" s="62"/>
      <c r="I4248" s="61"/>
      <c r="K4248" s="62"/>
      <c r="L4248" s="62"/>
      <c r="P4248" s="61"/>
    </row>
    <row r="4249" spans="6:16">
      <c r="F4249" s="63"/>
      <c r="G4249" s="62"/>
      <c r="I4249" s="61"/>
      <c r="K4249" s="62"/>
      <c r="L4249" s="62"/>
      <c r="P4249" s="61"/>
    </row>
    <row r="4250" spans="6:16">
      <c r="F4250" s="63"/>
      <c r="G4250" s="62"/>
      <c r="I4250" s="61"/>
      <c r="K4250" s="62"/>
      <c r="L4250" s="62"/>
      <c r="P4250" s="61"/>
    </row>
    <row r="4251" spans="6:16">
      <c r="F4251" s="63"/>
      <c r="G4251" s="62"/>
      <c r="I4251" s="61"/>
      <c r="K4251" s="62"/>
      <c r="L4251" s="62"/>
      <c r="P4251" s="61"/>
    </row>
    <row r="4252" spans="6:16">
      <c r="F4252" s="63"/>
      <c r="G4252" s="62"/>
      <c r="I4252" s="61"/>
      <c r="K4252" s="62"/>
      <c r="L4252" s="62"/>
      <c r="P4252" s="61"/>
    </row>
    <row r="4253" spans="6:16">
      <c r="F4253" s="63"/>
      <c r="G4253" s="62"/>
      <c r="I4253" s="61"/>
      <c r="K4253" s="62"/>
      <c r="L4253" s="62"/>
      <c r="P4253" s="61"/>
    </row>
    <row r="4254" spans="6:16">
      <c r="F4254" s="63"/>
      <c r="G4254" s="62"/>
      <c r="I4254" s="61"/>
      <c r="K4254" s="62"/>
      <c r="L4254" s="62"/>
      <c r="P4254" s="61"/>
    </row>
    <row r="4255" spans="6:16">
      <c r="F4255" s="63"/>
      <c r="G4255" s="62"/>
      <c r="I4255" s="61"/>
      <c r="K4255" s="62"/>
      <c r="L4255" s="62"/>
      <c r="P4255" s="61"/>
    </row>
    <row r="4256" spans="6:16">
      <c r="F4256" s="63"/>
      <c r="G4256" s="62"/>
      <c r="I4256" s="61"/>
      <c r="K4256" s="62"/>
      <c r="L4256" s="62"/>
      <c r="P4256" s="61"/>
    </row>
    <row r="4257" spans="6:16">
      <c r="F4257" s="63"/>
      <c r="G4257" s="62"/>
      <c r="I4257" s="61"/>
      <c r="K4257" s="62"/>
      <c r="L4257" s="62"/>
      <c r="P4257" s="61"/>
    </row>
    <row r="4258" spans="6:16">
      <c r="F4258" s="63"/>
      <c r="G4258" s="62"/>
      <c r="I4258" s="61"/>
      <c r="K4258" s="62"/>
      <c r="L4258" s="62"/>
      <c r="P4258" s="61"/>
    </row>
    <row r="4259" spans="6:16">
      <c r="F4259" s="63"/>
      <c r="G4259" s="62"/>
      <c r="I4259" s="61"/>
      <c r="K4259" s="62"/>
      <c r="L4259" s="62"/>
      <c r="P4259" s="61"/>
    </row>
    <row r="4260" spans="6:16">
      <c r="F4260" s="63"/>
      <c r="G4260" s="62"/>
      <c r="I4260" s="61"/>
      <c r="K4260" s="62"/>
      <c r="L4260" s="62"/>
      <c r="P4260" s="61"/>
    </row>
    <row r="4261" spans="6:16">
      <c r="F4261" s="63"/>
      <c r="G4261" s="62"/>
      <c r="I4261" s="61"/>
      <c r="K4261" s="62"/>
      <c r="L4261" s="62"/>
      <c r="P4261" s="61"/>
    </row>
    <row r="4262" spans="6:16">
      <c r="F4262" s="63"/>
      <c r="G4262" s="62"/>
      <c r="I4262" s="61"/>
      <c r="K4262" s="62"/>
      <c r="L4262" s="62"/>
      <c r="P4262" s="61"/>
    </row>
    <row r="4263" spans="6:16">
      <c r="F4263" s="63"/>
      <c r="G4263" s="62"/>
      <c r="I4263" s="61"/>
      <c r="K4263" s="62"/>
      <c r="L4263" s="62"/>
      <c r="P4263" s="61"/>
    </row>
    <row r="4264" spans="6:16">
      <c r="F4264" s="63"/>
      <c r="G4264" s="62"/>
      <c r="I4264" s="61"/>
      <c r="K4264" s="62"/>
      <c r="L4264" s="62"/>
      <c r="P4264" s="61"/>
    </row>
    <row r="4265" spans="6:16">
      <c r="F4265" s="63"/>
      <c r="G4265" s="62"/>
      <c r="I4265" s="61"/>
      <c r="K4265" s="62"/>
      <c r="L4265" s="62"/>
      <c r="P4265" s="61"/>
    </row>
    <row r="4266" spans="6:16">
      <c r="F4266" s="63"/>
      <c r="G4266" s="62"/>
      <c r="I4266" s="61"/>
      <c r="K4266" s="62"/>
      <c r="L4266" s="62"/>
      <c r="P4266" s="61"/>
    </row>
    <row r="4267" spans="6:16">
      <c r="F4267" s="63"/>
      <c r="G4267" s="62"/>
      <c r="I4267" s="61"/>
      <c r="K4267" s="62"/>
      <c r="L4267" s="62"/>
      <c r="P4267" s="61"/>
    </row>
    <row r="4268" spans="6:16">
      <c r="F4268" s="63"/>
      <c r="G4268" s="62"/>
      <c r="I4268" s="61"/>
      <c r="K4268" s="62"/>
      <c r="L4268" s="62"/>
      <c r="P4268" s="61"/>
    </row>
    <row r="4269" spans="6:16">
      <c r="F4269" s="63"/>
      <c r="G4269" s="62"/>
      <c r="I4269" s="61"/>
      <c r="K4269" s="62"/>
      <c r="L4269" s="62"/>
      <c r="P4269" s="61"/>
    </row>
    <row r="4270" spans="6:16">
      <c r="F4270" s="63"/>
      <c r="G4270" s="62"/>
      <c r="I4270" s="61"/>
      <c r="K4270" s="62"/>
      <c r="L4270" s="62"/>
      <c r="P4270" s="61"/>
    </row>
    <row r="4271" spans="6:16">
      <c r="F4271" s="63"/>
      <c r="G4271" s="62"/>
      <c r="I4271" s="61"/>
      <c r="K4271" s="62"/>
      <c r="L4271" s="62"/>
      <c r="P4271" s="61"/>
    </row>
    <row r="4272" spans="6:16">
      <c r="F4272" s="63"/>
      <c r="G4272" s="62"/>
      <c r="I4272" s="61"/>
      <c r="K4272" s="62"/>
      <c r="L4272" s="62"/>
      <c r="P4272" s="61"/>
    </row>
    <row r="4273" spans="6:16">
      <c r="F4273" s="63"/>
      <c r="G4273" s="62"/>
      <c r="I4273" s="61"/>
      <c r="K4273" s="62"/>
      <c r="L4273" s="62"/>
      <c r="P4273" s="61"/>
    </row>
    <row r="4274" spans="6:16">
      <c r="F4274" s="63"/>
      <c r="G4274" s="62"/>
      <c r="I4274" s="61"/>
      <c r="K4274" s="62"/>
      <c r="L4274" s="62"/>
      <c r="P4274" s="61"/>
    </row>
    <row r="4275" spans="6:16">
      <c r="F4275" s="63"/>
      <c r="G4275" s="62"/>
      <c r="I4275" s="61"/>
      <c r="K4275" s="62"/>
      <c r="L4275" s="62"/>
      <c r="P4275" s="61"/>
    </row>
    <row r="4276" spans="6:16">
      <c r="F4276" s="63"/>
      <c r="G4276" s="62"/>
      <c r="I4276" s="61"/>
      <c r="K4276" s="62"/>
      <c r="L4276" s="62"/>
      <c r="P4276" s="61"/>
    </row>
    <row r="4277" spans="6:16">
      <c r="F4277" s="63"/>
      <c r="G4277" s="62"/>
      <c r="I4277" s="61"/>
      <c r="K4277" s="62"/>
      <c r="L4277" s="62"/>
      <c r="P4277" s="61"/>
    </row>
    <row r="4278" spans="6:16">
      <c r="F4278" s="63"/>
      <c r="G4278" s="62"/>
      <c r="I4278" s="61"/>
      <c r="K4278" s="62"/>
      <c r="L4278" s="62"/>
      <c r="P4278" s="61"/>
    </row>
    <row r="4279" spans="6:16">
      <c r="F4279" s="63"/>
      <c r="G4279" s="62"/>
      <c r="I4279" s="61"/>
      <c r="K4279" s="62"/>
      <c r="L4279" s="62"/>
      <c r="P4279" s="61"/>
    </row>
    <row r="4280" spans="6:16">
      <c r="F4280" s="63"/>
      <c r="G4280" s="62"/>
      <c r="I4280" s="61"/>
      <c r="K4280" s="62"/>
      <c r="L4280" s="62"/>
      <c r="P4280" s="61"/>
    </row>
    <row r="4281" spans="6:16">
      <c r="F4281" s="63"/>
      <c r="G4281" s="62"/>
      <c r="I4281" s="61"/>
      <c r="K4281" s="62"/>
      <c r="L4281" s="62"/>
      <c r="P4281" s="61"/>
    </row>
    <row r="4282" spans="6:16">
      <c r="F4282" s="63"/>
      <c r="G4282" s="62"/>
      <c r="I4282" s="61"/>
      <c r="K4282" s="62"/>
      <c r="L4282" s="62"/>
      <c r="P4282" s="61"/>
    </row>
    <row r="4283" spans="6:16">
      <c r="F4283" s="63"/>
      <c r="G4283" s="62"/>
      <c r="I4283" s="61"/>
      <c r="K4283" s="62"/>
      <c r="L4283" s="62"/>
      <c r="P4283" s="61"/>
    </row>
    <row r="4284" spans="6:16">
      <c r="F4284" s="63"/>
      <c r="G4284" s="62"/>
      <c r="I4284" s="61"/>
      <c r="K4284" s="62"/>
      <c r="L4284" s="62"/>
      <c r="P4284" s="61"/>
    </row>
    <row r="4285" spans="6:16">
      <c r="F4285" s="63"/>
      <c r="G4285" s="62"/>
      <c r="I4285" s="61"/>
      <c r="K4285" s="62"/>
      <c r="L4285" s="62"/>
      <c r="P4285" s="61"/>
    </row>
    <row r="4286" spans="6:16">
      <c r="F4286" s="63"/>
      <c r="G4286" s="62"/>
      <c r="I4286" s="61"/>
      <c r="K4286" s="62"/>
      <c r="L4286" s="62"/>
      <c r="P4286" s="61"/>
    </row>
    <row r="4287" spans="6:16">
      <c r="F4287" s="63"/>
      <c r="G4287" s="62"/>
      <c r="I4287" s="61"/>
      <c r="K4287" s="62"/>
      <c r="L4287" s="62"/>
      <c r="P4287" s="61"/>
    </row>
    <row r="4288" spans="6:16">
      <c r="F4288" s="63"/>
      <c r="G4288" s="62"/>
      <c r="I4288" s="61"/>
      <c r="K4288" s="62"/>
      <c r="L4288" s="62"/>
      <c r="P4288" s="61"/>
    </row>
    <row r="4289" spans="6:16">
      <c r="F4289" s="63"/>
      <c r="G4289" s="62"/>
      <c r="I4289" s="61"/>
      <c r="K4289" s="62"/>
      <c r="L4289" s="62"/>
      <c r="P4289" s="61"/>
    </row>
    <row r="4290" spans="6:16">
      <c r="F4290" s="63"/>
      <c r="G4290" s="62"/>
      <c r="I4290" s="61"/>
      <c r="K4290" s="62"/>
      <c r="L4290" s="62"/>
      <c r="P4290" s="61"/>
    </row>
    <row r="4291" spans="6:16">
      <c r="F4291" s="63"/>
      <c r="G4291" s="62"/>
      <c r="I4291" s="61"/>
      <c r="K4291" s="62"/>
      <c r="L4291" s="62"/>
      <c r="P4291" s="61"/>
    </row>
    <row r="4292" spans="6:16">
      <c r="F4292" s="63"/>
      <c r="G4292" s="62"/>
      <c r="I4292" s="61"/>
      <c r="K4292" s="62"/>
      <c r="L4292" s="62"/>
      <c r="P4292" s="61"/>
    </row>
    <row r="4293" spans="6:16">
      <c r="F4293" s="63"/>
      <c r="G4293" s="62"/>
      <c r="I4293" s="61"/>
      <c r="K4293" s="62"/>
      <c r="L4293" s="62"/>
      <c r="P4293" s="61"/>
    </row>
    <row r="4294" spans="6:16">
      <c r="F4294" s="63"/>
      <c r="G4294" s="62"/>
      <c r="I4294" s="61"/>
      <c r="K4294" s="62"/>
      <c r="L4294" s="62"/>
      <c r="P4294" s="61"/>
    </row>
    <row r="4295" spans="6:16">
      <c r="F4295" s="63"/>
      <c r="G4295" s="62"/>
      <c r="I4295" s="61"/>
      <c r="K4295" s="62"/>
      <c r="L4295" s="62"/>
      <c r="P4295" s="61"/>
    </row>
    <row r="4296" spans="6:16">
      <c r="F4296" s="63"/>
      <c r="G4296" s="62"/>
      <c r="I4296" s="61"/>
      <c r="K4296" s="62"/>
      <c r="L4296" s="62"/>
      <c r="P4296" s="61"/>
    </row>
    <row r="4297" spans="6:16">
      <c r="F4297" s="63"/>
      <c r="G4297" s="62"/>
      <c r="I4297" s="61"/>
      <c r="K4297" s="62"/>
      <c r="L4297" s="62"/>
      <c r="P4297" s="61"/>
    </row>
    <row r="4298" spans="6:16">
      <c r="F4298" s="63"/>
      <c r="G4298" s="62"/>
      <c r="I4298" s="61"/>
      <c r="K4298" s="62"/>
      <c r="L4298" s="62"/>
      <c r="P4298" s="61"/>
    </row>
    <row r="4299" spans="6:16">
      <c r="F4299" s="63"/>
      <c r="G4299" s="62"/>
      <c r="I4299" s="61"/>
      <c r="K4299" s="62"/>
      <c r="L4299" s="62"/>
      <c r="P4299" s="61"/>
    </row>
    <row r="4300" spans="6:16">
      <c r="F4300" s="63"/>
      <c r="G4300" s="62"/>
      <c r="I4300" s="61"/>
      <c r="K4300" s="62"/>
      <c r="L4300" s="62"/>
      <c r="P4300" s="61"/>
    </row>
    <row r="4301" spans="6:16">
      <c r="F4301" s="63"/>
      <c r="G4301" s="62"/>
      <c r="I4301" s="61"/>
      <c r="K4301" s="62"/>
      <c r="L4301" s="62"/>
      <c r="P4301" s="61"/>
    </row>
    <row r="4302" spans="6:16">
      <c r="F4302" s="63"/>
      <c r="G4302" s="62"/>
      <c r="I4302" s="61"/>
      <c r="K4302" s="62"/>
      <c r="L4302" s="62"/>
      <c r="P4302" s="61"/>
    </row>
    <row r="4303" spans="6:16">
      <c r="F4303" s="63"/>
      <c r="G4303" s="62"/>
      <c r="I4303" s="61"/>
      <c r="K4303" s="62"/>
      <c r="L4303" s="62"/>
      <c r="P4303" s="61"/>
    </row>
    <row r="4304" spans="6:16">
      <c r="F4304" s="63"/>
      <c r="G4304" s="62"/>
      <c r="I4304" s="61"/>
      <c r="K4304" s="62"/>
      <c r="L4304" s="62"/>
      <c r="P4304" s="61"/>
    </row>
    <row r="4305" spans="6:16">
      <c r="F4305" s="63"/>
      <c r="G4305" s="62"/>
      <c r="I4305" s="61"/>
      <c r="K4305" s="62"/>
      <c r="L4305" s="62"/>
      <c r="P4305" s="61"/>
    </row>
    <row r="4306" spans="6:16">
      <c r="F4306" s="63"/>
      <c r="G4306" s="62"/>
      <c r="I4306" s="61"/>
      <c r="K4306" s="62"/>
      <c r="L4306" s="62"/>
      <c r="P4306" s="61"/>
    </row>
    <row r="4307" spans="6:16">
      <c r="F4307" s="63"/>
      <c r="G4307" s="62"/>
      <c r="I4307" s="61"/>
      <c r="K4307" s="62"/>
      <c r="L4307" s="62"/>
      <c r="P4307" s="61"/>
    </row>
    <row r="4308" spans="6:16">
      <c r="F4308" s="63"/>
      <c r="G4308" s="62"/>
      <c r="I4308" s="61"/>
      <c r="K4308" s="62"/>
      <c r="L4308" s="62"/>
      <c r="P4308" s="61"/>
    </row>
    <row r="4309" spans="6:16">
      <c r="F4309" s="63"/>
      <c r="G4309" s="62"/>
      <c r="I4309" s="61"/>
      <c r="K4309" s="62"/>
      <c r="L4309" s="62"/>
      <c r="P4309" s="61"/>
    </row>
    <row r="4310" spans="6:16">
      <c r="F4310" s="63"/>
      <c r="G4310" s="62"/>
      <c r="I4310" s="61"/>
      <c r="K4310" s="62"/>
      <c r="L4310" s="62"/>
      <c r="P4310" s="61"/>
    </row>
    <row r="4311" spans="6:16">
      <c r="F4311" s="63"/>
      <c r="G4311" s="62"/>
      <c r="I4311" s="61"/>
      <c r="K4311" s="62"/>
      <c r="L4311" s="62"/>
      <c r="P4311" s="61"/>
    </row>
    <row r="4312" spans="6:16">
      <c r="F4312" s="63"/>
      <c r="G4312" s="62"/>
      <c r="I4312" s="61"/>
      <c r="K4312" s="62"/>
      <c r="L4312" s="62"/>
      <c r="P4312" s="61"/>
    </row>
    <row r="4313" spans="6:16">
      <c r="F4313" s="63"/>
      <c r="G4313" s="62"/>
      <c r="I4313" s="61"/>
      <c r="K4313" s="62"/>
      <c r="L4313" s="62"/>
      <c r="P4313" s="61"/>
    </row>
    <row r="4314" spans="6:16">
      <c r="F4314" s="63"/>
      <c r="G4314" s="62"/>
      <c r="I4314" s="61"/>
      <c r="K4314" s="62"/>
      <c r="L4314" s="62"/>
      <c r="P4314" s="61"/>
    </row>
    <row r="4315" spans="6:16">
      <c r="F4315" s="63"/>
      <c r="G4315" s="62"/>
      <c r="I4315" s="61"/>
      <c r="K4315" s="62"/>
      <c r="L4315" s="62"/>
      <c r="P4315" s="61"/>
    </row>
    <row r="4316" spans="6:16">
      <c r="F4316" s="63"/>
      <c r="G4316" s="62"/>
      <c r="I4316" s="61"/>
      <c r="K4316" s="62"/>
      <c r="L4316" s="62"/>
      <c r="P4316" s="61"/>
    </row>
    <row r="4317" spans="6:16">
      <c r="F4317" s="63"/>
      <c r="G4317" s="62"/>
      <c r="I4317" s="61"/>
      <c r="K4317" s="62"/>
      <c r="L4317" s="62"/>
      <c r="P4317" s="61"/>
    </row>
    <row r="4318" spans="6:16">
      <c r="F4318" s="63"/>
      <c r="G4318" s="62"/>
      <c r="I4318" s="61"/>
      <c r="K4318" s="62"/>
      <c r="L4318" s="62"/>
      <c r="P4318" s="61"/>
    </row>
    <row r="4319" spans="6:16">
      <c r="F4319" s="63"/>
      <c r="G4319" s="62"/>
      <c r="I4319" s="61"/>
      <c r="K4319" s="62"/>
      <c r="L4319" s="62"/>
      <c r="P4319" s="61"/>
    </row>
    <row r="4320" spans="6:16">
      <c r="F4320" s="63"/>
      <c r="G4320" s="62"/>
      <c r="I4320" s="61"/>
      <c r="K4320" s="62"/>
      <c r="L4320" s="62"/>
      <c r="P4320" s="61"/>
    </row>
    <row r="4321" spans="6:16">
      <c r="F4321" s="63"/>
      <c r="G4321" s="62"/>
      <c r="I4321" s="61"/>
      <c r="K4321" s="62"/>
      <c r="L4321" s="62"/>
      <c r="P4321" s="61"/>
    </row>
    <row r="4322" spans="6:16">
      <c r="F4322" s="63"/>
      <c r="G4322" s="62"/>
      <c r="I4322" s="61"/>
      <c r="K4322" s="62"/>
      <c r="L4322" s="62"/>
      <c r="P4322" s="61"/>
    </row>
    <row r="4323" spans="6:16">
      <c r="F4323" s="63"/>
      <c r="G4323" s="62"/>
      <c r="I4323" s="61"/>
      <c r="K4323" s="62"/>
      <c r="L4323" s="62"/>
      <c r="P4323" s="61"/>
    </row>
    <row r="4324" spans="6:16">
      <c r="F4324" s="63"/>
      <c r="G4324" s="62"/>
      <c r="I4324" s="61"/>
      <c r="K4324" s="62"/>
      <c r="L4324" s="62"/>
      <c r="P4324" s="61"/>
    </row>
    <row r="4325" spans="6:16">
      <c r="F4325" s="63"/>
      <c r="G4325" s="62"/>
      <c r="I4325" s="61"/>
      <c r="K4325" s="62"/>
      <c r="L4325" s="62"/>
      <c r="P4325" s="61"/>
    </row>
    <row r="4326" spans="6:16">
      <c r="F4326" s="63"/>
      <c r="G4326" s="62"/>
      <c r="I4326" s="61"/>
      <c r="K4326" s="62"/>
      <c r="L4326" s="62"/>
      <c r="P4326" s="61"/>
    </row>
    <row r="4327" spans="6:16">
      <c r="F4327" s="63"/>
      <c r="G4327" s="62"/>
      <c r="I4327" s="61"/>
      <c r="K4327" s="62"/>
      <c r="L4327" s="62"/>
      <c r="P4327" s="61"/>
    </row>
    <row r="4328" spans="6:16">
      <c r="F4328" s="63"/>
      <c r="G4328" s="62"/>
      <c r="I4328" s="61"/>
      <c r="K4328" s="62"/>
      <c r="L4328" s="62"/>
      <c r="P4328" s="61"/>
    </row>
    <row r="4329" spans="6:16">
      <c r="F4329" s="63"/>
      <c r="G4329" s="62"/>
      <c r="I4329" s="61"/>
      <c r="K4329" s="62"/>
      <c r="L4329" s="62"/>
      <c r="P4329" s="61"/>
    </row>
    <row r="4330" spans="6:16">
      <c r="F4330" s="63"/>
      <c r="G4330" s="62"/>
      <c r="I4330" s="61"/>
      <c r="K4330" s="62"/>
      <c r="L4330" s="62"/>
      <c r="P4330" s="61"/>
    </row>
    <row r="4331" spans="6:16">
      <c r="F4331" s="63"/>
      <c r="G4331" s="62"/>
      <c r="I4331" s="61"/>
      <c r="K4331" s="62"/>
      <c r="L4331" s="62"/>
      <c r="P4331" s="61"/>
    </row>
    <row r="4332" spans="6:16">
      <c r="F4332" s="63"/>
      <c r="G4332" s="62"/>
      <c r="I4332" s="61"/>
      <c r="K4332" s="62"/>
      <c r="L4332" s="62"/>
      <c r="P4332" s="61"/>
    </row>
    <row r="4333" spans="6:16">
      <c r="F4333" s="63"/>
      <c r="G4333" s="62"/>
      <c r="I4333" s="61"/>
      <c r="K4333" s="62"/>
      <c r="L4333" s="62"/>
      <c r="P4333" s="61"/>
    </row>
    <row r="4334" spans="6:16">
      <c r="F4334" s="63"/>
      <c r="G4334" s="62"/>
      <c r="I4334" s="61"/>
      <c r="K4334" s="62"/>
      <c r="L4334" s="62"/>
      <c r="P4334" s="61"/>
    </row>
    <row r="4335" spans="6:16">
      <c r="F4335" s="63"/>
      <c r="G4335" s="62"/>
      <c r="I4335" s="61"/>
      <c r="K4335" s="62"/>
      <c r="L4335" s="62"/>
      <c r="P4335" s="61"/>
    </row>
    <row r="4336" spans="6:16">
      <c r="F4336" s="63"/>
      <c r="G4336" s="62"/>
      <c r="I4336" s="61"/>
      <c r="K4336" s="62"/>
      <c r="L4336" s="62"/>
      <c r="P4336" s="61"/>
    </row>
    <row r="4337" spans="6:16">
      <c r="F4337" s="63"/>
      <c r="G4337" s="62"/>
      <c r="I4337" s="61"/>
      <c r="K4337" s="62"/>
      <c r="L4337" s="62"/>
      <c r="P4337" s="61"/>
    </row>
    <row r="4338" spans="6:16">
      <c r="F4338" s="63"/>
      <c r="G4338" s="62"/>
      <c r="I4338" s="61"/>
      <c r="K4338" s="62"/>
      <c r="L4338" s="62"/>
      <c r="P4338" s="61"/>
    </row>
    <row r="4339" spans="6:16">
      <c r="F4339" s="63"/>
      <c r="G4339" s="62"/>
      <c r="I4339" s="61"/>
      <c r="K4339" s="62"/>
      <c r="L4339" s="62"/>
      <c r="P4339" s="61"/>
    </row>
    <row r="4340" spans="6:16">
      <c r="F4340" s="63"/>
      <c r="G4340" s="62"/>
      <c r="I4340" s="61"/>
      <c r="K4340" s="62"/>
      <c r="L4340" s="62"/>
      <c r="P4340" s="61"/>
    </row>
    <row r="4341" spans="6:16">
      <c r="F4341" s="63"/>
      <c r="G4341" s="62"/>
      <c r="I4341" s="61"/>
      <c r="K4341" s="62"/>
      <c r="L4341" s="62"/>
      <c r="P4341" s="61"/>
    </row>
    <row r="4342" spans="6:16">
      <c r="F4342" s="63"/>
      <c r="G4342" s="62"/>
      <c r="I4342" s="61"/>
      <c r="K4342" s="62"/>
      <c r="L4342" s="62"/>
      <c r="P4342" s="61"/>
    </row>
    <row r="4343" spans="6:16">
      <c r="F4343" s="63"/>
      <c r="G4343" s="62"/>
      <c r="I4343" s="61"/>
      <c r="K4343" s="62"/>
      <c r="L4343" s="62"/>
      <c r="P4343" s="61"/>
    </row>
    <row r="4344" spans="6:16">
      <c r="F4344" s="63"/>
      <c r="G4344" s="62"/>
      <c r="I4344" s="61"/>
      <c r="K4344" s="62"/>
      <c r="L4344" s="62"/>
      <c r="P4344" s="61"/>
    </row>
    <row r="4345" spans="6:16">
      <c r="F4345" s="63"/>
      <c r="G4345" s="62"/>
      <c r="I4345" s="61"/>
      <c r="K4345" s="62"/>
      <c r="L4345" s="62"/>
      <c r="P4345" s="61"/>
    </row>
    <row r="4346" spans="6:16">
      <c r="F4346" s="63"/>
      <c r="G4346" s="62"/>
      <c r="I4346" s="61"/>
      <c r="K4346" s="62"/>
      <c r="L4346" s="62"/>
      <c r="P4346" s="61"/>
    </row>
    <row r="4347" spans="6:16">
      <c r="F4347" s="63"/>
      <c r="G4347" s="62"/>
      <c r="I4347" s="61"/>
      <c r="K4347" s="62"/>
      <c r="L4347" s="62"/>
      <c r="P4347" s="61"/>
    </row>
    <row r="4348" spans="6:16">
      <c r="F4348" s="63"/>
      <c r="G4348" s="62"/>
      <c r="I4348" s="61"/>
      <c r="K4348" s="62"/>
      <c r="L4348" s="62"/>
      <c r="P4348" s="61"/>
    </row>
    <row r="4349" spans="6:16">
      <c r="F4349" s="63"/>
      <c r="G4349" s="62"/>
      <c r="I4349" s="61"/>
      <c r="K4349" s="62"/>
      <c r="L4349" s="62"/>
      <c r="P4349" s="61"/>
    </row>
    <row r="4350" spans="6:16">
      <c r="F4350" s="63"/>
      <c r="G4350" s="62"/>
      <c r="I4350" s="61"/>
      <c r="K4350" s="62"/>
      <c r="L4350" s="62"/>
      <c r="P4350" s="61"/>
    </row>
    <row r="4351" spans="6:16">
      <c r="F4351" s="63"/>
      <c r="G4351" s="62"/>
      <c r="I4351" s="61"/>
      <c r="K4351" s="62"/>
      <c r="L4351" s="62"/>
      <c r="P4351" s="61"/>
    </row>
    <row r="4352" spans="6:16">
      <c r="F4352" s="63"/>
      <c r="G4352" s="62"/>
      <c r="I4352" s="61"/>
      <c r="K4352" s="62"/>
      <c r="L4352" s="62"/>
      <c r="P4352" s="61"/>
    </row>
    <row r="4353" spans="6:16">
      <c r="F4353" s="63"/>
      <c r="G4353" s="62"/>
      <c r="I4353" s="61"/>
      <c r="K4353" s="62"/>
      <c r="L4353" s="62"/>
      <c r="P4353" s="61"/>
    </row>
    <row r="4354" spans="6:16">
      <c r="F4354" s="63"/>
      <c r="G4354" s="62"/>
      <c r="I4354" s="61"/>
      <c r="K4354" s="62"/>
      <c r="L4354" s="62"/>
      <c r="P4354" s="61"/>
    </row>
    <row r="4355" spans="6:16">
      <c r="F4355" s="63"/>
      <c r="G4355" s="62"/>
      <c r="I4355" s="61"/>
      <c r="K4355" s="62"/>
      <c r="L4355" s="62"/>
      <c r="P4355" s="61"/>
    </row>
    <row r="4356" spans="6:16">
      <c r="F4356" s="63"/>
      <c r="G4356" s="62"/>
      <c r="I4356" s="61"/>
      <c r="K4356" s="62"/>
      <c r="L4356" s="62"/>
      <c r="P4356" s="61"/>
    </row>
    <row r="4357" spans="6:16">
      <c r="F4357" s="63"/>
      <c r="G4357" s="62"/>
      <c r="I4357" s="61"/>
      <c r="K4357" s="62"/>
      <c r="L4357" s="62"/>
      <c r="P4357" s="61"/>
    </row>
    <row r="4358" spans="6:16">
      <c r="F4358" s="63"/>
      <c r="G4358" s="62"/>
      <c r="I4358" s="61"/>
      <c r="K4358" s="62"/>
      <c r="L4358" s="62"/>
      <c r="P4358" s="61"/>
    </row>
    <row r="4359" spans="6:16">
      <c r="F4359" s="63"/>
      <c r="G4359" s="62"/>
      <c r="I4359" s="61"/>
      <c r="K4359" s="62"/>
      <c r="L4359" s="62"/>
      <c r="P4359" s="61"/>
    </row>
    <row r="4360" spans="6:16">
      <c r="F4360" s="63"/>
      <c r="G4360" s="62"/>
      <c r="I4360" s="61"/>
      <c r="K4360" s="62"/>
      <c r="L4360" s="62"/>
      <c r="P4360" s="61"/>
    </row>
    <row r="4361" spans="6:16">
      <c r="F4361" s="63"/>
      <c r="G4361" s="62"/>
      <c r="I4361" s="61"/>
      <c r="K4361" s="62"/>
      <c r="L4361" s="62"/>
      <c r="P4361" s="61"/>
    </row>
    <row r="4362" spans="6:16">
      <c r="F4362" s="63"/>
      <c r="G4362" s="62"/>
      <c r="I4362" s="61"/>
      <c r="K4362" s="62"/>
      <c r="L4362" s="62"/>
      <c r="P4362" s="61"/>
    </row>
    <row r="4363" spans="6:16">
      <c r="F4363" s="63"/>
      <c r="G4363" s="62"/>
      <c r="I4363" s="61"/>
      <c r="K4363" s="62"/>
      <c r="L4363" s="62"/>
      <c r="P4363" s="61"/>
    </row>
    <row r="4364" spans="6:16">
      <c r="F4364" s="63"/>
      <c r="G4364" s="62"/>
      <c r="I4364" s="61"/>
      <c r="K4364" s="62"/>
      <c r="L4364" s="62"/>
      <c r="P4364" s="61"/>
    </row>
    <row r="4365" spans="6:16">
      <c r="F4365" s="63"/>
      <c r="G4365" s="62"/>
      <c r="I4365" s="61"/>
      <c r="K4365" s="62"/>
      <c r="L4365" s="62"/>
      <c r="P4365" s="61"/>
    </row>
    <row r="4366" spans="6:16">
      <c r="F4366" s="63"/>
      <c r="G4366" s="62"/>
      <c r="I4366" s="61"/>
      <c r="K4366" s="62"/>
      <c r="L4366" s="62"/>
      <c r="P4366" s="61"/>
    </row>
    <row r="4367" spans="6:16">
      <c r="F4367" s="63"/>
      <c r="G4367" s="62"/>
      <c r="I4367" s="61"/>
      <c r="K4367" s="62"/>
      <c r="L4367" s="62"/>
      <c r="P4367" s="61"/>
    </row>
    <row r="4368" spans="6:16">
      <c r="F4368" s="63"/>
      <c r="G4368" s="62"/>
      <c r="I4368" s="61"/>
      <c r="K4368" s="62"/>
      <c r="L4368" s="62"/>
      <c r="P4368" s="61"/>
    </row>
    <row r="4369" spans="6:16">
      <c r="F4369" s="63"/>
      <c r="G4369" s="62"/>
      <c r="I4369" s="61"/>
      <c r="K4369" s="62"/>
      <c r="L4369" s="62"/>
      <c r="P4369" s="61"/>
    </row>
    <row r="4370" spans="6:16">
      <c r="F4370" s="63"/>
      <c r="G4370" s="62"/>
      <c r="I4370" s="61"/>
      <c r="K4370" s="62"/>
      <c r="L4370" s="62"/>
      <c r="P4370" s="61"/>
    </row>
    <row r="4371" spans="6:16">
      <c r="F4371" s="63"/>
      <c r="G4371" s="62"/>
      <c r="I4371" s="61"/>
      <c r="K4371" s="62"/>
      <c r="L4371" s="62"/>
      <c r="P4371" s="61"/>
    </row>
    <row r="4372" spans="6:16">
      <c r="F4372" s="63"/>
      <c r="G4372" s="62"/>
      <c r="I4372" s="61"/>
      <c r="K4372" s="62"/>
      <c r="L4372" s="62"/>
      <c r="P4372" s="61"/>
    </row>
    <row r="4373" spans="6:16">
      <c r="F4373" s="63"/>
      <c r="G4373" s="62"/>
      <c r="I4373" s="61"/>
      <c r="K4373" s="62"/>
      <c r="L4373" s="62"/>
      <c r="P4373" s="61"/>
    </row>
    <row r="4374" spans="6:16">
      <c r="F4374" s="63"/>
      <c r="G4374" s="62"/>
      <c r="I4374" s="61"/>
      <c r="K4374" s="62"/>
      <c r="L4374" s="62"/>
      <c r="P4374" s="61"/>
    </row>
    <row r="4375" spans="6:16">
      <c r="F4375" s="63"/>
      <c r="G4375" s="62"/>
      <c r="I4375" s="61"/>
      <c r="K4375" s="62"/>
      <c r="L4375" s="62"/>
      <c r="P4375" s="61"/>
    </row>
    <row r="4376" spans="6:16">
      <c r="F4376" s="63"/>
      <c r="G4376" s="62"/>
      <c r="I4376" s="61"/>
      <c r="K4376" s="62"/>
      <c r="L4376" s="62"/>
      <c r="P4376" s="61"/>
    </row>
    <row r="4377" spans="6:16">
      <c r="F4377" s="63"/>
      <c r="G4377" s="62"/>
      <c r="I4377" s="61"/>
      <c r="K4377" s="62"/>
      <c r="L4377" s="62"/>
      <c r="P4377" s="61"/>
    </row>
    <row r="4378" spans="6:16">
      <c r="F4378" s="63"/>
      <c r="G4378" s="62"/>
      <c r="I4378" s="61"/>
      <c r="K4378" s="62"/>
      <c r="L4378" s="62"/>
      <c r="P4378" s="61"/>
    </row>
    <row r="4379" spans="6:16">
      <c r="F4379" s="63"/>
      <c r="G4379" s="62"/>
      <c r="I4379" s="61"/>
      <c r="K4379" s="62"/>
      <c r="L4379" s="62"/>
      <c r="P4379" s="61"/>
    </row>
    <row r="4380" spans="6:16">
      <c r="F4380" s="63"/>
      <c r="G4380" s="62"/>
      <c r="I4380" s="61"/>
      <c r="K4380" s="62"/>
      <c r="L4380" s="62"/>
      <c r="P4380" s="61"/>
    </row>
    <row r="4381" spans="6:16">
      <c r="F4381" s="63"/>
      <c r="G4381" s="62"/>
      <c r="I4381" s="61"/>
      <c r="K4381" s="62"/>
      <c r="L4381" s="62"/>
      <c r="P4381" s="61"/>
    </row>
    <row r="4382" spans="6:16">
      <c r="F4382" s="63"/>
      <c r="G4382" s="62"/>
      <c r="I4382" s="61"/>
      <c r="K4382" s="62"/>
      <c r="L4382" s="62"/>
      <c r="P4382" s="61"/>
    </row>
    <row r="4383" spans="6:16">
      <c r="F4383" s="63"/>
      <c r="G4383" s="62"/>
      <c r="I4383" s="61"/>
      <c r="K4383" s="62"/>
      <c r="L4383" s="62"/>
      <c r="P4383" s="61"/>
    </row>
    <row r="4384" spans="6:16">
      <c r="F4384" s="63"/>
      <c r="G4384" s="62"/>
      <c r="I4384" s="61"/>
      <c r="K4384" s="62"/>
      <c r="L4384" s="62"/>
      <c r="P4384" s="61"/>
    </row>
    <row r="4385" spans="6:16">
      <c r="F4385" s="63"/>
      <c r="G4385" s="62"/>
      <c r="I4385" s="61"/>
      <c r="K4385" s="62"/>
      <c r="L4385" s="62"/>
      <c r="P4385" s="61"/>
    </row>
    <row r="4386" spans="6:16">
      <c r="F4386" s="63"/>
      <c r="G4386" s="62"/>
      <c r="I4386" s="61"/>
      <c r="K4386" s="62"/>
      <c r="L4386" s="62"/>
      <c r="P4386" s="61"/>
    </row>
    <row r="4387" spans="6:16">
      <c r="F4387" s="63"/>
      <c r="G4387" s="62"/>
      <c r="I4387" s="61"/>
      <c r="K4387" s="62"/>
      <c r="L4387" s="62"/>
      <c r="P4387" s="61"/>
    </row>
    <row r="4388" spans="6:16">
      <c r="F4388" s="63"/>
      <c r="G4388" s="62"/>
      <c r="I4388" s="61"/>
      <c r="K4388" s="62"/>
      <c r="L4388" s="62"/>
      <c r="P4388" s="61"/>
    </row>
    <row r="4389" spans="6:16">
      <c r="F4389" s="63"/>
      <c r="G4389" s="62"/>
      <c r="I4389" s="61"/>
      <c r="K4389" s="62"/>
      <c r="L4389" s="62"/>
      <c r="P4389" s="61"/>
    </row>
    <row r="4390" spans="6:16">
      <c r="F4390" s="63"/>
      <c r="G4390" s="62"/>
      <c r="I4390" s="61"/>
      <c r="K4390" s="62"/>
      <c r="L4390" s="62"/>
      <c r="P4390" s="61"/>
    </row>
    <row r="4391" spans="6:16">
      <c r="F4391" s="63"/>
      <c r="G4391" s="62"/>
      <c r="I4391" s="61"/>
      <c r="K4391" s="62"/>
      <c r="L4391" s="62"/>
      <c r="P4391" s="61"/>
    </row>
    <row r="4392" spans="6:16">
      <c r="F4392" s="63"/>
      <c r="G4392" s="62"/>
      <c r="I4392" s="61"/>
      <c r="K4392" s="62"/>
      <c r="L4392" s="62"/>
      <c r="P4392" s="61"/>
    </row>
    <row r="4393" spans="6:16">
      <c r="F4393" s="63"/>
      <c r="G4393" s="62"/>
      <c r="I4393" s="61"/>
      <c r="K4393" s="62"/>
      <c r="L4393" s="62"/>
      <c r="P4393" s="61"/>
    </row>
    <row r="4394" spans="6:16">
      <c r="F4394" s="63"/>
      <c r="G4394" s="62"/>
      <c r="I4394" s="61"/>
      <c r="K4394" s="62"/>
      <c r="L4394" s="62"/>
      <c r="P4394" s="61"/>
    </row>
    <row r="4395" spans="6:16">
      <c r="F4395" s="63"/>
      <c r="G4395" s="62"/>
      <c r="I4395" s="61"/>
      <c r="K4395" s="62"/>
      <c r="L4395" s="62"/>
      <c r="P4395" s="61"/>
    </row>
    <row r="4396" spans="6:16">
      <c r="F4396" s="63"/>
      <c r="G4396" s="62"/>
      <c r="I4396" s="61"/>
      <c r="K4396" s="62"/>
      <c r="L4396" s="62"/>
      <c r="P4396" s="61"/>
    </row>
    <row r="4397" spans="6:16">
      <c r="F4397" s="63"/>
      <c r="G4397" s="62"/>
      <c r="I4397" s="61"/>
      <c r="K4397" s="62"/>
      <c r="L4397" s="62"/>
      <c r="P4397" s="61"/>
    </row>
    <row r="4398" spans="6:16">
      <c r="F4398" s="63"/>
      <c r="G4398" s="62"/>
      <c r="I4398" s="61"/>
      <c r="K4398" s="62"/>
      <c r="L4398" s="62"/>
      <c r="P4398" s="61"/>
    </row>
    <row r="4399" spans="6:16">
      <c r="F4399" s="63"/>
      <c r="G4399" s="62"/>
      <c r="I4399" s="61"/>
      <c r="K4399" s="62"/>
      <c r="L4399" s="62"/>
      <c r="P4399" s="61"/>
    </row>
    <row r="4400" spans="6:16">
      <c r="F4400" s="63"/>
      <c r="G4400" s="62"/>
      <c r="I4400" s="61"/>
      <c r="K4400" s="62"/>
      <c r="L4400" s="62"/>
      <c r="P4400" s="61"/>
    </row>
    <row r="4401" spans="6:16">
      <c r="F4401" s="63"/>
      <c r="G4401" s="62"/>
      <c r="I4401" s="61"/>
      <c r="K4401" s="62"/>
      <c r="L4401" s="62"/>
      <c r="P4401" s="61"/>
    </row>
    <row r="4402" spans="6:16">
      <c r="F4402" s="63"/>
      <c r="G4402" s="62"/>
      <c r="I4402" s="61"/>
      <c r="K4402" s="62"/>
      <c r="L4402" s="62"/>
      <c r="P4402" s="61"/>
    </row>
    <row r="4403" spans="6:16">
      <c r="F4403" s="63"/>
      <c r="G4403" s="62"/>
      <c r="I4403" s="61"/>
      <c r="K4403" s="62"/>
      <c r="L4403" s="62"/>
      <c r="P4403" s="61"/>
    </row>
    <row r="4404" spans="6:16">
      <c r="F4404" s="63"/>
      <c r="G4404" s="62"/>
      <c r="I4404" s="61"/>
      <c r="K4404" s="62"/>
      <c r="L4404" s="62"/>
      <c r="P4404" s="61"/>
    </row>
    <row r="4405" spans="6:16">
      <c r="F4405" s="63"/>
      <c r="G4405" s="62"/>
      <c r="I4405" s="61"/>
      <c r="K4405" s="62"/>
      <c r="L4405" s="62"/>
      <c r="P4405" s="61"/>
    </row>
    <row r="4406" spans="6:16">
      <c r="F4406" s="63"/>
      <c r="G4406" s="62"/>
      <c r="I4406" s="61"/>
      <c r="K4406" s="62"/>
      <c r="L4406" s="62"/>
      <c r="P4406" s="61"/>
    </row>
    <row r="4407" spans="6:16">
      <c r="F4407" s="63"/>
      <c r="G4407" s="62"/>
      <c r="I4407" s="61"/>
      <c r="K4407" s="62"/>
      <c r="L4407" s="62"/>
      <c r="P4407" s="61"/>
    </row>
    <row r="4408" spans="6:16">
      <c r="F4408" s="63"/>
      <c r="G4408" s="62"/>
      <c r="I4408" s="61"/>
      <c r="K4408" s="62"/>
      <c r="L4408" s="62"/>
      <c r="P4408" s="61"/>
    </row>
    <row r="4409" spans="6:16">
      <c r="F4409" s="63"/>
      <c r="G4409" s="62"/>
      <c r="I4409" s="61"/>
      <c r="K4409" s="62"/>
      <c r="L4409" s="62"/>
      <c r="P4409" s="61"/>
    </row>
    <row r="4410" spans="6:16">
      <c r="F4410" s="63"/>
      <c r="G4410" s="62"/>
      <c r="I4410" s="61"/>
      <c r="K4410" s="62"/>
      <c r="L4410" s="62"/>
      <c r="P4410" s="61"/>
    </row>
    <row r="4411" spans="6:16">
      <c r="F4411" s="63"/>
      <c r="G4411" s="62"/>
      <c r="I4411" s="61"/>
      <c r="K4411" s="62"/>
      <c r="L4411" s="62"/>
      <c r="P4411" s="61"/>
    </row>
    <row r="4412" spans="6:16">
      <c r="F4412" s="63"/>
      <c r="G4412" s="62"/>
      <c r="I4412" s="61"/>
      <c r="K4412" s="62"/>
      <c r="L4412" s="62"/>
      <c r="P4412" s="61"/>
    </row>
    <row r="4413" spans="6:16">
      <c r="F4413" s="63"/>
      <c r="G4413" s="62"/>
      <c r="I4413" s="61"/>
      <c r="K4413" s="62"/>
      <c r="L4413" s="62"/>
      <c r="P4413" s="61"/>
    </row>
    <row r="4414" spans="6:16">
      <c r="F4414" s="63"/>
      <c r="G4414" s="62"/>
      <c r="I4414" s="61"/>
      <c r="K4414" s="62"/>
      <c r="L4414" s="62"/>
      <c r="P4414" s="61"/>
    </row>
    <row r="4415" spans="6:16">
      <c r="F4415" s="63"/>
      <c r="G4415" s="62"/>
      <c r="I4415" s="61"/>
      <c r="K4415" s="62"/>
      <c r="L4415" s="62"/>
      <c r="P4415" s="61"/>
    </row>
    <row r="4416" spans="6:16">
      <c r="F4416" s="63"/>
      <c r="G4416" s="62"/>
      <c r="I4416" s="61"/>
      <c r="K4416" s="62"/>
      <c r="L4416" s="62"/>
      <c r="P4416" s="61"/>
    </row>
    <row r="4417" spans="6:16">
      <c r="F4417" s="63"/>
      <c r="G4417" s="62"/>
      <c r="I4417" s="61"/>
      <c r="K4417" s="62"/>
      <c r="L4417" s="62"/>
      <c r="P4417" s="61"/>
    </row>
    <row r="4418" spans="6:16">
      <c r="F4418" s="63"/>
      <c r="G4418" s="62"/>
      <c r="I4418" s="61"/>
      <c r="K4418" s="62"/>
      <c r="L4418" s="62"/>
      <c r="P4418" s="61"/>
    </row>
    <row r="4419" spans="6:16">
      <c r="F4419" s="63"/>
      <c r="G4419" s="62"/>
      <c r="I4419" s="61"/>
      <c r="K4419" s="62"/>
      <c r="L4419" s="62"/>
      <c r="P4419" s="61"/>
    </row>
    <row r="4420" spans="6:16">
      <c r="F4420" s="63"/>
      <c r="G4420" s="62"/>
      <c r="I4420" s="61"/>
      <c r="K4420" s="62"/>
      <c r="L4420" s="62"/>
      <c r="P4420" s="61"/>
    </row>
    <row r="4421" spans="6:16">
      <c r="F4421" s="63"/>
      <c r="G4421" s="62"/>
      <c r="I4421" s="61"/>
      <c r="K4421" s="62"/>
      <c r="L4421" s="62"/>
      <c r="P4421" s="61"/>
    </row>
    <row r="4422" spans="6:16">
      <c r="F4422" s="63"/>
      <c r="G4422" s="62"/>
      <c r="I4422" s="61"/>
      <c r="K4422" s="62"/>
      <c r="L4422" s="62"/>
      <c r="P4422" s="61"/>
    </row>
    <row r="4423" spans="6:16">
      <c r="F4423" s="63"/>
      <c r="G4423" s="62"/>
      <c r="I4423" s="61"/>
      <c r="K4423" s="62"/>
      <c r="L4423" s="62"/>
      <c r="P4423" s="61"/>
    </row>
    <row r="4424" spans="6:16">
      <c r="F4424" s="63"/>
      <c r="G4424" s="62"/>
      <c r="I4424" s="61"/>
      <c r="K4424" s="62"/>
      <c r="L4424" s="62"/>
      <c r="P4424" s="61"/>
    </row>
    <row r="4425" spans="6:16">
      <c r="F4425" s="63"/>
      <c r="G4425" s="62"/>
      <c r="I4425" s="61"/>
      <c r="K4425" s="62"/>
      <c r="L4425" s="62"/>
      <c r="P4425" s="61"/>
    </row>
    <row r="4426" spans="6:16">
      <c r="F4426" s="63"/>
      <c r="G4426" s="62"/>
      <c r="I4426" s="61"/>
      <c r="K4426" s="62"/>
      <c r="L4426" s="62"/>
      <c r="P4426" s="61"/>
    </row>
    <row r="4427" spans="6:16">
      <c r="F4427" s="63"/>
      <c r="G4427" s="62"/>
      <c r="I4427" s="61"/>
      <c r="K4427" s="62"/>
      <c r="L4427" s="62"/>
      <c r="P4427" s="61"/>
    </row>
    <row r="4428" spans="6:16">
      <c r="F4428" s="63"/>
      <c r="G4428" s="62"/>
      <c r="I4428" s="61"/>
      <c r="K4428" s="62"/>
      <c r="L4428" s="62"/>
      <c r="P4428" s="61"/>
    </row>
    <row r="4429" spans="6:16">
      <c r="F4429" s="63"/>
      <c r="G4429" s="62"/>
      <c r="I4429" s="61"/>
      <c r="K4429" s="62"/>
      <c r="L4429" s="62"/>
      <c r="P4429" s="61"/>
    </row>
    <row r="4430" spans="6:16">
      <c r="F4430" s="63"/>
      <c r="G4430" s="62"/>
      <c r="I4430" s="61"/>
      <c r="K4430" s="62"/>
      <c r="L4430" s="62"/>
      <c r="P4430" s="61"/>
    </row>
    <row r="4431" spans="6:16">
      <c r="F4431" s="63"/>
      <c r="G4431" s="62"/>
      <c r="I4431" s="61"/>
      <c r="K4431" s="62"/>
      <c r="L4431" s="62"/>
      <c r="P4431" s="61"/>
    </row>
    <row r="4432" spans="6:16">
      <c r="F4432" s="63"/>
      <c r="G4432" s="62"/>
      <c r="I4432" s="61"/>
      <c r="K4432" s="62"/>
      <c r="L4432" s="62"/>
      <c r="P4432" s="61"/>
    </row>
    <row r="4433" spans="6:16">
      <c r="F4433" s="63"/>
      <c r="G4433" s="62"/>
      <c r="I4433" s="61"/>
      <c r="K4433" s="62"/>
      <c r="L4433" s="62"/>
      <c r="P4433" s="61"/>
    </row>
    <row r="4434" spans="6:16">
      <c r="F4434" s="63"/>
      <c r="G4434" s="62"/>
      <c r="I4434" s="61"/>
      <c r="K4434" s="62"/>
      <c r="L4434" s="62"/>
      <c r="P4434" s="61"/>
    </row>
    <row r="4435" spans="6:16">
      <c r="F4435" s="63"/>
      <c r="G4435" s="62"/>
      <c r="I4435" s="61"/>
      <c r="K4435" s="62"/>
      <c r="L4435" s="62"/>
      <c r="P4435" s="61"/>
    </row>
    <row r="4436" spans="6:16">
      <c r="F4436" s="63"/>
      <c r="G4436" s="62"/>
      <c r="I4436" s="61"/>
      <c r="K4436" s="62"/>
      <c r="L4436" s="62"/>
      <c r="P4436" s="61"/>
    </row>
    <row r="4437" spans="6:16">
      <c r="F4437" s="63"/>
      <c r="G4437" s="62"/>
      <c r="I4437" s="61"/>
      <c r="K4437" s="62"/>
      <c r="L4437" s="62"/>
      <c r="P4437" s="61"/>
    </row>
    <row r="4438" spans="6:16">
      <c r="F4438" s="63"/>
      <c r="G4438" s="62"/>
      <c r="I4438" s="61"/>
      <c r="K4438" s="62"/>
      <c r="L4438" s="62"/>
      <c r="P4438" s="61"/>
    </row>
    <row r="4439" spans="6:16">
      <c r="F4439" s="63"/>
      <c r="G4439" s="62"/>
      <c r="I4439" s="61"/>
      <c r="K4439" s="62"/>
      <c r="L4439" s="62"/>
      <c r="P4439" s="61"/>
    </row>
    <row r="4440" spans="6:16">
      <c r="F4440" s="63"/>
      <c r="G4440" s="62"/>
      <c r="I4440" s="61"/>
      <c r="K4440" s="62"/>
      <c r="L4440" s="62"/>
      <c r="P4440" s="61"/>
    </row>
    <row r="4441" spans="6:16">
      <c r="F4441" s="63"/>
      <c r="G4441" s="62"/>
      <c r="I4441" s="61"/>
      <c r="K4441" s="62"/>
      <c r="L4441" s="62"/>
      <c r="P4441" s="61"/>
    </row>
    <row r="4442" spans="6:16">
      <c r="F4442" s="63"/>
      <c r="G4442" s="62"/>
      <c r="I4442" s="61"/>
      <c r="K4442" s="62"/>
      <c r="L4442" s="62"/>
      <c r="P4442" s="61"/>
    </row>
    <row r="4443" spans="6:16">
      <c r="F4443" s="63"/>
      <c r="G4443" s="62"/>
      <c r="I4443" s="61"/>
      <c r="K4443" s="62"/>
      <c r="L4443" s="62"/>
      <c r="P4443" s="61"/>
    </row>
    <row r="4444" spans="6:16">
      <c r="F4444" s="63"/>
      <c r="G4444" s="62"/>
      <c r="I4444" s="61"/>
      <c r="K4444" s="62"/>
      <c r="L4444" s="62"/>
      <c r="P4444" s="61"/>
    </row>
    <row r="4445" spans="6:16">
      <c r="F4445" s="63"/>
      <c r="G4445" s="62"/>
      <c r="I4445" s="61"/>
      <c r="K4445" s="62"/>
      <c r="L4445" s="62"/>
      <c r="P4445" s="61"/>
    </row>
    <row r="4446" spans="6:16">
      <c r="F4446" s="63"/>
      <c r="G4446" s="62"/>
      <c r="I4446" s="61"/>
      <c r="K4446" s="62"/>
      <c r="L4446" s="62"/>
      <c r="P4446" s="61"/>
    </row>
    <row r="4447" spans="6:16">
      <c r="F4447" s="63"/>
      <c r="G4447" s="62"/>
      <c r="I4447" s="61"/>
      <c r="K4447" s="62"/>
      <c r="L4447" s="62"/>
      <c r="P4447" s="61"/>
    </row>
    <row r="4448" spans="6:16">
      <c r="F4448" s="63"/>
      <c r="G4448" s="62"/>
      <c r="I4448" s="61"/>
      <c r="K4448" s="62"/>
      <c r="L4448" s="62"/>
      <c r="P4448" s="61"/>
    </row>
    <row r="4449" spans="6:16">
      <c r="F4449" s="63"/>
      <c r="G4449" s="62"/>
      <c r="I4449" s="61"/>
      <c r="K4449" s="62"/>
      <c r="L4449" s="62"/>
      <c r="P4449" s="61"/>
    </row>
    <row r="4450" spans="6:16">
      <c r="F4450" s="63"/>
      <c r="G4450" s="62"/>
      <c r="I4450" s="61"/>
      <c r="K4450" s="62"/>
      <c r="L4450" s="62"/>
      <c r="P4450" s="61"/>
    </row>
    <row r="4451" spans="6:16">
      <c r="F4451" s="63"/>
      <c r="G4451" s="62"/>
      <c r="I4451" s="61"/>
      <c r="K4451" s="62"/>
      <c r="L4451" s="62"/>
      <c r="P4451" s="61"/>
    </row>
    <row r="4452" spans="6:16">
      <c r="F4452" s="63"/>
      <c r="G4452" s="62"/>
      <c r="I4452" s="61"/>
      <c r="K4452" s="62"/>
      <c r="L4452" s="62"/>
      <c r="P4452" s="61"/>
    </row>
    <row r="4453" spans="6:16">
      <c r="F4453" s="63"/>
      <c r="G4453" s="62"/>
      <c r="I4453" s="61"/>
      <c r="K4453" s="62"/>
      <c r="L4453" s="62"/>
      <c r="P4453" s="61"/>
    </row>
    <row r="4454" spans="6:16">
      <c r="F4454" s="63"/>
      <c r="G4454" s="62"/>
      <c r="I4454" s="61"/>
      <c r="K4454" s="62"/>
      <c r="L4454" s="62"/>
      <c r="P4454" s="61"/>
    </row>
    <row r="4455" spans="6:16">
      <c r="F4455" s="63"/>
      <c r="G4455" s="62"/>
      <c r="I4455" s="61"/>
      <c r="K4455" s="62"/>
      <c r="L4455" s="62"/>
      <c r="P4455" s="61"/>
    </row>
    <row r="4456" spans="6:16">
      <c r="F4456" s="63"/>
      <c r="G4456" s="62"/>
      <c r="I4456" s="61"/>
      <c r="K4456" s="62"/>
      <c r="L4456" s="62"/>
      <c r="P4456" s="61"/>
    </row>
    <row r="4457" spans="6:16">
      <c r="F4457" s="63"/>
      <c r="G4457" s="62"/>
      <c r="I4457" s="61"/>
      <c r="K4457" s="62"/>
      <c r="L4457" s="62"/>
      <c r="P4457" s="61"/>
    </row>
    <row r="4458" spans="6:16">
      <c r="F4458" s="63"/>
      <c r="G4458" s="62"/>
      <c r="I4458" s="61"/>
      <c r="K4458" s="62"/>
      <c r="L4458" s="62"/>
      <c r="P4458" s="61"/>
    </row>
    <row r="4459" spans="6:16">
      <c r="F4459" s="63"/>
      <c r="G4459" s="62"/>
      <c r="I4459" s="61"/>
      <c r="K4459" s="62"/>
      <c r="L4459" s="62"/>
      <c r="P4459" s="61"/>
    </row>
    <row r="4460" spans="6:16">
      <c r="F4460" s="63"/>
      <c r="G4460" s="62"/>
      <c r="I4460" s="61"/>
      <c r="K4460" s="62"/>
      <c r="L4460" s="62"/>
      <c r="P4460" s="61"/>
    </row>
    <row r="4461" spans="6:16">
      <c r="F4461" s="63"/>
      <c r="G4461" s="62"/>
      <c r="I4461" s="61"/>
      <c r="K4461" s="62"/>
      <c r="L4461" s="62"/>
      <c r="P4461" s="61"/>
    </row>
    <row r="4462" spans="6:16">
      <c r="F4462" s="63"/>
      <c r="G4462" s="62"/>
      <c r="I4462" s="61"/>
      <c r="K4462" s="62"/>
      <c r="L4462" s="62"/>
      <c r="P4462" s="61"/>
    </row>
    <row r="4463" spans="6:16">
      <c r="F4463" s="63"/>
      <c r="G4463" s="62"/>
      <c r="I4463" s="61"/>
      <c r="K4463" s="62"/>
      <c r="L4463" s="62"/>
      <c r="P4463" s="61"/>
    </row>
    <row r="4464" spans="6:16">
      <c r="F4464" s="63"/>
      <c r="G4464" s="62"/>
      <c r="I4464" s="61"/>
      <c r="K4464" s="62"/>
      <c r="L4464" s="62"/>
      <c r="P4464" s="61"/>
    </row>
    <row r="4465" spans="6:16">
      <c r="F4465" s="63"/>
      <c r="G4465" s="62"/>
      <c r="I4465" s="61"/>
      <c r="K4465" s="62"/>
      <c r="L4465" s="62"/>
      <c r="P4465" s="61"/>
    </row>
    <row r="4466" spans="6:16">
      <c r="F4466" s="63"/>
      <c r="G4466" s="62"/>
      <c r="I4466" s="61"/>
      <c r="K4466" s="62"/>
      <c r="L4466" s="62"/>
      <c r="P4466" s="61"/>
    </row>
    <row r="4467" spans="6:16">
      <c r="F4467" s="63"/>
      <c r="G4467" s="62"/>
      <c r="I4467" s="61"/>
      <c r="K4467" s="62"/>
      <c r="L4467" s="62"/>
      <c r="P4467" s="61"/>
    </row>
    <row r="4468" spans="6:16">
      <c r="F4468" s="63"/>
      <c r="G4468" s="62"/>
      <c r="I4468" s="61"/>
      <c r="K4468" s="62"/>
      <c r="L4468" s="62"/>
      <c r="P4468" s="61"/>
    </row>
    <row r="4469" spans="6:16">
      <c r="F4469" s="63"/>
      <c r="G4469" s="62"/>
      <c r="I4469" s="61"/>
      <c r="K4469" s="62"/>
      <c r="L4469" s="62"/>
      <c r="P4469" s="61"/>
    </row>
    <row r="4470" spans="6:16">
      <c r="F4470" s="63"/>
      <c r="G4470" s="62"/>
      <c r="I4470" s="61"/>
      <c r="K4470" s="62"/>
      <c r="L4470" s="62"/>
      <c r="P4470" s="61"/>
    </row>
    <row r="4471" spans="6:16">
      <c r="F4471" s="63"/>
      <c r="G4471" s="62"/>
      <c r="I4471" s="61"/>
      <c r="K4471" s="62"/>
      <c r="L4471" s="62"/>
      <c r="P4471" s="61"/>
    </row>
    <row r="4472" spans="6:16">
      <c r="F4472" s="63"/>
      <c r="G4472" s="62"/>
      <c r="I4472" s="61"/>
      <c r="K4472" s="62"/>
      <c r="L4472" s="62"/>
      <c r="P4472" s="61"/>
    </row>
    <row r="4473" spans="6:16">
      <c r="F4473" s="63"/>
      <c r="G4473" s="62"/>
      <c r="I4473" s="61"/>
      <c r="K4473" s="62"/>
      <c r="L4473" s="62"/>
      <c r="P4473" s="61"/>
    </row>
    <row r="4474" spans="6:16">
      <c r="F4474" s="63"/>
      <c r="G4474" s="62"/>
      <c r="I4474" s="61"/>
      <c r="K4474" s="62"/>
      <c r="L4474" s="62"/>
      <c r="P4474" s="61"/>
    </row>
    <row r="4475" spans="6:16">
      <c r="F4475" s="63"/>
      <c r="G4475" s="62"/>
      <c r="I4475" s="61"/>
      <c r="K4475" s="62"/>
      <c r="L4475" s="62"/>
      <c r="P4475" s="61"/>
    </row>
    <row r="4476" spans="6:16">
      <c r="F4476" s="63"/>
      <c r="G4476" s="62"/>
      <c r="I4476" s="61"/>
      <c r="K4476" s="62"/>
      <c r="L4476" s="62"/>
      <c r="P4476" s="61"/>
    </row>
    <row r="4477" spans="6:16">
      <c r="F4477" s="63"/>
      <c r="G4477" s="62"/>
      <c r="I4477" s="61"/>
      <c r="K4477" s="62"/>
      <c r="L4477" s="62"/>
      <c r="P4477" s="61"/>
    </row>
    <row r="4478" spans="6:16">
      <c r="F4478" s="63"/>
      <c r="G4478" s="62"/>
      <c r="I4478" s="61"/>
      <c r="K4478" s="62"/>
      <c r="L4478" s="62"/>
      <c r="P4478" s="61"/>
    </row>
    <row r="4479" spans="6:16">
      <c r="F4479" s="63"/>
      <c r="G4479" s="62"/>
      <c r="I4479" s="61"/>
      <c r="K4479" s="62"/>
      <c r="L4479" s="62"/>
      <c r="P4479" s="61"/>
    </row>
    <row r="4480" spans="6:16">
      <c r="F4480" s="63"/>
      <c r="G4480" s="62"/>
      <c r="I4480" s="61"/>
      <c r="K4480" s="62"/>
      <c r="L4480" s="62"/>
      <c r="P4480" s="61"/>
    </row>
    <row r="4481" spans="6:16">
      <c r="F4481" s="63"/>
      <c r="G4481" s="62"/>
      <c r="I4481" s="61"/>
      <c r="K4481" s="62"/>
      <c r="L4481" s="62"/>
      <c r="P4481" s="61"/>
    </row>
    <row r="4482" spans="6:16">
      <c r="F4482" s="63"/>
      <c r="G4482" s="62"/>
      <c r="I4482" s="61"/>
      <c r="K4482" s="62"/>
      <c r="L4482" s="62"/>
      <c r="P4482" s="61"/>
    </row>
    <row r="4483" spans="6:16">
      <c r="F4483" s="63"/>
      <c r="G4483" s="62"/>
      <c r="I4483" s="61"/>
      <c r="K4483" s="62"/>
      <c r="L4483" s="62"/>
      <c r="P4483" s="61"/>
    </row>
    <row r="4484" spans="6:16">
      <c r="F4484" s="63"/>
      <c r="G4484" s="62"/>
      <c r="I4484" s="61"/>
      <c r="K4484" s="62"/>
      <c r="L4484" s="62"/>
      <c r="P4484" s="61"/>
    </row>
    <row r="4485" spans="6:16">
      <c r="F4485" s="63"/>
      <c r="G4485" s="62"/>
      <c r="I4485" s="61"/>
      <c r="K4485" s="62"/>
      <c r="L4485" s="62"/>
      <c r="P4485" s="61"/>
    </row>
    <row r="4486" spans="6:16">
      <c r="F4486" s="63"/>
      <c r="G4486" s="62"/>
      <c r="I4486" s="61"/>
      <c r="K4486" s="62"/>
      <c r="L4486" s="62"/>
      <c r="P4486" s="61"/>
    </row>
    <row r="4487" spans="6:16">
      <c r="F4487" s="63"/>
      <c r="G4487" s="62"/>
      <c r="I4487" s="61"/>
      <c r="K4487" s="62"/>
      <c r="L4487" s="62"/>
      <c r="P4487" s="61"/>
    </row>
    <row r="4488" spans="6:16">
      <c r="F4488" s="63"/>
      <c r="G4488" s="62"/>
      <c r="I4488" s="61"/>
      <c r="K4488" s="62"/>
      <c r="L4488" s="62"/>
      <c r="P4488" s="61"/>
    </row>
    <row r="4489" spans="6:16">
      <c r="F4489" s="63"/>
      <c r="G4489" s="62"/>
      <c r="I4489" s="61"/>
      <c r="K4489" s="62"/>
      <c r="L4489" s="62"/>
      <c r="P4489" s="61"/>
    </row>
    <row r="4490" spans="6:16">
      <c r="F4490" s="63"/>
      <c r="G4490" s="62"/>
      <c r="I4490" s="61"/>
      <c r="K4490" s="62"/>
      <c r="L4490" s="62"/>
      <c r="P4490" s="61"/>
    </row>
    <row r="4491" spans="6:16">
      <c r="F4491" s="63"/>
      <c r="G4491" s="62"/>
      <c r="I4491" s="61"/>
      <c r="K4491" s="62"/>
      <c r="L4491" s="62"/>
      <c r="P4491" s="61"/>
    </row>
    <row r="4492" spans="6:16">
      <c r="F4492" s="63"/>
      <c r="G4492" s="62"/>
      <c r="I4492" s="61"/>
      <c r="K4492" s="62"/>
      <c r="L4492" s="62"/>
      <c r="P4492" s="61"/>
    </row>
    <row r="4493" spans="6:16">
      <c r="F4493" s="63"/>
      <c r="G4493" s="62"/>
      <c r="I4493" s="61"/>
      <c r="K4493" s="62"/>
      <c r="L4493" s="62"/>
      <c r="P4493" s="61"/>
    </row>
    <row r="4494" spans="6:16">
      <c r="F4494" s="63"/>
      <c r="G4494" s="62"/>
      <c r="I4494" s="61"/>
      <c r="K4494" s="62"/>
      <c r="L4494" s="62"/>
      <c r="P4494" s="61"/>
    </row>
    <row r="4495" spans="6:16">
      <c r="F4495" s="63"/>
      <c r="G4495" s="62"/>
      <c r="I4495" s="61"/>
      <c r="K4495" s="62"/>
      <c r="L4495" s="62"/>
      <c r="P4495" s="61"/>
    </row>
    <row r="4496" spans="6:16">
      <c r="F4496" s="63"/>
      <c r="G4496" s="62"/>
      <c r="I4496" s="61"/>
      <c r="K4496" s="62"/>
      <c r="L4496" s="62"/>
      <c r="P4496" s="61"/>
    </row>
    <row r="4497" spans="6:16">
      <c r="F4497" s="63"/>
      <c r="G4497" s="62"/>
      <c r="I4497" s="61"/>
      <c r="K4497" s="62"/>
      <c r="L4497" s="62"/>
      <c r="P4497" s="61"/>
    </row>
    <row r="4498" spans="6:16">
      <c r="F4498" s="63"/>
      <c r="G4498" s="62"/>
      <c r="I4498" s="61"/>
      <c r="K4498" s="62"/>
      <c r="L4498" s="62"/>
      <c r="P4498" s="61"/>
    </row>
    <row r="4499" spans="6:16">
      <c r="F4499" s="63"/>
      <c r="G4499" s="62"/>
      <c r="I4499" s="61"/>
      <c r="K4499" s="62"/>
      <c r="L4499" s="62"/>
      <c r="P4499" s="61"/>
    </row>
    <row r="4500" spans="6:16">
      <c r="F4500" s="63"/>
      <c r="G4500" s="62"/>
      <c r="I4500" s="61"/>
      <c r="K4500" s="62"/>
      <c r="L4500" s="62"/>
      <c r="P4500" s="61"/>
    </row>
    <row r="4501" spans="6:16">
      <c r="F4501" s="63"/>
      <c r="G4501" s="62"/>
      <c r="I4501" s="61"/>
      <c r="K4501" s="62"/>
      <c r="L4501" s="62"/>
      <c r="P4501" s="61"/>
    </row>
    <row r="4502" spans="6:16">
      <c r="F4502" s="63"/>
      <c r="G4502" s="62"/>
      <c r="I4502" s="61"/>
      <c r="K4502" s="62"/>
      <c r="L4502" s="62"/>
      <c r="P4502" s="61"/>
    </row>
    <row r="4503" spans="6:16">
      <c r="F4503" s="63"/>
      <c r="G4503" s="62"/>
      <c r="I4503" s="61"/>
      <c r="K4503" s="62"/>
      <c r="L4503" s="62"/>
      <c r="P4503" s="61"/>
    </row>
    <row r="4504" spans="6:16">
      <c r="F4504" s="63"/>
      <c r="G4504" s="62"/>
      <c r="I4504" s="61"/>
      <c r="K4504" s="62"/>
      <c r="L4504" s="62"/>
      <c r="P4504" s="61"/>
    </row>
    <row r="4505" spans="6:16">
      <c r="F4505" s="63"/>
      <c r="G4505" s="62"/>
      <c r="I4505" s="61"/>
      <c r="K4505" s="62"/>
      <c r="L4505" s="62"/>
      <c r="P4505" s="61"/>
    </row>
    <row r="4506" spans="6:16">
      <c r="F4506" s="63"/>
      <c r="G4506" s="62"/>
      <c r="I4506" s="61"/>
      <c r="K4506" s="62"/>
      <c r="L4506" s="62"/>
      <c r="P4506" s="61"/>
    </row>
    <row r="4507" spans="6:16">
      <c r="F4507" s="63"/>
      <c r="G4507" s="62"/>
      <c r="I4507" s="61"/>
      <c r="K4507" s="62"/>
      <c r="L4507" s="62"/>
      <c r="P4507" s="61"/>
    </row>
    <row r="4508" spans="6:16">
      <c r="F4508" s="63"/>
      <c r="G4508" s="62"/>
      <c r="I4508" s="61"/>
      <c r="K4508" s="62"/>
      <c r="L4508" s="62"/>
      <c r="P4508" s="61"/>
    </row>
    <row r="4509" spans="6:16">
      <c r="F4509" s="63"/>
      <c r="G4509" s="62"/>
      <c r="I4509" s="61"/>
      <c r="K4509" s="62"/>
      <c r="L4509" s="62"/>
      <c r="P4509" s="61"/>
    </row>
    <row r="4510" spans="6:16">
      <c r="F4510" s="63"/>
      <c r="G4510" s="62"/>
      <c r="I4510" s="61"/>
      <c r="K4510" s="62"/>
      <c r="L4510" s="62"/>
      <c r="P4510" s="61"/>
    </row>
    <row r="4511" spans="6:16">
      <c r="F4511" s="63"/>
      <c r="G4511" s="62"/>
      <c r="I4511" s="61"/>
      <c r="K4511" s="62"/>
      <c r="L4511" s="62"/>
      <c r="P4511" s="61"/>
    </row>
    <row r="4512" spans="6:16">
      <c r="F4512" s="63"/>
      <c r="G4512" s="62"/>
      <c r="I4512" s="61"/>
      <c r="K4512" s="62"/>
      <c r="L4512" s="62"/>
      <c r="P4512" s="61"/>
    </row>
    <row r="4513" spans="6:16">
      <c r="F4513" s="63"/>
      <c r="G4513" s="62"/>
      <c r="I4513" s="61"/>
      <c r="K4513" s="62"/>
      <c r="L4513" s="62"/>
      <c r="P4513" s="61"/>
    </row>
    <row r="4514" spans="6:16">
      <c r="F4514" s="63"/>
      <c r="G4514" s="62"/>
      <c r="I4514" s="61"/>
      <c r="K4514" s="62"/>
      <c r="L4514" s="62"/>
      <c r="P4514" s="61"/>
    </row>
    <row r="4515" spans="6:16">
      <c r="F4515" s="63"/>
      <c r="G4515" s="62"/>
      <c r="I4515" s="61"/>
      <c r="K4515" s="62"/>
      <c r="L4515" s="62"/>
      <c r="P4515" s="61"/>
    </row>
    <row r="4516" spans="6:16">
      <c r="F4516" s="63"/>
      <c r="G4516" s="62"/>
      <c r="I4516" s="61"/>
      <c r="K4516" s="62"/>
      <c r="L4516" s="62"/>
      <c r="P4516" s="61"/>
    </row>
    <row r="4517" spans="6:16">
      <c r="F4517" s="63"/>
      <c r="G4517" s="62"/>
      <c r="I4517" s="61"/>
      <c r="K4517" s="62"/>
      <c r="L4517" s="62"/>
      <c r="P4517" s="61"/>
    </row>
    <row r="4518" spans="6:16">
      <c r="F4518" s="63"/>
      <c r="G4518" s="62"/>
      <c r="I4518" s="61"/>
      <c r="K4518" s="62"/>
      <c r="L4518" s="62"/>
      <c r="P4518" s="61"/>
    </row>
    <row r="4519" spans="6:16">
      <c r="F4519" s="63"/>
      <c r="G4519" s="62"/>
      <c r="I4519" s="61"/>
      <c r="K4519" s="62"/>
      <c r="L4519" s="62"/>
      <c r="P4519" s="61"/>
    </row>
    <row r="4520" spans="6:16">
      <c r="F4520" s="63"/>
      <c r="G4520" s="62"/>
      <c r="I4520" s="61"/>
      <c r="K4520" s="62"/>
      <c r="L4520" s="62"/>
      <c r="P4520" s="61"/>
    </row>
    <row r="4521" spans="6:16">
      <c r="F4521" s="63"/>
      <c r="G4521" s="62"/>
      <c r="I4521" s="61"/>
      <c r="K4521" s="62"/>
      <c r="L4521" s="62"/>
      <c r="P4521" s="61"/>
    </row>
    <row r="4522" spans="6:16">
      <c r="F4522" s="63"/>
      <c r="G4522" s="62"/>
      <c r="I4522" s="61"/>
      <c r="K4522" s="62"/>
      <c r="L4522" s="62"/>
      <c r="P4522" s="61"/>
    </row>
    <row r="4523" spans="6:16">
      <c r="F4523" s="63"/>
      <c r="G4523" s="62"/>
      <c r="I4523" s="61"/>
      <c r="K4523" s="62"/>
      <c r="L4523" s="62"/>
      <c r="P4523" s="61"/>
    </row>
    <row r="4524" spans="6:16">
      <c r="F4524" s="63"/>
      <c r="G4524" s="62"/>
      <c r="I4524" s="61"/>
      <c r="K4524" s="62"/>
      <c r="L4524" s="62"/>
      <c r="P4524" s="61"/>
    </row>
    <row r="4525" spans="6:16">
      <c r="F4525" s="63"/>
      <c r="G4525" s="62"/>
      <c r="I4525" s="61"/>
      <c r="K4525" s="62"/>
      <c r="L4525" s="62"/>
      <c r="P4525" s="61"/>
    </row>
    <row r="4526" spans="6:16">
      <c r="F4526" s="63"/>
      <c r="G4526" s="62"/>
      <c r="I4526" s="61"/>
      <c r="K4526" s="62"/>
      <c r="L4526" s="62"/>
      <c r="P4526" s="61"/>
    </row>
    <row r="4527" spans="6:16">
      <c r="F4527" s="63"/>
      <c r="G4527" s="62"/>
      <c r="I4527" s="61"/>
      <c r="K4527" s="62"/>
      <c r="L4527" s="62"/>
      <c r="P4527" s="61"/>
    </row>
    <row r="4528" spans="6:16">
      <c r="F4528" s="63"/>
      <c r="G4528" s="62"/>
      <c r="I4528" s="61"/>
      <c r="K4528" s="62"/>
      <c r="L4528" s="62"/>
      <c r="P4528" s="61"/>
    </row>
    <row r="4529" spans="6:16">
      <c r="F4529" s="63"/>
      <c r="G4529" s="62"/>
      <c r="I4529" s="61"/>
      <c r="K4529" s="62"/>
      <c r="L4529" s="62"/>
      <c r="P4529" s="61"/>
    </row>
    <row r="4530" spans="6:16">
      <c r="F4530" s="63"/>
      <c r="G4530" s="62"/>
      <c r="I4530" s="61"/>
      <c r="K4530" s="62"/>
      <c r="L4530" s="62"/>
      <c r="P4530" s="61"/>
    </row>
    <row r="4531" spans="6:16">
      <c r="F4531" s="63"/>
      <c r="G4531" s="62"/>
      <c r="I4531" s="61"/>
      <c r="K4531" s="62"/>
      <c r="L4531" s="62"/>
      <c r="P4531" s="61"/>
    </row>
    <row r="4532" spans="6:16">
      <c r="F4532" s="63"/>
      <c r="G4532" s="62"/>
      <c r="I4532" s="61"/>
      <c r="K4532" s="62"/>
      <c r="L4532" s="62"/>
      <c r="P4532" s="61"/>
    </row>
    <row r="4533" spans="6:16">
      <c r="F4533" s="63"/>
      <c r="G4533" s="62"/>
      <c r="I4533" s="61"/>
      <c r="K4533" s="62"/>
      <c r="L4533" s="62"/>
      <c r="P4533" s="61"/>
    </row>
    <row r="4534" spans="6:16">
      <c r="F4534" s="63"/>
      <c r="G4534" s="62"/>
      <c r="I4534" s="61"/>
      <c r="K4534" s="62"/>
      <c r="L4534" s="62"/>
      <c r="P4534" s="61"/>
    </row>
    <row r="4535" spans="6:16">
      <c r="F4535" s="63"/>
      <c r="G4535" s="62"/>
      <c r="I4535" s="61"/>
      <c r="K4535" s="62"/>
      <c r="L4535" s="62"/>
      <c r="P4535" s="61"/>
    </row>
    <row r="4536" spans="6:16">
      <c r="F4536" s="63"/>
      <c r="G4536" s="62"/>
      <c r="I4536" s="61"/>
      <c r="K4536" s="62"/>
      <c r="L4536" s="62"/>
      <c r="P4536" s="61"/>
    </row>
    <row r="4537" spans="6:16">
      <c r="F4537" s="63"/>
      <c r="G4537" s="62"/>
      <c r="I4537" s="61"/>
      <c r="K4537" s="62"/>
      <c r="L4537" s="62"/>
      <c r="P4537" s="61"/>
    </row>
    <row r="4538" spans="6:16">
      <c r="F4538" s="63"/>
      <c r="G4538" s="62"/>
      <c r="I4538" s="61"/>
      <c r="K4538" s="62"/>
      <c r="L4538" s="62"/>
      <c r="P4538" s="61"/>
    </row>
    <row r="4539" spans="6:16">
      <c r="F4539" s="63"/>
      <c r="G4539" s="62"/>
      <c r="I4539" s="61"/>
      <c r="K4539" s="62"/>
      <c r="L4539" s="62"/>
      <c r="P4539" s="61"/>
    </row>
    <row r="4540" spans="6:16">
      <c r="F4540" s="63"/>
      <c r="G4540" s="62"/>
      <c r="I4540" s="61"/>
      <c r="K4540" s="62"/>
      <c r="L4540" s="62"/>
      <c r="P4540" s="61"/>
    </row>
    <row r="4541" spans="6:16">
      <c r="F4541" s="63"/>
      <c r="G4541" s="62"/>
      <c r="I4541" s="61"/>
      <c r="K4541" s="62"/>
      <c r="L4541" s="62"/>
      <c r="P4541" s="61"/>
    </row>
    <row r="4542" spans="6:16">
      <c r="F4542" s="63"/>
      <c r="G4542" s="62"/>
      <c r="I4542" s="61"/>
      <c r="K4542" s="62"/>
      <c r="L4542" s="62"/>
      <c r="P4542" s="61"/>
    </row>
    <row r="4543" spans="6:16">
      <c r="F4543" s="63"/>
      <c r="G4543" s="62"/>
      <c r="I4543" s="61"/>
      <c r="K4543" s="62"/>
      <c r="L4543" s="62"/>
      <c r="P4543" s="61"/>
    </row>
    <row r="4544" spans="6:16">
      <c r="F4544" s="63"/>
      <c r="G4544" s="62"/>
      <c r="I4544" s="61"/>
      <c r="K4544" s="62"/>
      <c r="L4544" s="62"/>
      <c r="P4544" s="61"/>
    </row>
    <row r="4545" spans="6:16">
      <c r="F4545" s="63"/>
      <c r="G4545" s="62"/>
      <c r="I4545" s="61"/>
      <c r="K4545" s="62"/>
      <c r="L4545" s="62"/>
      <c r="P4545" s="61"/>
    </row>
    <row r="4546" spans="6:16">
      <c r="F4546" s="63"/>
      <c r="G4546" s="62"/>
      <c r="I4546" s="61"/>
      <c r="K4546" s="62"/>
      <c r="L4546" s="62"/>
      <c r="P4546" s="61"/>
    </row>
    <row r="4547" spans="6:16">
      <c r="F4547" s="63"/>
      <c r="G4547" s="62"/>
      <c r="I4547" s="61"/>
      <c r="K4547" s="62"/>
      <c r="L4547" s="62"/>
      <c r="P4547" s="61"/>
    </row>
    <row r="4548" spans="6:16">
      <c r="F4548" s="63"/>
      <c r="G4548" s="62"/>
      <c r="I4548" s="61"/>
      <c r="K4548" s="62"/>
      <c r="L4548" s="62"/>
      <c r="P4548" s="61"/>
    </row>
    <row r="4549" spans="6:16">
      <c r="F4549" s="63"/>
      <c r="G4549" s="62"/>
      <c r="I4549" s="61"/>
      <c r="K4549" s="62"/>
      <c r="L4549" s="62"/>
      <c r="P4549" s="61"/>
    </row>
    <row r="4550" spans="6:16">
      <c r="F4550" s="63"/>
      <c r="G4550" s="62"/>
      <c r="I4550" s="61"/>
      <c r="K4550" s="62"/>
      <c r="L4550" s="62"/>
      <c r="P4550" s="61"/>
    </row>
    <row r="4551" spans="6:16">
      <c r="F4551" s="63"/>
      <c r="G4551" s="62"/>
      <c r="I4551" s="61"/>
      <c r="K4551" s="62"/>
      <c r="L4551" s="62"/>
      <c r="P4551" s="61"/>
    </row>
    <row r="4552" spans="6:16">
      <c r="F4552" s="63"/>
      <c r="G4552" s="62"/>
      <c r="I4552" s="61"/>
      <c r="K4552" s="62"/>
      <c r="L4552" s="62"/>
      <c r="P4552" s="61"/>
    </row>
    <row r="4553" spans="6:16">
      <c r="F4553" s="63"/>
      <c r="G4553" s="62"/>
      <c r="I4553" s="61"/>
      <c r="K4553" s="62"/>
      <c r="L4553" s="62"/>
      <c r="P4553" s="61"/>
    </row>
    <row r="4554" spans="6:16">
      <c r="F4554" s="63"/>
      <c r="G4554" s="62"/>
      <c r="I4554" s="61"/>
      <c r="K4554" s="62"/>
      <c r="L4554" s="62"/>
      <c r="P4554" s="61"/>
    </row>
    <row r="4555" spans="6:16">
      <c r="F4555" s="63"/>
      <c r="G4555" s="62"/>
      <c r="I4555" s="61"/>
      <c r="K4555" s="62"/>
      <c r="L4555" s="62"/>
      <c r="P4555" s="61"/>
    </row>
    <row r="4556" spans="6:16">
      <c r="F4556" s="63"/>
      <c r="G4556" s="62"/>
      <c r="I4556" s="61"/>
      <c r="K4556" s="62"/>
      <c r="L4556" s="62"/>
      <c r="P4556" s="61"/>
    </row>
    <row r="4557" spans="6:16">
      <c r="F4557" s="63"/>
      <c r="G4557" s="62"/>
      <c r="I4557" s="61"/>
      <c r="K4557" s="62"/>
      <c r="L4557" s="62"/>
      <c r="P4557" s="61"/>
    </row>
    <row r="4558" spans="6:16">
      <c r="F4558" s="63"/>
      <c r="G4558" s="62"/>
      <c r="I4558" s="61"/>
      <c r="K4558" s="62"/>
      <c r="L4558" s="62"/>
      <c r="P4558" s="61"/>
    </row>
    <row r="4559" spans="6:16">
      <c r="F4559" s="63"/>
      <c r="G4559" s="62"/>
      <c r="I4559" s="61"/>
      <c r="K4559" s="62"/>
      <c r="L4559" s="62"/>
      <c r="P4559" s="61"/>
    </row>
    <row r="4560" spans="6:16">
      <c r="F4560" s="63"/>
      <c r="G4560" s="62"/>
      <c r="I4560" s="61"/>
      <c r="K4560" s="62"/>
      <c r="L4560" s="62"/>
      <c r="P4560" s="61"/>
    </row>
    <row r="4561" spans="6:16">
      <c r="F4561" s="63"/>
      <c r="G4561" s="62"/>
      <c r="I4561" s="61"/>
      <c r="K4561" s="62"/>
      <c r="L4561" s="62"/>
      <c r="P4561" s="61"/>
    </row>
    <row r="4562" spans="6:16">
      <c r="F4562" s="63"/>
      <c r="G4562" s="62"/>
      <c r="I4562" s="61"/>
      <c r="K4562" s="62"/>
      <c r="L4562" s="62"/>
      <c r="P4562" s="61"/>
    </row>
    <row r="4563" spans="6:16">
      <c r="F4563" s="63"/>
      <c r="G4563" s="62"/>
      <c r="I4563" s="61"/>
      <c r="K4563" s="62"/>
      <c r="L4563" s="62"/>
      <c r="P4563" s="61"/>
    </row>
    <row r="4564" spans="6:16">
      <c r="F4564" s="63"/>
      <c r="G4564" s="62"/>
      <c r="I4564" s="61"/>
      <c r="K4564" s="62"/>
      <c r="L4564" s="62"/>
      <c r="P4564" s="61"/>
    </row>
    <row r="4565" spans="6:16">
      <c r="F4565" s="63"/>
      <c r="G4565" s="62"/>
      <c r="I4565" s="61"/>
      <c r="K4565" s="62"/>
      <c r="L4565" s="62"/>
      <c r="P4565" s="61"/>
    </row>
    <row r="4566" spans="6:16">
      <c r="F4566" s="63"/>
      <c r="G4566" s="62"/>
      <c r="I4566" s="61"/>
      <c r="K4566" s="62"/>
      <c r="L4566" s="62"/>
      <c r="P4566" s="61"/>
    </row>
    <row r="4567" spans="6:16">
      <c r="F4567" s="63"/>
      <c r="G4567" s="62"/>
      <c r="I4567" s="61"/>
      <c r="K4567" s="62"/>
      <c r="L4567" s="62"/>
      <c r="P4567" s="61"/>
    </row>
    <row r="4568" spans="6:16">
      <c r="F4568" s="63"/>
      <c r="G4568" s="62"/>
      <c r="I4568" s="61"/>
      <c r="K4568" s="62"/>
      <c r="L4568" s="62"/>
      <c r="P4568" s="61"/>
    </row>
    <row r="4569" spans="6:16">
      <c r="F4569" s="63"/>
      <c r="G4569" s="62"/>
      <c r="I4569" s="61"/>
      <c r="K4569" s="62"/>
      <c r="L4569" s="62"/>
      <c r="P4569" s="61"/>
    </row>
    <row r="4570" spans="6:16">
      <c r="F4570" s="63"/>
      <c r="G4570" s="62"/>
      <c r="I4570" s="61"/>
      <c r="K4570" s="62"/>
      <c r="L4570" s="62"/>
      <c r="P4570" s="61"/>
    </row>
    <row r="4571" spans="6:16">
      <c r="F4571" s="63"/>
      <c r="G4571" s="62"/>
      <c r="I4571" s="61"/>
      <c r="K4571" s="62"/>
      <c r="L4571" s="62"/>
      <c r="P4571" s="61"/>
    </row>
    <row r="4572" spans="6:16">
      <c r="F4572" s="63"/>
      <c r="G4572" s="62"/>
      <c r="I4572" s="61"/>
      <c r="K4572" s="62"/>
      <c r="L4572" s="62"/>
      <c r="P4572" s="61"/>
    </row>
    <row r="4573" spans="6:16">
      <c r="F4573" s="63"/>
      <c r="G4573" s="62"/>
      <c r="I4573" s="61"/>
      <c r="K4573" s="62"/>
      <c r="L4573" s="62"/>
      <c r="P4573" s="61"/>
    </row>
    <row r="4574" spans="6:16">
      <c r="F4574" s="63"/>
      <c r="G4574" s="62"/>
      <c r="I4574" s="61"/>
      <c r="K4574" s="62"/>
      <c r="L4574" s="62"/>
      <c r="P4574" s="61"/>
    </row>
    <row r="4575" spans="6:16">
      <c r="F4575" s="63"/>
      <c r="G4575" s="62"/>
      <c r="I4575" s="61"/>
      <c r="K4575" s="62"/>
      <c r="L4575" s="62"/>
      <c r="P4575" s="61"/>
    </row>
    <row r="4576" spans="6:16">
      <c r="F4576" s="63"/>
      <c r="G4576" s="62"/>
      <c r="I4576" s="61"/>
      <c r="K4576" s="62"/>
      <c r="L4576" s="62"/>
      <c r="P4576" s="61"/>
    </row>
    <row r="4577" spans="6:16">
      <c r="F4577" s="63"/>
      <c r="G4577" s="62"/>
      <c r="I4577" s="61"/>
      <c r="K4577" s="62"/>
      <c r="L4577" s="62"/>
      <c r="P4577" s="61"/>
    </row>
    <row r="4578" spans="6:16">
      <c r="F4578" s="63"/>
      <c r="G4578" s="62"/>
      <c r="I4578" s="61"/>
      <c r="K4578" s="62"/>
      <c r="L4578" s="62"/>
      <c r="P4578" s="61"/>
    </row>
    <row r="4579" spans="6:16">
      <c r="F4579" s="63"/>
      <c r="G4579" s="62"/>
      <c r="I4579" s="61"/>
      <c r="K4579" s="62"/>
      <c r="L4579" s="62"/>
      <c r="P4579" s="61"/>
    </row>
    <row r="4580" spans="6:16">
      <c r="F4580" s="63"/>
      <c r="G4580" s="62"/>
      <c r="I4580" s="61"/>
      <c r="K4580" s="62"/>
      <c r="L4580" s="62"/>
      <c r="P4580" s="61"/>
    </row>
    <row r="4581" spans="6:16">
      <c r="F4581" s="63"/>
      <c r="G4581" s="62"/>
      <c r="I4581" s="61"/>
      <c r="K4581" s="62"/>
      <c r="L4581" s="62"/>
      <c r="P4581" s="61"/>
    </row>
    <row r="4582" spans="6:16">
      <c r="F4582" s="63"/>
      <c r="G4582" s="62"/>
      <c r="I4582" s="61"/>
      <c r="K4582" s="62"/>
      <c r="L4582" s="62"/>
      <c r="P4582" s="61"/>
    </row>
    <row r="4583" spans="6:16">
      <c r="F4583" s="63"/>
      <c r="G4583" s="62"/>
      <c r="I4583" s="61"/>
      <c r="K4583" s="62"/>
      <c r="L4583" s="62"/>
      <c r="P4583" s="61"/>
    </row>
    <row r="4584" spans="6:16">
      <c r="F4584" s="63"/>
      <c r="G4584" s="62"/>
      <c r="I4584" s="61"/>
      <c r="K4584" s="62"/>
      <c r="L4584" s="62"/>
      <c r="P4584" s="61"/>
    </row>
    <row r="4585" spans="6:16">
      <c r="F4585" s="63"/>
      <c r="G4585" s="62"/>
      <c r="I4585" s="61"/>
      <c r="K4585" s="62"/>
      <c r="L4585" s="62"/>
      <c r="P4585" s="61"/>
    </row>
    <row r="4586" spans="6:16">
      <c r="F4586" s="63"/>
      <c r="G4586" s="62"/>
      <c r="I4586" s="61"/>
      <c r="K4586" s="62"/>
      <c r="L4586" s="62"/>
      <c r="P4586" s="61"/>
    </row>
    <row r="4587" spans="6:16">
      <c r="F4587" s="63"/>
      <c r="G4587" s="62"/>
      <c r="I4587" s="61"/>
      <c r="K4587" s="62"/>
      <c r="L4587" s="62"/>
      <c r="P4587" s="61"/>
    </row>
    <row r="4588" spans="6:16">
      <c r="F4588" s="63"/>
      <c r="G4588" s="62"/>
      <c r="I4588" s="61"/>
      <c r="K4588" s="62"/>
      <c r="L4588" s="62"/>
      <c r="P4588" s="61"/>
    </row>
    <row r="4589" spans="6:16">
      <c r="F4589" s="63"/>
      <c r="G4589" s="62"/>
      <c r="I4589" s="61"/>
      <c r="K4589" s="62"/>
      <c r="L4589" s="62"/>
      <c r="P4589" s="61"/>
    </row>
    <row r="4590" spans="6:16">
      <c r="F4590" s="63"/>
      <c r="G4590" s="62"/>
      <c r="I4590" s="61"/>
      <c r="K4590" s="62"/>
      <c r="L4590" s="62"/>
      <c r="P4590" s="61"/>
    </row>
    <row r="4591" spans="6:16">
      <c r="F4591" s="63"/>
      <c r="G4591" s="62"/>
      <c r="I4591" s="61"/>
      <c r="K4591" s="62"/>
      <c r="L4591" s="62"/>
      <c r="P4591" s="61"/>
    </row>
    <row r="4592" spans="6:16">
      <c r="F4592" s="63"/>
      <c r="G4592" s="62"/>
      <c r="I4592" s="61"/>
      <c r="K4592" s="62"/>
      <c r="L4592" s="62"/>
      <c r="P4592" s="61"/>
    </row>
    <row r="4593" spans="6:16">
      <c r="F4593" s="63"/>
      <c r="G4593" s="62"/>
      <c r="I4593" s="61"/>
      <c r="K4593" s="62"/>
      <c r="L4593" s="62"/>
      <c r="P4593" s="61"/>
    </row>
    <row r="4594" spans="6:16">
      <c r="F4594" s="63"/>
      <c r="G4594" s="62"/>
      <c r="I4594" s="61"/>
      <c r="K4594" s="62"/>
      <c r="L4594" s="62"/>
      <c r="P4594" s="61"/>
    </row>
    <row r="4595" spans="6:16">
      <c r="F4595" s="63"/>
      <c r="G4595" s="62"/>
      <c r="I4595" s="61"/>
      <c r="K4595" s="62"/>
      <c r="L4595" s="62"/>
      <c r="P4595" s="61"/>
    </row>
    <row r="4596" spans="6:16">
      <c r="F4596" s="63"/>
      <c r="G4596" s="62"/>
      <c r="I4596" s="61"/>
      <c r="K4596" s="62"/>
      <c r="L4596" s="62"/>
      <c r="P4596" s="61"/>
    </row>
    <row r="4597" spans="6:16">
      <c r="F4597" s="63"/>
      <c r="G4597" s="62"/>
      <c r="I4597" s="61"/>
      <c r="K4597" s="62"/>
      <c r="L4597" s="62"/>
      <c r="P4597" s="61"/>
    </row>
    <row r="4598" spans="6:16">
      <c r="F4598" s="63"/>
      <c r="G4598" s="62"/>
      <c r="I4598" s="61"/>
      <c r="K4598" s="62"/>
      <c r="L4598" s="62"/>
      <c r="P4598" s="61"/>
    </row>
    <row r="4599" spans="6:16">
      <c r="F4599" s="63"/>
      <c r="G4599" s="62"/>
      <c r="I4599" s="61"/>
      <c r="K4599" s="62"/>
      <c r="L4599" s="62"/>
      <c r="P4599" s="61"/>
    </row>
    <row r="4600" spans="6:16">
      <c r="F4600" s="63"/>
      <c r="G4600" s="62"/>
      <c r="I4600" s="61"/>
      <c r="K4600" s="62"/>
      <c r="L4600" s="62"/>
      <c r="P4600" s="61"/>
    </row>
    <row r="4601" spans="6:16">
      <c r="F4601" s="63"/>
      <c r="G4601" s="62"/>
      <c r="I4601" s="61"/>
      <c r="K4601" s="62"/>
      <c r="L4601" s="62"/>
      <c r="P4601" s="61"/>
    </row>
    <row r="4602" spans="6:16">
      <c r="F4602" s="63"/>
      <c r="G4602" s="62"/>
      <c r="I4602" s="61"/>
      <c r="K4602" s="62"/>
      <c r="L4602" s="62"/>
      <c r="P4602" s="61"/>
    </row>
    <row r="4603" spans="6:16">
      <c r="F4603" s="63"/>
      <c r="G4603" s="62"/>
      <c r="I4603" s="61"/>
      <c r="K4603" s="62"/>
      <c r="L4603" s="62"/>
      <c r="P4603" s="61"/>
    </row>
    <row r="4604" spans="6:16">
      <c r="F4604" s="63"/>
      <c r="G4604" s="62"/>
      <c r="I4604" s="61"/>
      <c r="K4604" s="62"/>
      <c r="L4604" s="62"/>
      <c r="P4604" s="61"/>
    </row>
    <row r="4605" spans="6:16">
      <c r="F4605" s="63"/>
      <c r="G4605" s="62"/>
      <c r="I4605" s="61"/>
      <c r="K4605" s="62"/>
      <c r="L4605" s="62"/>
      <c r="P4605" s="61"/>
    </row>
    <row r="4606" spans="6:16">
      <c r="F4606" s="63"/>
      <c r="G4606" s="62"/>
      <c r="I4606" s="61"/>
      <c r="K4606" s="62"/>
      <c r="L4606" s="62"/>
      <c r="P4606" s="61"/>
    </row>
    <row r="4607" spans="6:16">
      <c r="F4607" s="63"/>
      <c r="G4607" s="62"/>
      <c r="I4607" s="61"/>
      <c r="K4607" s="62"/>
      <c r="L4607" s="62"/>
      <c r="P4607" s="61"/>
    </row>
    <row r="4608" spans="6:16">
      <c r="F4608" s="63"/>
      <c r="G4608" s="62"/>
      <c r="I4608" s="61"/>
      <c r="K4608" s="62"/>
      <c r="L4608" s="62"/>
      <c r="P4608" s="61"/>
    </row>
    <row r="4609" spans="6:16">
      <c r="F4609" s="63"/>
      <c r="G4609" s="62"/>
      <c r="I4609" s="61"/>
      <c r="K4609" s="62"/>
      <c r="L4609" s="62"/>
      <c r="P4609" s="61"/>
    </row>
    <row r="4610" spans="6:16">
      <c r="F4610" s="63"/>
      <c r="G4610" s="62"/>
      <c r="I4610" s="61"/>
      <c r="K4610" s="62"/>
      <c r="L4610" s="62"/>
      <c r="P4610" s="61"/>
    </row>
    <row r="4611" spans="6:16">
      <c r="F4611" s="63"/>
      <c r="G4611" s="62"/>
      <c r="I4611" s="61"/>
      <c r="K4611" s="62"/>
      <c r="L4611" s="62"/>
      <c r="P4611" s="61"/>
    </row>
    <row r="4612" spans="6:16">
      <c r="F4612" s="63"/>
      <c r="G4612" s="62"/>
      <c r="I4612" s="61"/>
      <c r="K4612" s="62"/>
      <c r="L4612" s="62"/>
      <c r="P4612" s="61"/>
    </row>
    <row r="4613" spans="6:16">
      <c r="F4613" s="63"/>
      <c r="G4613" s="62"/>
      <c r="I4613" s="61"/>
      <c r="K4613" s="62"/>
      <c r="L4613" s="62"/>
      <c r="P4613" s="61"/>
    </row>
    <row r="4614" spans="6:16">
      <c r="F4614" s="63"/>
      <c r="G4614" s="62"/>
      <c r="I4614" s="61"/>
      <c r="K4614" s="62"/>
      <c r="L4614" s="62"/>
      <c r="P4614" s="61"/>
    </row>
    <row r="4615" spans="6:16">
      <c r="F4615" s="63"/>
      <c r="G4615" s="62"/>
      <c r="I4615" s="61"/>
      <c r="K4615" s="62"/>
      <c r="L4615" s="62"/>
      <c r="P4615" s="61"/>
    </row>
    <row r="4616" spans="6:16">
      <c r="F4616" s="63"/>
      <c r="G4616" s="62"/>
      <c r="I4616" s="61"/>
      <c r="K4616" s="62"/>
      <c r="L4616" s="62"/>
      <c r="P4616" s="61"/>
    </row>
    <row r="4617" spans="6:16">
      <c r="F4617" s="63"/>
      <c r="G4617" s="62"/>
      <c r="I4617" s="61"/>
      <c r="K4617" s="62"/>
      <c r="L4617" s="62"/>
      <c r="P4617" s="61"/>
    </row>
    <row r="4618" spans="6:16">
      <c r="F4618" s="63"/>
      <c r="G4618" s="62"/>
      <c r="I4618" s="61"/>
      <c r="K4618" s="62"/>
      <c r="L4618" s="62"/>
      <c r="P4618" s="61"/>
    </row>
    <row r="4619" spans="6:16">
      <c r="F4619" s="63"/>
      <c r="G4619" s="62"/>
      <c r="I4619" s="61"/>
      <c r="K4619" s="62"/>
      <c r="L4619" s="62"/>
      <c r="P4619" s="61"/>
    </row>
    <row r="4620" spans="6:16">
      <c r="F4620" s="63"/>
      <c r="G4620" s="62"/>
      <c r="I4620" s="61"/>
      <c r="K4620" s="62"/>
      <c r="L4620" s="62"/>
      <c r="P4620" s="61"/>
    </row>
    <row r="4621" spans="6:16">
      <c r="F4621" s="63"/>
      <c r="G4621" s="62"/>
      <c r="I4621" s="61"/>
      <c r="K4621" s="62"/>
      <c r="L4621" s="62"/>
      <c r="P4621" s="61"/>
    </row>
    <row r="4622" spans="6:16">
      <c r="F4622" s="63"/>
      <c r="G4622" s="62"/>
      <c r="I4622" s="61"/>
      <c r="K4622" s="62"/>
      <c r="L4622" s="62"/>
      <c r="P4622" s="61"/>
    </row>
    <row r="4623" spans="6:16">
      <c r="F4623" s="63"/>
      <c r="G4623" s="62"/>
      <c r="I4623" s="61"/>
      <c r="K4623" s="62"/>
      <c r="L4623" s="62"/>
      <c r="P4623" s="61"/>
    </row>
    <row r="4624" spans="6:16">
      <c r="F4624" s="63"/>
      <c r="G4624" s="62"/>
      <c r="I4624" s="61"/>
      <c r="K4624" s="62"/>
      <c r="L4624" s="62"/>
      <c r="P4624" s="61"/>
    </row>
    <row r="4625" spans="6:16">
      <c r="F4625" s="63"/>
      <c r="G4625" s="62"/>
      <c r="I4625" s="61"/>
      <c r="K4625" s="62"/>
      <c r="L4625" s="62"/>
      <c r="P4625" s="61"/>
    </row>
    <row r="4626" spans="6:16">
      <c r="F4626" s="63"/>
      <c r="G4626" s="62"/>
      <c r="I4626" s="61"/>
      <c r="K4626" s="62"/>
      <c r="L4626" s="62"/>
      <c r="P4626" s="61"/>
    </row>
    <row r="4627" spans="6:16">
      <c r="F4627" s="63"/>
      <c r="G4627" s="62"/>
      <c r="I4627" s="61"/>
      <c r="K4627" s="62"/>
      <c r="L4627" s="62"/>
      <c r="P4627" s="61"/>
    </row>
    <row r="4628" spans="6:16">
      <c r="F4628" s="63"/>
      <c r="G4628" s="62"/>
      <c r="I4628" s="61"/>
      <c r="K4628" s="62"/>
      <c r="L4628" s="62"/>
      <c r="P4628" s="61"/>
    </row>
    <row r="4629" spans="6:16">
      <c r="F4629" s="63"/>
      <c r="G4629" s="62"/>
      <c r="I4629" s="61"/>
      <c r="K4629" s="62"/>
      <c r="L4629" s="62"/>
      <c r="P4629" s="61"/>
    </row>
    <row r="4630" spans="6:16">
      <c r="F4630" s="63"/>
      <c r="G4630" s="62"/>
      <c r="I4630" s="61"/>
      <c r="K4630" s="62"/>
      <c r="L4630" s="62"/>
      <c r="P4630" s="61"/>
    </row>
    <row r="4631" spans="6:16">
      <c r="F4631" s="63"/>
      <c r="G4631" s="62"/>
      <c r="I4631" s="61"/>
      <c r="K4631" s="62"/>
      <c r="L4631" s="62"/>
      <c r="P4631" s="61"/>
    </row>
    <row r="4632" spans="6:16">
      <c r="F4632" s="63"/>
      <c r="G4632" s="62"/>
      <c r="I4632" s="61"/>
      <c r="K4632" s="62"/>
      <c r="L4632" s="62"/>
      <c r="P4632" s="61"/>
    </row>
    <row r="4633" spans="6:16">
      <c r="F4633" s="63"/>
      <c r="G4633" s="62"/>
      <c r="I4633" s="61"/>
      <c r="K4633" s="62"/>
      <c r="L4633" s="62"/>
      <c r="P4633" s="61"/>
    </row>
    <row r="4634" spans="6:16">
      <c r="F4634" s="63"/>
      <c r="G4634" s="62"/>
      <c r="I4634" s="61"/>
      <c r="K4634" s="62"/>
      <c r="L4634" s="62"/>
      <c r="P4634" s="61"/>
    </row>
    <row r="4635" spans="6:16">
      <c r="F4635" s="63"/>
      <c r="G4635" s="62"/>
      <c r="I4635" s="61"/>
      <c r="K4635" s="62"/>
      <c r="L4635" s="62"/>
      <c r="P4635" s="61"/>
    </row>
    <row r="4636" spans="6:16">
      <c r="F4636" s="63"/>
      <c r="G4636" s="62"/>
      <c r="I4636" s="61"/>
      <c r="K4636" s="62"/>
      <c r="L4636" s="62"/>
      <c r="P4636" s="61"/>
    </row>
    <row r="4637" spans="6:16">
      <c r="F4637" s="63"/>
      <c r="G4637" s="62"/>
      <c r="I4637" s="61"/>
      <c r="K4637" s="62"/>
      <c r="L4637" s="62"/>
      <c r="P4637" s="61"/>
    </row>
    <row r="4638" spans="6:16">
      <c r="F4638" s="63"/>
      <c r="G4638" s="62"/>
      <c r="I4638" s="61"/>
      <c r="K4638" s="62"/>
      <c r="L4638" s="62"/>
      <c r="P4638" s="61"/>
    </row>
    <row r="4639" spans="6:16">
      <c r="F4639" s="63"/>
      <c r="G4639" s="62"/>
      <c r="I4639" s="61"/>
      <c r="K4639" s="62"/>
      <c r="L4639" s="62"/>
      <c r="P4639" s="61"/>
    </row>
    <row r="4640" spans="6:16">
      <c r="F4640" s="63"/>
      <c r="G4640" s="62"/>
      <c r="I4640" s="61"/>
      <c r="K4640" s="62"/>
      <c r="L4640" s="62"/>
      <c r="P4640" s="61"/>
    </row>
    <row r="4641" spans="6:16">
      <c r="F4641" s="63"/>
      <c r="G4641" s="62"/>
      <c r="I4641" s="61"/>
      <c r="K4641" s="62"/>
      <c r="L4641" s="62"/>
      <c r="P4641" s="61"/>
    </row>
    <row r="4642" spans="6:16">
      <c r="F4642" s="63"/>
      <c r="G4642" s="62"/>
      <c r="I4642" s="61"/>
      <c r="K4642" s="62"/>
      <c r="L4642" s="62"/>
      <c r="P4642" s="61"/>
    </row>
    <row r="4643" spans="6:16">
      <c r="F4643" s="63"/>
      <c r="G4643" s="62"/>
      <c r="I4643" s="61"/>
      <c r="K4643" s="62"/>
      <c r="L4643" s="62"/>
      <c r="P4643" s="61"/>
    </row>
    <row r="4644" spans="6:16">
      <c r="F4644" s="63"/>
      <c r="G4644" s="62"/>
      <c r="I4644" s="61"/>
      <c r="K4644" s="62"/>
      <c r="L4644" s="62"/>
      <c r="P4644" s="61"/>
    </row>
    <row r="4645" spans="6:16">
      <c r="F4645" s="63"/>
      <c r="G4645" s="62"/>
      <c r="I4645" s="61"/>
      <c r="K4645" s="62"/>
      <c r="L4645" s="62"/>
      <c r="P4645" s="61"/>
    </row>
    <row r="4646" spans="6:16">
      <c r="F4646" s="63"/>
      <c r="G4646" s="62"/>
      <c r="I4646" s="61"/>
      <c r="K4646" s="62"/>
      <c r="L4646" s="62"/>
      <c r="P4646" s="61"/>
    </row>
    <row r="4647" spans="6:16">
      <c r="F4647" s="63"/>
      <c r="G4647" s="62"/>
      <c r="I4647" s="61"/>
      <c r="K4647" s="62"/>
      <c r="L4647" s="62"/>
      <c r="P4647" s="61"/>
    </row>
    <row r="4648" spans="6:16">
      <c r="F4648" s="63"/>
      <c r="G4648" s="62"/>
      <c r="I4648" s="61"/>
      <c r="K4648" s="62"/>
      <c r="L4648" s="62"/>
      <c r="P4648" s="61"/>
    </row>
    <row r="4649" spans="6:16">
      <c r="F4649" s="63"/>
      <c r="G4649" s="62"/>
      <c r="I4649" s="61"/>
      <c r="K4649" s="62"/>
      <c r="L4649" s="62"/>
      <c r="P4649" s="61"/>
    </row>
    <row r="4650" spans="6:16">
      <c r="F4650" s="63"/>
      <c r="G4650" s="62"/>
      <c r="I4650" s="61"/>
      <c r="K4650" s="62"/>
      <c r="L4650" s="62"/>
      <c r="P4650" s="61"/>
    </row>
    <row r="4651" spans="6:16">
      <c r="F4651" s="63"/>
      <c r="G4651" s="62"/>
      <c r="I4651" s="61"/>
      <c r="K4651" s="62"/>
      <c r="L4651" s="62"/>
      <c r="P4651" s="61"/>
    </row>
    <row r="4652" spans="6:16">
      <c r="F4652" s="63"/>
      <c r="G4652" s="62"/>
      <c r="I4652" s="61"/>
      <c r="K4652" s="62"/>
      <c r="L4652" s="62"/>
      <c r="P4652" s="61"/>
    </row>
    <row r="4653" spans="6:16">
      <c r="F4653" s="63"/>
      <c r="G4653" s="62"/>
      <c r="I4653" s="61"/>
      <c r="K4653" s="62"/>
      <c r="L4653" s="62"/>
      <c r="P4653" s="61"/>
    </row>
    <row r="4654" spans="6:16">
      <c r="F4654" s="63"/>
      <c r="G4654" s="62"/>
      <c r="I4654" s="61"/>
      <c r="K4654" s="62"/>
      <c r="L4654" s="62"/>
      <c r="P4654" s="61"/>
    </row>
    <row r="4655" spans="6:16">
      <c r="F4655" s="63"/>
      <c r="G4655" s="62"/>
      <c r="I4655" s="61"/>
      <c r="K4655" s="62"/>
      <c r="L4655" s="62"/>
      <c r="P4655" s="61"/>
    </row>
    <row r="4656" spans="6:16">
      <c r="F4656" s="63"/>
      <c r="G4656" s="62"/>
      <c r="I4656" s="61"/>
      <c r="K4656" s="62"/>
      <c r="L4656" s="62"/>
      <c r="P4656" s="61"/>
    </row>
    <row r="4657" spans="6:16">
      <c r="F4657" s="63"/>
      <c r="G4657" s="62"/>
      <c r="I4657" s="61"/>
      <c r="K4657" s="62"/>
      <c r="L4657" s="62"/>
      <c r="P4657" s="61"/>
    </row>
    <row r="4658" spans="6:16">
      <c r="F4658" s="63"/>
      <c r="G4658" s="62"/>
      <c r="I4658" s="61"/>
      <c r="K4658" s="62"/>
      <c r="L4658" s="62"/>
      <c r="P4658" s="61"/>
    </row>
    <row r="4659" spans="6:16">
      <c r="F4659" s="63"/>
      <c r="G4659" s="62"/>
      <c r="I4659" s="61"/>
      <c r="K4659" s="62"/>
      <c r="L4659" s="62"/>
      <c r="P4659" s="61"/>
    </row>
    <row r="4660" spans="6:16">
      <c r="F4660" s="63"/>
      <c r="G4660" s="62"/>
      <c r="I4660" s="61"/>
      <c r="K4660" s="62"/>
      <c r="L4660" s="62"/>
      <c r="P4660" s="61"/>
    </row>
    <row r="4661" spans="6:16">
      <c r="F4661" s="63"/>
      <c r="G4661" s="62"/>
      <c r="I4661" s="61"/>
      <c r="K4661" s="62"/>
      <c r="L4661" s="62"/>
      <c r="P4661" s="61"/>
    </row>
    <row r="4662" spans="6:16">
      <c r="F4662" s="63"/>
      <c r="G4662" s="62"/>
      <c r="I4662" s="61"/>
      <c r="K4662" s="62"/>
      <c r="L4662" s="62"/>
      <c r="P4662" s="61"/>
    </row>
    <row r="4663" spans="6:16">
      <c r="F4663" s="63"/>
      <c r="G4663" s="62"/>
      <c r="I4663" s="61"/>
      <c r="K4663" s="62"/>
      <c r="L4663" s="62"/>
      <c r="P4663" s="61"/>
    </row>
    <row r="4664" spans="6:16">
      <c r="F4664" s="63"/>
      <c r="G4664" s="62"/>
      <c r="I4664" s="61"/>
      <c r="K4664" s="62"/>
      <c r="L4664" s="62"/>
      <c r="P4664" s="61"/>
    </row>
    <row r="4665" spans="6:16">
      <c r="F4665" s="63"/>
      <c r="G4665" s="62"/>
      <c r="I4665" s="61"/>
      <c r="K4665" s="62"/>
      <c r="L4665" s="62"/>
      <c r="P4665" s="61"/>
    </row>
    <row r="4666" spans="6:16">
      <c r="F4666" s="63"/>
      <c r="G4666" s="62"/>
      <c r="I4666" s="61"/>
      <c r="K4666" s="62"/>
      <c r="L4666" s="62"/>
      <c r="P4666" s="61"/>
    </row>
    <row r="4667" spans="6:16">
      <c r="F4667" s="63"/>
      <c r="G4667" s="62"/>
      <c r="I4667" s="61"/>
      <c r="K4667" s="62"/>
      <c r="L4667" s="62"/>
      <c r="P4667" s="61"/>
    </row>
    <row r="4668" spans="6:16">
      <c r="F4668" s="63"/>
      <c r="G4668" s="62"/>
      <c r="I4668" s="61"/>
      <c r="K4668" s="62"/>
      <c r="L4668" s="62"/>
      <c r="P4668" s="61"/>
    </row>
    <row r="4669" spans="6:16">
      <c r="F4669" s="63"/>
      <c r="G4669" s="62"/>
      <c r="I4669" s="61"/>
      <c r="K4669" s="62"/>
      <c r="L4669" s="62"/>
      <c r="P4669" s="61"/>
    </row>
    <row r="4670" spans="6:16">
      <c r="F4670" s="63"/>
      <c r="G4670" s="62"/>
      <c r="I4670" s="61"/>
      <c r="K4670" s="62"/>
      <c r="L4670" s="62"/>
      <c r="P4670" s="61"/>
    </row>
    <row r="4671" spans="6:16">
      <c r="F4671" s="63"/>
      <c r="G4671" s="62"/>
      <c r="I4671" s="61"/>
      <c r="K4671" s="62"/>
      <c r="L4671" s="62"/>
      <c r="P4671" s="61"/>
    </row>
    <row r="4672" spans="6:16">
      <c r="F4672" s="63"/>
      <c r="G4672" s="62"/>
      <c r="I4672" s="61"/>
      <c r="K4672" s="62"/>
      <c r="L4672" s="62"/>
      <c r="P4672" s="61"/>
    </row>
    <row r="4673" spans="6:16">
      <c r="F4673" s="63"/>
      <c r="G4673" s="62"/>
      <c r="I4673" s="61"/>
      <c r="K4673" s="62"/>
      <c r="L4673" s="62"/>
      <c r="P4673" s="61"/>
    </row>
    <row r="4674" spans="6:16">
      <c r="F4674" s="63"/>
      <c r="G4674" s="62"/>
      <c r="I4674" s="61"/>
      <c r="K4674" s="62"/>
      <c r="L4674" s="62"/>
      <c r="P4674" s="61"/>
    </row>
    <row r="4675" spans="6:16">
      <c r="F4675" s="63"/>
      <c r="G4675" s="62"/>
      <c r="I4675" s="61"/>
      <c r="K4675" s="62"/>
      <c r="L4675" s="62"/>
      <c r="P4675" s="61"/>
    </row>
    <row r="4676" spans="6:16">
      <c r="F4676" s="63"/>
      <c r="G4676" s="62"/>
      <c r="I4676" s="61"/>
      <c r="K4676" s="62"/>
      <c r="L4676" s="62"/>
      <c r="P4676" s="61"/>
    </row>
    <row r="4677" spans="6:16">
      <c r="F4677" s="63"/>
      <c r="G4677" s="62"/>
      <c r="I4677" s="61"/>
      <c r="K4677" s="62"/>
      <c r="L4677" s="62"/>
      <c r="P4677" s="61"/>
    </row>
    <row r="4678" spans="6:16">
      <c r="F4678" s="63"/>
      <c r="G4678" s="62"/>
      <c r="I4678" s="61"/>
      <c r="K4678" s="62"/>
      <c r="L4678" s="62"/>
      <c r="P4678" s="61"/>
    </row>
    <row r="4679" spans="6:16">
      <c r="F4679" s="63"/>
      <c r="G4679" s="62"/>
      <c r="I4679" s="61"/>
      <c r="K4679" s="62"/>
      <c r="L4679" s="62"/>
      <c r="P4679" s="61"/>
    </row>
    <row r="4680" spans="6:16">
      <c r="F4680" s="63"/>
      <c r="G4680" s="62"/>
      <c r="I4680" s="61"/>
      <c r="K4680" s="62"/>
      <c r="L4680" s="62"/>
      <c r="P4680" s="61"/>
    </row>
    <row r="4681" spans="6:16">
      <c r="F4681" s="63"/>
      <c r="G4681" s="62"/>
      <c r="I4681" s="61"/>
      <c r="K4681" s="62"/>
      <c r="L4681" s="62"/>
      <c r="P4681" s="61"/>
    </row>
    <row r="4682" spans="6:16">
      <c r="F4682" s="63"/>
      <c r="G4682" s="62"/>
      <c r="I4682" s="61"/>
      <c r="K4682" s="62"/>
      <c r="L4682" s="62"/>
      <c r="P4682" s="61"/>
    </row>
    <row r="4683" spans="6:16">
      <c r="F4683" s="63"/>
      <c r="G4683" s="62"/>
      <c r="I4683" s="61"/>
      <c r="K4683" s="62"/>
      <c r="L4683" s="62"/>
      <c r="P4683" s="61"/>
    </row>
    <row r="4684" spans="6:16">
      <c r="F4684" s="63"/>
      <c r="G4684" s="62"/>
      <c r="I4684" s="61"/>
      <c r="K4684" s="62"/>
      <c r="L4684" s="62"/>
      <c r="P4684" s="61"/>
    </row>
    <row r="4685" spans="6:16">
      <c r="F4685" s="63"/>
      <c r="G4685" s="62"/>
      <c r="I4685" s="61"/>
      <c r="K4685" s="62"/>
      <c r="L4685" s="62"/>
      <c r="P4685" s="61"/>
    </row>
    <row r="4686" spans="6:16">
      <c r="F4686" s="63"/>
      <c r="G4686" s="62"/>
      <c r="I4686" s="61"/>
      <c r="K4686" s="62"/>
      <c r="L4686" s="62"/>
      <c r="P4686" s="61"/>
    </row>
    <row r="4687" spans="6:16">
      <c r="F4687" s="63"/>
      <c r="G4687" s="62"/>
      <c r="I4687" s="61"/>
      <c r="K4687" s="62"/>
      <c r="L4687" s="62"/>
      <c r="P4687" s="61"/>
    </row>
    <row r="4688" spans="6:16">
      <c r="F4688" s="63"/>
      <c r="G4688" s="62"/>
      <c r="I4688" s="61"/>
      <c r="K4688" s="62"/>
      <c r="L4688" s="62"/>
      <c r="P4688" s="61"/>
    </row>
    <row r="4689" spans="6:16">
      <c r="F4689" s="63"/>
      <c r="G4689" s="62"/>
      <c r="I4689" s="61"/>
      <c r="K4689" s="62"/>
      <c r="L4689" s="62"/>
      <c r="P4689" s="61"/>
    </row>
    <row r="4690" spans="6:16">
      <c r="F4690" s="63"/>
      <c r="G4690" s="62"/>
      <c r="I4690" s="61"/>
      <c r="K4690" s="62"/>
      <c r="L4690" s="62"/>
      <c r="P4690" s="61"/>
    </row>
    <row r="4691" spans="6:16">
      <c r="F4691" s="63"/>
      <c r="G4691" s="62"/>
      <c r="I4691" s="61"/>
      <c r="K4691" s="62"/>
      <c r="L4691" s="62"/>
      <c r="P4691" s="61"/>
    </row>
    <row r="4692" spans="6:16">
      <c r="F4692" s="63"/>
      <c r="G4692" s="62"/>
      <c r="I4692" s="61"/>
      <c r="K4692" s="62"/>
      <c r="L4692" s="62"/>
      <c r="P4692" s="61"/>
    </row>
    <row r="4693" spans="6:16">
      <c r="F4693" s="63"/>
      <c r="G4693" s="62"/>
      <c r="I4693" s="61"/>
      <c r="K4693" s="62"/>
      <c r="L4693" s="62"/>
      <c r="P4693" s="61"/>
    </row>
    <row r="4694" spans="6:16">
      <c r="F4694" s="63"/>
      <c r="G4694" s="62"/>
      <c r="I4694" s="61"/>
      <c r="K4694" s="62"/>
      <c r="L4694" s="62"/>
      <c r="P4694" s="61"/>
    </row>
    <row r="4695" spans="6:16">
      <c r="F4695" s="63"/>
      <c r="G4695" s="62"/>
      <c r="I4695" s="61"/>
      <c r="K4695" s="62"/>
      <c r="L4695" s="62"/>
      <c r="P4695" s="61"/>
    </row>
    <row r="4696" spans="6:16">
      <c r="F4696" s="63"/>
      <c r="G4696" s="62"/>
      <c r="I4696" s="61"/>
      <c r="K4696" s="62"/>
      <c r="L4696" s="62"/>
      <c r="P4696" s="61"/>
    </row>
    <row r="4697" spans="6:16">
      <c r="F4697" s="63"/>
      <c r="G4697" s="62"/>
      <c r="I4697" s="61"/>
      <c r="K4697" s="62"/>
      <c r="L4697" s="62"/>
      <c r="P4697" s="61"/>
    </row>
    <row r="4698" spans="6:16">
      <c r="F4698" s="63"/>
      <c r="G4698" s="62"/>
      <c r="I4698" s="61"/>
      <c r="K4698" s="62"/>
      <c r="L4698" s="62"/>
      <c r="P4698" s="61"/>
    </row>
    <row r="4699" spans="6:16">
      <c r="F4699" s="63"/>
      <c r="G4699" s="62"/>
      <c r="I4699" s="61"/>
      <c r="K4699" s="62"/>
      <c r="L4699" s="62"/>
      <c r="P4699" s="61"/>
    </row>
    <row r="4700" spans="6:16">
      <c r="F4700" s="63"/>
      <c r="G4700" s="62"/>
      <c r="I4700" s="61"/>
      <c r="K4700" s="62"/>
      <c r="L4700" s="62"/>
      <c r="P4700" s="61"/>
    </row>
    <row r="4701" spans="6:16">
      <c r="F4701" s="63"/>
      <c r="G4701" s="62"/>
      <c r="I4701" s="61"/>
      <c r="K4701" s="62"/>
      <c r="L4701" s="62"/>
      <c r="P4701" s="61"/>
    </row>
    <row r="4702" spans="6:16">
      <c r="F4702" s="63"/>
      <c r="G4702" s="62"/>
      <c r="I4702" s="61"/>
      <c r="K4702" s="62"/>
      <c r="L4702" s="62"/>
      <c r="P4702" s="61"/>
    </row>
    <row r="4703" spans="6:16">
      <c r="F4703" s="63"/>
      <c r="G4703" s="62"/>
      <c r="I4703" s="61"/>
      <c r="K4703" s="62"/>
      <c r="L4703" s="62"/>
      <c r="P4703" s="61"/>
    </row>
    <row r="4704" spans="6:16">
      <c r="F4704" s="63"/>
      <c r="G4704" s="62"/>
      <c r="I4704" s="61"/>
      <c r="K4704" s="62"/>
      <c r="L4704" s="62"/>
      <c r="P4704" s="61"/>
    </row>
    <row r="4705" spans="6:16">
      <c r="F4705" s="63"/>
      <c r="G4705" s="62"/>
      <c r="I4705" s="61"/>
      <c r="K4705" s="62"/>
      <c r="L4705" s="62"/>
      <c r="P4705" s="61"/>
    </row>
    <row r="4706" spans="6:16">
      <c r="F4706" s="63"/>
      <c r="G4706" s="62"/>
      <c r="I4706" s="61"/>
      <c r="K4706" s="62"/>
      <c r="L4706" s="62"/>
      <c r="P4706" s="61"/>
    </row>
    <row r="4707" spans="6:16">
      <c r="F4707" s="63"/>
      <c r="G4707" s="62"/>
      <c r="I4707" s="61"/>
      <c r="K4707" s="62"/>
      <c r="L4707" s="62"/>
      <c r="P4707" s="61"/>
    </row>
    <row r="4708" spans="6:16">
      <c r="F4708" s="63"/>
      <c r="G4708" s="62"/>
      <c r="I4708" s="61"/>
      <c r="K4708" s="62"/>
      <c r="L4708" s="62"/>
      <c r="P4708" s="61"/>
    </row>
    <row r="4709" spans="6:16">
      <c r="F4709" s="63"/>
      <c r="G4709" s="62"/>
      <c r="I4709" s="61"/>
      <c r="K4709" s="62"/>
      <c r="L4709" s="62"/>
      <c r="P4709" s="61"/>
    </row>
    <row r="4710" spans="6:16">
      <c r="F4710" s="63"/>
      <c r="G4710" s="62"/>
      <c r="I4710" s="61"/>
      <c r="K4710" s="62"/>
      <c r="L4710" s="62"/>
      <c r="P4710" s="61"/>
    </row>
    <row r="4711" spans="6:16">
      <c r="F4711" s="63"/>
      <c r="G4711" s="62"/>
      <c r="I4711" s="61"/>
      <c r="K4711" s="62"/>
      <c r="L4711" s="62"/>
      <c r="P4711" s="61"/>
    </row>
    <row r="4712" spans="6:16">
      <c r="F4712" s="63"/>
      <c r="G4712" s="62"/>
      <c r="I4712" s="61"/>
      <c r="K4712" s="62"/>
      <c r="L4712" s="62"/>
      <c r="P4712" s="61"/>
    </row>
    <row r="4713" spans="6:16">
      <c r="F4713" s="63"/>
      <c r="G4713" s="62"/>
      <c r="I4713" s="61"/>
      <c r="K4713" s="62"/>
      <c r="L4713" s="62"/>
      <c r="P4713" s="61"/>
    </row>
    <row r="4714" spans="6:16">
      <c r="F4714" s="63"/>
      <c r="G4714" s="62"/>
      <c r="I4714" s="61"/>
      <c r="K4714" s="62"/>
      <c r="L4714" s="62"/>
      <c r="P4714" s="61"/>
    </row>
    <row r="4715" spans="6:16">
      <c r="F4715" s="63"/>
      <c r="G4715" s="62"/>
      <c r="I4715" s="61"/>
      <c r="K4715" s="62"/>
      <c r="L4715" s="62"/>
      <c r="P4715" s="61"/>
    </row>
    <row r="4716" spans="6:16">
      <c r="F4716" s="63"/>
      <c r="G4716" s="62"/>
      <c r="I4716" s="61"/>
      <c r="K4716" s="62"/>
      <c r="L4716" s="62"/>
      <c r="P4716" s="61"/>
    </row>
    <row r="4717" spans="6:16">
      <c r="F4717" s="63"/>
      <c r="G4717" s="62"/>
      <c r="I4717" s="61"/>
      <c r="K4717" s="62"/>
      <c r="L4717" s="62"/>
      <c r="P4717" s="61"/>
    </row>
    <row r="4718" spans="6:16">
      <c r="F4718" s="63"/>
      <c r="G4718" s="62"/>
      <c r="I4718" s="61"/>
      <c r="K4718" s="62"/>
      <c r="L4718" s="62"/>
      <c r="P4718" s="61"/>
    </row>
    <row r="4719" spans="6:16">
      <c r="F4719" s="63"/>
      <c r="G4719" s="62"/>
      <c r="I4719" s="61"/>
      <c r="K4719" s="62"/>
      <c r="L4719" s="62"/>
      <c r="P4719" s="61"/>
    </row>
    <row r="4720" spans="6:16">
      <c r="F4720" s="63"/>
      <c r="G4720" s="62"/>
      <c r="I4720" s="61"/>
      <c r="K4720" s="62"/>
      <c r="L4720" s="62"/>
      <c r="P4720" s="61"/>
    </row>
    <row r="4721" spans="6:16">
      <c r="F4721" s="63"/>
      <c r="G4721" s="62"/>
      <c r="I4721" s="61"/>
      <c r="K4721" s="62"/>
      <c r="L4721" s="62"/>
      <c r="P4721" s="61"/>
    </row>
    <row r="4722" spans="6:16">
      <c r="F4722" s="63"/>
      <c r="G4722" s="62"/>
      <c r="I4722" s="61"/>
      <c r="K4722" s="62"/>
      <c r="L4722" s="62"/>
      <c r="P4722" s="61"/>
    </row>
    <row r="4723" spans="6:16">
      <c r="F4723" s="63"/>
      <c r="G4723" s="62"/>
      <c r="I4723" s="61"/>
      <c r="K4723" s="62"/>
      <c r="L4723" s="62"/>
      <c r="P4723" s="61"/>
    </row>
    <row r="4724" spans="6:16">
      <c r="F4724" s="63"/>
      <c r="G4724" s="62"/>
      <c r="I4724" s="61"/>
      <c r="K4724" s="62"/>
      <c r="L4724" s="62"/>
      <c r="P4724" s="61"/>
    </row>
    <row r="4725" spans="6:16">
      <c r="F4725" s="63"/>
      <c r="G4725" s="62"/>
      <c r="I4725" s="61"/>
      <c r="K4725" s="62"/>
      <c r="L4725" s="62"/>
      <c r="P4725" s="61"/>
    </row>
    <row r="4726" spans="6:16">
      <c r="F4726" s="63"/>
      <c r="G4726" s="62"/>
      <c r="I4726" s="61"/>
      <c r="K4726" s="62"/>
      <c r="L4726" s="62"/>
      <c r="P4726" s="61"/>
    </row>
    <row r="4727" spans="6:16">
      <c r="F4727" s="63"/>
      <c r="G4727" s="62"/>
      <c r="I4727" s="61"/>
      <c r="K4727" s="62"/>
      <c r="L4727" s="62"/>
      <c r="P4727" s="61"/>
    </row>
    <row r="4728" spans="6:16">
      <c r="F4728" s="63"/>
      <c r="G4728" s="62"/>
      <c r="I4728" s="61"/>
      <c r="K4728" s="62"/>
      <c r="L4728" s="62"/>
      <c r="P4728" s="61"/>
    </row>
    <row r="4729" spans="6:16">
      <c r="F4729" s="63"/>
      <c r="G4729" s="62"/>
      <c r="I4729" s="61"/>
      <c r="K4729" s="62"/>
      <c r="L4729" s="62"/>
      <c r="P4729" s="61"/>
    </row>
    <row r="4730" spans="6:16">
      <c r="F4730" s="63"/>
      <c r="G4730" s="62"/>
      <c r="I4730" s="61"/>
      <c r="K4730" s="62"/>
      <c r="L4730" s="62"/>
      <c r="P4730" s="61"/>
    </row>
    <row r="4731" spans="6:16">
      <c r="F4731" s="63"/>
      <c r="G4731" s="62"/>
      <c r="I4731" s="61"/>
      <c r="K4731" s="62"/>
      <c r="L4731" s="62"/>
      <c r="P4731" s="61"/>
    </row>
    <row r="4732" spans="6:16">
      <c r="F4732" s="63"/>
      <c r="G4732" s="62"/>
      <c r="I4732" s="61"/>
      <c r="K4732" s="62"/>
      <c r="L4732" s="62"/>
      <c r="P4732" s="61"/>
    </row>
    <row r="4733" spans="6:16">
      <c r="F4733" s="63"/>
      <c r="G4733" s="62"/>
      <c r="I4733" s="61"/>
      <c r="K4733" s="62"/>
      <c r="L4733" s="62"/>
      <c r="P4733" s="61"/>
    </row>
    <row r="4734" spans="6:16">
      <c r="F4734" s="63"/>
      <c r="G4734" s="62"/>
      <c r="I4734" s="61"/>
      <c r="K4734" s="62"/>
      <c r="L4734" s="62"/>
      <c r="P4734" s="61"/>
    </row>
    <row r="4735" spans="6:16">
      <c r="F4735" s="63"/>
      <c r="G4735" s="62"/>
      <c r="I4735" s="61"/>
      <c r="K4735" s="62"/>
      <c r="L4735" s="62"/>
      <c r="P4735" s="61"/>
    </row>
    <row r="4736" spans="6:16">
      <c r="F4736" s="63"/>
      <c r="G4736" s="62"/>
      <c r="I4736" s="61"/>
      <c r="K4736" s="62"/>
      <c r="L4736" s="62"/>
      <c r="P4736" s="61"/>
    </row>
    <row r="4737" spans="6:16">
      <c r="F4737" s="63"/>
      <c r="G4737" s="62"/>
      <c r="I4737" s="61"/>
      <c r="K4737" s="62"/>
      <c r="L4737" s="62"/>
      <c r="P4737" s="61"/>
    </row>
    <row r="4738" spans="6:16">
      <c r="F4738" s="63"/>
      <c r="G4738" s="62"/>
      <c r="I4738" s="61"/>
      <c r="K4738" s="62"/>
      <c r="L4738" s="62"/>
      <c r="P4738" s="61"/>
    </row>
    <row r="4739" spans="6:16">
      <c r="F4739" s="63"/>
      <c r="G4739" s="62"/>
      <c r="I4739" s="61"/>
      <c r="K4739" s="62"/>
      <c r="L4739" s="62"/>
      <c r="P4739" s="61"/>
    </row>
    <row r="4740" spans="6:16">
      <c r="F4740" s="63"/>
      <c r="G4740" s="62"/>
      <c r="I4740" s="61"/>
      <c r="K4740" s="62"/>
      <c r="L4740" s="62"/>
      <c r="P4740" s="61"/>
    </row>
    <row r="4741" spans="6:16">
      <c r="F4741" s="63"/>
      <c r="G4741" s="62"/>
      <c r="I4741" s="61"/>
      <c r="K4741" s="62"/>
      <c r="L4741" s="62"/>
      <c r="P4741" s="61"/>
    </row>
    <row r="4742" spans="6:16">
      <c r="F4742" s="63"/>
      <c r="G4742" s="62"/>
      <c r="I4742" s="61"/>
      <c r="K4742" s="62"/>
      <c r="L4742" s="62"/>
      <c r="P4742" s="61"/>
    </row>
    <row r="4743" spans="6:16">
      <c r="F4743" s="63"/>
      <c r="G4743" s="62"/>
      <c r="I4743" s="61"/>
      <c r="K4743" s="62"/>
      <c r="L4743" s="62"/>
      <c r="P4743" s="61"/>
    </row>
    <row r="4744" spans="6:16">
      <c r="F4744" s="63"/>
      <c r="G4744" s="62"/>
      <c r="I4744" s="61"/>
      <c r="K4744" s="62"/>
      <c r="L4744" s="62"/>
      <c r="P4744" s="61"/>
    </row>
    <row r="4745" spans="6:16">
      <c r="F4745" s="63"/>
      <c r="G4745" s="62"/>
      <c r="I4745" s="61"/>
      <c r="K4745" s="62"/>
      <c r="L4745" s="62"/>
      <c r="P4745" s="61"/>
    </row>
    <row r="4746" spans="6:16">
      <c r="F4746" s="63"/>
      <c r="G4746" s="62"/>
      <c r="I4746" s="61"/>
      <c r="K4746" s="62"/>
      <c r="L4746" s="62"/>
      <c r="P4746" s="61"/>
    </row>
    <row r="4747" spans="6:16">
      <c r="F4747" s="63"/>
      <c r="G4747" s="62"/>
      <c r="I4747" s="61"/>
      <c r="K4747" s="62"/>
      <c r="L4747" s="62"/>
      <c r="P4747" s="61"/>
    </row>
    <row r="4748" spans="6:16">
      <c r="F4748" s="63"/>
      <c r="G4748" s="62"/>
      <c r="I4748" s="61"/>
      <c r="K4748" s="62"/>
      <c r="L4748" s="62"/>
      <c r="P4748" s="61"/>
    </row>
    <row r="4749" spans="6:16">
      <c r="F4749" s="63"/>
      <c r="G4749" s="62"/>
      <c r="I4749" s="61"/>
      <c r="K4749" s="62"/>
      <c r="L4749" s="62"/>
      <c r="P4749" s="61"/>
    </row>
    <row r="4750" spans="6:16">
      <c r="F4750" s="63"/>
      <c r="G4750" s="62"/>
      <c r="I4750" s="61"/>
      <c r="K4750" s="62"/>
      <c r="L4750" s="62"/>
      <c r="P4750" s="61"/>
    </row>
    <row r="4751" spans="6:16">
      <c r="F4751" s="63"/>
      <c r="G4751" s="62"/>
      <c r="I4751" s="61"/>
      <c r="K4751" s="62"/>
      <c r="L4751" s="62"/>
      <c r="P4751" s="61"/>
    </row>
    <row r="4752" spans="6:16">
      <c r="F4752" s="63"/>
      <c r="G4752" s="62"/>
      <c r="I4752" s="61"/>
      <c r="K4752" s="62"/>
      <c r="L4752" s="62"/>
      <c r="P4752" s="61"/>
    </row>
    <row r="4753" spans="6:16">
      <c r="F4753" s="63"/>
      <c r="G4753" s="62"/>
      <c r="I4753" s="61"/>
      <c r="K4753" s="62"/>
      <c r="L4753" s="62"/>
      <c r="P4753" s="61"/>
    </row>
    <row r="4754" spans="6:16">
      <c r="F4754" s="63"/>
      <c r="G4754" s="62"/>
      <c r="I4754" s="61"/>
      <c r="K4754" s="62"/>
      <c r="L4754" s="62"/>
      <c r="P4754" s="61"/>
    </row>
    <row r="4755" spans="6:16">
      <c r="F4755" s="63"/>
      <c r="G4755" s="62"/>
      <c r="I4755" s="61"/>
      <c r="K4755" s="62"/>
      <c r="L4755" s="62"/>
      <c r="P4755" s="61"/>
    </row>
    <row r="4756" spans="6:16">
      <c r="F4756" s="63"/>
      <c r="G4756" s="62"/>
      <c r="I4756" s="61"/>
      <c r="K4756" s="62"/>
      <c r="L4756" s="62"/>
      <c r="P4756" s="61"/>
    </row>
    <row r="4757" spans="6:16">
      <c r="F4757" s="63"/>
      <c r="G4757" s="62"/>
      <c r="I4757" s="61"/>
      <c r="K4757" s="62"/>
      <c r="L4757" s="62"/>
      <c r="P4757" s="61"/>
    </row>
    <row r="4758" spans="6:16">
      <c r="F4758" s="63"/>
      <c r="G4758" s="62"/>
      <c r="I4758" s="61"/>
      <c r="K4758" s="62"/>
      <c r="L4758" s="62"/>
      <c r="P4758" s="61"/>
    </row>
    <row r="4759" spans="6:16">
      <c r="F4759" s="63"/>
      <c r="G4759" s="62"/>
      <c r="I4759" s="61"/>
      <c r="K4759" s="62"/>
      <c r="L4759" s="62"/>
      <c r="P4759" s="61"/>
    </row>
    <row r="4760" spans="6:16">
      <c r="F4760" s="63"/>
      <c r="G4760" s="62"/>
      <c r="I4760" s="61"/>
      <c r="K4760" s="62"/>
      <c r="L4760" s="62"/>
      <c r="P4760" s="61"/>
    </row>
    <row r="4761" spans="6:16">
      <c r="F4761" s="63"/>
      <c r="G4761" s="62"/>
      <c r="I4761" s="61"/>
      <c r="K4761" s="62"/>
      <c r="L4761" s="62"/>
      <c r="P4761" s="61"/>
    </row>
    <row r="4762" spans="6:16">
      <c r="F4762" s="63"/>
      <c r="G4762" s="62"/>
      <c r="I4762" s="61"/>
      <c r="K4762" s="62"/>
      <c r="L4762" s="62"/>
      <c r="P4762" s="61"/>
    </row>
    <row r="4763" spans="6:16">
      <c r="F4763" s="63"/>
      <c r="G4763" s="62"/>
      <c r="I4763" s="61"/>
      <c r="K4763" s="62"/>
      <c r="L4763" s="62"/>
      <c r="P4763" s="61"/>
    </row>
    <row r="4764" spans="6:16">
      <c r="F4764" s="63"/>
      <c r="G4764" s="62"/>
      <c r="I4764" s="61"/>
      <c r="K4764" s="62"/>
      <c r="L4764" s="62"/>
      <c r="P4764" s="61"/>
    </row>
    <row r="4765" spans="6:16">
      <c r="F4765" s="63"/>
      <c r="G4765" s="62"/>
      <c r="I4765" s="61"/>
      <c r="K4765" s="62"/>
      <c r="L4765" s="62"/>
      <c r="P4765" s="61"/>
    </row>
    <row r="4766" spans="6:16">
      <c r="F4766" s="63"/>
      <c r="G4766" s="62"/>
      <c r="I4766" s="61"/>
      <c r="K4766" s="62"/>
      <c r="L4766" s="62"/>
      <c r="P4766" s="61"/>
    </row>
    <row r="4767" spans="6:16">
      <c r="F4767" s="63"/>
      <c r="G4767" s="62"/>
      <c r="I4767" s="61"/>
      <c r="K4767" s="62"/>
      <c r="L4767" s="62"/>
      <c r="P4767" s="61"/>
    </row>
    <row r="4768" spans="6:16">
      <c r="F4768" s="63"/>
      <c r="G4768" s="62"/>
      <c r="I4768" s="61"/>
      <c r="K4768" s="62"/>
      <c r="L4768" s="62"/>
      <c r="P4768" s="61"/>
    </row>
    <row r="4769" spans="6:16">
      <c r="F4769" s="63"/>
      <c r="G4769" s="62"/>
      <c r="I4769" s="61"/>
      <c r="K4769" s="62"/>
      <c r="L4769" s="62"/>
      <c r="P4769" s="61"/>
    </row>
    <row r="4770" spans="6:16">
      <c r="F4770" s="63"/>
      <c r="G4770" s="62"/>
      <c r="I4770" s="61"/>
      <c r="K4770" s="62"/>
      <c r="L4770" s="62"/>
      <c r="P4770" s="61"/>
    </row>
    <row r="4771" spans="6:16">
      <c r="F4771" s="63"/>
      <c r="G4771" s="62"/>
      <c r="I4771" s="61"/>
      <c r="K4771" s="62"/>
      <c r="L4771" s="62"/>
      <c r="P4771" s="61"/>
    </row>
    <row r="4772" spans="6:16">
      <c r="F4772" s="63"/>
      <c r="G4772" s="62"/>
      <c r="I4772" s="61"/>
      <c r="K4772" s="62"/>
      <c r="L4772" s="62"/>
      <c r="P4772" s="61"/>
    </row>
    <row r="4773" spans="6:16">
      <c r="F4773" s="63"/>
      <c r="G4773" s="62"/>
      <c r="I4773" s="61"/>
      <c r="K4773" s="62"/>
      <c r="L4773" s="62"/>
      <c r="P4773" s="61"/>
    </row>
    <row r="4774" spans="6:16">
      <c r="F4774" s="63"/>
      <c r="G4774" s="62"/>
      <c r="I4774" s="61"/>
      <c r="K4774" s="62"/>
      <c r="L4774" s="62"/>
      <c r="P4774" s="61"/>
    </row>
    <row r="4775" spans="6:16">
      <c r="F4775" s="63"/>
      <c r="G4775" s="62"/>
      <c r="I4775" s="61"/>
      <c r="K4775" s="62"/>
      <c r="L4775" s="62"/>
      <c r="P4775" s="61"/>
    </row>
    <row r="4776" spans="6:16">
      <c r="F4776" s="63"/>
      <c r="G4776" s="62"/>
      <c r="I4776" s="61"/>
      <c r="K4776" s="62"/>
      <c r="L4776" s="62"/>
      <c r="P4776" s="61"/>
    </row>
    <row r="4777" spans="6:16">
      <c r="F4777" s="63"/>
      <c r="G4777" s="62"/>
      <c r="I4777" s="61"/>
      <c r="K4777" s="62"/>
      <c r="L4777" s="62"/>
      <c r="P4777" s="61"/>
    </row>
    <row r="4778" spans="6:16">
      <c r="F4778" s="63"/>
      <c r="G4778" s="62"/>
      <c r="I4778" s="61"/>
      <c r="K4778" s="62"/>
      <c r="L4778" s="62"/>
      <c r="P4778" s="61"/>
    </row>
    <row r="4779" spans="6:16">
      <c r="F4779" s="63"/>
      <c r="G4779" s="62"/>
      <c r="I4779" s="61"/>
      <c r="K4779" s="62"/>
      <c r="L4779" s="62"/>
      <c r="P4779" s="61"/>
    </row>
    <row r="4780" spans="6:16">
      <c r="F4780" s="63"/>
      <c r="G4780" s="62"/>
      <c r="I4780" s="61"/>
      <c r="K4780" s="62"/>
      <c r="L4780" s="62"/>
      <c r="P4780" s="61"/>
    </row>
    <row r="4781" spans="6:16">
      <c r="F4781" s="63"/>
      <c r="G4781" s="62"/>
      <c r="I4781" s="61"/>
      <c r="K4781" s="62"/>
      <c r="L4781" s="62"/>
      <c r="P4781" s="61"/>
    </row>
    <row r="4782" spans="6:16">
      <c r="F4782" s="63"/>
      <c r="G4782" s="62"/>
      <c r="I4782" s="61"/>
      <c r="K4782" s="62"/>
      <c r="L4782" s="62"/>
      <c r="P4782" s="61"/>
    </row>
    <row r="4783" spans="6:16">
      <c r="F4783" s="63"/>
      <c r="G4783" s="62"/>
      <c r="I4783" s="61"/>
      <c r="K4783" s="62"/>
      <c r="L4783" s="62"/>
      <c r="P4783" s="61"/>
    </row>
    <row r="4784" spans="6:16">
      <c r="F4784" s="63"/>
      <c r="G4784" s="62"/>
      <c r="I4784" s="61"/>
      <c r="K4784" s="62"/>
      <c r="L4784" s="62"/>
      <c r="P4784" s="61"/>
    </row>
    <row r="4785" spans="6:16">
      <c r="F4785" s="63"/>
      <c r="G4785" s="62"/>
      <c r="I4785" s="61"/>
      <c r="K4785" s="62"/>
      <c r="L4785" s="62"/>
      <c r="P4785" s="61"/>
    </row>
    <row r="4786" spans="6:16">
      <c r="F4786" s="63"/>
      <c r="G4786" s="62"/>
      <c r="I4786" s="61"/>
      <c r="K4786" s="62"/>
      <c r="L4786" s="62"/>
      <c r="P4786" s="61"/>
    </row>
    <row r="4787" spans="6:16">
      <c r="F4787" s="63"/>
      <c r="G4787" s="62"/>
      <c r="I4787" s="61"/>
      <c r="K4787" s="62"/>
      <c r="L4787" s="62"/>
      <c r="P4787" s="61"/>
    </row>
    <row r="4788" spans="6:16">
      <c r="F4788" s="63"/>
      <c r="G4788" s="62"/>
      <c r="I4788" s="61"/>
      <c r="K4788" s="62"/>
      <c r="L4788" s="62"/>
      <c r="P4788" s="61"/>
    </row>
    <row r="4789" spans="6:16">
      <c r="F4789" s="63"/>
      <c r="G4789" s="62"/>
      <c r="I4789" s="61"/>
      <c r="K4789" s="62"/>
      <c r="L4789" s="62"/>
      <c r="P4789" s="61"/>
    </row>
    <row r="4790" spans="6:16">
      <c r="F4790" s="63"/>
      <c r="G4790" s="62"/>
      <c r="I4790" s="61"/>
      <c r="K4790" s="62"/>
      <c r="L4790" s="62"/>
      <c r="P4790" s="61"/>
    </row>
    <row r="4791" spans="6:16">
      <c r="F4791" s="63"/>
      <c r="G4791" s="62"/>
      <c r="I4791" s="61"/>
      <c r="K4791" s="62"/>
      <c r="L4791" s="62"/>
      <c r="P4791" s="61"/>
    </row>
    <row r="4792" spans="6:16">
      <c r="F4792" s="63"/>
      <c r="G4792" s="62"/>
      <c r="I4792" s="61"/>
      <c r="K4792" s="62"/>
      <c r="L4792" s="62"/>
      <c r="P4792" s="61"/>
    </row>
    <row r="4793" spans="6:16">
      <c r="F4793" s="63"/>
      <c r="G4793" s="62"/>
      <c r="I4793" s="61"/>
      <c r="K4793" s="62"/>
      <c r="L4793" s="62"/>
      <c r="P4793" s="61"/>
    </row>
    <row r="4794" spans="6:16">
      <c r="F4794" s="63"/>
      <c r="G4794" s="62"/>
      <c r="I4794" s="61"/>
      <c r="K4794" s="62"/>
      <c r="L4794" s="62"/>
      <c r="P4794" s="61"/>
    </row>
    <row r="4795" spans="6:16">
      <c r="F4795" s="63"/>
      <c r="G4795" s="62"/>
      <c r="I4795" s="61"/>
      <c r="K4795" s="62"/>
      <c r="L4795" s="62"/>
      <c r="P4795" s="61"/>
    </row>
    <row r="4796" spans="6:16">
      <c r="F4796" s="63"/>
      <c r="G4796" s="62"/>
      <c r="I4796" s="61"/>
      <c r="K4796" s="62"/>
      <c r="L4796" s="62"/>
      <c r="P4796" s="61"/>
    </row>
    <row r="4797" spans="6:16">
      <c r="F4797" s="63"/>
      <c r="G4797" s="62"/>
      <c r="I4797" s="61"/>
      <c r="K4797" s="62"/>
      <c r="L4797" s="62"/>
      <c r="P4797" s="61"/>
    </row>
    <row r="4798" spans="6:16">
      <c r="F4798" s="63"/>
      <c r="G4798" s="62"/>
      <c r="I4798" s="61"/>
      <c r="K4798" s="62"/>
      <c r="L4798" s="62"/>
      <c r="P4798" s="61"/>
    </row>
    <row r="4799" spans="6:16">
      <c r="F4799" s="63"/>
      <c r="G4799" s="62"/>
      <c r="I4799" s="61"/>
      <c r="K4799" s="62"/>
      <c r="L4799" s="62"/>
      <c r="P4799" s="61"/>
    </row>
    <row r="4800" spans="6:16">
      <c r="F4800" s="63"/>
      <c r="G4800" s="62"/>
      <c r="I4800" s="61"/>
      <c r="K4800" s="62"/>
      <c r="L4800" s="62"/>
      <c r="P4800" s="61"/>
    </row>
    <row r="4801" spans="6:16">
      <c r="F4801" s="63"/>
      <c r="G4801" s="62"/>
      <c r="I4801" s="61"/>
      <c r="K4801" s="62"/>
      <c r="L4801" s="62"/>
      <c r="P4801" s="61"/>
    </row>
    <row r="4802" spans="6:16">
      <c r="F4802" s="63"/>
      <c r="G4802" s="62"/>
      <c r="I4802" s="61"/>
      <c r="K4802" s="62"/>
      <c r="L4802" s="62"/>
      <c r="P4802" s="61"/>
    </row>
    <row r="4803" spans="6:16">
      <c r="F4803" s="63"/>
      <c r="G4803" s="62"/>
      <c r="I4803" s="61"/>
      <c r="K4803" s="62"/>
      <c r="L4803" s="62"/>
      <c r="P4803" s="61"/>
    </row>
    <row r="4804" spans="6:16">
      <c r="F4804" s="63"/>
      <c r="G4804" s="62"/>
      <c r="I4804" s="61"/>
      <c r="K4804" s="62"/>
      <c r="L4804" s="62"/>
      <c r="P4804" s="61"/>
    </row>
    <row r="4805" spans="6:16">
      <c r="F4805" s="63"/>
      <c r="G4805" s="62"/>
      <c r="I4805" s="61"/>
      <c r="K4805" s="62"/>
      <c r="L4805" s="62"/>
      <c r="P4805" s="61"/>
    </row>
    <row r="4806" spans="6:16">
      <c r="F4806" s="63"/>
      <c r="G4806" s="62"/>
      <c r="I4806" s="61"/>
      <c r="K4806" s="62"/>
      <c r="L4806" s="62"/>
      <c r="P4806" s="61"/>
    </row>
    <row r="4807" spans="6:16">
      <c r="F4807" s="63"/>
      <c r="G4807" s="62"/>
      <c r="I4807" s="61"/>
      <c r="K4807" s="62"/>
      <c r="L4807" s="62"/>
      <c r="P4807" s="61"/>
    </row>
    <row r="4808" spans="6:16">
      <c r="F4808" s="63"/>
      <c r="G4808" s="62"/>
      <c r="I4808" s="61"/>
      <c r="K4808" s="62"/>
      <c r="L4808" s="62"/>
      <c r="P4808" s="61"/>
    </row>
    <row r="4809" spans="6:16">
      <c r="F4809" s="63"/>
      <c r="G4809" s="62"/>
      <c r="I4809" s="61"/>
      <c r="K4809" s="62"/>
      <c r="L4809" s="62"/>
      <c r="P4809" s="61"/>
    </row>
    <row r="4810" spans="6:16">
      <c r="F4810" s="63"/>
      <c r="G4810" s="62"/>
      <c r="I4810" s="61"/>
      <c r="K4810" s="62"/>
      <c r="L4810" s="62"/>
      <c r="P4810" s="61"/>
    </row>
    <row r="4811" spans="6:16">
      <c r="F4811" s="63"/>
      <c r="G4811" s="62"/>
      <c r="I4811" s="61"/>
      <c r="K4811" s="62"/>
      <c r="L4811" s="62"/>
      <c r="P4811" s="61"/>
    </row>
    <row r="4812" spans="6:16">
      <c r="F4812" s="63"/>
      <c r="G4812" s="62"/>
      <c r="I4812" s="61"/>
      <c r="K4812" s="62"/>
      <c r="L4812" s="62"/>
      <c r="P4812" s="61"/>
    </row>
    <row r="4813" spans="6:16">
      <c r="F4813" s="63"/>
      <c r="G4813" s="62"/>
      <c r="I4813" s="61"/>
      <c r="K4813" s="62"/>
      <c r="L4813" s="62"/>
      <c r="P4813" s="61"/>
    </row>
    <row r="4814" spans="6:16">
      <c r="F4814" s="63"/>
      <c r="G4814" s="62"/>
      <c r="I4814" s="61"/>
      <c r="K4814" s="62"/>
      <c r="L4814" s="62"/>
      <c r="P4814" s="61"/>
    </row>
    <row r="4815" spans="6:16">
      <c r="F4815" s="63"/>
      <c r="G4815" s="62"/>
      <c r="I4815" s="61"/>
      <c r="K4815" s="62"/>
      <c r="L4815" s="62"/>
      <c r="P4815" s="61"/>
    </row>
    <row r="4816" spans="6:16">
      <c r="F4816" s="63"/>
      <c r="G4816" s="62"/>
      <c r="I4816" s="61"/>
      <c r="K4816" s="62"/>
      <c r="L4816" s="62"/>
      <c r="P4816" s="61"/>
    </row>
    <row r="4817" spans="6:16">
      <c r="F4817" s="63"/>
      <c r="G4817" s="62"/>
      <c r="I4817" s="61"/>
      <c r="K4817" s="62"/>
      <c r="L4817" s="62"/>
      <c r="P4817" s="61"/>
    </row>
    <row r="4818" spans="6:16">
      <c r="F4818" s="63"/>
      <c r="G4818" s="62"/>
      <c r="I4818" s="61"/>
      <c r="K4818" s="62"/>
      <c r="L4818" s="62"/>
      <c r="P4818" s="61"/>
    </row>
    <row r="4819" spans="6:16">
      <c r="F4819" s="63"/>
      <c r="G4819" s="62"/>
      <c r="I4819" s="61"/>
      <c r="K4819" s="62"/>
      <c r="L4819" s="62"/>
      <c r="P4819" s="61"/>
    </row>
    <row r="4820" spans="6:16">
      <c r="F4820" s="63"/>
      <c r="G4820" s="62"/>
      <c r="I4820" s="61"/>
      <c r="K4820" s="62"/>
      <c r="L4820" s="62"/>
      <c r="P4820" s="61"/>
    </row>
    <row r="4821" spans="6:16">
      <c r="F4821" s="63"/>
      <c r="G4821" s="62"/>
      <c r="I4821" s="61"/>
      <c r="K4821" s="62"/>
      <c r="L4821" s="62"/>
      <c r="P4821" s="61"/>
    </row>
    <row r="4822" spans="6:16">
      <c r="F4822" s="63"/>
      <c r="G4822" s="62"/>
      <c r="I4822" s="61"/>
      <c r="K4822" s="62"/>
      <c r="L4822" s="62"/>
      <c r="P4822" s="61"/>
    </row>
    <row r="4823" spans="6:16">
      <c r="F4823" s="63"/>
      <c r="G4823" s="62"/>
      <c r="I4823" s="61"/>
      <c r="K4823" s="62"/>
      <c r="L4823" s="62"/>
      <c r="P4823" s="61"/>
    </row>
    <row r="4824" spans="6:16">
      <c r="F4824" s="63"/>
      <c r="G4824" s="62"/>
      <c r="I4824" s="61"/>
      <c r="K4824" s="62"/>
      <c r="L4824" s="62"/>
      <c r="P4824" s="61"/>
    </row>
    <row r="4825" spans="6:16">
      <c r="F4825" s="63"/>
      <c r="G4825" s="62"/>
      <c r="I4825" s="61"/>
      <c r="K4825" s="62"/>
      <c r="L4825" s="62"/>
      <c r="P4825" s="61"/>
    </row>
    <row r="4826" spans="6:16">
      <c r="F4826" s="63"/>
      <c r="G4826" s="62"/>
      <c r="I4826" s="61"/>
      <c r="K4826" s="62"/>
      <c r="L4826" s="62"/>
      <c r="P4826" s="61"/>
    </row>
    <row r="4827" spans="6:16">
      <c r="F4827" s="63"/>
      <c r="G4827" s="62"/>
      <c r="I4827" s="61"/>
      <c r="K4827" s="62"/>
      <c r="L4827" s="62"/>
      <c r="P4827" s="61"/>
    </row>
    <row r="4828" spans="6:16">
      <c r="F4828" s="63"/>
      <c r="G4828" s="62"/>
      <c r="I4828" s="61"/>
      <c r="K4828" s="62"/>
      <c r="L4828" s="62"/>
      <c r="P4828" s="61"/>
    </row>
    <row r="4829" spans="6:16">
      <c r="F4829" s="63"/>
      <c r="G4829" s="62"/>
      <c r="I4829" s="61"/>
      <c r="K4829" s="62"/>
      <c r="L4829" s="62"/>
      <c r="P4829" s="61"/>
    </row>
    <row r="4830" spans="6:16">
      <c r="F4830" s="63"/>
      <c r="G4830" s="62"/>
      <c r="I4830" s="61"/>
      <c r="K4830" s="62"/>
      <c r="L4830" s="62"/>
      <c r="P4830" s="61"/>
    </row>
    <row r="4831" spans="6:16">
      <c r="F4831" s="63"/>
      <c r="G4831" s="62"/>
      <c r="I4831" s="61"/>
      <c r="K4831" s="62"/>
      <c r="L4831" s="62"/>
      <c r="P4831" s="61"/>
    </row>
    <row r="4832" spans="6:16">
      <c r="F4832" s="63"/>
      <c r="G4832" s="62"/>
      <c r="I4832" s="61"/>
      <c r="K4832" s="62"/>
      <c r="L4832" s="62"/>
      <c r="P4832" s="61"/>
    </row>
    <row r="4833" spans="6:16">
      <c r="F4833" s="63"/>
      <c r="G4833" s="62"/>
      <c r="I4833" s="61"/>
      <c r="K4833" s="62"/>
      <c r="L4833" s="62"/>
      <c r="P4833" s="61"/>
    </row>
    <row r="4834" spans="6:16">
      <c r="F4834" s="63"/>
      <c r="G4834" s="62"/>
      <c r="I4834" s="61"/>
      <c r="K4834" s="62"/>
      <c r="L4834" s="62"/>
      <c r="P4834" s="61"/>
    </row>
    <row r="4835" spans="6:16">
      <c r="F4835" s="63"/>
      <c r="G4835" s="62"/>
      <c r="I4835" s="61"/>
      <c r="K4835" s="62"/>
      <c r="L4835" s="62"/>
      <c r="P4835" s="61"/>
    </row>
    <row r="4836" spans="6:16">
      <c r="F4836" s="63"/>
      <c r="G4836" s="62"/>
      <c r="I4836" s="61"/>
      <c r="K4836" s="62"/>
      <c r="L4836" s="62"/>
      <c r="P4836" s="61"/>
    </row>
    <row r="4837" spans="6:16">
      <c r="F4837" s="63"/>
      <c r="G4837" s="62"/>
      <c r="I4837" s="61"/>
      <c r="K4837" s="62"/>
      <c r="L4837" s="62"/>
      <c r="P4837" s="61"/>
    </row>
    <row r="4838" spans="6:16">
      <c r="F4838" s="63"/>
      <c r="G4838" s="62"/>
      <c r="I4838" s="61"/>
      <c r="K4838" s="62"/>
      <c r="L4838" s="62"/>
      <c r="P4838" s="61"/>
    </row>
    <row r="4839" spans="6:16">
      <c r="F4839" s="63"/>
      <c r="G4839" s="62"/>
      <c r="I4839" s="61"/>
      <c r="K4839" s="62"/>
      <c r="L4839" s="62"/>
      <c r="P4839" s="61"/>
    </row>
    <row r="4840" spans="6:16">
      <c r="F4840" s="63"/>
      <c r="G4840" s="62"/>
      <c r="I4840" s="61"/>
      <c r="K4840" s="62"/>
      <c r="L4840" s="62"/>
      <c r="P4840" s="61"/>
    </row>
    <row r="4841" spans="6:16">
      <c r="F4841" s="63"/>
      <c r="G4841" s="62"/>
      <c r="I4841" s="61"/>
      <c r="K4841" s="62"/>
      <c r="L4841" s="62"/>
      <c r="P4841" s="61"/>
    </row>
    <row r="4842" spans="6:16">
      <c r="F4842" s="63"/>
      <c r="G4842" s="62"/>
      <c r="I4842" s="61"/>
      <c r="K4842" s="62"/>
      <c r="L4842" s="62"/>
      <c r="P4842" s="61"/>
    </row>
    <row r="4843" spans="6:16">
      <c r="F4843" s="63"/>
      <c r="G4843" s="62"/>
      <c r="I4843" s="61"/>
      <c r="K4843" s="62"/>
      <c r="L4843" s="62"/>
      <c r="P4843" s="61"/>
    </row>
    <row r="4844" spans="6:16">
      <c r="F4844" s="63"/>
      <c r="G4844" s="62"/>
      <c r="I4844" s="61"/>
      <c r="K4844" s="62"/>
      <c r="L4844" s="62"/>
      <c r="P4844" s="61"/>
    </row>
    <row r="4845" spans="6:16">
      <c r="F4845" s="63"/>
      <c r="G4845" s="62"/>
      <c r="I4845" s="61"/>
      <c r="K4845" s="62"/>
      <c r="L4845" s="62"/>
      <c r="P4845" s="61"/>
    </row>
    <row r="4846" spans="6:16">
      <c r="F4846" s="63"/>
      <c r="G4846" s="62"/>
      <c r="I4846" s="61"/>
      <c r="K4846" s="62"/>
      <c r="L4846" s="62"/>
      <c r="P4846" s="61"/>
    </row>
    <row r="4847" spans="6:16">
      <c r="F4847" s="63"/>
      <c r="G4847" s="62"/>
      <c r="I4847" s="61"/>
      <c r="K4847" s="62"/>
      <c r="L4847" s="62"/>
      <c r="P4847" s="61"/>
    </row>
    <row r="4848" spans="6:16">
      <c r="F4848" s="63"/>
      <c r="G4848" s="62"/>
      <c r="I4848" s="61"/>
      <c r="K4848" s="62"/>
      <c r="L4848" s="62"/>
      <c r="P4848" s="61"/>
    </row>
    <row r="4849" spans="6:16">
      <c r="F4849" s="63"/>
      <c r="G4849" s="62"/>
      <c r="I4849" s="61"/>
      <c r="K4849" s="62"/>
      <c r="L4849" s="62"/>
      <c r="P4849" s="61"/>
    </row>
    <row r="4850" spans="6:16">
      <c r="F4850" s="63"/>
      <c r="G4850" s="62"/>
      <c r="I4850" s="61"/>
      <c r="K4850" s="62"/>
      <c r="L4850" s="62"/>
      <c r="P4850" s="61"/>
    </row>
    <row r="4851" spans="6:16">
      <c r="F4851" s="63"/>
      <c r="G4851" s="62"/>
      <c r="I4851" s="61"/>
      <c r="K4851" s="62"/>
      <c r="L4851" s="62"/>
      <c r="P4851" s="61"/>
    </row>
    <row r="4852" spans="6:16">
      <c r="F4852" s="63"/>
      <c r="G4852" s="62"/>
      <c r="I4852" s="61"/>
      <c r="K4852" s="62"/>
      <c r="L4852" s="62"/>
      <c r="P4852" s="61"/>
    </row>
    <row r="4853" spans="6:16">
      <c r="F4853" s="63"/>
      <c r="G4853" s="62"/>
      <c r="I4853" s="61"/>
      <c r="K4853" s="62"/>
      <c r="L4853" s="62"/>
      <c r="P4853" s="61"/>
    </row>
    <row r="4854" spans="6:16">
      <c r="F4854" s="63"/>
      <c r="G4854" s="62"/>
      <c r="I4854" s="61"/>
      <c r="K4854" s="62"/>
      <c r="L4854" s="62"/>
      <c r="P4854" s="61"/>
    </row>
    <row r="4855" spans="6:16">
      <c r="F4855" s="63"/>
      <c r="G4855" s="62"/>
      <c r="I4855" s="61"/>
      <c r="K4855" s="62"/>
      <c r="L4855" s="62"/>
      <c r="P4855" s="61"/>
    </row>
    <row r="4856" spans="6:16">
      <c r="F4856" s="63"/>
      <c r="G4856" s="62"/>
      <c r="I4856" s="61"/>
      <c r="K4856" s="62"/>
      <c r="L4856" s="62"/>
      <c r="P4856" s="61"/>
    </row>
    <row r="4857" spans="6:16">
      <c r="F4857" s="63"/>
      <c r="G4857" s="62"/>
      <c r="I4857" s="61"/>
      <c r="K4857" s="62"/>
      <c r="L4857" s="62"/>
      <c r="P4857" s="61"/>
    </row>
    <row r="4858" spans="6:16">
      <c r="F4858" s="63"/>
      <c r="G4858" s="62"/>
      <c r="I4858" s="61"/>
      <c r="K4858" s="62"/>
      <c r="L4858" s="62"/>
      <c r="P4858" s="61"/>
    </row>
    <row r="4859" spans="6:16">
      <c r="F4859" s="63"/>
      <c r="G4859" s="62"/>
      <c r="I4859" s="61"/>
      <c r="K4859" s="62"/>
      <c r="L4859" s="62"/>
      <c r="P4859" s="61"/>
    </row>
    <row r="4860" spans="6:16">
      <c r="F4860" s="63"/>
      <c r="G4860" s="62"/>
      <c r="I4860" s="61"/>
      <c r="K4860" s="62"/>
      <c r="L4860" s="62"/>
      <c r="P4860" s="61"/>
    </row>
    <row r="4861" spans="6:16">
      <c r="F4861" s="63"/>
      <c r="G4861" s="62"/>
      <c r="I4861" s="61"/>
      <c r="K4861" s="62"/>
      <c r="L4861" s="62"/>
      <c r="P4861" s="61"/>
    </row>
    <row r="4862" spans="6:16">
      <c r="F4862" s="63"/>
      <c r="G4862" s="62"/>
      <c r="I4862" s="61"/>
      <c r="K4862" s="62"/>
      <c r="L4862" s="62"/>
      <c r="P4862" s="61"/>
    </row>
    <row r="4863" spans="6:16">
      <c r="F4863" s="63"/>
      <c r="G4863" s="62"/>
      <c r="I4863" s="61"/>
      <c r="K4863" s="62"/>
      <c r="L4863" s="62"/>
      <c r="P4863" s="61"/>
    </row>
    <row r="4864" spans="6:16">
      <c r="F4864" s="63"/>
      <c r="G4864" s="62"/>
      <c r="I4864" s="61"/>
      <c r="K4864" s="62"/>
      <c r="L4864" s="62"/>
      <c r="P4864" s="61"/>
    </row>
    <row r="4865" spans="6:16">
      <c r="F4865" s="63"/>
      <c r="G4865" s="62"/>
      <c r="I4865" s="61"/>
      <c r="K4865" s="62"/>
      <c r="L4865" s="62"/>
      <c r="P4865" s="61"/>
    </row>
    <row r="4866" spans="6:16">
      <c r="F4866" s="63"/>
      <c r="G4866" s="62"/>
      <c r="I4866" s="61"/>
      <c r="K4866" s="62"/>
      <c r="L4866" s="62"/>
      <c r="P4866" s="61"/>
    </row>
    <row r="4867" spans="6:16">
      <c r="F4867" s="63"/>
      <c r="G4867" s="62"/>
      <c r="I4867" s="61"/>
      <c r="K4867" s="62"/>
      <c r="L4867" s="62"/>
      <c r="P4867" s="61"/>
    </row>
    <row r="4868" spans="6:16">
      <c r="F4868" s="63"/>
      <c r="G4868" s="62"/>
      <c r="I4868" s="61"/>
      <c r="K4868" s="62"/>
      <c r="L4868" s="62"/>
      <c r="P4868" s="61"/>
    </row>
    <row r="4869" spans="6:16">
      <c r="F4869" s="63"/>
      <c r="G4869" s="62"/>
      <c r="I4869" s="61"/>
      <c r="K4869" s="62"/>
      <c r="L4869" s="62"/>
      <c r="P4869" s="61"/>
    </row>
    <row r="4870" spans="6:16">
      <c r="F4870" s="63"/>
      <c r="G4870" s="62"/>
      <c r="I4870" s="61"/>
      <c r="K4870" s="62"/>
      <c r="L4870" s="62"/>
      <c r="P4870" s="61"/>
    </row>
    <row r="4871" spans="6:16">
      <c r="F4871" s="63"/>
      <c r="G4871" s="62"/>
      <c r="I4871" s="61"/>
      <c r="K4871" s="62"/>
      <c r="L4871" s="62"/>
      <c r="P4871" s="61"/>
    </row>
    <row r="4872" spans="6:16">
      <c r="F4872" s="63"/>
      <c r="G4872" s="62"/>
      <c r="I4872" s="61"/>
      <c r="K4872" s="62"/>
      <c r="L4872" s="62"/>
      <c r="P4872" s="61"/>
    </row>
    <row r="4873" spans="6:16">
      <c r="F4873" s="63"/>
      <c r="G4873" s="62"/>
      <c r="I4873" s="61"/>
      <c r="K4873" s="62"/>
      <c r="L4873" s="62"/>
      <c r="P4873" s="61"/>
    </row>
    <row r="4874" spans="6:16">
      <c r="F4874" s="63"/>
      <c r="G4874" s="62"/>
      <c r="I4874" s="61"/>
      <c r="K4874" s="62"/>
      <c r="L4874" s="62"/>
      <c r="P4874" s="61"/>
    </row>
    <row r="4875" spans="6:16">
      <c r="F4875" s="63"/>
      <c r="G4875" s="62"/>
      <c r="I4875" s="61"/>
      <c r="K4875" s="62"/>
      <c r="L4875" s="62"/>
      <c r="P4875" s="61"/>
    </row>
    <row r="4876" spans="6:16">
      <c r="F4876" s="63"/>
      <c r="G4876" s="62"/>
      <c r="I4876" s="61"/>
      <c r="K4876" s="62"/>
      <c r="L4876" s="62"/>
      <c r="P4876" s="61"/>
    </row>
    <row r="4877" spans="6:16">
      <c r="F4877" s="63"/>
      <c r="G4877" s="62"/>
      <c r="I4877" s="61"/>
      <c r="K4877" s="62"/>
      <c r="L4877" s="62"/>
      <c r="P4877" s="61"/>
    </row>
    <row r="4878" spans="6:16">
      <c r="F4878" s="63"/>
      <c r="G4878" s="62"/>
      <c r="I4878" s="61"/>
      <c r="K4878" s="62"/>
      <c r="L4878" s="62"/>
      <c r="P4878" s="61"/>
    </row>
    <row r="4879" spans="6:16">
      <c r="F4879" s="63"/>
      <c r="G4879" s="62"/>
      <c r="I4879" s="61"/>
      <c r="K4879" s="62"/>
      <c r="L4879" s="62"/>
      <c r="P4879" s="61"/>
    </row>
    <row r="4880" spans="6:16">
      <c r="F4880" s="63"/>
      <c r="G4880" s="62"/>
      <c r="I4880" s="61"/>
      <c r="K4880" s="62"/>
      <c r="L4880" s="62"/>
      <c r="P4880" s="61"/>
    </row>
    <row r="4881" spans="6:16">
      <c r="F4881" s="63"/>
      <c r="G4881" s="62"/>
      <c r="I4881" s="61"/>
      <c r="K4881" s="62"/>
      <c r="L4881" s="62"/>
      <c r="P4881" s="61"/>
    </row>
    <row r="4882" spans="6:16">
      <c r="F4882" s="63"/>
      <c r="G4882" s="62"/>
      <c r="I4882" s="61"/>
      <c r="K4882" s="62"/>
      <c r="L4882" s="62"/>
      <c r="P4882" s="61"/>
    </row>
    <row r="4883" spans="6:16">
      <c r="F4883" s="63"/>
      <c r="G4883" s="62"/>
      <c r="I4883" s="61"/>
      <c r="K4883" s="62"/>
      <c r="L4883" s="62"/>
      <c r="P4883" s="61"/>
    </row>
    <row r="4884" spans="6:16">
      <c r="F4884" s="63"/>
      <c r="G4884" s="62"/>
      <c r="I4884" s="61"/>
      <c r="K4884" s="62"/>
      <c r="L4884" s="62"/>
      <c r="P4884" s="61"/>
    </row>
    <row r="4885" spans="6:16">
      <c r="F4885" s="63"/>
      <c r="G4885" s="62"/>
      <c r="I4885" s="61"/>
      <c r="K4885" s="62"/>
      <c r="L4885" s="62"/>
      <c r="P4885" s="61"/>
    </row>
    <row r="4886" spans="6:16">
      <c r="F4886" s="63"/>
      <c r="G4886" s="62"/>
      <c r="I4886" s="61"/>
      <c r="K4886" s="62"/>
      <c r="L4886" s="62"/>
      <c r="P4886" s="61"/>
    </row>
    <row r="4887" spans="6:16">
      <c r="F4887" s="63"/>
      <c r="G4887" s="62"/>
      <c r="I4887" s="61"/>
      <c r="K4887" s="62"/>
      <c r="L4887" s="62"/>
      <c r="P4887" s="61"/>
    </row>
    <row r="4888" spans="6:16">
      <c r="F4888" s="63"/>
      <c r="G4888" s="62"/>
      <c r="I4888" s="61"/>
      <c r="K4888" s="62"/>
      <c r="L4888" s="62"/>
      <c r="P4888" s="61"/>
    </row>
    <row r="4889" spans="6:16">
      <c r="F4889" s="63"/>
      <c r="G4889" s="62"/>
      <c r="I4889" s="61"/>
      <c r="K4889" s="62"/>
      <c r="L4889" s="62"/>
      <c r="P4889" s="61"/>
    </row>
    <row r="4890" spans="6:16">
      <c r="F4890" s="63"/>
      <c r="G4890" s="62"/>
      <c r="I4890" s="61"/>
      <c r="K4890" s="62"/>
      <c r="L4890" s="62"/>
      <c r="P4890" s="61"/>
    </row>
    <row r="4891" spans="6:16">
      <c r="F4891" s="63"/>
      <c r="G4891" s="62"/>
      <c r="I4891" s="61"/>
      <c r="K4891" s="62"/>
      <c r="L4891" s="62"/>
      <c r="P4891" s="61"/>
    </row>
    <row r="4892" spans="6:16">
      <c r="F4892" s="63"/>
      <c r="G4892" s="62"/>
      <c r="I4892" s="61"/>
      <c r="K4892" s="62"/>
      <c r="L4892" s="62"/>
      <c r="P4892" s="61"/>
    </row>
    <row r="4893" spans="6:16">
      <c r="F4893" s="63"/>
      <c r="G4893" s="62"/>
      <c r="I4893" s="61"/>
      <c r="K4893" s="62"/>
      <c r="L4893" s="62"/>
      <c r="P4893" s="61"/>
    </row>
    <row r="4894" spans="6:16">
      <c r="F4894" s="63"/>
      <c r="G4894" s="62"/>
      <c r="I4894" s="61"/>
      <c r="K4894" s="62"/>
      <c r="L4894" s="62"/>
      <c r="P4894" s="61"/>
    </row>
    <row r="4895" spans="6:16">
      <c r="F4895" s="63"/>
      <c r="G4895" s="62"/>
      <c r="I4895" s="61"/>
      <c r="K4895" s="62"/>
      <c r="L4895" s="62"/>
      <c r="P4895" s="61"/>
    </row>
    <row r="4896" spans="6:16">
      <c r="F4896" s="63"/>
      <c r="G4896" s="62"/>
      <c r="I4896" s="61"/>
      <c r="K4896" s="62"/>
      <c r="L4896" s="62"/>
      <c r="P4896" s="61"/>
    </row>
    <row r="4897" spans="6:16">
      <c r="F4897" s="63"/>
      <c r="G4897" s="62"/>
      <c r="I4897" s="61"/>
      <c r="K4897" s="62"/>
      <c r="L4897" s="62"/>
      <c r="P4897" s="61"/>
    </row>
    <row r="4898" spans="6:16">
      <c r="F4898" s="63"/>
      <c r="G4898" s="62"/>
      <c r="I4898" s="61"/>
      <c r="K4898" s="62"/>
      <c r="L4898" s="62"/>
      <c r="P4898" s="61"/>
    </row>
    <row r="4899" spans="6:16">
      <c r="F4899" s="63"/>
      <c r="G4899" s="62"/>
      <c r="I4899" s="61"/>
      <c r="K4899" s="62"/>
      <c r="L4899" s="62"/>
      <c r="P4899" s="61"/>
    </row>
    <row r="4900" spans="6:16">
      <c r="F4900" s="63"/>
      <c r="G4900" s="62"/>
      <c r="I4900" s="61"/>
      <c r="K4900" s="62"/>
      <c r="L4900" s="62"/>
      <c r="P4900" s="61"/>
    </row>
    <row r="4901" spans="6:16">
      <c r="F4901" s="63"/>
      <c r="G4901" s="62"/>
      <c r="I4901" s="61"/>
      <c r="K4901" s="62"/>
      <c r="L4901" s="62"/>
      <c r="P4901" s="61"/>
    </row>
    <row r="4902" spans="6:16">
      <c r="F4902" s="63"/>
      <c r="G4902" s="62"/>
      <c r="I4902" s="61"/>
      <c r="K4902" s="62"/>
      <c r="L4902" s="62"/>
      <c r="P4902" s="61"/>
    </row>
    <row r="4903" spans="6:16">
      <c r="F4903" s="63"/>
      <c r="G4903" s="62"/>
      <c r="I4903" s="61"/>
      <c r="K4903" s="62"/>
      <c r="L4903" s="62"/>
      <c r="P4903" s="61"/>
    </row>
    <row r="4904" spans="6:16">
      <c r="F4904" s="63"/>
      <c r="G4904" s="62"/>
      <c r="I4904" s="61"/>
      <c r="K4904" s="62"/>
      <c r="L4904" s="62"/>
      <c r="P4904" s="61"/>
    </row>
    <row r="4905" spans="6:16">
      <c r="F4905" s="63"/>
      <c r="G4905" s="62"/>
      <c r="I4905" s="61"/>
      <c r="K4905" s="62"/>
      <c r="L4905" s="62"/>
      <c r="P4905" s="61"/>
    </row>
    <row r="4906" spans="6:16">
      <c r="F4906" s="63"/>
      <c r="G4906" s="62"/>
      <c r="I4906" s="61"/>
      <c r="K4906" s="62"/>
      <c r="L4906" s="62"/>
      <c r="P4906" s="61"/>
    </row>
    <row r="4907" spans="6:16">
      <c r="F4907" s="63"/>
      <c r="G4907" s="62"/>
      <c r="I4907" s="61"/>
      <c r="K4907" s="62"/>
      <c r="L4907" s="62"/>
      <c r="P4907" s="61"/>
    </row>
    <row r="4908" spans="6:16">
      <c r="F4908" s="63"/>
      <c r="G4908" s="62"/>
      <c r="I4908" s="61"/>
      <c r="K4908" s="62"/>
      <c r="L4908" s="62"/>
      <c r="P4908" s="61"/>
    </row>
    <row r="4909" spans="6:16">
      <c r="F4909" s="63"/>
      <c r="G4909" s="62"/>
      <c r="I4909" s="61"/>
      <c r="K4909" s="62"/>
      <c r="L4909" s="62"/>
      <c r="P4909" s="61"/>
    </row>
    <row r="4910" spans="6:16">
      <c r="F4910" s="63"/>
      <c r="G4910" s="62"/>
      <c r="I4910" s="61"/>
      <c r="K4910" s="62"/>
      <c r="L4910" s="62"/>
      <c r="P4910" s="61"/>
    </row>
    <row r="4911" spans="6:16">
      <c r="F4911" s="63"/>
      <c r="G4911" s="62"/>
      <c r="I4911" s="61"/>
      <c r="K4911" s="62"/>
      <c r="L4911" s="62"/>
      <c r="P4911" s="61"/>
    </row>
    <row r="4912" spans="6:16">
      <c r="F4912" s="63"/>
      <c r="G4912" s="62"/>
      <c r="I4912" s="61"/>
      <c r="K4912" s="62"/>
      <c r="L4912" s="62"/>
      <c r="P4912" s="61"/>
    </row>
    <row r="4913" spans="6:16">
      <c r="F4913" s="63"/>
      <c r="G4913" s="62"/>
      <c r="I4913" s="61"/>
      <c r="K4913" s="62"/>
      <c r="L4913" s="62"/>
      <c r="P4913" s="61"/>
    </row>
    <row r="4914" spans="6:16">
      <c r="F4914" s="63"/>
      <c r="G4914" s="62"/>
      <c r="I4914" s="61"/>
      <c r="K4914" s="62"/>
      <c r="L4914" s="62"/>
      <c r="P4914" s="61"/>
    </row>
    <row r="4915" spans="6:16">
      <c r="F4915" s="63"/>
      <c r="G4915" s="62"/>
      <c r="I4915" s="61"/>
      <c r="K4915" s="62"/>
      <c r="L4915" s="62"/>
      <c r="P4915" s="61"/>
    </row>
    <row r="4916" spans="6:16">
      <c r="F4916" s="63"/>
      <c r="G4916" s="62"/>
      <c r="I4916" s="61"/>
      <c r="K4916" s="62"/>
      <c r="L4916" s="62"/>
      <c r="P4916" s="61"/>
    </row>
    <row r="4917" spans="6:16">
      <c r="F4917" s="63"/>
      <c r="G4917" s="62"/>
      <c r="I4917" s="61"/>
      <c r="K4917" s="62"/>
      <c r="L4917" s="62"/>
      <c r="P4917" s="61"/>
    </row>
    <row r="4918" spans="6:16">
      <c r="F4918" s="63"/>
      <c r="G4918" s="62"/>
      <c r="I4918" s="61"/>
      <c r="K4918" s="62"/>
      <c r="L4918" s="62"/>
      <c r="P4918" s="61"/>
    </row>
    <row r="4919" spans="6:16">
      <c r="F4919" s="63"/>
      <c r="G4919" s="62"/>
      <c r="I4919" s="61"/>
      <c r="K4919" s="62"/>
      <c r="L4919" s="62"/>
      <c r="P4919" s="61"/>
    </row>
    <row r="4920" spans="6:16">
      <c r="F4920" s="63"/>
      <c r="G4920" s="62"/>
      <c r="I4920" s="61"/>
      <c r="K4920" s="62"/>
      <c r="L4920" s="62"/>
      <c r="P4920" s="61"/>
    </row>
    <row r="4921" spans="6:16">
      <c r="F4921" s="63"/>
      <c r="G4921" s="62"/>
      <c r="I4921" s="61"/>
      <c r="K4921" s="62"/>
      <c r="L4921" s="62"/>
      <c r="P4921" s="61"/>
    </row>
    <row r="4922" spans="6:16">
      <c r="F4922" s="63"/>
      <c r="G4922" s="62"/>
      <c r="I4922" s="61"/>
      <c r="K4922" s="62"/>
      <c r="L4922" s="62"/>
      <c r="P4922" s="61"/>
    </row>
    <row r="4923" spans="6:16">
      <c r="F4923" s="63"/>
      <c r="G4923" s="62"/>
      <c r="I4923" s="61"/>
      <c r="K4923" s="62"/>
      <c r="L4923" s="62"/>
      <c r="P4923" s="61"/>
    </row>
    <row r="4924" spans="6:16">
      <c r="F4924" s="63"/>
      <c r="G4924" s="62"/>
      <c r="I4924" s="61"/>
      <c r="K4924" s="62"/>
      <c r="L4924" s="62"/>
      <c r="P4924" s="61"/>
    </row>
    <row r="4925" spans="6:16">
      <c r="F4925" s="63"/>
      <c r="G4925" s="62"/>
      <c r="I4925" s="61"/>
      <c r="K4925" s="62"/>
      <c r="L4925" s="62"/>
      <c r="P4925" s="61"/>
    </row>
    <row r="4926" spans="6:16">
      <c r="F4926" s="63"/>
      <c r="G4926" s="62"/>
      <c r="I4926" s="61"/>
      <c r="K4926" s="62"/>
      <c r="L4926" s="62"/>
      <c r="P4926" s="61"/>
    </row>
    <row r="4927" spans="6:16">
      <c r="F4927" s="63"/>
      <c r="G4927" s="62"/>
      <c r="I4927" s="61"/>
      <c r="K4927" s="62"/>
      <c r="L4927" s="62"/>
      <c r="P4927" s="61"/>
    </row>
    <row r="4928" spans="6:16">
      <c r="F4928" s="63"/>
      <c r="G4928" s="62"/>
      <c r="I4928" s="61"/>
      <c r="K4928" s="62"/>
      <c r="L4928" s="62"/>
      <c r="P4928" s="61"/>
    </row>
    <row r="4929" spans="6:16">
      <c r="F4929" s="63"/>
      <c r="G4929" s="62"/>
      <c r="I4929" s="61"/>
      <c r="K4929" s="62"/>
      <c r="L4929" s="62"/>
      <c r="P4929" s="61"/>
    </row>
    <row r="4930" spans="6:16">
      <c r="F4930" s="63"/>
      <c r="G4930" s="62"/>
      <c r="I4930" s="61"/>
      <c r="K4930" s="62"/>
      <c r="L4930" s="62"/>
      <c r="P4930" s="61"/>
    </row>
    <row r="4931" spans="6:16">
      <c r="F4931" s="63"/>
      <c r="G4931" s="62"/>
      <c r="I4931" s="61"/>
      <c r="K4931" s="62"/>
      <c r="L4931" s="62"/>
      <c r="P4931" s="61"/>
    </row>
    <row r="4932" spans="6:16">
      <c r="F4932" s="63"/>
      <c r="G4932" s="62"/>
      <c r="I4932" s="61"/>
      <c r="K4932" s="62"/>
      <c r="L4932" s="62"/>
      <c r="P4932" s="61"/>
    </row>
    <row r="4933" spans="6:16">
      <c r="F4933" s="63"/>
      <c r="G4933" s="62"/>
      <c r="I4933" s="61"/>
      <c r="K4933" s="62"/>
      <c r="L4933" s="62"/>
      <c r="P4933" s="61"/>
    </row>
    <row r="4934" spans="6:16">
      <c r="F4934" s="63"/>
      <c r="G4934" s="62"/>
      <c r="I4934" s="61"/>
      <c r="K4934" s="62"/>
      <c r="L4934" s="62"/>
      <c r="P4934" s="61"/>
    </row>
    <row r="4935" spans="6:16">
      <c r="F4935" s="63"/>
      <c r="G4935" s="62"/>
      <c r="I4935" s="61"/>
      <c r="K4935" s="62"/>
      <c r="L4935" s="62"/>
      <c r="P4935" s="61"/>
    </row>
    <row r="4936" spans="6:16">
      <c r="F4936" s="63"/>
      <c r="G4936" s="62"/>
      <c r="I4936" s="61"/>
      <c r="K4936" s="62"/>
      <c r="L4936" s="62"/>
      <c r="P4936" s="61"/>
    </row>
    <row r="4937" spans="6:16">
      <c r="F4937" s="63"/>
      <c r="G4937" s="62"/>
      <c r="I4937" s="61"/>
      <c r="K4937" s="62"/>
      <c r="L4937" s="62"/>
      <c r="P4937" s="61"/>
    </row>
    <row r="4938" spans="6:16">
      <c r="F4938" s="63"/>
      <c r="G4938" s="62"/>
      <c r="I4938" s="61"/>
      <c r="K4938" s="62"/>
      <c r="L4938" s="62"/>
      <c r="P4938" s="61"/>
    </row>
    <row r="4939" spans="6:16">
      <c r="F4939" s="63"/>
      <c r="G4939" s="62"/>
      <c r="I4939" s="61"/>
      <c r="K4939" s="62"/>
      <c r="L4939" s="62"/>
      <c r="P4939" s="61"/>
    </row>
    <row r="4940" spans="6:16">
      <c r="F4940" s="63"/>
      <c r="G4940" s="62"/>
      <c r="I4940" s="61"/>
      <c r="K4940" s="62"/>
      <c r="L4940" s="62"/>
      <c r="P4940" s="61"/>
    </row>
    <row r="4941" spans="6:16">
      <c r="F4941" s="63"/>
      <c r="G4941" s="62"/>
      <c r="I4941" s="61"/>
      <c r="K4941" s="62"/>
      <c r="L4941" s="62"/>
      <c r="P4941" s="61"/>
    </row>
    <row r="4942" spans="6:16">
      <c r="F4942" s="63"/>
      <c r="G4942" s="62"/>
      <c r="I4942" s="61"/>
      <c r="K4942" s="62"/>
      <c r="L4942" s="62"/>
      <c r="P4942" s="61"/>
    </row>
    <row r="4943" spans="6:16">
      <c r="F4943" s="63"/>
      <c r="G4943" s="62"/>
      <c r="I4943" s="61"/>
      <c r="K4943" s="62"/>
      <c r="L4943" s="62"/>
      <c r="P4943" s="61"/>
    </row>
    <row r="4944" spans="6:16">
      <c r="F4944" s="63"/>
      <c r="G4944" s="62"/>
      <c r="I4944" s="61"/>
      <c r="K4944" s="62"/>
      <c r="L4944" s="62"/>
      <c r="P4944" s="61"/>
    </row>
    <row r="4945" spans="6:16">
      <c r="F4945" s="63"/>
      <c r="G4945" s="62"/>
      <c r="I4945" s="61"/>
      <c r="K4945" s="62"/>
      <c r="L4945" s="62"/>
      <c r="P4945" s="61"/>
    </row>
    <row r="4946" spans="6:16">
      <c r="F4946" s="63"/>
      <c r="G4946" s="62"/>
      <c r="I4946" s="61"/>
      <c r="K4946" s="62"/>
      <c r="L4946" s="62"/>
      <c r="P4946" s="61"/>
    </row>
    <row r="4947" spans="6:16">
      <c r="F4947" s="63"/>
      <c r="G4947" s="62"/>
      <c r="I4947" s="61"/>
      <c r="K4947" s="62"/>
      <c r="L4947" s="62"/>
      <c r="P4947" s="61"/>
    </row>
    <row r="4948" spans="6:16">
      <c r="F4948" s="63"/>
      <c r="G4948" s="62"/>
      <c r="I4948" s="61"/>
      <c r="K4948" s="62"/>
      <c r="L4948" s="62"/>
      <c r="P4948" s="61"/>
    </row>
    <row r="4949" spans="6:16">
      <c r="F4949" s="63"/>
      <c r="G4949" s="62"/>
      <c r="I4949" s="61"/>
      <c r="K4949" s="62"/>
      <c r="L4949" s="62"/>
      <c r="P4949" s="61"/>
    </row>
    <row r="4950" spans="6:16">
      <c r="F4950" s="63"/>
      <c r="G4950" s="62"/>
      <c r="I4950" s="61"/>
      <c r="K4950" s="62"/>
      <c r="L4950" s="62"/>
      <c r="P4950" s="61"/>
    </row>
    <row r="4951" spans="6:16">
      <c r="F4951" s="63"/>
      <c r="G4951" s="62"/>
      <c r="I4951" s="61"/>
      <c r="K4951" s="62"/>
      <c r="L4951" s="62"/>
      <c r="P4951" s="61"/>
    </row>
    <row r="4952" spans="6:16">
      <c r="F4952" s="63"/>
      <c r="G4952" s="62"/>
      <c r="I4952" s="61"/>
      <c r="K4952" s="62"/>
      <c r="L4952" s="62"/>
      <c r="P4952" s="61"/>
    </row>
    <row r="4953" spans="6:16">
      <c r="F4953" s="63"/>
      <c r="G4953" s="62"/>
      <c r="I4953" s="61"/>
      <c r="K4953" s="62"/>
      <c r="L4953" s="62"/>
      <c r="P4953" s="61"/>
    </row>
    <row r="4954" spans="6:16">
      <c r="F4954" s="63"/>
      <c r="G4954" s="62"/>
      <c r="I4954" s="61"/>
      <c r="K4954" s="62"/>
      <c r="L4954" s="62"/>
      <c r="P4954" s="61"/>
    </row>
    <row r="4955" spans="6:16">
      <c r="F4955" s="63"/>
      <c r="G4955" s="62"/>
      <c r="I4955" s="61"/>
      <c r="K4955" s="62"/>
      <c r="L4955" s="62"/>
      <c r="P4955" s="61"/>
    </row>
    <row r="4956" spans="6:16">
      <c r="F4956" s="63"/>
      <c r="G4956" s="62"/>
      <c r="I4956" s="61"/>
      <c r="K4956" s="62"/>
      <c r="L4956" s="62"/>
      <c r="P4956" s="61"/>
    </row>
    <row r="4957" spans="6:16">
      <c r="F4957" s="63"/>
      <c r="G4957" s="62"/>
      <c r="I4957" s="61"/>
      <c r="K4957" s="62"/>
      <c r="L4957" s="62"/>
      <c r="P4957" s="61"/>
    </row>
    <row r="4958" spans="6:16">
      <c r="F4958" s="63"/>
      <c r="G4958" s="62"/>
      <c r="I4958" s="61"/>
      <c r="K4958" s="62"/>
      <c r="L4958" s="62"/>
      <c r="P4958" s="61"/>
    </row>
    <row r="4959" spans="6:16">
      <c r="F4959" s="63"/>
      <c r="G4959" s="62"/>
      <c r="I4959" s="61"/>
      <c r="K4959" s="62"/>
      <c r="L4959" s="62"/>
      <c r="P4959" s="61"/>
    </row>
    <row r="4960" spans="6:16">
      <c r="F4960" s="63"/>
      <c r="G4960" s="62"/>
      <c r="I4960" s="61"/>
      <c r="K4960" s="62"/>
      <c r="L4960" s="62"/>
      <c r="P4960" s="61"/>
    </row>
    <row r="4961" spans="6:16">
      <c r="F4961" s="63"/>
      <c r="G4961" s="62"/>
      <c r="I4961" s="61"/>
      <c r="K4961" s="62"/>
      <c r="L4961" s="62"/>
      <c r="P4961" s="61"/>
    </row>
    <row r="4962" spans="6:16">
      <c r="F4962" s="63"/>
      <c r="G4962" s="62"/>
      <c r="I4962" s="61"/>
      <c r="K4962" s="62"/>
      <c r="L4962" s="62"/>
      <c r="P4962" s="61"/>
    </row>
    <row r="4963" spans="6:16">
      <c r="F4963" s="63"/>
      <c r="G4963" s="62"/>
      <c r="I4963" s="61"/>
      <c r="K4963" s="62"/>
      <c r="L4963" s="62"/>
      <c r="P4963" s="61"/>
    </row>
    <row r="4964" spans="6:16">
      <c r="F4964" s="63"/>
      <c r="G4964" s="62"/>
      <c r="I4964" s="61"/>
      <c r="K4964" s="62"/>
      <c r="L4964" s="62"/>
      <c r="P4964" s="61"/>
    </row>
    <row r="4965" spans="6:16">
      <c r="F4965" s="63"/>
      <c r="G4965" s="62"/>
      <c r="I4965" s="61"/>
      <c r="K4965" s="62"/>
      <c r="L4965" s="62"/>
      <c r="P4965" s="61"/>
    </row>
    <row r="4966" spans="6:16">
      <c r="F4966" s="63"/>
      <c r="G4966" s="62"/>
      <c r="I4966" s="61"/>
      <c r="K4966" s="62"/>
      <c r="L4966" s="62"/>
      <c r="P4966" s="61"/>
    </row>
    <row r="4967" spans="6:16">
      <c r="F4967" s="63"/>
      <c r="G4967" s="62"/>
      <c r="I4967" s="61"/>
      <c r="K4967" s="62"/>
      <c r="L4967" s="62"/>
      <c r="P4967" s="61"/>
    </row>
    <row r="4968" spans="6:16">
      <c r="F4968" s="63"/>
      <c r="G4968" s="62"/>
      <c r="I4968" s="61"/>
      <c r="K4968" s="62"/>
      <c r="L4968" s="62"/>
      <c r="P4968" s="61"/>
    </row>
    <row r="4969" spans="6:16">
      <c r="F4969" s="63"/>
      <c r="G4969" s="62"/>
      <c r="I4969" s="61"/>
      <c r="K4969" s="62"/>
      <c r="L4969" s="62"/>
      <c r="P4969" s="61"/>
    </row>
    <row r="4970" spans="6:16">
      <c r="F4970" s="63"/>
      <c r="G4970" s="62"/>
      <c r="I4970" s="61"/>
      <c r="K4970" s="62"/>
      <c r="L4970" s="62"/>
      <c r="P4970" s="61"/>
    </row>
    <row r="4971" spans="6:16">
      <c r="F4971" s="63"/>
      <c r="G4971" s="62"/>
      <c r="I4971" s="61"/>
      <c r="K4971" s="62"/>
      <c r="L4971" s="62"/>
      <c r="P4971" s="61"/>
    </row>
    <row r="4972" spans="6:16">
      <c r="F4972" s="63"/>
      <c r="G4972" s="62"/>
      <c r="I4972" s="61"/>
      <c r="K4972" s="62"/>
      <c r="L4972" s="62"/>
      <c r="P4972" s="61"/>
    </row>
    <row r="4973" spans="6:16">
      <c r="F4973" s="63"/>
      <c r="G4973" s="62"/>
      <c r="I4973" s="61"/>
      <c r="K4973" s="62"/>
      <c r="L4973" s="62"/>
      <c r="P4973" s="61"/>
    </row>
    <row r="4974" spans="6:16">
      <c r="F4974" s="63"/>
      <c r="G4974" s="62"/>
      <c r="I4974" s="61"/>
      <c r="K4974" s="62"/>
      <c r="L4974" s="62"/>
      <c r="P4974" s="61"/>
    </row>
    <row r="4975" spans="6:16">
      <c r="F4975" s="63"/>
      <c r="G4975" s="62"/>
      <c r="I4975" s="61"/>
      <c r="K4975" s="62"/>
      <c r="L4975" s="62"/>
      <c r="P4975" s="61"/>
    </row>
    <row r="4976" spans="6:16">
      <c r="F4976" s="63"/>
      <c r="G4976" s="62"/>
      <c r="I4976" s="61"/>
      <c r="K4976" s="62"/>
      <c r="L4976" s="62"/>
      <c r="P4976" s="61"/>
    </row>
    <row r="4977" spans="6:16">
      <c r="F4977" s="63"/>
      <c r="G4977" s="62"/>
      <c r="I4977" s="61"/>
      <c r="K4977" s="62"/>
      <c r="L4977" s="62"/>
      <c r="P4977" s="61"/>
    </row>
    <row r="4978" spans="6:16">
      <c r="F4978" s="63"/>
      <c r="G4978" s="62"/>
      <c r="I4978" s="61"/>
      <c r="K4978" s="62"/>
      <c r="L4978" s="62"/>
      <c r="P4978" s="61"/>
    </row>
    <row r="4979" spans="6:16">
      <c r="F4979" s="63"/>
      <c r="G4979" s="62"/>
      <c r="I4979" s="61"/>
      <c r="K4979" s="62"/>
      <c r="L4979" s="62"/>
      <c r="P4979" s="61"/>
    </row>
    <row r="4980" spans="6:16">
      <c r="F4980" s="63"/>
      <c r="G4980" s="62"/>
      <c r="I4980" s="61"/>
      <c r="K4980" s="62"/>
      <c r="L4980" s="62"/>
      <c r="P4980" s="61"/>
    </row>
    <row r="4981" spans="6:16">
      <c r="F4981" s="63"/>
      <c r="G4981" s="62"/>
      <c r="I4981" s="61"/>
      <c r="K4981" s="62"/>
      <c r="L4981" s="62"/>
      <c r="P4981" s="61"/>
    </row>
    <row r="4982" spans="6:16">
      <c r="F4982" s="63"/>
      <c r="G4982" s="62"/>
      <c r="I4982" s="61"/>
      <c r="K4982" s="62"/>
      <c r="L4982" s="62"/>
      <c r="P4982" s="61"/>
    </row>
    <row r="4983" spans="6:16">
      <c r="F4983" s="63"/>
      <c r="G4983" s="62"/>
      <c r="I4983" s="61"/>
      <c r="K4983" s="62"/>
      <c r="L4983" s="62"/>
      <c r="P4983" s="61"/>
    </row>
    <row r="4984" spans="6:16">
      <c r="F4984" s="63"/>
      <c r="G4984" s="62"/>
      <c r="I4984" s="61"/>
      <c r="K4984" s="62"/>
      <c r="L4984" s="62"/>
      <c r="P4984" s="61"/>
    </row>
    <row r="4985" spans="6:16">
      <c r="F4985" s="63"/>
      <c r="G4985" s="62"/>
      <c r="I4985" s="61"/>
      <c r="K4985" s="62"/>
      <c r="L4985" s="62"/>
      <c r="P4985" s="61"/>
    </row>
    <row r="4986" spans="6:16">
      <c r="F4986" s="63"/>
      <c r="G4986" s="62"/>
      <c r="I4986" s="61"/>
      <c r="K4986" s="62"/>
      <c r="L4986" s="62"/>
      <c r="P4986" s="61"/>
    </row>
    <row r="4987" spans="6:16">
      <c r="F4987" s="63"/>
      <c r="G4987" s="62"/>
      <c r="I4987" s="61"/>
      <c r="K4987" s="62"/>
      <c r="L4987" s="62"/>
      <c r="P4987" s="61"/>
    </row>
    <row r="4988" spans="6:16">
      <c r="F4988" s="63"/>
      <c r="G4988" s="62"/>
      <c r="I4988" s="61"/>
      <c r="K4988" s="62"/>
      <c r="L4988" s="62"/>
      <c r="P4988" s="61"/>
    </row>
    <row r="4989" spans="6:16">
      <c r="F4989" s="63"/>
      <c r="G4989" s="62"/>
      <c r="I4989" s="61"/>
      <c r="K4989" s="62"/>
      <c r="L4989" s="62"/>
      <c r="P4989" s="61"/>
    </row>
    <row r="4990" spans="6:16">
      <c r="F4990" s="63"/>
      <c r="G4990" s="62"/>
      <c r="I4990" s="61"/>
      <c r="K4990" s="62"/>
      <c r="L4990" s="62"/>
      <c r="P4990" s="61"/>
    </row>
    <row r="4991" spans="6:16">
      <c r="F4991" s="63"/>
      <c r="G4991" s="62"/>
      <c r="I4991" s="61"/>
      <c r="K4991" s="62"/>
      <c r="L4991" s="62"/>
      <c r="P4991" s="61"/>
    </row>
    <row r="4992" spans="6:16">
      <c r="F4992" s="63"/>
      <c r="G4992" s="62"/>
      <c r="I4992" s="61"/>
      <c r="K4992" s="62"/>
      <c r="L4992" s="62"/>
      <c r="P4992" s="61"/>
    </row>
    <row r="4993" spans="6:16">
      <c r="F4993" s="63"/>
      <c r="G4993" s="62"/>
      <c r="I4993" s="61"/>
      <c r="K4993" s="62"/>
      <c r="L4993" s="62"/>
      <c r="P4993" s="61"/>
    </row>
    <row r="4994" spans="6:16">
      <c r="F4994" s="63"/>
      <c r="G4994" s="62"/>
      <c r="I4994" s="61"/>
      <c r="K4994" s="62"/>
      <c r="L4994" s="62"/>
      <c r="P4994" s="61"/>
    </row>
    <row r="4995" spans="6:16">
      <c r="F4995" s="63"/>
      <c r="G4995" s="62"/>
      <c r="I4995" s="61"/>
      <c r="K4995" s="62"/>
      <c r="L4995" s="62"/>
      <c r="P4995" s="61"/>
    </row>
    <row r="4996" spans="6:16">
      <c r="F4996" s="63"/>
      <c r="G4996" s="62"/>
      <c r="I4996" s="61"/>
      <c r="K4996" s="62"/>
      <c r="L4996" s="62"/>
      <c r="P4996" s="61"/>
    </row>
    <row r="4997" spans="6:16">
      <c r="F4997" s="63"/>
      <c r="G4997" s="62"/>
      <c r="I4997" s="61"/>
      <c r="K4997" s="62"/>
      <c r="L4997" s="62"/>
      <c r="P4997" s="61"/>
    </row>
    <row r="4998" spans="6:16">
      <c r="F4998" s="63"/>
      <c r="G4998" s="62"/>
      <c r="I4998" s="61"/>
      <c r="K4998" s="62"/>
      <c r="L4998" s="62"/>
      <c r="P4998" s="61"/>
    </row>
    <row r="4999" spans="6:16">
      <c r="F4999" s="63"/>
      <c r="G4999" s="62"/>
      <c r="I4999" s="61"/>
      <c r="K4999" s="62"/>
      <c r="L4999" s="62"/>
      <c r="P4999" s="61"/>
    </row>
    <row r="5000" spans="6:16">
      <c r="F5000" s="63"/>
      <c r="G5000" s="62"/>
      <c r="I5000" s="61"/>
      <c r="K5000" s="62"/>
      <c r="L5000" s="62"/>
      <c r="P5000" s="61"/>
    </row>
    <row r="5001" spans="6:16">
      <c r="F5001" s="63"/>
      <c r="G5001" s="62"/>
      <c r="I5001" s="61"/>
      <c r="K5001" s="62"/>
      <c r="L5001" s="62"/>
      <c r="P5001" s="61"/>
    </row>
    <row r="5002" spans="6:16">
      <c r="F5002" s="63"/>
      <c r="G5002" s="62"/>
      <c r="I5002" s="61"/>
      <c r="K5002" s="62"/>
      <c r="L5002" s="62"/>
      <c r="P5002" s="61"/>
    </row>
    <row r="5003" spans="6:16">
      <c r="F5003" s="63"/>
      <c r="G5003" s="62"/>
      <c r="I5003" s="61"/>
      <c r="K5003" s="62"/>
      <c r="L5003" s="62"/>
      <c r="P5003" s="61"/>
    </row>
    <row r="5004" spans="6:16">
      <c r="F5004" s="63"/>
      <c r="G5004" s="62"/>
      <c r="I5004" s="61"/>
      <c r="K5004" s="62"/>
      <c r="L5004" s="62"/>
      <c r="P5004" s="61"/>
    </row>
    <row r="5005" spans="6:16">
      <c r="F5005" s="63"/>
      <c r="G5005" s="62"/>
      <c r="I5005" s="61"/>
      <c r="K5005" s="62"/>
      <c r="L5005" s="62"/>
      <c r="P5005" s="61"/>
    </row>
    <row r="5006" spans="6:16">
      <c r="F5006" s="63"/>
      <c r="G5006" s="62"/>
      <c r="I5006" s="61"/>
      <c r="K5006" s="62"/>
      <c r="L5006" s="62"/>
      <c r="P5006" s="61"/>
    </row>
    <row r="5007" spans="6:16">
      <c r="F5007" s="63"/>
      <c r="G5007" s="62"/>
      <c r="I5007" s="61"/>
      <c r="K5007" s="62"/>
      <c r="L5007" s="62"/>
      <c r="P5007" s="61"/>
    </row>
    <row r="5008" spans="6:16">
      <c r="F5008" s="63"/>
      <c r="G5008" s="62"/>
      <c r="I5008" s="61"/>
      <c r="K5008" s="62"/>
      <c r="L5008" s="62"/>
      <c r="P5008" s="61"/>
    </row>
    <row r="5009" spans="6:16">
      <c r="F5009" s="63"/>
      <c r="G5009" s="62"/>
      <c r="I5009" s="61"/>
      <c r="K5009" s="62"/>
      <c r="L5009" s="62"/>
      <c r="P5009" s="61"/>
    </row>
    <row r="5010" spans="6:16">
      <c r="F5010" s="63"/>
      <c r="G5010" s="62"/>
      <c r="I5010" s="61"/>
      <c r="K5010" s="62"/>
      <c r="L5010" s="62"/>
      <c r="P5010" s="61"/>
    </row>
    <row r="5011" spans="6:16">
      <c r="F5011" s="63"/>
      <c r="G5011" s="62"/>
      <c r="I5011" s="61"/>
      <c r="K5011" s="62"/>
      <c r="L5011" s="62"/>
      <c r="P5011" s="61"/>
    </row>
    <row r="5012" spans="6:16">
      <c r="F5012" s="63"/>
      <c r="G5012" s="62"/>
      <c r="I5012" s="61"/>
      <c r="K5012" s="62"/>
      <c r="L5012" s="62"/>
      <c r="P5012" s="61"/>
    </row>
    <row r="5013" spans="6:16">
      <c r="F5013" s="63"/>
      <c r="G5013" s="62"/>
      <c r="I5013" s="61"/>
      <c r="K5013" s="62"/>
      <c r="L5013" s="62"/>
      <c r="P5013" s="61"/>
    </row>
    <row r="5014" spans="6:16">
      <c r="F5014" s="63"/>
      <c r="G5014" s="62"/>
      <c r="I5014" s="61"/>
      <c r="K5014" s="62"/>
      <c r="L5014" s="62"/>
      <c r="P5014" s="61"/>
    </row>
    <row r="5015" spans="6:16">
      <c r="F5015" s="63"/>
      <c r="G5015" s="62"/>
      <c r="I5015" s="61"/>
      <c r="K5015" s="62"/>
      <c r="L5015" s="62"/>
      <c r="P5015" s="61"/>
    </row>
    <row r="5016" spans="6:16">
      <c r="F5016" s="63"/>
      <c r="G5016" s="62"/>
      <c r="I5016" s="61"/>
      <c r="K5016" s="62"/>
      <c r="L5016" s="62"/>
      <c r="P5016" s="61"/>
    </row>
    <row r="5017" spans="6:16">
      <c r="F5017" s="63"/>
      <c r="G5017" s="62"/>
      <c r="I5017" s="61"/>
      <c r="K5017" s="62"/>
      <c r="L5017" s="62"/>
      <c r="P5017" s="61"/>
    </row>
    <row r="5018" spans="6:16">
      <c r="F5018" s="63"/>
      <c r="G5018" s="62"/>
      <c r="I5018" s="61"/>
      <c r="K5018" s="62"/>
      <c r="L5018" s="62"/>
      <c r="P5018" s="61"/>
    </row>
    <row r="5019" spans="6:16">
      <c r="F5019" s="63"/>
      <c r="G5019" s="62"/>
      <c r="I5019" s="61"/>
      <c r="K5019" s="62"/>
      <c r="L5019" s="62"/>
      <c r="P5019" s="61"/>
    </row>
    <row r="5020" spans="6:16">
      <c r="F5020" s="63"/>
      <c r="G5020" s="62"/>
      <c r="I5020" s="61"/>
      <c r="K5020" s="62"/>
      <c r="L5020" s="62"/>
      <c r="P5020" s="61"/>
    </row>
    <row r="5021" spans="6:16">
      <c r="F5021" s="63"/>
      <c r="G5021" s="62"/>
      <c r="I5021" s="61"/>
      <c r="K5021" s="62"/>
      <c r="L5021" s="62"/>
      <c r="P5021" s="61"/>
    </row>
    <row r="5022" spans="6:16">
      <c r="F5022" s="63"/>
      <c r="G5022" s="62"/>
      <c r="I5022" s="61"/>
      <c r="K5022" s="62"/>
      <c r="L5022" s="62"/>
      <c r="P5022" s="61"/>
    </row>
    <row r="5023" spans="6:16">
      <c r="F5023" s="63"/>
      <c r="G5023" s="62"/>
      <c r="I5023" s="61"/>
      <c r="K5023" s="62"/>
      <c r="L5023" s="62"/>
      <c r="P5023" s="61"/>
    </row>
    <row r="5024" spans="6:16">
      <c r="F5024" s="63"/>
      <c r="G5024" s="62"/>
      <c r="I5024" s="61"/>
      <c r="K5024" s="62"/>
      <c r="L5024" s="62"/>
      <c r="P5024" s="61"/>
    </row>
    <row r="5025" spans="6:16">
      <c r="F5025" s="63"/>
      <c r="G5025" s="62"/>
      <c r="I5025" s="61"/>
      <c r="K5025" s="62"/>
      <c r="L5025" s="62"/>
      <c r="P5025" s="61"/>
    </row>
    <row r="5026" spans="6:16">
      <c r="F5026" s="63"/>
      <c r="G5026" s="62"/>
      <c r="I5026" s="61"/>
      <c r="K5026" s="62"/>
      <c r="L5026" s="62"/>
      <c r="P5026" s="61"/>
    </row>
    <row r="5027" spans="6:16">
      <c r="F5027" s="63"/>
      <c r="G5027" s="62"/>
      <c r="I5027" s="61"/>
      <c r="K5027" s="62"/>
      <c r="L5027" s="62"/>
      <c r="P5027" s="61"/>
    </row>
    <row r="5028" spans="6:16">
      <c r="F5028" s="63"/>
      <c r="G5028" s="62"/>
      <c r="I5028" s="61"/>
      <c r="K5028" s="62"/>
      <c r="L5028" s="62"/>
      <c r="P5028" s="61"/>
    </row>
    <row r="5029" spans="6:16">
      <c r="F5029" s="63"/>
      <c r="G5029" s="62"/>
      <c r="I5029" s="61"/>
      <c r="K5029" s="62"/>
      <c r="L5029" s="62"/>
      <c r="P5029" s="61"/>
    </row>
    <row r="5030" spans="6:16">
      <c r="F5030" s="63"/>
      <c r="G5030" s="62"/>
      <c r="I5030" s="61"/>
      <c r="K5030" s="62"/>
      <c r="L5030" s="62"/>
      <c r="P5030" s="61"/>
    </row>
    <row r="5031" spans="6:16">
      <c r="F5031" s="63"/>
      <c r="G5031" s="62"/>
      <c r="I5031" s="61"/>
      <c r="K5031" s="62"/>
      <c r="L5031" s="62"/>
      <c r="P5031" s="61"/>
    </row>
    <row r="5032" spans="6:16">
      <c r="F5032" s="63"/>
      <c r="G5032" s="62"/>
      <c r="I5032" s="61"/>
      <c r="K5032" s="62"/>
      <c r="L5032" s="62"/>
      <c r="P5032" s="61"/>
    </row>
    <row r="5033" spans="6:16">
      <c r="F5033" s="63"/>
      <c r="G5033" s="62"/>
      <c r="I5033" s="61"/>
      <c r="K5033" s="62"/>
      <c r="L5033" s="62"/>
      <c r="P5033" s="61"/>
    </row>
    <row r="5034" spans="6:16">
      <c r="F5034" s="63"/>
      <c r="G5034" s="62"/>
      <c r="I5034" s="61"/>
      <c r="K5034" s="62"/>
      <c r="L5034" s="62"/>
      <c r="P5034" s="61"/>
    </row>
    <row r="5035" spans="6:16">
      <c r="F5035" s="63"/>
      <c r="G5035" s="62"/>
      <c r="I5035" s="61"/>
      <c r="K5035" s="62"/>
      <c r="L5035" s="62"/>
      <c r="P5035" s="61"/>
    </row>
    <row r="5036" spans="6:16">
      <c r="F5036" s="63"/>
      <c r="G5036" s="62"/>
      <c r="I5036" s="61"/>
      <c r="K5036" s="62"/>
      <c r="L5036" s="62"/>
      <c r="P5036" s="61"/>
    </row>
    <row r="5037" spans="6:16">
      <c r="F5037" s="63"/>
      <c r="G5037" s="62"/>
      <c r="I5037" s="61"/>
      <c r="K5037" s="62"/>
      <c r="L5037" s="62"/>
      <c r="P5037" s="61"/>
    </row>
    <row r="5038" spans="6:16">
      <c r="F5038" s="63"/>
      <c r="G5038" s="62"/>
      <c r="I5038" s="61"/>
      <c r="K5038" s="62"/>
      <c r="L5038" s="62"/>
      <c r="P5038" s="61"/>
    </row>
    <row r="5039" spans="6:16">
      <c r="F5039" s="63"/>
      <c r="G5039" s="62"/>
      <c r="I5039" s="61"/>
      <c r="K5039" s="62"/>
      <c r="L5039" s="62"/>
      <c r="P5039" s="61"/>
    </row>
    <row r="5040" spans="6:16">
      <c r="F5040" s="63"/>
      <c r="G5040" s="62"/>
      <c r="I5040" s="61"/>
      <c r="K5040" s="62"/>
      <c r="L5040" s="62"/>
      <c r="P5040" s="61"/>
    </row>
    <row r="5041" spans="6:16">
      <c r="F5041" s="63"/>
      <c r="G5041" s="62"/>
      <c r="I5041" s="61"/>
      <c r="K5041" s="62"/>
      <c r="L5041" s="62"/>
      <c r="P5041" s="61"/>
    </row>
    <row r="5042" spans="6:16">
      <c r="F5042" s="63"/>
      <c r="G5042" s="62"/>
      <c r="I5042" s="61"/>
      <c r="K5042" s="62"/>
      <c r="L5042" s="62"/>
      <c r="P5042" s="61"/>
    </row>
    <row r="5043" spans="6:16">
      <c r="F5043" s="63"/>
      <c r="G5043" s="62"/>
      <c r="I5043" s="61"/>
      <c r="K5043" s="62"/>
      <c r="L5043" s="62"/>
      <c r="P5043" s="61"/>
    </row>
    <row r="5044" spans="6:16">
      <c r="F5044" s="63"/>
      <c r="G5044" s="62"/>
      <c r="I5044" s="61"/>
      <c r="K5044" s="62"/>
      <c r="L5044" s="62"/>
      <c r="P5044" s="61"/>
    </row>
    <row r="5045" spans="6:16">
      <c r="F5045" s="63"/>
      <c r="G5045" s="62"/>
      <c r="I5045" s="61"/>
      <c r="K5045" s="62"/>
      <c r="L5045" s="62"/>
      <c r="P5045" s="61"/>
    </row>
    <row r="5046" spans="6:16">
      <c r="F5046" s="63"/>
      <c r="G5046" s="62"/>
      <c r="I5046" s="61"/>
      <c r="K5046" s="62"/>
      <c r="L5046" s="62"/>
      <c r="P5046" s="61"/>
    </row>
    <row r="5047" spans="6:16">
      <c r="F5047" s="63"/>
      <c r="G5047" s="62"/>
      <c r="I5047" s="61"/>
      <c r="K5047" s="62"/>
      <c r="L5047" s="62"/>
      <c r="P5047" s="61"/>
    </row>
    <row r="5048" spans="6:16">
      <c r="F5048" s="63"/>
      <c r="G5048" s="62"/>
      <c r="I5048" s="61"/>
      <c r="K5048" s="62"/>
      <c r="L5048" s="62"/>
      <c r="P5048" s="61"/>
    </row>
    <row r="5049" spans="6:16">
      <c r="F5049" s="63"/>
      <c r="G5049" s="62"/>
      <c r="I5049" s="61"/>
      <c r="K5049" s="62"/>
      <c r="L5049" s="62"/>
      <c r="P5049" s="61"/>
    </row>
    <row r="5050" spans="6:16">
      <c r="F5050" s="63"/>
      <c r="G5050" s="62"/>
      <c r="I5050" s="61"/>
      <c r="K5050" s="62"/>
      <c r="L5050" s="62"/>
      <c r="P5050" s="61"/>
    </row>
    <row r="5051" spans="6:16">
      <c r="F5051" s="63"/>
      <c r="G5051" s="62"/>
      <c r="I5051" s="61"/>
      <c r="K5051" s="62"/>
      <c r="L5051" s="62"/>
      <c r="P5051" s="61"/>
    </row>
    <row r="5052" spans="6:16">
      <c r="F5052" s="63"/>
      <c r="G5052" s="62"/>
      <c r="I5052" s="61"/>
      <c r="K5052" s="62"/>
      <c r="L5052" s="62"/>
      <c r="P5052" s="61"/>
    </row>
    <row r="5053" spans="6:16">
      <c r="F5053" s="63"/>
      <c r="G5053" s="62"/>
      <c r="I5053" s="61"/>
      <c r="K5053" s="62"/>
      <c r="L5053" s="62"/>
      <c r="P5053" s="61"/>
    </row>
    <row r="5054" spans="6:16">
      <c r="F5054" s="63"/>
      <c r="G5054" s="62"/>
      <c r="I5054" s="61"/>
      <c r="K5054" s="62"/>
      <c r="L5054" s="62"/>
      <c r="P5054" s="61"/>
    </row>
    <row r="5055" spans="6:16">
      <c r="F5055" s="63"/>
      <c r="G5055" s="62"/>
      <c r="I5055" s="61"/>
      <c r="K5055" s="62"/>
      <c r="L5055" s="62"/>
      <c r="P5055" s="61"/>
    </row>
    <row r="5056" spans="6:16">
      <c r="F5056" s="63"/>
      <c r="G5056" s="62"/>
      <c r="I5056" s="61"/>
      <c r="K5056" s="62"/>
      <c r="L5056" s="62"/>
      <c r="P5056" s="61"/>
    </row>
    <row r="5057" spans="6:16">
      <c r="F5057" s="63"/>
      <c r="G5057" s="62"/>
      <c r="I5057" s="61"/>
      <c r="K5057" s="62"/>
      <c r="L5057" s="62"/>
      <c r="P5057" s="61"/>
    </row>
    <row r="5058" spans="6:16">
      <c r="F5058" s="63"/>
      <c r="G5058" s="62"/>
      <c r="I5058" s="61"/>
      <c r="K5058" s="62"/>
      <c r="L5058" s="62"/>
      <c r="P5058" s="61"/>
    </row>
    <row r="5059" spans="6:16">
      <c r="F5059" s="63"/>
      <c r="G5059" s="62"/>
      <c r="I5059" s="61"/>
      <c r="K5059" s="62"/>
      <c r="L5059" s="62"/>
      <c r="P5059" s="61"/>
    </row>
    <row r="5060" spans="6:16">
      <c r="F5060" s="63"/>
      <c r="G5060" s="62"/>
      <c r="I5060" s="61"/>
      <c r="K5060" s="62"/>
      <c r="L5060" s="62"/>
      <c r="P5060" s="61"/>
    </row>
    <row r="5061" spans="6:16">
      <c r="F5061" s="63"/>
      <c r="G5061" s="62"/>
      <c r="I5061" s="61"/>
      <c r="K5061" s="62"/>
      <c r="L5061" s="62"/>
      <c r="P5061" s="61"/>
    </row>
    <row r="5062" spans="6:16">
      <c r="F5062" s="63"/>
      <c r="G5062" s="62"/>
      <c r="I5062" s="61"/>
      <c r="K5062" s="62"/>
      <c r="L5062" s="62"/>
      <c r="P5062" s="61"/>
    </row>
    <row r="5063" spans="6:16">
      <c r="F5063" s="63"/>
      <c r="G5063" s="62"/>
      <c r="I5063" s="61"/>
      <c r="K5063" s="62"/>
      <c r="L5063" s="62"/>
      <c r="P5063" s="61"/>
    </row>
    <row r="5064" spans="6:16">
      <c r="F5064" s="63"/>
      <c r="G5064" s="62"/>
      <c r="I5064" s="61"/>
      <c r="K5064" s="62"/>
      <c r="L5064" s="62"/>
      <c r="P5064" s="61"/>
    </row>
    <row r="5065" spans="6:16">
      <c r="F5065" s="63"/>
      <c r="G5065" s="62"/>
      <c r="I5065" s="61"/>
      <c r="K5065" s="62"/>
      <c r="L5065" s="62"/>
      <c r="P5065" s="61"/>
    </row>
    <row r="5066" spans="6:16">
      <c r="F5066" s="63"/>
      <c r="G5066" s="62"/>
      <c r="I5066" s="61"/>
      <c r="K5066" s="62"/>
      <c r="L5066" s="62"/>
      <c r="P5066" s="61"/>
    </row>
    <row r="5067" spans="6:16">
      <c r="F5067" s="63"/>
      <c r="G5067" s="62"/>
      <c r="I5067" s="61"/>
      <c r="K5067" s="62"/>
      <c r="L5067" s="62"/>
      <c r="P5067" s="61"/>
    </row>
    <row r="5068" spans="6:16">
      <c r="F5068" s="63"/>
      <c r="G5068" s="62"/>
      <c r="I5068" s="61"/>
      <c r="K5068" s="62"/>
      <c r="L5068" s="62"/>
      <c r="P5068" s="61"/>
    </row>
    <row r="5069" spans="6:16">
      <c r="F5069" s="63"/>
      <c r="G5069" s="62"/>
      <c r="I5069" s="61"/>
      <c r="K5069" s="62"/>
      <c r="L5069" s="62"/>
      <c r="P5069" s="61"/>
    </row>
    <row r="5070" spans="6:16">
      <c r="F5070" s="63"/>
      <c r="G5070" s="62"/>
      <c r="I5070" s="61"/>
      <c r="K5070" s="62"/>
      <c r="L5070" s="62"/>
      <c r="P5070" s="61"/>
    </row>
    <row r="5071" spans="6:16">
      <c r="F5071" s="63"/>
      <c r="G5071" s="62"/>
      <c r="I5071" s="61"/>
      <c r="K5071" s="62"/>
      <c r="L5071" s="62"/>
      <c r="P5071" s="61"/>
    </row>
    <row r="5072" spans="6:16">
      <c r="F5072" s="63"/>
      <c r="G5072" s="62"/>
      <c r="I5072" s="61"/>
      <c r="K5072" s="62"/>
      <c r="L5072" s="62"/>
      <c r="P5072" s="61"/>
    </row>
    <row r="5073" spans="6:16">
      <c r="F5073" s="63"/>
      <c r="G5073" s="62"/>
      <c r="I5073" s="61"/>
      <c r="K5073" s="62"/>
      <c r="L5073" s="62"/>
      <c r="P5073" s="61"/>
    </row>
    <row r="5074" spans="6:16">
      <c r="F5074" s="63"/>
      <c r="G5074" s="62"/>
      <c r="I5074" s="61"/>
      <c r="K5074" s="62"/>
      <c r="L5074" s="62"/>
      <c r="P5074" s="61"/>
    </row>
    <row r="5075" spans="6:16">
      <c r="F5075" s="63"/>
      <c r="G5075" s="62"/>
      <c r="I5075" s="61"/>
      <c r="K5075" s="62"/>
      <c r="L5075" s="62"/>
      <c r="P5075" s="61"/>
    </row>
    <row r="5076" spans="6:16">
      <c r="F5076" s="63"/>
      <c r="G5076" s="62"/>
      <c r="I5076" s="61"/>
      <c r="K5076" s="62"/>
      <c r="L5076" s="62"/>
      <c r="P5076" s="61"/>
    </row>
    <row r="5077" spans="6:16">
      <c r="F5077" s="63"/>
      <c r="G5077" s="62"/>
      <c r="I5077" s="61"/>
      <c r="K5077" s="62"/>
      <c r="L5077" s="62"/>
      <c r="P5077" s="61"/>
    </row>
    <row r="5078" spans="6:16">
      <c r="F5078" s="63"/>
      <c r="G5078" s="62"/>
      <c r="I5078" s="61"/>
      <c r="K5078" s="62"/>
      <c r="L5078" s="62"/>
      <c r="P5078" s="61"/>
    </row>
    <row r="5079" spans="6:16">
      <c r="F5079" s="63"/>
      <c r="G5079" s="62"/>
      <c r="I5079" s="61"/>
      <c r="K5079" s="62"/>
      <c r="L5079" s="62"/>
      <c r="P5079" s="61"/>
    </row>
    <row r="5080" spans="6:16">
      <c r="F5080" s="63"/>
      <c r="G5080" s="62"/>
      <c r="I5080" s="61"/>
      <c r="K5080" s="62"/>
      <c r="L5080" s="62"/>
      <c r="P5080" s="61"/>
    </row>
    <row r="5081" spans="6:16">
      <c r="F5081" s="63"/>
      <c r="G5081" s="62"/>
      <c r="I5081" s="61"/>
      <c r="K5081" s="62"/>
      <c r="L5081" s="62"/>
      <c r="P5081" s="61"/>
    </row>
    <row r="5082" spans="6:16">
      <c r="F5082" s="63"/>
      <c r="G5082" s="62"/>
      <c r="I5082" s="61"/>
      <c r="K5082" s="62"/>
      <c r="L5082" s="62"/>
      <c r="P5082" s="61"/>
    </row>
    <row r="5083" spans="6:16">
      <c r="F5083" s="63"/>
      <c r="G5083" s="62"/>
      <c r="I5083" s="61"/>
      <c r="K5083" s="62"/>
      <c r="L5083" s="62"/>
      <c r="P5083" s="61"/>
    </row>
    <row r="5084" spans="6:16">
      <c r="F5084" s="63"/>
      <c r="G5084" s="62"/>
      <c r="I5084" s="61"/>
      <c r="K5084" s="62"/>
      <c r="L5084" s="62"/>
      <c r="P5084" s="61"/>
    </row>
    <row r="5085" spans="6:16">
      <c r="F5085" s="63"/>
      <c r="G5085" s="62"/>
      <c r="I5085" s="61"/>
      <c r="K5085" s="62"/>
      <c r="L5085" s="62"/>
      <c r="P5085" s="61"/>
    </row>
    <row r="5086" spans="6:16">
      <c r="F5086" s="63"/>
      <c r="G5086" s="62"/>
      <c r="I5086" s="61"/>
      <c r="K5086" s="62"/>
      <c r="L5086" s="62"/>
      <c r="P5086" s="61"/>
    </row>
    <row r="5087" spans="6:16">
      <c r="F5087" s="63"/>
      <c r="G5087" s="62"/>
      <c r="I5087" s="61"/>
      <c r="K5087" s="62"/>
      <c r="L5087" s="62"/>
      <c r="P5087" s="61"/>
    </row>
    <row r="5088" spans="6:16">
      <c r="F5088" s="63"/>
      <c r="G5088" s="62"/>
      <c r="I5088" s="61"/>
      <c r="K5088" s="62"/>
      <c r="L5088" s="62"/>
      <c r="P5088" s="61"/>
    </row>
    <row r="5089" spans="6:16">
      <c r="F5089" s="63"/>
      <c r="G5089" s="62"/>
      <c r="I5089" s="61"/>
      <c r="K5089" s="62"/>
      <c r="L5089" s="62"/>
      <c r="P5089" s="61"/>
    </row>
    <row r="5090" spans="6:16">
      <c r="F5090" s="63"/>
      <c r="G5090" s="62"/>
      <c r="I5090" s="61"/>
      <c r="K5090" s="62"/>
      <c r="L5090" s="62"/>
      <c r="P5090" s="61"/>
    </row>
    <row r="5091" spans="6:16">
      <c r="F5091" s="63"/>
      <c r="G5091" s="62"/>
      <c r="I5091" s="61"/>
      <c r="K5091" s="62"/>
      <c r="L5091" s="62"/>
      <c r="P5091" s="61"/>
    </row>
    <row r="5092" spans="6:16">
      <c r="F5092" s="63"/>
      <c r="G5092" s="62"/>
      <c r="I5092" s="61"/>
      <c r="K5092" s="62"/>
      <c r="L5092" s="62"/>
      <c r="P5092" s="61"/>
    </row>
    <row r="5093" spans="6:16">
      <c r="F5093" s="63"/>
      <c r="G5093" s="62"/>
      <c r="I5093" s="61"/>
      <c r="K5093" s="62"/>
      <c r="L5093" s="62"/>
      <c r="P5093" s="61"/>
    </row>
    <row r="5094" spans="6:16">
      <c r="F5094" s="63"/>
      <c r="G5094" s="62"/>
      <c r="I5094" s="61"/>
      <c r="K5094" s="62"/>
      <c r="L5094" s="62"/>
      <c r="P5094" s="61"/>
    </row>
    <row r="5095" spans="6:16">
      <c r="F5095" s="63"/>
      <c r="G5095" s="62"/>
      <c r="I5095" s="61"/>
      <c r="K5095" s="62"/>
      <c r="L5095" s="62"/>
      <c r="P5095" s="61"/>
    </row>
    <row r="5096" spans="6:16">
      <c r="F5096" s="63"/>
      <c r="G5096" s="62"/>
      <c r="I5096" s="61"/>
      <c r="K5096" s="62"/>
      <c r="L5096" s="62"/>
      <c r="P5096" s="61"/>
    </row>
    <row r="5097" spans="6:16">
      <c r="F5097" s="63"/>
      <c r="G5097" s="62"/>
      <c r="I5097" s="61"/>
      <c r="K5097" s="62"/>
      <c r="L5097" s="62"/>
      <c r="P5097" s="61"/>
    </row>
    <row r="5098" spans="6:16">
      <c r="F5098" s="63"/>
      <c r="G5098" s="62"/>
      <c r="I5098" s="61"/>
      <c r="K5098" s="62"/>
      <c r="L5098" s="62"/>
      <c r="P5098" s="61"/>
    </row>
    <row r="5099" spans="6:16">
      <c r="F5099" s="63"/>
      <c r="G5099" s="62"/>
      <c r="I5099" s="61"/>
      <c r="K5099" s="62"/>
      <c r="L5099" s="62"/>
      <c r="P5099" s="61"/>
    </row>
    <row r="5100" spans="6:16">
      <c r="F5100" s="63"/>
      <c r="G5100" s="62"/>
      <c r="I5100" s="61"/>
      <c r="K5100" s="62"/>
      <c r="L5100" s="62"/>
      <c r="P5100" s="61"/>
    </row>
    <row r="5101" spans="6:16">
      <c r="F5101" s="63"/>
      <c r="G5101" s="62"/>
      <c r="I5101" s="61"/>
      <c r="K5101" s="62"/>
      <c r="L5101" s="62"/>
      <c r="P5101" s="61"/>
    </row>
    <row r="5102" spans="6:16">
      <c r="F5102" s="63"/>
      <c r="G5102" s="62"/>
      <c r="I5102" s="61"/>
      <c r="K5102" s="62"/>
      <c r="L5102" s="62"/>
      <c r="P5102" s="61"/>
    </row>
    <row r="5103" spans="6:16">
      <c r="F5103" s="63"/>
      <c r="G5103" s="62"/>
      <c r="I5103" s="61"/>
      <c r="K5103" s="62"/>
      <c r="L5103" s="62"/>
      <c r="P5103" s="61"/>
    </row>
    <row r="5104" spans="6:16">
      <c r="F5104" s="63"/>
      <c r="G5104" s="62"/>
      <c r="I5104" s="61"/>
      <c r="K5104" s="62"/>
      <c r="L5104" s="62"/>
      <c r="P5104" s="61"/>
    </row>
    <row r="5105" spans="6:16">
      <c r="F5105" s="63"/>
      <c r="G5105" s="62"/>
      <c r="I5105" s="61"/>
      <c r="K5105" s="62"/>
      <c r="L5105" s="62"/>
      <c r="P5105" s="61"/>
    </row>
    <row r="5106" spans="6:16">
      <c r="F5106" s="63"/>
      <c r="G5106" s="62"/>
      <c r="I5106" s="61"/>
      <c r="K5106" s="62"/>
      <c r="L5106" s="62"/>
      <c r="P5106" s="61"/>
    </row>
    <row r="5107" spans="6:16">
      <c r="F5107" s="63"/>
      <c r="G5107" s="62"/>
      <c r="I5107" s="61"/>
      <c r="K5107" s="62"/>
      <c r="L5107" s="62"/>
      <c r="P5107" s="61"/>
    </row>
    <row r="5108" spans="6:16">
      <c r="F5108" s="63"/>
      <c r="G5108" s="62"/>
      <c r="I5108" s="61"/>
      <c r="K5108" s="62"/>
      <c r="L5108" s="62"/>
      <c r="P5108" s="61"/>
    </row>
    <row r="5109" spans="6:16">
      <c r="F5109" s="63"/>
      <c r="G5109" s="62"/>
      <c r="I5109" s="61"/>
      <c r="K5109" s="62"/>
      <c r="L5109" s="62"/>
      <c r="P5109" s="61"/>
    </row>
    <row r="5110" spans="6:16">
      <c r="F5110" s="63"/>
      <c r="G5110" s="62"/>
      <c r="I5110" s="61"/>
      <c r="K5110" s="62"/>
      <c r="L5110" s="62"/>
      <c r="P5110" s="61"/>
    </row>
    <row r="5111" spans="6:16">
      <c r="F5111" s="63"/>
      <c r="G5111" s="62"/>
      <c r="I5111" s="61"/>
      <c r="K5111" s="62"/>
      <c r="L5111" s="62"/>
      <c r="P5111" s="61"/>
    </row>
    <row r="5112" spans="6:16">
      <c r="F5112" s="63"/>
      <c r="G5112" s="62"/>
      <c r="I5112" s="61"/>
      <c r="K5112" s="62"/>
      <c r="L5112" s="62"/>
      <c r="P5112" s="61"/>
    </row>
    <row r="5113" spans="6:16">
      <c r="F5113" s="63"/>
      <c r="G5113" s="62"/>
      <c r="I5113" s="61"/>
      <c r="K5113" s="62"/>
      <c r="L5113" s="62"/>
      <c r="P5113" s="61"/>
    </row>
    <row r="5114" spans="6:16">
      <c r="F5114" s="63"/>
      <c r="G5114" s="62"/>
      <c r="I5114" s="61"/>
      <c r="K5114" s="62"/>
      <c r="L5114" s="62"/>
      <c r="P5114" s="61"/>
    </row>
    <row r="5115" spans="6:16">
      <c r="F5115" s="63"/>
      <c r="G5115" s="62"/>
      <c r="I5115" s="61"/>
      <c r="K5115" s="62"/>
      <c r="L5115" s="62"/>
      <c r="P5115" s="61"/>
    </row>
    <row r="5116" spans="6:16">
      <c r="F5116" s="63"/>
      <c r="G5116" s="62"/>
      <c r="I5116" s="61"/>
      <c r="K5116" s="62"/>
      <c r="L5116" s="62"/>
      <c r="P5116" s="61"/>
    </row>
    <row r="5117" spans="6:16">
      <c r="F5117" s="63"/>
      <c r="G5117" s="62"/>
      <c r="I5117" s="61"/>
      <c r="K5117" s="62"/>
      <c r="L5117" s="62"/>
      <c r="P5117" s="61"/>
    </row>
    <row r="5118" spans="6:16">
      <c r="F5118" s="63"/>
      <c r="G5118" s="62"/>
      <c r="I5118" s="61"/>
      <c r="K5118" s="62"/>
      <c r="L5118" s="62"/>
      <c r="P5118" s="61"/>
    </row>
    <row r="5119" spans="6:16">
      <c r="F5119" s="63"/>
      <c r="G5119" s="62"/>
      <c r="I5119" s="61"/>
      <c r="K5119" s="62"/>
      <c r="L5119" s="62"/>
      <c r="P5119" s="61"/>
    </row>
    <row r="5120" spans="6:16">
      <c r="F5120" s="63"/>
      <c r="G5120" s="62"/>
      <c r="I5120" s="61"/>
      <c r="K5120" s="62"/>
      <c r="L5120" s="62"/>
      <c r="P5120" s="61"/>
    </row>
    <row r="5121" spans="6:16">
      <c r="F5121" s="63"/>
      <c r="G5121" s="62"/>
      <c r="I5121" s="61"/>
      <c r="K5121" s="62"/>
      <c r="L5121" s="62"/>
      <c r="P5121" s="61"/>
    </row>
    <row r="5122" spans="6:16">
      <c r="F5122" s="63"/>
      <c r="G5122" s="62"/>
      <c r="I5122" s="61"/>
      <c r="K5122" s="62"/>
      <c r="L5122" s="62"/>
      <c r="P5122" s="61"/>
    </row>
    <row r="5123" spans="6:16">
      <c r="F5123" s="63"/>
      <c r="G5123" s="62"/>
      <c r="I5123" s="61"/>
      <c r="K5123" s="62"/>
      <c r="L5123" s="62"/>
      <c r="P5123" s="61"/>
    </row>
    <row r="5124" spans="6:16">
      <c r="F5124" s="63"/>
      <c r="G5124" s="62"/>
      <c r="I5124" s="61"/>
      <c r="K5124" s="62"/>
      <c r="L5124" s="62"/>
      <c r="P5124" s="61"/>
    </row>
    <row r="5125" spans="6:16">
      <c r="F5125" s="63"/>
      <c r="G5125" s="62"/>
      <c r="I5125" s="61"/>
      <c r="K5125" s="62"/>
      <c r="L5125" s="62"/>
      <c r="P5125" s="61"/>
    </row>
    <row r="5126" spans="6:16">
      <c r="F5126" s="63"/>
      <c r="G5126" s="62"/>
      <c r="I5126" s="61"/>
      <c r="K5126" s="62"/>
      <c r="L5126" s="62"/>
      <c r="P5126" s="61"/>
    </row>
    <row r="5127" spans="6:16">
      <c r="F5127" s="63"/>
      <c r="G5127" s="62"/>
      <c r="I5127" s="61"/>
      <c r="K5127" s="62"/>
      <c r="L5127" s="62"/>
      <c r="P5127" s="61"/>
    </row>
    <row r="5128" spans="6:16">
      <c r="F5128" s="63"/>
      <c r="G5128" s="62"/>
      <c r="I5128" s="61"/>
      <c r="K5128" s="62"/>
      <c r="L5128" s="62"/>
      <c r="P5128" s="61"/>
    </row>
    <row r="5129" spans="6:16">
      <c r="F5129" s="63"/>
      <c r="G5129" s="62"/>
      <c r="I5129" s="61"/>
      <c r="K5129" s="62"/>
      <c r="L5129" s="62"/>
      <c r="P5129" s="61"/>
    </row>
    <row r="5130" spans="6:16">
      <c r="F5130" s="63"/>
      <c r="G5130" s="62"/>
      <c r="I5130" s="61"/>
      <c r="K5130" s="62"/>
      <c r="L5130" s="62"/>
      <c r="P5130" s="61"/>
    </row>
    <row r="5131" spans="6:16">
      <c r="F5131" s="63"/>
      <c r="G5131" s="62"/>
      <c r="I5131" s="61"/>
      <c r="K5131" s="62"/>
      <c r="L5131" s="62"/>
      <c r="P5131" s="61"/>
    </row>
    <row r="5132" spans="6:16">
      <c r="F5132" s="63"/>
      <c r="G5132" s="62"/>
      <c r="I5132" s="61"/>
      <c r="K5132" s="62"/>
      <c r="L5132" s="62"/>
      <c r="P5132" s="61"/>
    </row>
    <row r="5133" spans="6:16">
      <c r="F5133" s="63"/>
      <c r="G5133" s="62"/>
      <c r="I5133" s="61"/>
      <c r="K5133" s="62"/>
      <c r="L5133" s="62"/>
      <c r="P5133" s="61"/>
    </row>
    <row r="5134" spans="6:16">
      <c r="F5134" s="63"/>
      <c r="G5134" s="62"/>
      <c r="I5134" s="61"/>
      <c r="K5134" s="62"/>
      <c r="L5134" s="62"/>
      <c r="P5134" s="61"/>
    </row>
    <row r="5135" spans="6:16">
      <c r="F5135" s="63"/>
      <c r="G5135" s="62"/>
      <c r="I5135" s="61"/>
      <c r="K5135" s="62"/>
      <c r="L5135" s="62"/>
      <c r="P5135" s="61"/>
    </row>
    <row r="5136" spans="6:16">
      <c r="F5136" s="63"/>
      <c r="G5136" s="62"/>
      <c r="I5136" s="61"/>
      <c r="K5136" s="62"/>
      <c r="L5136" s="62"/>
      <c r="P5136" s="61"/>
    </row>
    <row r="5137" spans="6:16">
      <c r="F5137" s="63"/>
      <c r="G5137" s="62"/>
      <c r="I5137" s="61"/>
      <c r="K5137" s="62"/>
      <c r="L5137" s="62"/>
      <c r="P5137" s="61"/>
    </row>
    <row r="5138" spans="6:16">
      <c r="F5138" s="63"/>
      <c r="G5138" s="62"/>
      <c r="I5138" s="61"/>
      <c r="K5138" s="62"/>
      <c r="L5138" s="62"/>
      <c r="P5138" s="61"/>
    </row>
    <row r="5139" spans="6:16">
      <c r="F5139" s="63"/>
      <c r="G5139" s="62"/>
      <c r="I5139" s="61"/>
      <c r="K5139" s="62"/>
      <c r="L5139" s="62"/>
      <c r="P5139" s="61"/>
    </row>
    <row r="5140" spans="6:16">
      <c r="F5140" s="63"/>
      <c r="G5140" s="62"/>
      <c r="I5140" s="61"/>
      <c r="K5140" s="62"/>
      <c r="L5140" s="62"/>
      <c r="P5140" s="61"/>
    </row>
    <row r="5141" spans="6:16">
      <c r="F5141" s="63"/>
      <c r="G5141" s="62"/>
      <c r="I5141" s="61"/>
      <c r="K5141" s="62"/>
      <c r="L5141" s="62"/>
      <c r="P5141" s="61"/>
    </row>
    <row r="5142" spans="6:16">
      <c r="F5142" s="63"/>
      <c r="G5142" s="62"/>
      <c r="I5142" s="61"/>
      <c r="K5142" s="62"/>
      <c r="L5142" s="62"/>
      <c r="P5142" s="61"/>
    </row>
    <row r="5143" spans="6:16">
      <c r="F5143" s="63"/>
      <c r="G5143" s="62"/>
      <c r="I5143" s="61"/>
      <c r="K5143" s="62"/>
      <c r="L5143" s="62"/>
      <c r="P5143" s="61"/>
    </row>
    <row r="5144" spans="6:16">
      <c r="F5144" s="63"/>
      <c r="G5144" s="62"/>
      <c r="I5144" s="61"/>
      <c r="K5144" s="62"/>
      <c r="L5144" s="62"/>
      <c r="P5144" s="61"/>
    </row>
    <row r="5145" spans="6:16">
      <c r="F5145" s="63"/>
      <c r="G5145" s="62"/>
      <c r="I5145" s="61"/>
      <c r="K5145" s="62"/>
      <c r="L5145" s="62"/>
      <c r="P5145" s="61"/>
    </row>
    <row r="5146" spans="6:16">
      <c r="F5146" s="63"/>
      <c r="G5146" s="62"/>
      <c r="I5146" s="61"/>
      <c r="K5146" s="62"/>
      <c r="L5146" s="62"/>
      <c r="P5146" s="61"/>
    </row>
    <row r="5147" spans="6:16">
      <c r="F5147" s="63"/>
      <c r="G5147" s="62"/>
      <c r="I5147" s="61"/>
      <c r="K5147" s="62"/>
      <c r="L5147" s="62"/>
      <c r="P5147" s="61"/>
    </row>
    <row r="5148" spans="6:16">
      <c r="F5148" s="63"/>
      <c r="G5148" s="62"/>
      <c r="I5148" s="61"/>
      <c r="K5148" s="62"/>
      <c r="L5148" s="62"/>
      <c r="P5148" s="61"/>
    </row>
    <row r="5149" spans="6:16">
      <c r="F5149" s="63"/>
      <c r="G5149" s="62"/>
      <c r="I5149" s="61"/>
      <c r="K5149" s="62"/>
      <c r="L5149" s="62"/>
      <c r="P5149" s="61"/>
    </row>
    <row r="5150" spans="6:16">
      <c r="F5150" s="63"/>
      <c r="G5150" s="62"/>
      <c r="I5150" s="61"/>
      <c r="K5150" s="62"/>
      <c r="L5150" s="62"/>
      <c r="P5150" s="61"/>
    </row>
    <row r="5151" spans="6:16">
      <c r="F5151" s="63"/>
      <c r="G5151" s="62"/>
      <c r="I5151" s="61"/>
      <c r="K5151" s="62"/>
      <c r="L5151" s="62"/>
      <c r="P5151" s="61"/>
    </row>
    <row r="5152" spans="6:16">
      <c r="F5152" s="63"/>
      <c r="G5152" s="62"/>
      <c r="I5152" s="61"/>
      <c r="K5152" s="62"/>
      <c r="L5152" s="62"/>
      <c r="P5152" s="61"/>
    </row>
    <row r="5153" spans="6:16">
      <c r="F5153" s="63"/>
      <c r="G5153" s="62"/>
      <c r="I5153" s="61"/>
      <c r="K5153" s="62"/>
      <c r="L5153" s="62"/>
      <c r="P5153" s="61"/>
    </row>
    <row r="5154" spans="6:16">
      <c r="F5154" s="63"/>
      <c r="G5154" s="62"/>
      <c r="I5154" s="61"/>
      <c r="K5154" s="62"/>
      <c r="L5154" s="62"/>
      <c r="P5154" s="61"/>
    </row>
    <row r="5155" spans="6:16">
      <c r="F5155" s="63"/>
      <c r="G5155" s="62"/>
      <c r="I5155" s="61"/>
      <c r="K5155" s="62"/>
      <c r="L5155" s="62"/>
      <c r="P5155" s="61"/>
    </row>
    <row r="5156" spans="6:16">
      <c r="F5156" s="63"/>
      <c r="G5156" s="62"/>
      <c r="I5156" s="61"/>
      <c r="K5156" s="62"/>
      <c r="L5156" s="62"/>
      <c r="P5156" s="61"/>
    </row>
    <row r="5157" spans="6:16">
      <c r="F5157" s="63"/>
      <c r="G5157" s="62"/>
      <c r="I5157" s="61"/>
      <c r="K5157" s="62"/>
      <c r="L5157" s="62"/>
      <c r="P5157" s="61"/>
    </row>
    <row r="5158" spans="6:16">
      <c r="F5158" s="63"/>
      <c r="G5158" s="62"/>
      <c r="I5158" s="61"/>
      <c r="K5158" s="62"/>
      <c r="L5158" s="62"/>
      <c r="P5158" s="61"/>
    </row>
    <row r="5159" spans="6:16">
      <c r="F5159" s="63"/>
      <c r="G5159" s="62"/>
      <c r="I5159" s="61"/>
      <c r="K5159" s="62"/>
      <c r="L5159" s="62"/>
      <c r="P5159" s="61"/>
    </row>
    <row r="5160" spans="6:16">
      <c r="F5160" s="63"/>
      <c r="G5160" s="62"/>
      <c r="I5160" s="61"/>
      <c r="K5160" s="62"/>
      <c r="L5160" s="62"/>
      <c r="P5160" s="61"/>
    </row>
    <row r="5161" spans="6:16">
      <c r="F5161" s="63"/>
      <c r="G5161" s="62"/>
      <c r="I5161" s="61"/>
      <c r="K5161" s="62"/>
      <c r="L5161" s="62"/>
      <c r="P5161" s="61"/>
    </row>
    <row r="5162" spans="6:16">
      <c r="F5162" s="63"/>
      <c r="G5162" s="62"/>
      <c r="I5162" s="61"/>
      <c r="K5162" s="62"/>
      <c r="L5162" s="62"/>
      <c r="P5162" s="61"/>
    </row>
    <row r="5163" spans="6:16">
      <c r="F5163" s="63"/>
      <c r="G5163" s="62"/>
      <c r="I5163" s="61"/>
      <c r="K5163" s="62"/>
      <c r="L5163" s="62"/>
      <c r="P5163" s="61"/>
    </row>
    <row r="5164" spans="6:16">
      <c r="F5164" s="63"/>
      <c r="G5164" s="62"/>
      <c r="I5164" s="61"/>
      <c r="K5164" s="62"/>
      <c r="L5164" s="62"/>
      <c r="P5164" s="61"/>
    </row>
    <row r="5165" spans="6:16">
      <c r="F5165" s="63"/>
      <c r="G5165" s="62"/>
      <c r="I5165" s="61"/>
      <c r="K5165" s="62"/>
      <c r="L5165" s="62"/>
      <c r="P5165" s="61"/>
    </row>
    <row r="5166" spans="6:16">
      <c r="F5166" s="63"/>
      <c r="G5166" s="62"/>
      <c r="I5166" s="61"/>
      <c r="K5166" s="62"/>
      <c r="L5166" s="62"/>
      <c r="P5166" s="61"/>
    </row>
    <row r="5167" spans="6:16">
      <c r="F5167" s="63"/>
      <c r="G5167" s="62"/>
      <c r="I5167" s="61"/>
      <c r="K5167" s="62"/>
      <c r="L5167" s="62"/>
      <c r="P5167" s="61"/>
    </row>
    <row r="5168" spans="6:16">
      <c r="F5168" s="63"/>
      <c r="G5168" s="62"/>
      <c r="I5168" s="61"/>
      <c r="K5168" s="62"/>
      <c r="L5168" s="62"/>
      <c r="P5168" s="61"/>
    </row>
    <row r="5169" spans="6:16">
      <c r="F5169" s="63"/>
      <c r="G5169" s="62"/>
      <c r="I5169" s="61"/>
      <c r="K5169" s="62"/>
      <c r="L5169" s="62"/>
      <c r="P5169" s="61"/>
    </row>
    <row r="5170" spans="6:16">
      <c r="F5170" s="63"/>
      <c r="G5170" s="62"/>
      <c r="I5170" s="61"/>
      <c r="K5170" s="62"/>
      <c r="L5170" s="62"/>
      <c r="P5170" s="61"/>
    </row>
    <row r="5171" spans="6:16">
      <c r="F5171" s="63"/>
      <c r="G5171" s="62"/>
      <c r="I5171" s="61"/>
      <c r="K5171" s="62"/>
      <c r="L5171" s="62"/>
      <c r="P5171" s="61"/>
    </row>
    <row r="5172" spans="6:16">
      <c r="F5172" s="63"/>
      <c r="G5172" s="62"/>
      <c r="I5172" s="61"/>
      <c r="K5172" s="62"/>
      <c r="L5172" s="62"/>
      <c r="P5172" s="61"/>
    </row>
    <row r="5173" spans="6:16">
      <c r="F5173" s="63"/>
      <c r="G5173" s="62"/>
      <c r="I5173" s="61"/>
      <c r="K5173" s="62"/>
      <c r="L5173" s="62"/>
      <c r="P5173" s="61"/>
    </row>
    <row r="5174" spans="6:16">
      <c r="F5174" s="63"/>
      <c r="G5174" s="62"/>
      <c r="I5174" s="61"/>
      <c r="K5174" s="62"/>
      <c r="L5174" s="62"/>
      <c r="P5174" s="61"/>
    </row>
    <row r="5175" spans="6:16">
      <c r="F5175" s="63"/>
      <c r="G5175" s="62"/>
      <c r="I5175" s="61"/>
      <c r="K5175" s="62"/>
      <c r="L5175" s="62"/>
      <c r="P5175" s="61"/>
    </row>
    <row r="5176" spans="6:16">
      <c r="F5176" s="63"/>
      <c r="G5176" s="62"/>
      <c r="I5176" s="61"/>
      <c r="K5176" s="62"/>
      <c r="L5176" s="62"/>
      <c r="P5176" s="61"/>
    </row>
    <row r="5177" spans="6:16">
      <c r="F5177" s="63"/>
      <c r="G5177" s="62"/>
      <c r="I5177" s="61"/>
      <c r="K5177" s="62"/>
      <c r="L5177" s="62"/>
      <c r="P5177" s="61"/>
    </row>
    <row r="5178" spans="6:16">
      <c r="F5178" s="63"/>
      <c r="G5178" s="62"/>
      <c r="I5178" s="61"/>
      <c r="K5178" s="62"/>
      <c r="L5178" s="62"/>
      <c r="P5178" s="61"/>
    </row>
    <row r="5179" spans="6:16">
      <c r="F5179" s="63"/>
      <c r="G5179" s="62"/>
      <c r="I5179" s="61"/>
      <c r="K5179" s="62"/>
      <c r="L5179" s="62"/>
      <c r="P5179" s="61"/>
    </row>
    <row r="5180" spans="6:16">
      <c r="F5180" s="63"/>
      <c r="G5180" s="62"/>
      <c r="I5180" s="61"/>
      <c r="K5180" s="62"/>
      <c r="L5180" s="62"/>
      <c r="P5180" s="61"/>
    </row>
    <row r="5181" spans="6:16">
      <c r="F5181" s="63"/>
      <c r="G5181" s="62"/>
      <c r="I5181" s="61"/>
      <c r="K5181" s="62"/>
      <c r="L5181" s="62"/>
      <c r="P5181" s="61"/>
    </row>
    <row r="5182" spans="6:16">
      <c r="F5182" s="63"/>
      <c r="G5182" s="62"/>
      <c r="I5182" s="61"/>
      <c r="K5182" s="62"/>
      <c r="L5182" s="62"/>
      <c r="P5182" s="61"/>
    </row>
    <row r="5183" spans="6:16">
      <c r="F5183" s="63"/>
      <c r="G5183" s="62"/>
      <c r="I5183" s="61"/>
      <c r="K5183" s="62"/>
      <c r="L5183" s="62"/>
      <c r="P5183" s="61"/>
    </row>
    <row r="5184" spans="6:16">
      <c r="F5184" s="63"/>
      <c r="G5184" s="62"/>
      <c r="I5184" s="61"/>
      <c r="K5184" s="62"/>
      <c r="L5184" s="62"/>
      <c r="P5184" s="61"/>
    </row>
    <row r="5185" spans="6:16">
      <c r="F5185" s="63"/>
      <c r="G5185" s="62"/>
      <c r="I5185" s="61"/>
      <c r="K5185" s="62"/>
      <c r="L5185" s="62"/>
      <c r="P5185" s="61"/>
    </row>
    <row r="5186" spans="6:16">
      <c r="F5186" s="63"/>
      <c r="G5186" s="62"/>
      <c r="I5186" s="61"/>
      <c r="K5186" s="62"/>
      <c r="L5186" s="62"/>
      <c r="P5186" s="61"/>
    </row>
    <row r="5187" spans="6:16">
      <c r="F5187" s="63"/>
      <c r="G5187" s="62"/>
      <c r="I5187" s="61"/>
      <c r="K5187" s="62"/>
      <c r="L5187" s="62"/>
      <c r="P5187" s="61"/>
    </row>
    <row r="5188" spans="6:16">
      <c r="F5188" s="63"/>
      <c r="G5188" s="62"/>
      <c r="I5188" s="61"/>
      <c r="K5188" s="62"/>
      <c r="L5188" s="62"/>
      <c r="P5188" s="61"/>
    </row>
    <row r="5189" spans="6:16">
      <c r="F5189" s="63"/>
      <c r="G5189" s="62"/>
      <c r="I5189" s="61"/>
      <c r="K5189" s="62"/>
      <c r="L5189" s="62"/>
      <c r="P5189" s="61"/>
    </row>
    <row r="5190" spans="6:16">
      <c r="F5190" s="63"/>
      <c r="G5190" s="62"/>
      <c r="I5190" s="61"/>
      <c r="K5190" s="62"/>
      <c r="L5190" s="62"/>
      <c r="P5190" s="61"/>
    </row>
    <row r="5191" spans="6:16">
      <c r="F5191" s="63"/>
      <c r="G5191" s="62"/>
      <c r="I5191" s="61"/>
      <c r="K5191" s="62"/>
      <c r="L5191" s="62"/>
      <c r="P5191" s="61"/>
    </row>
    <row r="5192" spans="6:16">
      <c r="F5192" s="63"/>
      <c r="G5192" s="62"/>
      <c r="I5192" s="61"/>
      <c r="K5192" s="62"/>
      <c r="L5192" s="62"/>
      <c r="P5192" s="61"/>
    </row>
    <row r="5193" spans="6:16">
      <c r="F5193" s="63"/>
      <c r="G5193" s="62"/>
      <c r="I5193" s="61"/>
      <c r="K5193" s="62"/>
      <c r="L5193" s="62"/>
      <c r="P5193" s="61"/>
    </row>
    <row r="5194" spans="6:16">
      <c r="F5194" s="63"/>
      <c r="G5194" s="62"/>
      <c r="I5194" s="61"/>
      <c r="K5194" s="62"/>
      <c r="L5194" s="62"/>
      <c r="P5194" s="61"/>
    </row>
    <row r="5195" spans="6:16">
      <c r="F5195" s="63"/>
      <c r="G5195" s="62"/>
      <c r="I5195" s="61"/>
      <c r="K5195" s="62"/>
      <c r="L5195" s="62"/>
      <c r="P5195" s="61"/>
    </row>
    <row r="5196" spans="6:16">
      <c r="F5196" s="63"/>
      <c r="G5196" s="62"/>
      <c r="I5196" s="61"/>
      <c r="K5196" s="62"/>
      <c r="L5196" s="62"/>
      <c r="P5196" s="61"/>
    </row>
    <row r="5197" spans="6:16">
      <c r="F5197" s="63"/>
      <c r="G5197" s="62"/>
      <c r="I5197" s="61"/>
      <c r="K5197" s="62"/>
      <c r="L5197" s="62"/>
      <c r="P5197" s="61"/>
    </row>
    <row r="5198" spans="6:16">
      <c r="F5198" s="63"/>
      <c r="G5198" s="62"/>
      <c r="I5198" s="61"/>
      <c r="K5198" s="62"/>
      <c r="L5198" s="62"/>
      <c r="P5198" s="61"/>
    </row>
    <row r="5199" spans="6:16">
      <c r="F5199" s="63"/>
      <c r="G5199" s="62"/>
      <c r="I5199" s="61"/>
      <c r="K5199" s="62"/>
      <c r="L5199" s="62"/>
      <c r="P5199" s="61"/>
    </row>
    <row r="5200" spans="6:16">
      <c r="F5200" s="63"/>
      <c r="G5200" s="62"/>
      <c r="I5200" s="61"/>
      <c r="K5200" s="62"/>
      <c r="L5200" s="62"/>
      <c r="P5200" s="61"/>
    </row>
    <row r="5201" spans="6:16">
      <c r="F5201" s="63"/>
      <c r="G5201" s="62"/>
      <c r="I5201" s="61"/>
      <c r="K5201" s="62"/>
      <c r="L5201" s="62"/>
      <c r="P5201" s="61"/>
    </row>
    <row r="5202" spans="6:16">
      <c r="F5202" s="63"/>
      <c r="G5202" s="62"/>
      <c r="I5202" s="61"/>
      <c r="K5202" s="62"/>
      <c r="L5202" s="62"/>
      <c r="P5202" s="61"/>
    </row>
    <row r="5203" spans="6:16">
      <c r="F5203" s="63"/>
      <c r="G5203" s="62"/>
      <c r="I5203" s="61"/>
      <c r="K5203" s="62"/>
      <c r="L5203" s="62"/>
      <c r="P5203" s="61"/>
    </row>
    <row r="5204" spans="6:16">
      <c r="F5204" s="63"/>
      <c r="G5204" s="62"/>
      <c r="I5204" s="61"/>
      <c r="K5204" s="62"/>
      <c r="L5204" s="62"/>
      <c r="P5204" s="61"/>
    </row>
    <row r="5205" spans="6:16">
      <c r="F5205" s="63"/>
      <c r="G5205" s="62"/>
      <c r="I5205" s="61"/>
      <c r="K5205" s="62"/>
      <c r="L5205" s="62"/>
      <c r="P5205" s="61"/>
    </row>
    <row r="5206" spans="6:16">
      <c r="F5206" s="63"/>
      <c r="G5206" s="62"/>
      <c r="I5206" s="61"/>
      <c r="K5206" s="62"/>
      <c r="L5206" s="62"/>
      <c r="P5206" s="61"/>
    </row>
    <row r="5207" spans="6:16">
      <c r="F5207" s="63"/>
      <c r="G5207" s="62"/>
      <c r="I5207" s="61"/>
      <c r="K5207" s="62"/>
      <c r="L5207" s="62"/>
      <c r="P5207" s="61"/>
    </row>
    <row r="5208" spans="6:16">
      <c r="F5208" s="63"/>
      <c r="G5208" s="62"/>
      <c r="I5208" s="61"/>
      <c r="K5208" s="62"/>
      <c r="L5208" s="62"/>
      <c r="P5208" s="61"/>
    </row>
    <row r="5209" spans="6:16">
      <c r="F5209" s="63"/>
      <c r="G5209" s="62"/>
      <c r="I5209" s="61"/>
      <c r="K5209" s="62"/>
      <c r="L5209" s="62"/>
      <c r="P5209" s="61"/>
    </row>
    <row r="5210" spans="6:16">
      <c r="F5210" s="63"/>
      <c r="G5210" s="62"/>
      <c r="I5210" s="61"/>
      <c r="K5210" s="62"/>
      <c r="L5210" s="62"/>
      <c r="P5210" s="61"/>
    </row>
    <row r="5211" spans="6:16">
      <c r="F5211" s="63"/>
      <c r="G5211" s="62"/>
      <c r="I5211" s="61"/>
      <c r="K5211" s="62"/>
      <c r="L5211" s="62"/>
      <c r="P5211" s="61"/>
    </row>
    <row r="5212" spans="6:16">
      <c r="F5212" s="63"/>
      <c r="G5212" s="62"/>
      <c r="I5212" s="61"/>
      <c r="K5212" s="62"/>
      <c r="L5212" s="62"/>
      <c r="P5212" s="61"/>
    </row>
    <row r="5213" spans="6:16">
      <c r="F5213" s="63"/>
      <c r="G5213" s="62"/>
      <c r="I5213" s="61"/>
      <c r="K5213" s="62"/>
      <c r="L5213" s="62"/>
      <c r="P5213" s="61"/>
    </row>
    <row r="5214" spans="6:16">
      <c r="F5214" s="63"/>
      <c r="G5214" s="62"/>
      <c r="I5214" s="61"/>
      <c r="K5214" s="62"/>
      <c r="L5214" s="62"/>
      <c r="P5214" s="61"/>
    </row>
    <row r="5215" spans="6:16">
      <c r="F5215" s="63"/>
      <c r="G5215" s="62"/>
      <c r="I5215" s="61"/>
      <c r="K5215" s="62"/>
      <c r="L5215" s="62"/>
      <c r="P5215" s="61"/>
    </row>
    <row r="5216" spans="6:16">
      <c r="F5216" s="63"/>
      <c r="G5216" s="62"/>
      <c r="I5216" s="61"/>
      <c r="K5216" s="62"/>
      <c r="L5216" s="62"/>
      <c r="P5216" s="61"/>
    </row>
    <row r="5217" spans="6:16">
      <c r="F5217" s="63"/>
      <c r="G5217" s="62"/>
      <c r="I5217" s="61"/>
      <c r="K5217" s="62"/>
      <c r="L5217" s="62"/>
      <c r="P5217" s="61"/>
    </row>
    <row r="5218" spans="6:16">
      <c r="F5218" s="63"/>
      <c r="G5218" s="62"/>
      <c r="I5218" s="61"/>
      <c r="K5218" s="62"/>
      <c r="L5218" s="62"/>
      <c r="P5218" s="61"/>
    </row>
    <row r="5219" spans="6:16">
      <c r="F5219" s="63"/>
      <c r="G5219" s="62"/>
      <c r="I5219" s="61"/>
      <c r="K5219" s="62"/>
      <c r="L5219" s="62"/>
      <c r="P5219" s="61"/>
    </row>
    <row r="5220" spans="6:16">
      <c r="F5220" s="63"/>
      <c r="G5220" s="62"/>
      <c r="I5220" s="61"/>
      <c r="K5220" s="62"/>
      <c r="L5220" s="62"/>
      <c r="P5220" s="61"/>
    </row>
    <row r="5221" spans="6:16">
      <c r="F5221" s="63"/>
      <c r="G5221" s="62"/>
      <c r="I5221" s="61"/>
      <c r="K5221" s="62"/>
      <c r="L5221" s="62"/>
      <c r="P5221" s="61"/>
    </row>
    <row r="5222" spans="6:16">
      <c r="F5222" s="63"/>
      <c r="G5222" s="62"/>
      <c r="I5222" s="61"/>
      <c r="K5222" s="62"/>
      <c r="L5222" s="62"/>
      <c r="P5222" s="61"/>
    </row>
    <row r="5223" spans="6:16">
      <c r="F5223" s="63"/>
      <c r="G5223" s="62"/>
      <c r="I5223" s="61"/>
      <c r="K5223" s="62"/>
      <c r="L5223" s="62"/>
      <c r="P5223" s="61"/>
    </row>
    <row r="5224" spans="6:16">
      <c r="F5224" s="63"/>
      <c r="G5224" s="62"/>
      <c r="I5224" s="61"/>
      <c r="K5224" s="62"/>
      <c r="L5224" s="62"/>
      <c r="P5224" s="61"/>
    </row>
    <row r="5225" spans="6:16">
      <c r="F5225" s="63"/>
      <c r="G5225" s="62"/>
      <c r="I5225" s="61"/>
      <c r="K5225" s="62"/>
      <c r="L5225" s="62"/>
      <c r="P5225" s="61"/>
    </row>
    <row r="5226" spans="6:16">
      <c r="F5226" s="63"/>
      <c r="G5226" s="62"/>
      <c r="I5226" s="61"/>
      <c r="K5226" s="62"/>
      <c r="L5226" s="62"/>
      <c r="P5226" s="61"/>
    </row>
    <row r="5227" spans="6:16">
      <c r="F5227" s="63"/>
      <c r="G5227" s="62"/>
      <c r="I5227" s="61"/>
      <c r="K5227" s="62"/>
      <c r="L5227" s="62"/>
      <c r="P5227" s="61"/>
    </row>
    <row r="5228" spans="6:16">
      <c r="F5228" s="63"/>
      <c r="G5228" s="62"/>
      <c r="I5228" s="61"/>
      <c r="K5228" s="62"/>
      <c r="L5228" s="62"/>
      <c r="P5228" s="61"/>
    </row>
    <row r="5229" spans="6:16">
      <c r="F5229" s="63"/>
      <c r="G5229" s="62"/>
      <c r="I5229" s="61"/>
      <c r="K5229" s="62"/>
      <c r="L5229" s="62"/>
      <c r="P5229" s="61"/>
    </row>
    <row r="5230" spans="6:16">
      <c r="F5230" s="63"/>
      <c r="G5230" s="62"/>
      <c r="I5230" s="61"/>
      <c r="K5230" s="62"/>
      <c r="L5230" s="62"/>
      <c r="P5230" s="61"/>
    </row>
    <row r="5231" spans="6:16">
      <c r="F5231" s="63"/>
      <c r="G5231" s="62"/>
      <c r="I5231" s="61"/>
      <c r="K5231" s="62"/>
      <c r="L5231" s="62"/>
      <c r="P5231" s="61"/>
    </row>
    <row r="5232" spans="6:16">
      <c r="F5232" s="63"/>
      <c r="G5232" s="62"/>
      <c r="I5232" s="61"/>
      <c r="K5232" s="62"/>
      <c r="L5232" s="62"/>
      <c r="P5232" s="61"/>
    </row>
    <row r="5233" spans="6:16">
      <c r="F5233" s="63"/>
      <c r="G5233" s="62"/>
      <c r="I5233" s="61"/>
      <c r="K5233" s="62"/>
      <c r="L5233" s="62"/>
      <c r="P5233" s="61"/>
    </row>
    <row r="5234" spans="6:16">
      <c r="F5234" s="63"/>
      <c r="G5234" s="62"/>
      <c r="I5234" s="61"/>
      <c r="K5234" s="62"/>
      <c r="L5234" s="62"/>
      <c r="P5234" s="61"/>
    </row>
    <row r="5235" spans="6:16">
      <c r="F5235" s="63"/>
      <c r="G5235" s="62"/>
      <c r="I5235" s="61"/>
      <c r="K5235" s="62"/>
      <c r="L5235" s="62"/>
      <c r="P5235" s="61"/>
    </row>
    <row r="5236" spans="6:16">
      <c r="F5236" s="63"/>
      <c r="G5236" s="62"/>
      <c r="I5236" s="61"/>
      <c r="K5236" s="62"/>
      <c r="L5236" s="62"/>
      <c r="P5236" s="61"/>
    </row>
    <row r="5237" spans="6:16">
      <c r="F5237" s="63"/>
      <c r="G5237" s="62"/>
      <c r="I5237" s="61"/>
      <c r="K5237" s="62"/>
      <c r="L5237" s="62"/>
      <c r="P5237" s="61"/>
    </row>
    <row r="5238" spans="6:16">
      <c r="F5238" s="63"/>
      <c r="G5238" s="62"/>
      <c r="I5238" s="61"/>
      <c r="K5238" s="62"/>
      <c r="L5238" s="62"/>
      <c r="P5238" s="61"/>
    </row>
    <row r="5239" spans="6:16">
      <c r="F5239" s="63"/>
      <c r="G5239" s="62"/>
      <c r="I5239" s="61"/>
      <c r="K5239" s="62"/>
      <c r="L5239" s="62"/>
      <c r="P5239" s="61"/>
    </row>
    <row r="5240" spans="6:16">
      <c r="F5240" s="63"/>
      <c r="G5240" s="62"/>
      <c r="I5240" s="61"/>
      <c r="K5240" s="62"/>
      <c r="L5240" s="62"/>
      <c r="P5240" s="61"/>
    </row>
    <row r="5241" spans="6:16">
      <c r="F5241" s="63"/>
      <c r="G5241" s="62"/>
      <c r="I5241" s="61"/>
      <c r="K5241" s="62"/>
      <c r="L5241" s="62"/>
      <c r="P5241" s="61"/>
    </row>
    <row r="5242" spans="6:16">
      <c r="F5242" s="63"/>
      <c r="G5242" s="62"/>
      <c r="I5242" s="61"/>
      <c r="K5242" s="62"/>
      <c r="L5242" s="62"/>
      <c r="P5242" s="61"/>
    </row>
    <row r="5243" spans="6:16">
      <c r="F5243" s="63"/>
      <c r="G5243" s="62"/>
      <c r="I5243" s="61"/>
      <c r="K5243" s="62"/>
      <c r="L5243" s="62"/>
      <c r="P5243" s="61"/>
    </row>
    <row r="5244" spans="6:16">
      <c r="F5244" s="63"/>
      <c r="G5244" s="62"/>
      <c r="I5244" s="61"/>
      <c r="K5244" s="62"/>
      <c r="L5244" s="62"/>
      <c r="P5244" s="61"/>
    </row>
    <row r="5245" spans="6:16">
      <c r="F5245" s="63"/>
      <c r="G5245" s="62"/>
      <c r="I5245" s="61"/>
      <c r="K5245" s="62"/>
      <c r="L5245" s="62"/>
      <c r="P5245" s="61"/>
    </row>
    <row r="5246" spans="6:16">
      <c r="F5246" s="63"/>
      <c r="G5246" s="62"/>
      <c r="I5246" s="61"/>
      <c r="K5246" s="62"/>
      <c r="L5246" s="62"/>
      <c r="P5246" s="61"/>
    </row>
    <row r="5247" spans="6:16">
      <c r="F5247" s="63"/>
      <c r="G5247" s="62"/>
      <c r="I5247" s="61"/>
      <c r="K5247" s="62"/>
      <c r="L5247" s="62"/>
      <c r="P5247" s="61"/>
    </row>
    <row r="5248" spans="6:16">
      <c r="F5248" s="63"/>
      <c r="G5248" s="62"/>
      <c r="I5248" s="61"/>
      <c r="K5248" s="62"/>
      <c r="L5248" s="62"/>
      <c r="P5248" s="61"/>
    </row>
    <row r="5249" spans="6:16">
      <c r="F5249" s="63"/>
      <c r="G5249" s="62"/>
      <c r="I5249" s="61"/>
      <c r="K5249" s="62"/>
      <c r="L5249" s="62"/>
      <c r="P5249" s="61"/>
    </row>
    <row r="5250" spans="6:16">
      <c r="F5250" s="63"/>
      <c r="G5250" s="62"/>
      <c r="I5250" s="61"/>
      <c r="K5250" s="62"/>
      <c r="L5250" s="62"/>
      <c r="P5250" s="61"/>
    </row>
    <row r="5251" spans="6:16">
      <c r="F5251" s="63"/>
      <c r="G5251" s="62"/>
      <c r="I5251" s="61"/>
      <c r="K5251" s="62"/>
      <c r="L5251" s="62"/>
      <c r="P5251" s="61"/>
    </row>
    <row r="5252" spans="6:16">
      <c r="F5252" s="63"/>
      <c r="G5252" s="62"/>
      <c r="I5252" s="61"/>
      <c r="K5252" s="62"/>
      <c r="L5252" s="62"/>
      <c r="P5252" s="61"/>
    </row>
    <row r="5253" spans="6:16">
      <c r="F5253" s="63"/>
      <c r="G5253" s="62"/>
      <c r="I5253" s="61"/>
      <c r="K5253" s="62"/>
      <c r="L5253" s="62"/>
      <c r="P5253" s="61"/>
    </row>
    <row r="5254" spans="6:16">
      <c r="F5254" s="63"/>
      <c r="G5254" s="62"/>
      <c r="I5254" s="61"/>
      <c r="K5254" s="62"/>
      <c r="L5254" s="62"/>
      <c r="P5254" s="61"/>
    </row>
    <row r="5255" spans="6:16">
      <c r="F5255" s="63"/>
      <c r="G5255" s="62"/>
      <c r="I5255" s="61"/>
      <c r="K5255" s="62"/>
      <c r="L5255" s="62"/>
      <c r="P5255" s="61"/>
    </row>
    <row r="5256" spans="6:16">
      <c r="F5256" s="63"/>
      <c r="G5256" s="62"/>
      <c r="I5256" s="61"/>
      <c r="K5256" s="62"/>
      <c r="L5256" s="62"/>
      <c r="P5256" s="61"/>
    </row>
    <row r="5257" spans="6:16">
      <c r="F5257" s="63"/>
      <c r="G5257" s="62"/>
      <c r="I5257" s="61"/>
      <c r="K5257" s="62"/>
      <c r="L5257" s="62"/>
      <c r="P5257" s="61"/>
    </row>
    <row r="5258" spans="6:16">
      <c r="F5258" s="63"/>
      <c r="G5258" s="62"/>
      <c r="I5258" s="61"/>
      <c r="K5258" s="62"/>
      <c r="L5258" s="62"/>
      <c r="P5258" s="61"/>
    </row>
    <row r="5259" spans="6:16">
      <c r="F5259" s="63"/>
      <c r="G5259" s="62"/>
      <c r="I5259" s="61"/>
      <c r="K5259" s="62"/>
      <c r="L5259" s="62"/>
      <c r="P5259" s="61"/>
    </row>
    <row r="5260" spans="6:16">
      <c r="F5260" s="63"/>
      <c r="G5260" s="62"/>
      <c r="I5260" s="61"/>
      <c r="K5260" s="62"/>
      <c r="L5260" s="62"/>
      <c r="P5260" s="61"/>
    </row>
    <row r="5261" spans="6:16">
      <c r="F5261" s="63"/>
      <c r="G5261" s="62"/>
      <c r="I5261" s="61"/>
      <c r="K5261" s="62"/>
      <c r="L5261" s="62"/>
      <c r="P5261" s="61"/>
    </row>
    <row r="5262" spans="6:16">
      <c r="F5262" s="63"/>
      <c r="G5262" s="62"/>
      <c r="I5262" s="61"/>
      <c r="K5262" s="62"/>
      <c r="L5262" s="62"/>
      <c r="P5262" s="61"/>
    </row>
    <row r="5263" spans="6:16">
      <c r="F5263" s="63"/>
      <c r="G5263" s="62"/>
      <c r="I5263" s="61"/>
      <c r="K5263" s="62"/>
      <c r="L5263" s="62"/>
      <c r="P5263" s="61"/>
    </row>
    <row r="5264" spans="6:16">
      <c r="F5264" s="63"/>
      <c r="G5264" s="62"/>
      <c r="I5264" s="61"/>
      <c r="K5264" s="62"/>
      <c r="L5264" s="62"/>
      <c r="P5264" s="61"/>
    </row>
    <row r="5265" spans="6:16">
      <c r="F5265" s="63"/>
      <c r="G5265" s="62"/>
      <c r="I5265" s="61"/>
      <c r="K5265" s="62"/>
      <c r="L5265" s="62"/>
      <c r="P5265" s="61"/>
    </row>
    <row r="5266" spans="6:16">
      <c r="F5266" s="63"/>
      <c r="G5266" s="62"/>
      <c r="I5266" s="61"/>
      <c r="K5266" s="62"/>
      <c r="L5266" s="62"/>
      <c r="P5266" s="61"/>
    </row>
    <row r="5267" spans="6:16">
      <c r="F5267" s="63"/>
      <c r="G5267" s="62"/>
      <c r="I5267" s="61"/>
      <c r="K5267" s="62"/>
      <c r="L5267" s="62"/>
      <c r="P5267" s="61"/>
    </row>
    <row r="5268" spans="6:16">
      <c r="F5268" s="63"/>
      <c r="G5268" s="62"/>
      <c r="I5268" s="61"/>
      <c r="K5268" s="62"/>
      <c r="L5268" s="62"/>
      <c r="P5268" s="61"/>
    </row>
    <row r="5269" spans="6:16">
      <c r="F5269" s="63"/>
      <c r="G5269" s="62"/>
      <c r="I5269" s="61"/>
      <c r="K5269" s="62"/>
      <c r="L5269" s="62"/>
      <c r="P5269" s="61"/>
    </row>
    <row r="5270" spans="6:16">
      <c r="F5270" s="63"/>
      <c r="G5270" s="62"/>
      <c r="I5270" s="61"/>
      <c r="K5270" s="62"/>
      <c r="L5270" s="62"/>
      <c r="P5270" s="61"/>
    </row>
    <row r="5271" spans="6:16">
      <c r="F5271" s="63"/>
      <c r="G5271" s="62"/>
      <c r="I5271" s="61"/>
      <c r="K5271" s="62"/>
      <c r="L5271" s="62"/>
      <c r="P5271" s="61"/>
    </row>
    <row r="5272" spans="6:16">
      <c r="F5272" s="63"/>
      <c r="G5272" s="62"/>
      <c r="I5272" s="61"/>
      <c r="K5272" s="62"/>
      <c r="L5272" s="62"/>
      <c r="P5272" s="61"/>
    </row>
    <row r="5273" spans="6:16">
      <c r="F5273" s="63"/>
      <c r="G5273" s="62"/>
      <c r="I5273" s="61"/>
      <c r="K5273" s="62"/>
      <c r="L5273" s="62"/>
      <c r="P5273" s="61"/>
    </row>
    <row r="5274" spans="6:16">
      <c r="F5274" s="63"/>
      <c r="G5274" s="62"/>
      <c r="I5274" s="61"/>
      <c r="K5274" s="62"/>
      <c r="L5274" s="62"/>
      <c r="P5274" s="61"/>
    </row>
    <row r="5275" spans="6:16">
      <c r="F5275" s="63"/>
      <c r="G5275" s="62"/>
      <c r="I5275" s="61"/>
      <c r="K5275" s="62"/>
      <c r="L5275" s="62"/>
      <c r="P5275" s="61"/>
    </row>
    <row r="5276" spans="6:16">
      <c r="F5276" s="63"/>
      <c r="G5276" s="62"/>
      <c r="I5276" s="61"/>
      <c r="K5276" s="62"/>
      <c r="L5276" s="62"/>
      <c r="P5276" s="61"/>
    </row>
    <row r="5277" spans="6:16">
      <c r="F5277" s="63"/>
      <c r="G5277" s="62"/>
      <c r="I5277" s="61"/>
      <c r="K5277" s="62"/>
      <c r="L5277" s="62"/>
      <c r="P5277" s="61"/>
    </row>
    <row r="5278" spans="6:16">
      <c r="F5278" s="63"/>
      <c r="G5278" s="62"/>
      <c r="I5278" s="61"/>
      <c r="K5278" s="62"/>
      <c r="L5278" s="62"/>
      <c r="P5278" s="61"/>
    </row>
    <row r="5279" spans="6:16">
      <c r="F5279" s="63"/>
      <c r="G5279" s="62"/>
      <c r="I5279" s="61"/>
      <c r="K5279" s="62"/>
      <c r="L5279" s="62"/>
      <c r="P5279" s="61"/>
    </row>
    <row r="5280" spans="6:16">
      <c r="F5280" s="63"/>
      <c r="G5280" s="62"/>
      <c r="I5280" s="61"/>
      <c r="K5280" s="62"/>
      <c r="L5280" s="62"/>
      <c r="P5280" s="61"/>
    </row>
    <row r="5281" spans="6:16">
      <c r="F5281" s="63"/>
      <c r="G5281" s="62"/>
      <c r="I5281" s="61"/>
      <c r="K5281" s="62"/>
      <c r="L5281" s="62"/>
      <c r="P5281" s="61"/>
    </row>
    <row r="5282" spans="6:16">
      <c r="F5282" s="63"/>
      <c r="G5282" s="62"/>
      <c r="I5282" s="61"/>
      <c r="K5282" s="62"/>
      <c r="L5282" s="62"/>
      <c r="P5282" s="61"/>
    </row>
    <row r="5283" spans="6:16">
      <c r="F5283" s="63"/>
      <c r="G5283" s="62"/>
      <c r="I5283" s="61"/>
      <c r="K5283" s="62"/>
      <c r="L5283" s="62"/>
      <c r="P5283" s="61"/>
    </row>
    <row r="5284" spans="6:16">
      <c r="F5284" s="63"/>
      <c r="G5284" s="62"/>
      <c r="I5284" s="61"/>
      <c r="K5284" s="62"/>
      <c r="L5284" s="62"/>
      <c r="P5284" s="61"/>
    </row>
    <row r="5285" spans="6:16">
      <c r="F5285" s="63"/>
      <c r="G5285" s="62"/>
      <c r="I5285" s="61"/>
      <c r="K5285" s="62"/>
      <c r="L5285" s="62"/>
      <c r="P5285" s="61"/>
    </row>
    <row r="5286" spans="6:16">
      <c r="F5286" s="63"/>
      <c r="G5286" s="62"/>
      <c r="I5286" s="61"/>
      <c r="K5286" s="62"/>
      <c r="L5286" s="62"/>
      <c r="P5286" s="61"/>
    </row>
    <row r="5287" spans="6:16">
      <c r="F5287" s="63"/>
      <c r="G5287" s="62"/>
      <c r="I5287" s="61"/>
      <c r="K5287" s="62"/>
      <c r="L5287" s="62"/>
      <c r="P5287" s="61"/>
    </row>
    <row r="5288" spans="6:16">
      <c r="F5288" s="63"/>
      <c r="G5288" s="62"/>
      <c r="I5288" s="61"/>
      <c r="K5288" s="62"/>
      <c r="L5288" s="62"/>
      <c r="P5288" s="61"/>
    </row>
    <row r="5289" spans="6:16">
      <c r="F5289" s="63"/>
      <c r="G5289" s="62"/>
      <c r="I5289" s="61"/>
      <c r="K5289" s="62"/>
      <c r="L5289" s="62"/>
      <c r="P5289" s="61"/>
    </row>
    <row r="5290" spans="6:16">
      <c r="F5290" s="63"/>
      <c r="G5290" s="62"/>
      <c r="I5290" s="61"/>
      <c r="K5290" s="62"/>
      <c r="L5290" s="62"/>
      <c r="P5290" s="61"/>
    </row>
    <row r="5291" spans="6:16">
      <c r="F5291" s="63"/>
      <c r="G5291" s="62"/>
      <c r="I5291" s="61"/>
      <c r="K5291" s="62"/>
      <c r="L5291" s="62"/>
      <c r="P5291" s="61"/>
    </row>
    <row r="5292" spans="6:16">
      <c r="F5292" s="63"/>
      <c r="G5292" s="62"/>
      <c r="I5292" s="61"/>
      <c r="K5292" s="62"/>
      <c r="L5292" s="62"/>
      <c r="P5292" s="61"/>
    </row>
    <row r="5293" spans="6:16">
      <c r="F5293" s="63"/>
      <c r="G5293" s="62"/>
      <c r="I5293" s="61"/>
      <c r="K5293" s="62"/>
      <c r="L5293" s="62"/>
      <c r="P5293" s="61"/>
    </row>
    <row r="5294" spans="6:16">
      <c r="F5294" s="63"/>
      <c r="G5294" s="62"/>
      <c r="I5294" s="61"/>
      <c r="K5294" s="62"/>
      <c r="L5294" s="62"/>
      <c r="P5294" s="61"/>
    </row>
    <row r="5295" spans="6:16">
      <c r="F5295" s="63"/>
      <c r="G5295" s="62"/>
      <c r="I5295" s="61"/>
      <c r="K5295" s="62"/>
      <c r="L5295" s="62"/>
      <c r="P5295" s="61"/>
    </row>
    <row r="5296" spans="6:16">
      <c r="F5296" s="63"/>
      <c r="G5296" s="62"/>
      <c r="I5296" s="61"/>
      <c r="K5296" s="62"/>
      <c r="L5296" s="62"/>
      <c r="P5296" s="61"/>
    </row>
    <row r="5297" spans="6:16">
      <c r="F5297" s="63"/>
      <c r="G5297" s="62"/>
      <c r="I5297" s="61"/>
      <c r="K5297" s="62"/>
      <c r="L5297" s="62"/>
      <c r="P5297" s="61"/>
    </row>
    <row r="5298" spans="6:16">
      <c r="F5298" s="63"/>
      <c r="G5298" s="62"/>
      <c r="I5298" s="61"/>
      <c r="K5298" s="62"/>
      <c r="L5298" s="62"/>
      <c r="P5298" s="61"/>
    </row>
    <row r="5299" spans="6:16">
      <c r="F5299" s="63"/>
      <c r="G5299" s="62"/>
      <c r="I5299" s="61"/>
      <c r="K5299" s="62"/>
      <c r="L5299" s="62"/>
      <c r="P5299" s="61"/>
    </row>
    <row r="5300" spans="6:16">
      <c r="F5300" s="63"/>
      <c r="G5300" s="62"/>
      <c r="I5300" s="61"/>
      <c r="K5300" s="62"/>
      <c r="L5300" s="62"/>
      <c r="P5300" s="61"/>
    </row>
    <row r="5301" spans="6:16">
      <c r="F5301" s="63"/>
      <c r="G5301" s="62"/>
      <c r="I5301" s="61"/>
      <c r="K5301" s="62"/>
      <c r="L5301" s="62"/>
      <c r="P5301" s="61"/>
    </row>
    <row r="5302" spans="6:16">
      <c r="F5302" s="63"/>
      <c r="G5302" s="62"/>
      <c r="I5302" s="61"/>
      <c r="K5302" s="62"/>
      <c r="L5302" s="62"/>
      <c r="P5302" s="61"/>
    </row>
    <row r="5303" spans="6:16">
      <c r="F5303" s="63"/>
      <c r="G5303" s="62"/>
      <c r="I5303" s="61"/>
      <c r="K5303" s="62"/>
      <c r="L5303" s="62"/>
      <c r="P5303" s="61"/>
    </row>
    <row r="5304" spans="6:16">
      <c r="F5304" s="63"/>
      <c r="G5304" s="62"/>
      <c r="I5304" s="61"/>
      <c r="K5304" s="62"/>
      <c r="L5304" s="62"/>
      <c r="P5304" s="61"/>
    </row>
    <row r="5305" spans="6:16">
      <c r="F5305" s="63"/>
      <c r="G5305" s="62"/>
      <c r="I5305" s="61"/>
      <c r="K5305" s="62"/>
      <c r="L5305" s="62"/>
      <c r="P5305" s="61"/>
    </row>
    <row r="5306" spans="6:16">
      <c r="F5306" s="63"/>
      <c r="G5306" s="62"/>
      <c r="I5306" s="61"/>
      <c r="K5306" s="62"/>
      <c r="L5306" s="62"/>
      <c r="P5306" s="61"/>
    </row>
    <row r="5307" spans="6:16">
      <c r="F5307" s="63"/>
      <c r="G5307" s="62"/>
      <c r="I5307" s="61"/>
      <c r="K5307" s="62"/>
      <c r="L5307" s="62"/>
      <c r="P5307" s="61"/>
    </row>
    <row r="5308" spans="6:16">
      <c r="F5308" s="63"/>
      <c r="G5308" s="62"/>
      <c r="I5308" s="61"/>
      <c r="K5308" s="62"/>
      <c r="L5308" s="62"/>
      <c r="P5308" s="61"/>
    </row>
    <row r="5309" spans="6:16">
      <c r="F5309" s="63"/>
      <c r="G5309" s="62"/>
      <c r="I5309" s="61"/>
      <c r="K5309" s="62"/>
      <c r="L5309" s="62"/>
      <c r="P5309" s="61"/>
    </row>
    <row r="5310" spans="6:16">
      <c r="F5310" s="63"/>
      <c r="G5310" s="62"/>
      <c r="I5310" s="61"/>
      <c r="K5310" s="62"/>
      <c r="L5310" s="62"/>
      <c r="P5310" s="61"/>
    </row>
    <row r="5311" spans="6:16">
      <c r="F5311" s="63"/>
      <c r="G5311" s="62"/>
      <c r="I5311" s="61"/>
      <c r="K5311" s="62"/>
      <c r="L5311" s="62"/>
      <c r="P5311" s="61"/>
    </row>
    <row r="5312" spans="6:16">
      <c r="F5312" s="63"/>
      <c r="G5312" s="62"/>
      <c r="I5312" s="61"/>
      <c r="K5312" s="62"/>
      <c r="L5312" s="62"/>
      <c r="P5312" s="61"/>
    </row>
    <row r="5313" spans="6:16">
      <c r="F5313" s="63"/>
      <c r="G5313" s="62"/>
      <c r="I5313" s="61"/>
      <c r="K5313" s="62"/>
      <c r="L5313" s="62"/>
      <c r="P5313" s="61"/>
    </row>
    <row r="5314" spans="6:16">
      <c r="F5314" s="63"/>
      <c r="G5314" s="62"/>
      <c r="I5314" s="61"/>
      <c r="K5314" s="62"/>
      <c r="L5314" s="62"/>
      <c r="P5314" s="61"/>
    </row>
    <row r="5315" spans="6:16">
      <c r="F5315" s="63"/>
      <c r="G5315" s="62"/>
      <c r="I5315" s="61"/>
      <c r="K5315" s="62"/>
      <c r="L5315" s="62"/>
      <c r="P5315" s="61"/>
    </row>
    <row r="5316" spans="6:16">
      <c r="F5316" s="63"/>
      <c r="G5316" s="62"/>
      <c r="I5316" s="61"/>
      <c r="K5316" s="62"/>
      <c r="L5316" s="62"/>
      <c r="P5316" s="61"/>
    </row>
    <row r="5317" spans="6:16">
      <c r="F5317" s="63"/>
      <c r="G5317" s="62"/>
      <c r="I5317" s="61"/>
      <c r="K5317" s="62"/>
      <c r="L5317" s="62"/>
      <c r="P5317" s="61"/>
    </row>
    <row r="5318" spans="6:16">
      <c r="F5318" s="63"/>
      <c r="G5318" s="62"/>
      <c r="I5318" s="61"/>
      <c r="K5318" s="62"/>
      <c r="L5318" s="62"/>
      <c r="P5318" s="61"/>
    </row>
    <row r="5319" spans="6:16">
      <c r="F5319" s="63"/>
      <c r="G5319" s="62"/>
      <c r="I5319" s="61"/>
      <c r="K5319" s="62"/>
      <c r="L5319" s="62"/>
      <c r="P5319" s="61"/>
    </row>
    <row r="5320" spans="6:16">
      <c r="F5320" s="63"/>
      <c r="G5320" s="62"/>
      <c r="I5320" s="61"/>
      <c r="K5320" s="62"/>
      <c r="L5320" s="62"/>
      <c r="P5320" s="61"/>
    </row>
    <row r="5321" spans="6:16">
      <c r="F5321" s="63"/>
      <c r="G5321" s="62"/>
      <c r="I5321" s="61"/>
      <c r="K5321" s="62"/>
      <c r="L5321" s="62"/>
      <c r="P5321" s="61"/>
    </row>
    <row r="5322" spans="6:16">
      <c r="F5322" s="63"/>
      <c r="G5322" s="62"/>
      <c r="I5322" s="61"/>
      <c r="K5322" s="62"/>
      <c r="L5322" s="62"/>
      <c r="P5322" s="61"/>
    </row>
    <row r="5323" spans="6:16">
      <c r="F5323" s="63"/>
      <c r="G5323" s="62"/>
      <c r="I5323" s="61"/>
      <c r="K5323" s="62"/>
      <c r="L5323" s="62"/>
      <c r="P5323" s="61"/>
    </row>
    <row r="5324" spans="6:16">
      <c r="F5324" s="63"/>
      <c r="G5324" s="62"/>
      <c r="I5324" s="61"/>
      <c r="K5324" s="62"/>
      <c r="L5324" s="62"/>
      <c r="P5324" s="61"/>
    </row>
    <row r="5325" spans="6:16">
      <c r="F5325" s="63"/>
      <c r="G5325" s="62"/>
      <c r="I5325" s="61"/>
      <c r="K5325" s="62"/>
      <c r="L5325" s="62"/>
      <c r="P5325" s="61"/>
    </row>
    <row r="5326" spans="6:16">
      <c r="F5326" s="63"/>
      <c r="G5326" s="62"/>
      <c r="I5326" s="61"/>
      <c r="K5326" s="62"/>
      <c r="L5326" s="62"/>
      <c r="P5326" s="61"/>
    </row>
    <row r="5327" spans="6:16">
      <c r="F5327" s="63"/>
      <c r="G5327" s="62"/>
      <c r="I5327" s="61"/>
      <c r="K5327" s="62"/>
      <c r="L5327" s="62"/>
      <c r="P5327" s="61"/>
    </row>
    <row r="5328" spans="6:16">
      <c r="F5328" s="63"/>
      <c r="G5328" s="62"/>
      <c r="I5328" s="61"/>
      <c r="K5328" s="62"/>
      <c r="L5328" s="62"/>
      <c r="P5328" s="61"/>
    </row>
    <row r="5329" spans="6:16">
      <c r="F5329" s="63"/>
      <c r="G5329" s="62"/>
      <c r="I5329" s="61"/>
      <c r="K5329" s="62"/>
      <c r="L5329" s="62"/>
      <c r="P5329" s="61"/>
    </row>
    <row r="5330" spans="6:16">
      <c r="F5330" s="63"/>
      <c r="G5330" s="62"/>
      <c r="I5330" s="61"/>
      <c r="K5330" s="62"/>
      <c r="L5330" s="62"/>
      <c r="P5330" s="61"/>
    </row>
    <row r="5331" spans="6:16">
      <c r="F5331" s="63"/>
      <c r="G5331" s="62"/>
      <c r="I5331" s="61"/>
      <c r="K5331" s="62"/>
      <c r="L5331" s="62"/>
      <c r="P5331" s="61"/>
    </row>
    <row r="5332" spans="6:16">
      <c r="F5332" s="63"/>
      <c r="G5332" s="62"/>
      <c r="I5332" s="61"/>
      <c r="K5332" s="62"/>
      <c r="L5332" s="62"/>
      <c r="P5332" s="61"/>
    </row>
    <row r="5333" spans="6:16">
      <c r="F5333" s="63"/>
      <c r="G5333" s="62"/>
      <c r="I5333" s="61"/>
      <c r="K5333" s="62"/>
      <c r="L5333" s="62"/>
      <c r="P5333" s="61"/>
    </row>
    <row r="5334" spans="6:16">
      <c r="F5334" s="63"/>
      <c r="G5334" s="62"/>
      <c r="I5334" s="61"/>
      <c r="K5334" s="62"/>
      <c r="L5334" s="62"/>
      <c r="P5334" s="61"/>
    </row>
    <row r="5335" spans="6:16">
      <c r="F5335" s="63"/>
      <c r="G5335" s="62"/>
      <c r="I5335" s="61"/>
      <c r="K5335" s="62"/>
      <c r="L5335" s="62"/>
      <c r="P5335" s="61"/>
    </row>
    <row r="5336" spans="6:16">
      <c r="F5336" s="63"/>
      <c r="G5336" s="62"/>
      <c r="I5336" s="61"/>
      <c r="K5336" s="62"/>
      <c r="L5336" s="62"/>
      <c r="P5336" s="61"/>
    </row>
    <row r="5337" spans="6:16">
      <c r="F5337" s="63"/>
      <c r="G5337" s="62"/>
      <c r="I5337" s="61"/>
      <c r="K5337" s="62"/>
      <c r="L5337" s="62"/>
      <c r="P5337" s="61"/>
    </row>
    <row r="5338" spans="6:16">
      <c r="F5338" s="63"/>
      <c r="G5338" s="62"/>
      <c r="I5338" s="61"/>
      <c r="K5338" s="62"/>
      <c r="L5338" s="62"/>
      <c r="P5338" s="61"/>
    </row>
    <row r="5339" spans="6:16">
      <c r="F5339" s="63"/>
      <c r="G5339" s="62"/>
      <c r="I5339" s="61"/>
      <c r="K5339" s="62"/>
      <c r="L5339" s="62"/>
      <c r="P5339" s="61"/>
    </row>
    <row r="5340" spans="6:16">
      <c r="F5340" s="63"/>
      <c r="G5340" s="62"/>
      <c r="I5340" s="61"/>
      <c r="K5340" s="62"/>
      <c r="L5340" s="62"/>
      <c r="P5340" s="61"/>
    </row>
    <row r="5341" spans="6:16">
      <c r="F5341" s="63"/>
      <c r="G5341" s="62"/>
      <c r="I5341" s="61"/>
      <c r="K5341" s="62"/>
      <c r="L5341" s="62"/>
      <c r="P5341" s="61"/>
    </row>
    <row r="5342" spans="6:16">
      <c r="F5342" s="63"/>
      <c r="G5342" s="62"/>
      <c r="I5342" s="61"/>
      <c r="K5342" s="62"/>
      <c r="L5342" s="62"/>
      <c r="P5342" s="61"/>
    </row>
    <row r="5343" spans="6:16">
      <c r="F5343" s="63"/>
      <c r="G5343" s="62"/>
      <c r="I5343" s="61"/>
      <c r="K5343" s="62"/>
      <c r="L5343" s="62"/>
      <c r="P5343" s="61"/>
    </row>
    <row r="5344" spans="6:16">
      <c r="F5344" s="63"/>
      <c r="G5344" s="62"/>
      <c r="I5344" s="61"/>
      <c r="K5344" s="62"/>
      <c r="L5344" s="62"/>
      <c r="P5344" s="61"/>
    </row>
    <row r="5345" spans="6:16">
      <c r="F5345" s="63"/>
      <c r="G5345" s="62"/>
      <c r="I5345" s="61"/>
      <c r="K5345" s="62"/>
      <c r="L5345" s="62"/>
      <c r="P5345" s="61"/>
    </row>
    <row r="5346" spans="6:16">
      <c r="F5346" s="63"/>
      <c r="G5346" s="62"/>
      <c r="I5346" s="61"/>
      <c r="K5346" s="62"/>
      <c r="L5346" s="62"/>
      <c r="P5346" s="61"/>
    </row>
    <row r="5347" spans="6:16">
      <c r="F5347" s="63"/>
      <c r="G5347" s="62"/>
      <c r="I5347" s="61"/>
      <c r="K5347" s="62"/>
      <c r="L5347" s="62"/>
      <c r="P5347" s="61"/>
    </row>
    <row r="5348" spans="6:16">
      <c r="F5348" s="63"/>
      <c r="G5348" s="62"/>
      <c r="I5348" s="61"/>
      <c r="K5348" s="62"/>
      <c r="L5348" s="62"/>
      <c r="P5348" s="61"/>
    </row>
    <row r="5349" spans="6:16">
      <c r="F5349" s="63"/>
      <c r="G5349" s="62"/>
      <c r="I5349" s="61"/>
      <c r="K5349" s="62"/>
      <c r="L5349" s="62"/>
      <c r="P5349" s="61"/>
    </row>
    <row r="5350" spans="6:16">
      <c r="F5350" s="63"/>
      <c r="G5350" s="62"/>
      <c r="I5350" s="61"/>
      <c r="K5350" s="62"/>
      <c r="L5350" s="62"/>
      <c r="P5350" s="61"/>
    </row>
    <row r="5351" spans="6:16">
      <c r="F5351" s="63"/>
      <c r="G5351" s="62"/>
      <c r="I5351" s="61"/>
      <c r="K5351" s="62"/>
      <c r="L5351" s="62"/>
      <c r="P5351" s="61"/>
    </row>
    <row r="5352" spans="6:16">
      <c r="F5352" s="63"/>
      <c r="G5352" s="62"/>
      <c r="I5352" s="61"/>
      <c r="K5352" s="62"/>
      <c r="L5352" s="62"/>
      <c r="P5352" s="61"/>
    </row>
    <row r="5353" spans="6:16">
      <c r="F5353" s="63"/>
      <c r="G5353" s="62"/>
      <c r="I5353" s="61"/>
      <c r="K5353" s="62"/>
      <c r="L5353" s="62"/>
      <c r="P5353" s="61"/>
    </row>
    <row r="5354" spans="6:16">
      <c r="F5354" s="63"/>
      <c r="G5354" s="62"/>
      <c r="I5354" s="61"/>
      <c r="K5354" s="62"/>
      <c r="L5354" s="62"/>
      <c r="P5354" s="61"/>
    </row>
    <row r="5355" spans="6:16">
      <c r="F5355" s="63"/>
      <c r="G5355" s="62"/>
      <c r="I5355" s="61"/>
      <c r="K5355" s="62"/>
      <c r="L5355" s="62"/>
      <c r="P5355" s="61"/>
    </row>
    <row r="5356" spans="6:16">
      <c r="F5356" s="63"/>
      <c r="G5356" s="62"/>
      <c r="I5356" s="61"/>
      <c r="K5356" s="62"/>
      <c r="L5356" s="62"/>
      <c r="P5356" s="61"/>
    </row>
    <row r="5357" spans="6:16">
      <c r="F5357" s="63"/>
      <c r="G5357" s="62"/>
      <c r="I5357" s="61"/>
      <c r="K5357" s="62"/>
      <c r="L5357" s="62"/>
      <c r="P5357" s="61"/>
    </row>
    <row r="5358" spans="6:16">
      <c r="F5358" s="63"/>
      <c r="G5358" s="62"/>
      <c r="I5358" s="61"/>
      <c r="K5358" s="62"/>
      <c r="L5358" s="62"/>
      <c r="P5358" s="61"/>
    </row>
    <row r="5359" spans="6:16">
      <c r="F5359" s="63"/>
      <c r="G5359" s="62"/>
      <c r="I5359" s="61"/>
      <c r="K5359" s="62"/>
      <c r="L5359" s="62"/>
      <c r="P5359" s="61"/>
    </row>
    <row r="5360" spans="6:16">
      <c r="F5360" s="63"/>
      <c r="G5360" s="62"/>
      <c r="I5360" s="61"/>
      <c r="K5360" s="62"/>
      <c r="L5360" s="62"/>
      <c r="P5360" s="61"/>
    </row>
    <row r="5361" spans="6:16">
      <c r="F5361" s="63"/>
      <c r="G5361" s="62"/>
      <c r="I5361" s="61"/>
      <c r="K5361" s="62"/>
      <c r="L5361" s="62"/>
      <c r="P5361" s="61"/>
    </row>
    <row r="5362" spans="6:16">
      <c r="F5362" s="63"/>
      <c r="G5362" s="62"/>
      <c r="I5362" s="61"/>
      <c r="K5362" s="62"/>
      <c r="L5362" s="62"/>
      <c r="P5362" s="61"/>
    </row>
    <row r="5363" spans="6:16">
      <c r="F5363" s="63"/>
      <c r="G5363" s="62"/>
      <c r="I5363" s="61"/>
      <c r="K5363" s="62"/>
      <c r="L5363" s="62"/>
      <c r="P5363" s="61"/>
    </row>
    <row r="5364" spans="6:16">
      <c r="F5364" s="63"/>
      <c r="G5364" s="62"/>
      <c r="I5364" s="61"/>
      <c r="K5364" s="62"/>
      <c r="L5364" s="62"/>
      <c r="P5364" s="61"/>
    </row>
    <row r="5365" spans="6:16">
      <c r="F5365" s="63"/>
      <c r="G5365" s="62"/>
      <c r="I5365" s="61"/>
      <c r="K5365" s="62"/>
      <c r="L5365" s="62"/>
      <c r="P5365" s="61"/>
    </row>
    <row r="5366" spans="6:16">
      <c r="F5366" s="63"/>
      <c r="G5366" s="62"/>
      <c r="I5366" s="61"/>
      <c r="K5366" s="62"/>
      <c r="L5366" s="62"/>
      <c r="P5366" s="61"/>
    </row>
    <row r="5367" spans="6:16">
      <c r="F5367" s="63"/>
      <c r="G5367" s="62"/>
      <c r="I5367" s="61"/>
      <c r="K5367" s="62"/>
      <c r="L5367" s="62"/>
      <c r="P5367" s="61"/>
    </row>
    <row r="5368" spans="6:16">
      <c r="F5368" s="63"/>
      <c r="G5368" s="62"/>
      <c r="I5368" s="61"/>
      <c r="K5368" s="62"/>
      <c r="L5368" s="62"/>
      <c r="P5368" s="61"/>
    </row>
    <row r="5369" spans="6:16">
      <c r="F5369" s="63"/>
      <c r="G5369" s="62"/>
      <c r="I5369" s="61"/>
      <c r="K5369" s="62"/>
      <c r="L5369" s="62"/>
      <c r="P5369" s="61"/>
    </row>
    <row r="5370" spans="6:16">
      <c r="F5370" s="63"/>
      <c r="G5370" s="62"/>
      <c r="I5370" s="61"/>
      <c r="K5370" s="62"/>
      <c r="L5370" s="62"/>
      <c r="P5370" s="61"/>
    </row>
    <row r="5371" spans="6:16">
      <c r="F5371" s="63"/>
      <c r="G5371" s="62"/>
      <c r="I5371" s="61"/>
      <c r="K5371" s="62"/>
      <c r="L5371" s="62"/>
      <c r="P5371" s="61"/>
    </row>
    <row r="5372" spans="6:16">
      <c r="F5372" s="63"/>
      <c r="G5372" s="62"/>
      <c r="I5372" s="61"/>
      <c r="K5372" s="62"/>
      <c r="L5372" s="62"/>
      <c r="P5372" s="61"/>
    </row>
    <row r="5373" spans="6:16">
      <c r="F5373" s="63"/>
      <c r="G5373" s="62"/>
      <c r="I5373" s="61"/>
      <c r="K5373" s="62"/>
      <c r="L5373" s="62"/>
      <c r="P5373" s="61"/>
    </row>
    <row r="5374" spans="6:16">
      <c r="F5374" s="63"/>
      <c r="G5374" s="62"/>
      <c r="I5374" s="61"/>
      <c r="K5374" s="62"/>
      <c r="L5374" s="62"/>
      <c r="P5374" s="61"/>
    </row>
    <row r="5375" spans="6:16">
      <c r="F5375" s="63"/>
      <c r="G5375" s="62"/>
      <c r="I5375" s="61"/>
      <c r="K5375" s="62"/>
      <c r="L5375" s="62"/>
      <c r="P5375" s="61"/>
    </row>
    <row r="5376" spans="6:16">
      <c r="F5376" s="63"/>
      <c r="G5376" s="62"/>
      <c r="I5376" s="61"/>
      <c r="K5376" s="62"/>
      <c r="L5376" s="62"/>
      <c r="P5376" s="61"/>
    </row>
    <row r="5377" spans="6:16">
      <c r="F5377" s="63"/>
      <c r="G5377" s="62"/>
      <c r="I5377" s="61"/>
      <c r="K5377" s="62"/>
      <c r="L5377" s="62"/>
      <c r="P5377" s="61"/>
    </row>
    <row r="5378" spans="6:16">
      <c r="F5378" s="63"/>
      <c r="G5378" s="62"/>
      <c r="I5378" s="61"/>
      <c r="K5378" s="62"/>
      <c r="L5378" s="62"/>
      <c r="P5378" s="61"/>
    </row>
    <row r="5379" spans="6:16">
      <c r="F5379" s="63"/>
      <c r="G5379" s="62"/>
      <c r="I5379" s="61"/>
      <c r="K5379" s="62"/>
      <c r="L5379" s="62"/>
      <c r="P5379" s="61"/>
    </row>
    <row r="5380" spans="6:16">
      <c r="F5380" s="63"/>
      <c r="G5380" s="62"/>
      <c r="I5380" s="61"/>
      <c r="K5380" s="62"/>
      <c r="L5380" s="62"/>
      <c r="P5380" s="61"/>
    </row>
    <row r="5381" spans="6:16">
      <c r="F5381" s="63"/>
      <c r="G5381" s="62"/>
      <c r="I5381" s="61"/>
      <c r="K5381" s="62"/>
      <c r="L5381" s="62"/>
      <c r="P5381" s="61"/>
    </row>
    <row r="5382" spans="6:16">
      <c r="F5382" s="63"/>
      <c r="G5382" s="62"/>
      <c r="I5382" s="61"/>
      <c r="K5382" s="62"/>
      <c r="L5382" s="62"/>
      <c r="P5382" s="61"/>
    </row>
    <row r="5383" spans="6:16">
      <c r="F5383" s="63"/>
      <c r="G5383" s="62"/>
      <c r="I5383" s="61"/>
      <c r="K5383" s="62"/>
      <c r="L5383" s="62"/>
      <c r="P5383" s="61"/>
    </row>
    <row r="5384" spans="6:16">
      <c r="F5384" s="63"/>
      <c r="G5384" s="62"/>
      <c r="I5384" s="61"/>
      <c r="K5384" s="62"/>
      <c r="L5384" s="62"/>
      <c r="P5384" s="61"/>
    </row>
    <row r="5385" spans="6:16">
      <c r="F5385" s="63"/>
      <c r="G5385" s="62"/>
      <c r="I5385" s="61"/>
      <c r="K5385" s="62"/>
      <c r="L5385" s="62"/>
      <c r="P5385" s="61"/>
    </row>
    <row r="5386" spans="6:16">
      <c r="F5386" s="63"/>
      <c r="G5386" s="62"/>
      <c r="I5386" s="61"/>
      <c r="K5386" s="62"/>
      <c r="L5386" s="62"/>
      <c r="P5386" s="61"/>
    </row>
    <row r="5387" spans="6:16">
      <c r="F5387" s="63"/>
      <c r="G5387" s="62"/>
      <c r="I5387" s="61"/>
      <c r="K5387" s="62"/>
      <c r="L5387" s="62"/>
      <c r="P5387" s="61"/>
    </row>
    <row r="5388" spans="6:16">
      <c r="F5388" s="63"/>
      <c r="G5388" s="62"/>
      <c r="I5388" s="61"/>
      <c r="K5388" s="62"/>
      <c r="L5388" s="62"/>
      <c r="P5388" s="61"/>
    </row>
    <row r="5389" spans="6:16">
      <c r="F5389" s="63"/>
      <c r="G5389" s="62"/>
      <c r="I5389" s="61"/>
      <c r="K5389" s="62"/>
      <c r="L5389" s="62"/>
      <c r="P5389" s="61"/>
    </row>
    <row r="5390" spans="6:16">
      <c r="F5390" s="63"/>
      <c r="G5390" s="62"/>
      <c r="I5390" s="61"/>
      <c r="K5390" s="62"/>
      <c r="L5390" s="62"/>
      <c r="P5390" s="61"/>
    </row>
    <row r="5391" spans="6:16">
      <c r="F5391" s="63"/>
      <c r="G5391" s="62"/>
      <c r="I5391" s="61"/>
      <c r="K5391" s="62"/>
      <c r="L5391" s="62"/>
      <c r="P5391" s="61"/>
    </row>
    <row r="5392" spans="6:16">
      <c r="F5392" s="63"/>
      <c r="G5392" s="62"/>
      <c r="I5392" s="61"/>
      <c r="K5392" s="62"/>
      <c r="L5392" s="62"/>
      <c r="P5392" s="61"/>
    </row>
    <row r="5393" spans="6:16">
      <c r="F5393" s="63"/>
      <c r="G5393" s="62"/>
      <c r="I5393" s="61"/>
      <c r="K5393" s="62"/>
      <c r="L5393" s="62"/>
      <c r="P5393" s="61"/>
    </row>
    <row r="5394" spans="6:16">
      <c r="F5394" s="63"/>
      <c r="G5394" s="62"/>
      <c r="I5394" s="61"/>
      <c r="K5394" s="62"/>
      <c r="L5394" s="62"/>
      <c r="P5394" s="61"/>
    </row>
    <row r="5395" spans="6:16">
      <c r="F5395" s="63"/>
      <c r="G5395" s="62"/>
      <c r="I5395" s="61"/>
      <c r="K5395" s="62"/>
      <c r="L5395" s="62"/>
      <c r="P5395" s="61"/>
    </row>
    <row r="5396" spans="6:16">
      <c r="F5396" s="63"/>
      <c r="G5396" s="62"/>
      <c r="I5396" s="61"/>
      <c r="K5396" s="62"/>
      <c r="L5396" s="62"/>
      <c r="P5396" s="61"/>
    </row>
    <row r="5397" spans="6:16">
      <c r="F5397" s="63"/>
      <c r="G5397" s="62"/>
      <c r="I5397" s="61"/>
      <c r="K5397" s="62"/>
      <c r="L5397" s="62"/>
      <c r="P5397" s="61"/>
    </row>
    <row r="5398" spans="6:16">
      <c r="F5398" s="63"/>
      <c r="G5398" s="62"/>
      <c r="I5398" s="61"/>
      <c r="K5398" s="62"/>
      <c r="L5398" s="62"/>
      <c r="P5398" s="61"/>
    </row>
    <row r="5399" spans="6:16">
      <c r="F5399" s="63"/>
      <c r="G5399" s="62"/>
      <c r="I5399" s="61"/>
      <c r="K5399" s="62"/>
      <c r="L5399" s="62"/>
      <c r="P5399" s="61"/>
    </row>
    <row r="5400" spans="6:16">
      <c r="F5400" s="63"/>
      <c r="G5400" s="62"/>
      <c r="I5400" s="61"/>
      <c r="K5400" s="62"/>
      <c r="L5400" s="62"/>
      <c r="P5400" s="61"/>
    </row>
    <row r="5401" spans="6:16">
      <c r="F5401" s="63"/>
      <c r="G5401" s="62"/>
      <c r="I5401" s="61"/>
      <c r="K5401" s="62"/>
      <c r="L5401" s="62"/>
      <c r="P5401" s="61"/>
    </row>
    <row r="5402" spans="6:16">
      <c r="F5402" s="63"/>
      <c r="G5402" s="62"/>
      <c r="I5402" s="61"/>
      <c r="K5402" s="62"/>
      <c r="L5402" s="62"/>
      <c r="P5402" s="61"/>
    </row>
    <row r="5403" spans="6:16">
      <c r="F5403" s="63"/>
      <c r="G5403" s="62"/>
      <c r="I5403" s="61"/>
      <c r="K5403" s="62"/>
      <c r="L5403" s="62"/>
      <c r="P5403" s="61"/>
    </row>
    <row r="5404" spans="6:16">
      <c r="F5404" s="63"/>
      <c r="G5404" s="62"/>
      <c r="I5404" s="61"/>
      <c r="K5404" s="62"/>
      <c r="L5404" s="62"/>
      <c r="P5404" s="61"/>
    </row>
    <row r="5405" spans="6:16">
      <c r="F5405" s="63"/>
      <c r="G5405" s="62"/>
      <c r="I5405" s="61"/>
      <c r="K5405" s="62"/>
      <c r="L5405" s="62"/>
      <c r="P5405" s="61"/>
    </row>
    <row r="5406" spans="6:16">
      <c r="F5406" s="63"/>
      <c r="G5406" s="62"/>
      <c r="I5406" s="61"/>
      <c r="K5406" s="62"/>
      <c r="L5406" s="62"/>
      <c r="P5406" s="61"/>
    </row>
    <row r="5407" spans="6:16">
      <c r="F5407" s="63"/>
      <c r="G5407" s="62"/>
      <c r="I5407" s="61"/>
      <c r="K5407" s="62"/>
      <c r="L5407" s="62"/>
      <c r="P5407" s="61"/>
    </row>
    <row r="5408" spans="6:16">
      <c r="F5408" s="63"/>
      <c r="G5408" s="62"/>
      <c r="I5408" s="61"/>
      <c r="K5408" s="62"/>
      <c r="L5408" s="62"/>
      <c r="P5408" s="61"/>
    </row>
    <row r="5409" spans="6:16">
      <c r="F5409" s="63"/>
      <c r="G5409" s="62"/>
      <c r="I5409" s="61"/>
      <c r="K5409" s="62"/>
      <c r="L5409" s="62"/>
      <c r="P5409" s="61"/>
    </row>
    <row r="5410" spans="6:16">
      <c r="F5410" s="63"/>
      <c r="G5410" s="62"/>
      <c r="I5410" s="61"/>
      <c r="K5410" s="62"/>
      <c r="L5410" s="62"/>
      <c r="P5410" s="61"/>
    </row>
    <row r="5411" spans="6:16">
      <c r="F5411" s="63"/>
      <c r="G5411" s="62"/>
      <c r="I5411" s="61"/>
      <c r="K5411" s="62"/>
      <c r="L5411" s="62"/>
      <c r="P5411" s="61"/>
    </row>
    <row r="5412" spans="6:16">
      <c r="F5412" s="63"/>
      <c r="G5412" s="62"/>
      <c r="I5412" s="61"/>
      <c r="K5412" s="62"/>
      <c r="L5412" s="62"/>
      <c r="P5412" s="61"/>
    </row>
    <row r="5413" spans="6:16">
      <c r="F5413" s="63"/>
      <c r="G5413" s="62"/>
      <c r="I5413" s="61"/>
      <c r="K5413" s="62"/>
      <c r="L5413" s="62"/>
      <c r="P5413" s="61"/>
    </row>
    <row r="5414" spans="6:16">
      <c r="F5414" s="63"/>
      <c r="G5414" s="62"/>
      <c r="I5414" s="61"/>
      <c r="K5414" s="62"/>
      <c r="L5414" s="62"/>
      <c r="P5414" s="61"/>
    </row>
    <row r="5415" spans="6:16">
      <c r="F5415" s="63"/>
      <c r="G5415" s="62"/>
      <c r="I5415" s="61"/>
      <c r="K5415" s="62"/>
      <c r="L5415" s="62"/>
      <c r="P5415" s="61"/>
    </row>
    <row r="5416" spans="6:16">
      <c r="F5416" s="63"/>
      <c r="G5416" s="62"/>
      <c r="I5416" s="61"/>
      <c r="K5416" s="62"/>
      <c r="L5416" s="62"/>
      <c r="P5416" s="61"/>
    </row>
    <row r="5417" spans="6:16">
      <c r="F5417" s="63"/>
      <c r="G5417" s="62"/>
      <c r="I5417" s="61"/>
      <c r="K5417" s="62"/>
      <c r="L5417" s="62"/>
      <c r="P5417" s="61"/>
    </row>
    <row r="5418" spans="6:16">
      <c r="F5418" s="63"/>
      <c r="G5418" s="62"/>
      <c r="I5418" s="61"/>
      <c r="K5418" s="62"/>
      <c r="L5418" s="62"/>
      <c r="P5418" s="61"/>
    </row>
    <row r="5419" spans="6:16">
      <c r="F5419" s="63"/>
      <c r="G5419" s="62"/>
      <c r="I5419" s="61"/>
      <c r="K5419" s="62"/>
      <c r="L5419" s="62"/>
      <c r="P5419" s="61"/>
    </row>
    <row r="5420" spans="6:16">
      <c r="F5420" s="63"/>
      <c r="G5420" s="62"/>
      <c r="I5420" s="61"/>
      <c r="K5420" s="62"/>
      <c r="L5420" s="62"/>
      <c r="P5420" s="61"/>
    </row>
    <row r="5421" spans="6:16">
      <c r="F5421" s="63"/>
      <c r="G5421" s="62"/>
      <c r="I5421" s="61"/>
      <c r="K5421" s="62"/>
      <c r="L5421" s="62"/>
      <c r="P5421" s="61"/>
    </row>
    <row r="5422" spans="6:16">
      <c r="F5422" s="63"/>
      <c r="G5422" s="62"/>
      <c r="I5422" s="61"/>
      <c r="K5422" s="62"/>
      <c r="L5422" s="62"/>
      <c r="P5422" s="61"/>
    </row>
    <row r="5423" spans="6:16">
      <c r="F5423" s="63"/>
      <c r="G5423" s="62"/>
      <c r="I5423" s="61"/>
      <c r="K5423" s="62"/>
      <c r="L5423" s="62"/>
      <c r="P5423" s="61"/>
    </row>
    <row r="5424" spans="6:16">
      <c r="F5424" s="63"/>
      <c r="G5424" s="62"/>
      <c r="I5424" s="61"/>
      <c r="K5424" s="62"/>
      <c r="L5424" s="62"/>
      <c r="P5424" s="61"/>
    </row>
    <row r="5425" spans="6:16">
      <c r="F5425" s="63"/>
      <c r="G5425" s="62"/>
      <c r="I5425" s="61"/>
      <c r="K5425" s="62"/>
      <c r="L5425" s="62"/>
      <c r="P5425" s="61"/>
    </row>
    <row r="5426" spans="6:16">
      <c r="F5426" s="63"/>
      <c r="G5426" s="62"/>
      <c r="I5426" s="61"/>
      <c r="K5426" s="62"/>
      <c r="L5426" s="62"/>
      <c r="P5426" s="61"/>
    </row>
    <row r="5427" spans="6:16">
      <c r="F5427" s="63"/>
      <c r="G5427" s="62"/>
      <c r="I5427" s="61"/>
      <c r="K5427" s="62"/>
      <c r="L5427" s="62"/>
      <c r="P5427" s="61"/>
    </row>
    <row r="5428" spans="6:16">
      <c r="F5428" s="63"/>
      <c r="G5428" s="62"/>
      <c r="I5428" s="61"/>
      <c r="K5428" s="62"/>
      <c r="L5428" s="62"/>
      <c r="P5428" s="61"/>
    </row>
    <row r="5429" spans="6:16">
      <c r="F5429" s="63"/>
      <c r="G5429" s="62"/>
      <c r="I5429" s="61"/>
      <c r="K5429" s="62"/>
      <c r="L5429" s="62"/>
      <c r="P5429" s="61"/>
    </row>
    <row r="5430" spans="6:16">
      <c r="F5430" s="63"/>
      <c r="G5430" s="62"/>
      <c r="I5430" s="61"/>
      <c r="K5430" s="62"/>
      <c r="L5430" s="62"/>
      <c r="P5430" s="61"/>
    </row>
    <row r="5431" spans="6:16">
      <c r="F5431" s="63"/>
      <c r="G5431" s="62"/>
      <c r="I5431" s="61"/>
      <c r="K5431" s="62"/>
      <c r="L5431" s="62"/>
      <c r="P5431" s="61"/>
    </row>
    <row r="5432" spans="6:16">
      <c r="F5432" s="63"/>
      <c r="G5432" s="62"/>
      <c r="I5432" s="61"/>
      <c r="K5432" s="62"/>
      <c r="L5432" s="62"/>
      <c r="P5432" s="61"/>
    </row>
    <row r="5433" spans="6:16">
      <c r="F5433" s="63"/>
      <c r="G5433" s="62"/>
      <c r="I5433" s="61"/>
      <c r="K5433" s="62"/>
      <c r="L5433" s="62"/>
      <c r="P5433" s="61"/>
    </row>
    <row r="5434" spans="6:16">
      <c r="F5434" s="63"/>
      <c r="G5434" s="62"/>
      <c r="I5434" s="61"/>
      <c r="K5434" s="62"/>
      <c r="L5434" s="62"/>
      <c r="P5434" s="61"/>
    </row>
    <row r="5435" spans="6:16">
      <c r="F5435" s="63"/>
      <c r="G5435" s="62"/>
      <c r="I5435" s="61"/>
      <c r="K5435" s="62"/>
      <c r="L5435" s="62"/>
      <c r="P5435" s="61"/>
    </row>
    <row r="5436" spans="6:16">
      <c r="F5436" s="63"/>
      <c r="G5436" s="62"/>
      <c r="I5436" s="61"/>
      <c r="K5436" s="62"/>
      <c r="L5436" s="62"/>
      <c r="P5436" s="61"/>
    </row>
    <row r="5437" spans="6:16">
      <c r="F5437" s="63"/>
      <c r="G5437" s="62"/>
      <c r="I5437" s="61"/>
      <c r="K5437" s="62"/>
      <c r="L5437" s="62"/>
      <c r="P5437" s="61"/>
    </row>
    <row r="5438" spans="6:16">
      <c r="F5438" s="63"/>
      <c r="G5438" s="62"/>
      <c r="I5438" s="61"/>
      <c r="K5438" s="62"/>
      <c r="L5438" s="62"/>
      <c r="P5438" s="61"/>
    </row>
    <row r="5439" spans="6:16">
      <c r="F5439" s="63"/>
      <c r="G5439" s="62"/>
      <c r="I5439" s="61"/>
      <c r="K5439" s="62"/>
      <c r="L5439" s="62"/>
      <c r="P5439" s="61"/>
    </row>
    <row r="5440" spans="6:16">
      <c r="F5440" s="63"/>
      <c r="G5440" s="62"/>
      <c r="I5440" s="61"/>
      <c r="K5440" s="62"/>
      <c r="L5440" s="62"/>
      <c r="P5440" s="61"/>
    </row>
    <row r="5441" spans="6:16">
      <c r="F5441" s="63"/>
      <c r="G5441" s="62"/>
      <c r="I5441" s="61"/>
      <c r="K5441" s="62"/>
      <c r="L5441" s="62"/>
      <c r="P5441" s="61"/>
    </row>
    <row r="5442" spans="6:16">
      <c r="F5442" s="63"/>
      <c r="G5442" s="62"/>
      <c r="I5442" s="61"/>
      <c r="K5442" s="62"/>
      <c r="L5442" s="62"/>
      <c r="P5442" s="61"/>
    </row>
    <row r="5443" spans="6:16">
      <c r="F5443" s="63"/>
      <c r="G5443" s="62"/>
      <c r="I5443" s="61"/>
      <c r="K5443" s="62"/>
      <c r="L5443" s="62"/>
      <c r="P5443" s="61"/>
    </row>
    <row r="5444" spans="6:16">
      <c r="F5444" s="63"/>
      <c r="G5444" s="62"/>
      <c r="I5444" s="61"/>
      <c r="K5444" s="62"/>
      <c r="L5444" s="62"/>
      <c r="P5444" s="61"/>
    </row>
    <row r="5445" spans="6:16">
      <c r="F5445" s="63"/>
      <c r="G5445" s="62"/>
      <c r="I5445" s="61"/>
      <c r="K5445" s="62"/>
      <c r="L5445" s="62"/>
      <c r="P5445" s="61"/>
    </row>
    <row r="5446" spans="6:16">
      <c r="F5446" s="63"/>
      <c r="G5446" s="62"/>
      <c r="I5446" s="61"/>
      <c r="K5446" s="62"/>
      <c r="L5446" s="62"/>
      <c r="P5446" s="61"/>
    </row>
    <row r="5447" spans="6:16">
      <c r="F5447" s="63"/>
      <c r="G5447" s="62"/>
      <c r="I5447" s="61"/>
      <c r="K5447" s="62"/>
      <c r="L5447" s="62"/>
      <c r="P5447" s="61"/>
    </row>
    <row r="5448" spans="6:16">
      <c r="F5448" s="63"/>
      <c r="G5448" s="62"/>
      <c r="I5448" s="61"/>
      <c r="K5448" s="62"/>
      <c r="L5448" s="62"/>
      <c r="P5448" s="61"/>
    </row>
    <row r="5449" spans="6:16">
      <c r="F5449" s="63"/>
      <c r="G5449" s="62"/>
      <c r="I5449" s="61"/>
      <c r="K5449" s="62"/>
      <c r="L5449" s="62"/>
      <c r="P5449" s="61"/>
    </row>
    <row r="5450" spans="6:16">
      <c r="F5450" s="63"/>
      <c r="G5450" s="62"/>
      <c r="I5450" s="61"/>
      <c r="K5450" s="62"/>
      <c r="L5450" s="62"/>
      <c r="P5450" s="61"/>
    </row>
    <row r="5451" spans="6:16">
      <c r="F5451" s="63"/>
      <c r="G5451" s="62"/>
      <c r="I5451" s="61"/>
      <c r="K5451" s="62"/>
      <c r="L5451" s="62"/>
      <c r="P5451" s="61"/>
    </row>
    <row r="5452" spans="6:16">
      <c r="F5452" s="63"/>
      <c r="G5452" s="62"/>
      <c r="I5452" s="61"/>
      <c r="K5452" s="62"/>
      <c r="L5452" s="62"/>
      <c r="P5452" s="61"/>
    </row>
    <row r="5453" spans="6:16">
      <c r="F5453" s="63"/>
      <c r="G5453" s="62"/>
      <c r="I5453" s="61"/>
      <c r="K5453" s="62"/>
      <c r="L5453" s="62"/>
      <c r="P5453" s="61"/>
    </row>
    <row r="5454" spans="6:16">
      <c r="F5454" s="63"/>
      <c r="G5454" s="62"/>
      <c r="I5454" s="61"/>
      <c r="K5454" s="62"/>
      <c r="L5454" s="62"/>
      <c r="P5454" s="61"/>
    </row>
    <row r="5455" spans="6:16">
      <c r="F5455" s="63"/>
      <c r="G5455" s="62"/>
      <c r="I5455" s="61"/>
      <c r="K5455" s="62"/>
      <c r="L5455" s="62"/>
      <c r="P5455" s="61"/>
    </row>
    <row r="5456" spans="6:16">
      <c r="F5456" s="63"/>
      <c r="G5456" s="62"/>
      <c r="I5456" s="61"/>
      <c r="K5456" s="62"/>
      <c r="L5456" s="62"/>
      <c r="P5456" s="61"/>
    </row>
    <row r="5457" spans="6:16">
      <c r="F5457" s="63"/>
      <c r="G5457" s="62"/>
      <c r="I5457" s="61"/>
      <c r="K5457" s="62"/>
      <c r="L5457" s="62"/>
      <c r="P5457" s="61"/>
    </row>
    <row r="5458" spans="6:16">
      <c r="F5458" s="63"/>
      <c r="G5458" s="62"/>
      <c r="I5458" s="61"/>
      <c r="K5458" s="62"/>
      <c r="L5458" s="62"/>
      <c r="P5458" s="61"/>
    </row>
    <row r="5459" spans="6:16">
      <c r="F5459" s="63"/>
      <c r="G5459" s="62"/>
      <c r="I5459" s="61"/>
      <c r="K5459" s="62"/>
      <c r="L5459" s="62"/>
      <c r="P5459" s="61"/>
    </row>
    <row r="5460" spans="6:16">
      <c r="F5460" s="63"/>
      <c r="G5460" s="62"/>
      <c r="I5460" s="61"/>
      <c r="K5460" s="62"/>
      <c r="L5460" s="62"/>
      <c r="P5460" s="61"/>
    </row>
    <row r="5461" spans="6:16">
      <c r="F5461" s="63"/>
      <c r="G5461" s="62"/>
      <c r="I5461" s="61"/>
      <c r="K5461" s="62"/>
      <c r="L5461" s="62"/>
      <c r="P5461" s="61"/>
    </row>
    <row r="5462" spans="6:16">
      <c r="F5462" s="63"/>
      <c r="G5462" s="62"/>
      <c r="I5462" s="61"/>
      <c r="K5462" s="62"/>
      <c r="L5462" s="62"/>
      <c r="P5462" s="61"/>
    </row>
    <row r="5463" spans="6:16">
      <c r="F5463" s="63"/>
      <c r="G5463" s="62"/>
      <c r="I5463" s="61"/>
      <c r="K5463" s="62"/>
      <c r="L5463" s="62"/>
      <c r="P5463" s="61"/>
    </row>
    <row r="5464" spans="6:16">
      <c r="F5464" s="63"/>
      <c r="G5464" s="62"/>
      <c r="I5464" s="61"/>
      <c r="K5464" s="62"/>
      <c r="L5464" s="62"/>
      <c r="P5464" s="61"/>
    </row>
    <row r="5465" spans="6:16">
      <c r="F5465" s="63"/>
      <c r="G5465" s="62"/>
      <c r="I5465" s="61"/>
      <c r="K5465" s="62"/>
      <c r="L5465" s="62"/>
      <c r="P5465" s="61"/>
    </row>
    <row r="5466" spans="6:16">
      <c r="F5466" s="63"/>
      <c r="G5466" s="62"/>
      <c r="I5466" s="61"/>
      <c r="K5466" s="62"/>
      <c r="L5466" s="62"/>
      <c r="P5466" s="61"/>
    </row>
    <row r="5467" spans="6:16">
      <c r="F5467" s="63"/>
      <c r="G5467" s="62"/>
      <c r="I5467" s="61"/>
      <c r="K5467" s="62"/>
      <c r="L5467" s="62"/>
      <c r="P5467" s="61"/>
    </row>
    <row r="5468" spans="6:16">
      <c r="F5468" s="63"/>
      <c r="G5468" s="62"/>
      <c r="I5468" s="61"/>
      <c r="K5468" s="62"/>
      <c r="L5468" s="62"/>
      <c r="P5468" s="61"/>
    </row>
    <row r="5469" spans="6:16">
      <c r="F5469" s="63"/>
      <c r="G5469" s="62"/>
      <c r="I5469" s="61"/>
      <c r="K5469" s="62"/>
      <c r="L5469" s="62"/>
      <c r="P5469" s="61"/>
    </row>
    <row r="5470" spans="6:16">
      <c r="F5470" s="63"/>
      <c r="G5470" s="62"/>
      <c r="I5470" s="61"/>
      <c r="K5470" s="62"/>
      <c r="L5470" s="62"/>
      <c r="P5470" s="61"/>
    </row>
    <row r="5471" spans="6:16">
      <c r="F5471" s="63"/>
      <c r="G5471" s="62"/>
      <c r="I5471" s="61"/>
      <c r="K5471" s="62"/>
      <c r="L5471" s="62"/>
      <c r="P5471" s="61"/>
    </row>
    <row r="5472" spans="6:16">
      <c r="F5472" s="63"/>
      <c r="G5472" s="62"/>
      <c r="I5472" s="61"/>
      <c r="K5472" s="62"/>
      <c r="L5472" s="62"/>
      <c r="P5472" s="61"/>
    </row>
    <row r="5473" spans="6:16">
      <c r="F5473" s="63"/>
      <c r="G5473" s="62"/>
      <c r="I5473" s="61"/>
      <c r="K5473" s="62"/>
      <c r="L5473" s="62"/>
      <c r="P5473" s="61"/>
    </row>
    <row r="5474" spans="6:16">
      <c r="F5474" s="63"/>
      <c r="G5474" s="62"/>
      <c r="I5474" s="61"/>
      <c r="K5474" s="62"/>
      <c r="L5474" s="62"/>
      <c r="P5474" s="61"/>
    </row>
    <row r="5475" spans="6:16">
      <c r="F5475" s="63"/>
      <c r="G5475" s="62"/>
      <c r="I5475" s="61"/>
      <c r="K5475" s="62"/>
      <c r="L5475" s="62"/>
      <c r="P5475" s="61"/>
    </row>
    <row r="5476" spans="6:16">
      <c r="F5476" s="63"/>
      <c r="G5476" s="62"/>
      <c r="I5476" s="61"/>
      <c r="K5476" s="62"/>
      <c r="L5476" s="62"/>
      <c r="P5476" s="61"/>
    </row>
    <row r="5477" spans="6:16">
      <c r="F5477" s="63"/>
      <c r="G5477" s="62"/>
      <c r="I5477" s="61"/>
      <c r="K5477" s="62"/>
      <c r="L5477" s="62"/>
      <c r="P5477" s="61"/>
    </row>
    <row r="5478" spans="6:16">
      <c r="F5478" s="63"/>
      <c r="G5478" s="62"/>
      <c r="I5478" s="61"/>
      <c r="K5478" s="62"/>
      <c r="L5478" s="62"/>
      <c r="P5478" s="61"/>
    </row>
    <row r="5479" spans="6:16">
      <c r="F5479" s="63"/>
      <c r="G5479" s="62"/>
      <c r="I5479" s="61"/>
      <c r="K5479" s="62"/>
      <c r="L5479" s="62"/>
      <c r="P5479" s="61"/>
    </row>
    <row r="5480" spans="6:16">
      <c r="F5480" s="63"/>
      <c r="G5480" s="62"/>
      <c r="I5480" s="61"/>
      <c r="K5480" s="62"/>
      <c r="L5480" s="62"/>
      <c r="P5480" s="61"/>
    </row>
    <row r="5481" spans="6:16">
      <c r="F5481" s="63"/>
      <c r="G5481" s="62"/>
      <c r="I5481" s="61"/>
      <c r="K5481" s="62"/>
      <c r="L5481" s="62"/>
      <c r="P5481" s="61"/>
    </row>
    <row r="5482" spans="6:16">
      <c r="F5482" s="63"/>
      <c r="G5482" s="62"/>
      <c r="I5482" s="61"/>
      <c r="K5482" s="62"/>
      <c r="L5482" s="62"/>
      <c r="P5482" s="61"/>
    </row>
    <row r="5483" spans="6:16">
      <c r="F5483" s="63"/>
      <c r="G5483" s="62"/>
      <c r="I5483" s="61"/>
      <c r="K5483" s="62"/>
      <c r="L5483" s="62"/>
      <c r="P5483" s="61"/>
    </row>
    <row r="5484" spans="6:16">
      <c r="F5484" s="63"/>
      <c r="G5484" s="62"/>
      <c r="I5484" s="61"/>
      <c r="K5484" s="62"/>
      <c r="L5484" s="62"/>
      <c r="P5484" s="61"/>
    </row>
    <row r="5485" spans="6:16">
      <c r="F5485" s="63"/>
      <c r="G5485" s="62"/>
      <c r="I5485" s="61"/>
      <c r="K5485" s="62"/>
      <c r="L5485" s="62"/>
      <c r="P5485" s="61"/>
    </row>
    <row r="5486" spans="6:16">
      <c r="F5486" s="63"/>
      <c r="G5486" s="62"/>
      <c r="I5486" s="61"/>
      <c r="K5486" s="62"/>
      <c r="L5486" s="62"/>
      <c r="P5486" s="61"/>
    </row>
    <row r="5487" spans="6:16">
      <c r="F5487" s="63"/>
      <c r="G5487" s="62"/>
      <c r="I5487" s="61"/>
      <c r="K5487" s="62"/>
      <c r="L5487" s="62"/>
      <c r="P5487" s="61"/>
    </row>
    <row r="5488" spans="6:16">
      <c r="F5488" s="63"/>
      <c r="G5488" s="62"/>
      <c r="I5488" s="61"/>
      <c r="K5488" s="62"/>
      <c r="L5488" s="62"/>
      <c r="P5488" s="61"/>
    </row>
    <row r="5489" spans="6:16">
      <c r="F5489" s="63"/>
      <c r="G5489" s="62"/>
      <c r="I5489" s="61"/>
      <c r="K5489" s="62"/>
      <c r="L5489" s="62"/>
      <c r="P5489" s="61"/>
    </row>
    <row r="5490" spans="6:16">
      <c r="F5490" s="63"/>
      <c r="G5490" s="62"/>
      <c r="I5490" s="61"/>
      <c r="K5490" s="62"/>
      <c r="L5490" s="62"/>
      <c r="P5490" s="61"/>
    </row>
    <row r="5491" spans="6:16">
      <c r="F5491" s="63"/>
      <c r="G5491" s="62"/>
      <c r="I5491" s="61"/>
      <c r="K5491" s="62"/>
      <c r="L5491" s="62"/>
      <c r="P5491" s="61"/>
    </row>
    <row r="5492" spans="6:16">
      <c r="F5492" s="63"/>
      <c r="G5492" s="62"/>
      <c r="I5492" s="61"/>
      <c r="K5492" s="62"/>
      <c r="L5492" s="62"/>
      <c r="P5492" s="61"/>
    </row>
    <row r="5493" spans="6:16">
      <c r="F5493" s="63"/>
      <c r="G5493" s="62"/>
      <c r="I5493" s="61"/>
      <c r="K5493" s="62"/>
      <c r="L5493" s="62"/>
      <c r="P5493" s="61"/>
    </row>
    <row r="5494" spans="6:16">
      <c r="F5494" s="63"/>
      <c r="G5494" s="62"/>
      <c r="I5494" s="61"/>
      <c r="K5494" s="62"/>
      <c r="L5494" s="62"/>
      <c r="P5494" s="61"/>
    </row>
    <row r="5495" spans="6:16">
      <c r="F5495" s="63"/>
      <c r="G5495" s="62"/>
      <c r="I5495" s="61"/>
      <c r="K5495" s="62"/>
      <c r="L5495" s="62"/>
      <c r="P5495" s="61"/>
    </row>
    <row r="5496" spans="6:16">
      <c r="F5496" s="63"/>
      <c r="G5496" s="62"/>
      <c r="I5496" s="61"/>
      <c r="K5496" s="62"/>
      <c r="L5496" s="62"/>
      <c r="P5496" s="61"/>
    </row>
    <row r="5497" spans="6:16">
      <c r="F5497" s="63"/>
      <c r="G5497" s="62"/>
      <c r="I5497" s="61"/>
      <c r="K5497" s="62"/>
      <c r="L5497" s="62"/>
      <c r="P5497" s="61"/>
    </row>
    <row r="5498" spans="6:16">
      <c r="F5498" s="63"/>
      <c r="G5498" s="62"/>
      <c r="I5498" s="61"/>
      <c r="K5498" s="62"/>
      <c r="L5498" s="62"/>
      <c r="P5498" s="61"/>
    </row>
    <row r="5499" spans="6:16">
      <c r="F5499" s="63"/>
      <c r="G5499" s="62"/>
      <c r="I5499" s="61"/>
      <c r="K5499" s="62"/>
      <c r="L5499" s="62"/>
      <c r="P5499" s="61"/>
    </row>
    <row r="5500" spans="6:16">
      <c r="F5500" s="63"/>
      <c r="G5500" s="62"/>
      <c r="I5500" s="61"/>
      <c r="K5500" s="62"/>
      <c r="L5500" s="62"/>
      <c r="P5500" s="61"/>
    </row>
    <row r="5501" spans="6:16">
      <c r="F5501" s="63"/>
      <c r="G5501" s="62"/>
      <c r="I5501" s="61"/>
      <c r="K5501" s="62"/>
      <c r="L5501" s="62"/>
      <c r="P5501" s="61"/>
    </row>
    <row r="5502" spans="6:16">
      <c r="F5502" s="63"/>
      <c r="G5502" s="62"/>
      <c r="I5502" s="61"/>
      <c r="K5502" s="62"/>
      <c r="L5502" s="62"/>
      <c r="P5502" s="61"/>
    </row>
    <row r="5503" spans="6:16">
      <c r="F5503" s="63"/>
      <c r="G5503" s="62"/>
      <c r="I5503" s="61"/>
      <c r="K5503" s="62"/>
      <c r="L5503" s="62"/>
      <c r="P5503" s="61"/>
    </row>
    <row r="5504" spans="6:16">
      <c r="F5504" s="63"/>
      <c r="G5504" s="62"/>
      <c r="I5504" s="61"/>
      <c r="K5504" s="62"/>
      <c r="L5504" s="62"/>
      <c r="P5504" s="61"/>
    </row>
    <row r="5505" spans="6:16">
      <c r="F5505" s="63"/>
      <c r="G5505" s="62"/>
      <c r="I5505" s="61"/>
      <c r="K5505" s="62"/>
      <c r="L5505" s="62"/>
      <c r="P5505" s="61"/>
    </row>
    <row r="5506" spans="6:16">
      <c r="F5506" s="63"/>
      <c r="G5506" s="62"/>
      <c r="I5506" s="61"/>
      <c r="K5506" s="62"/>
      <c r="L5506" s="62"/>
      <c r="P5506" s="61"/>
    </row>
    <row r="5507" spans="6:16">
      <c r="F5507" s="63"/>
      <c r="G5507" s="62"/>
      <c r="I5507" s="61"/>
      <c r="K5507" s="62"/>
      <c r="L5507" s="62"/>
      <c r="P5507" s="61"/>
    </row>
    <row r="5508" spans="6:16">
      <c r="F5508" s="63"/>
      <c r="G5508" s="62"/>
      <c r="I5508" s="61"/>
      <c r="K5508" s="62"/>
      <c r="L5508" s="62"/>
      <c r="P5508" s="61"/>
    </row>
    <row r="5509" spans="6:16">
      <c r="F5509" s="63"/>
      <c r="G5509" s="62"/>
      <c r="I5509" s="61"/>
      <c r="K5509" s="62"/>
      <c r="L5509" s="62"/>
      <c r="P5509" s="61"/>
    </row>
    <row r="5510" spans="6:16">
      <c r="F5510" s="63"/>
      <c r="G5510" s="62"/>
      <c r="I5510" s="61"/>
      <c r="K5510" s="62"/>
      <c r="L5510" s="62"/>
      <c r="P5510" s="61"/>
    </row>
    <row r="5511" spans="6:16">
      <c r="F5511" s="63"/>
      <c r="G5511" s="62"/>
      <c r="I5511" s="61"/>
      <c r="K5511" s="62"/>
      <c r="L5511" s="62"/>
      <c r="P5511" s="61"/>
    </row>
    <row r="5512" spans="6:16">
      <c r="F5512" s="63"/>
      <c r="G5512" s="62"/>
      <c r="I5512" s="61"/>
      <c r="K5512" s="62"/>
      <c r="L5512" s="62"/>
      <c r="P5512" s="61"/>
    </row>
    <row r="5513" spans="6:16">
      <c r="F5513" s="63"/>
      <c r="G5513" s="62"/>
      <c r="I5513" s="61"/>
      <c r="K5513" s="62"/>
      <c r="L5513" s="62"/>
      <c r="P5513" s="61"/>
    </row>
    <row r="5514" spans="6:16">
      <c r="F5514" s="63"/>
      <c r="G5514" s="62"/>
      <c r="I5514" s="61"/>
      <c r="K5514" s="62"/>
      <c r="L5514" s="62"/>
      <c r="P5514" s="61"/>
    </row>
    <row r="5515" spans="6:16">
      <c r="F5515" s="63"/>
      <c r="G5515" s="62"/>
      <c r="I5515" s="61"/>
      <c r="K5515" s="62"/>
      <c r="L5515" s="62"/>
      <c r="P5515" s="61"/>
    </row>
    <row r="5516" spans="6:16">
      <c r="F5516" s="63"/>
      <c r="G5516" s="62"/>
      <c r="I5516" s="61"/>
      <c r="K5516" s="62"/>
      <c r="L5516" s="62"/>
      <c r="P5516" s="61"/>
    </row>
    <row r="5517" spans="6:16">
      <c r="F5517" s="63"/>
      <c r="G5517" s="62"/>
      <c r="I5517" s="61"/>
      <c r="K5517" s="62"/>
      <c r="L5517" s="62"/>
      <c r="P5517" s="61"/>
    </row>
    <row r="5518" spans="6:16">
      <c r="F5518" s="63"/>
      <c r="G5518" s="62"/>
      <c r="I5518" s="61"/>
      <c r="K5518" s="62"/>
      <c r="L5518" s="62"/>
      <c r="P5518" s="61"/>
    </row>
    <row r="5519" spans="6:16">
      <c r="F5519" s="63"/>
      <c r="G5519" s="62"/>
      <c r="I5519" s="61"/>
      <c r="K5519" s="62"/>
      <c r="L5519" s="62"/>
      <c r="P5519" s="61"/>
    </row>
    <row r="5520" spans="6:16">
      <c r="F5520" s="63"/>
      <c r="G5520" s="62"/>
      <c r="I5520" s="61"/>
      <c r="K5520" s="62"/>
      <c r="L5520" s="62"/>
      <c r="P5520" s="61"/>
    </row>
    <row r="5521" spans="6:16">
      <c r="F5521" s="63"/>
      <c r="G5521" s="62"/>
      <c r="I5521" s="61"/>
      <c r="K5521" s="62"/>
      <c r="L5521" s="62"/>
      <c r="P5521" s="61"/>
    </row>
    <row r="5522" spans="6:16">
      <c r="F5522" s="63"/>
      <c r="G5522" s="62"/>
      <c r="I5522" s="61"/>
      <c r="K5522" s="62"/>
      <c r="L5522" s="62"/>
      <c r="P5522" s="61"/>
    </row>
    <row r="5523" spans="6:16">
      <c r="F5523" s="63"/>
      <c r="G5523" s="62"/>
      <c r="I5523" s="61"/>
      <c r="K5523" s="62"/>
      <c r="L5523" s="62"/>
      <c r="P5523" s="61"/>
    </row>
    <row r="5524" spans="6:16">
      <c r="F5524" s="63"/>
      <c r="G5524" s="62"/>
      <c r="I5524" s="61"/>
      <c r="K5524" s="62"/>
      <c r="L5524" s="62"/>
      <c r="P5524" s="61"/>
    </row>
    <row r="5525" spans="6:16">
      <c r="F5525" s="63"/>
      <c r="G5525" s="62"/>
      <c r="I5525" s="61"/>
      <c r="K5525" s="62"/>
      <c r="L5525" s="62"/>
      <c r="P5525" s="61"/>
    </row>
    <row r="5526" spans="6:16">
      <c r="F5526" s="63"/>
      <c r="G5526" s="62"/>
      <c r="I5526" s="61"/>
      <c r="K5526" s="62"/>
      <c r="L5526" s="62"/>
      <c r="P5526" s="61"/>
    </row>
    <row r="5527" spans="6:16">
      <c r="F5527" s="63"/>
      <c r="G5527" s="62"/>
      <c r="I5527" s="61"/>
      <c r="K5527" s="62"/>
      <c r="L5527" s="62"/>
      <c r="P5527" s="61"/>
    </row>
    <row r="5528" spans="6:16">
      <c r="F5528" s="63"/>
      <c r="G5528" s="62"/>
      <c r="I5528" s="61"/>
      <c r="K5528" s="62"/>
      <c r="L5528" s="62"/>
      <c r="P5528" s="61"/>
    </row>
    <row r="5529" spans="6:16">
      <c r="F5529" s="63"/>
      <c r="G5529" s="62"/>
      <c r="I5529" s="61"/>
      <c r="K5529" s="62"/>
      <c r="L5529" s="62"/>
      <c r="P5529" s="61"/>
    </row>
    <row r="5530" spans="6:16">
      <c r="F5530" s="63"/>
      <c r="G5530" s="62"/>
      <c r="I5530" s="61"/>
      <c r="K5530" s="62"/>
      <c r="L5530" s="62"/>
      <c r="P5530" s="61"/>
    </row>
    <row r="5531" spans="6:16">
      <c r="F5531" s="63"/>
      <c r="G5531" s="62"/>
      <c r="I5531" s="61"/>
      <c r="K5531" s="62"/>
      <c r="L5531" s="62"/>
      <c r="P5531" s="61"/>
    </row>
    <row r="5532" spans="6:16">
      <c r="F5532" s="63"/>
      <c r="G5532" s="62"/>
      <c r="I5532" s="61"/>
      <c r="K5532" s="62"/>
      <c r="L5532" s="62"/>
      <c r="P5532" s="61"/>
    </row>
    <row r="5533" spans="6:16">
      <c r="F5533" s="63"/>
      <c r="G5533" s="62"/>
      <c r="I5533" s="61"/>
      <c r="K5533" s="62"/>
      <c r="L5533" s="62"/>
      <c r="P5533" s="61"/>
    </row>
    <row r="5534" spans="6:16">
      <c r="F5534" s="63"/>
      <c r="G5534" s="62"/>
      <c r="I5534" s="61"/>
      <c r="K5534" s="62"/>
      <c r="L5534" s="62"/>
      <c r="P5534" s="61"/>
    </row>
    <row r="5535" spans="6:16">
      <c r="F5535" s="63"/>
      <c r="G5535" s="62"/>
      <c r="I5535" s="61"/>
      <c r="K5535" s="62"/>
      <c r="L5535" s="62"/>
      <c r="P5535" s="61"/>
    </row>
    <row r="5536" spans="6:16">
      <c r="F5536" s="63"/>
      <c r="G5536" s="62"/>
      <c r="I5536" s="61"/>
      <c r="K5536" s="62"/>
      <c r="L5536" s="62"/>
      <c r="P5536" s="61"/>
    </row>
    <row r="5537" spans="6:16">
      <c r="F5537" s="63"/>
      <c r="G5537" s="62"/>
      <c r="I5537" s="61"/>
      <c r="K5537" s="62"/>
      <c r="L5537" s="62"/>
      <c r="P5537" s="61"/>
    </row>
    <row r="5538" spans="6:16">
      <c r="F5538" s="63"/>
      <c r="G5538" s="62"/>
      <c r="I5538" s="61"/>
      <c r="K5538" s="62"/>
      <c r="L5538" s="62"/>
      <c r="P5538" s="61"/>
    </row>
    <row r="5539" spans="6:16">
      <c r="F5539" s="63"/>
      <c r="G5539" s="62"/>
      <c r="I5539" s="61"/>
      <c r="K5539" s="62"/>
      <c r="L5539" s="62"/>
      <c r="P5539" s="61"/>
    </row>
    <row r="5540" spans="6:16">
      <c r="F5540" s="63"/>
      <c r="G5540" s="62"/>
      <c r="I5540" s="61"/>
      <c r="K5540" s="62"/>
      <c r="L5540" s="62"/>
      <c r="P5540" s="61"/>
    </row>
    <row r="5541" spans="6:16">
      <c r="F5541" s="63"/>
      <c r="G5541" s="62"/>
      <c r="I5541" s="61"/>
      <c r="K5541" s="62"/>
      <c r="L5541" s="62"/>
      <c r="P5541" s="61"/>
    </row>
    <row r="5542" spans="6:16">
      <c r="F5542" s="63"/>
      <c r="G5542" s="62"/>
      <c r="I5542" s="61"/>
      <c r="K5542" s="62"/>
      <c r="L5542" s="62"/>
      <c r="P5542" s="61"/>
    </row>
    <row r="5543" spans="6:16">
      <c r="F5543" s="63"/>
      <c r="G5543" s="62"/>
      <c r="I5543" s="61"/>
      <c r="K5543" s="62"/>
      <c r="L5543" s="62"/>
      <c r="P5543" s="61"/>
    </row>
    <row r="5544" spans="6:16">
      <c r="F5544" s="63"/>
      <c r="G5544" s="62"/>
      <c r="I5544" s="61"/>
      <c r="K5544" s="62"/>
      <c r="L5544" s="62"/>
      <c r="P5544" s="61"/>
    </row>
    <row r="5545" spans="6:16">
      <c r="F5545" s="63"/>
      <c r="G5545" s="62"/>
      <c r="I5545" s="61"/>
      <c r="K5545" s="62"/>
      <c r="L5545" s="62"/>
      <c r="P5545" s="61"/>
    </row>
    <row r="5546" spans="6:16">
      <c r="F5546" s="63"/>
      <c r="G5546" s="62"/>
      <c r="I5546" s="61"/>
      <c r="K5546" s="62"/>
      <c r="L5546" s="62"/>
      <c r="P5546" s="61"/>
    </row>
    <row r="5547" spans="6:16">
      <c r="F5547" s="63"/>
      <c r="G5547" s="62"/>
      <c r="I5547" s="61"/>
      <c r="K5547" s="62"/>
      <c r="L5547" s="62"/>
      <c r="P5547" s="61"/>
    </row>
    <row r="5548" spans="6:16">
      <c r="F5548" s="63"/>
      <c r="G5548" s="62"/>
      <c r="I5548" s="61"/>
      <c r="K5548" s="62"/>
      <c r="L5548" s="62"/>
      <c r="P5548" s="61"/>
    </row>
    <row r="5549" spans="6:16">
      <c r="F5549" s="63"/>
      <c r="G5549" s="62"/>
      <c r="I5549" s="61"/>
      <c r="K5549" s="62"/>
      <c r="L5549" s="62"/>
      <c r="P5549" s="61"/>
    </row>
    <row r="5550" spans="6:16">
      <c r="F5550" s="63"/>
      <c r="G5550" s="62"/>
      <c r="I5550" s="61"/>
      <c r="K5550" s="62"/>
      <c r="L5550" s="62"/>
      <c r="P5550" s="61"/>
    </row>
    <row r="5551" spans="6:16">
      <c r="F5551" s="63"/>
      <c r="G5551" s="62"/>
      <c r="I5551" s="61"/>
      <c r="K5551" s="62"/>
      <c r="L5551" s="62"/>
      <c r="P5551" s="61"/>
    </row>
    <row r="5552" spans="6:16">
      <c r="F5552" s="63"/>
      <c r="G5552" s="62"/>
      <c r="I5552" s="61"/>
      <c r="K5552" s="62"/>
      <c r="L5552" s="62"/>
      <c r="P5552" s="61"/>
    </row>
    <row r="5553" spans="6:16">
      <c r="F5553" s="63"/>
      <c r="G5553" s="62"/>
      <c r="I5553" s="61"/>
      <c r="K5553" s="62"/>
      <c r="L5553" s="62"/>
      <c r="P5553" s="61"/>
    </row>
    <row r="5554" spans="6:16">
      <c r="F5554" s="63"/>
      <c r="G5554" s="62"/>
      <c r="I5554" s="61"/>
      <c r="K5554" s="62"/>
      <c r="L5554" s="62"/>
      <c r="P5554" s="61"/>
    </row>
    <row r="5555" spans="6:16">
      <c r="F5555" s="63"/>
      <c r="G5555" s="62"/>
      <c r="I5555" s="61"/>
      <c r="K5555" s="62"/>
      <c r="L5555" s="62"/>
      <c r="P5555" s="61"/>
    </row>
    <row r="5556" spans="6:16">
      <c r="F5556" s="63"/>
      <c r="G5556" s="62"/>
      <c r="I5556" s="61"/>
      <c r="K5556" s="62"/>
      <c r="L5556" s="62"/>
      <c r="P5556" s="61"/>
    </row>
    <row r="5557" spans="6:16">
      <c r="F5557" s="63"/>
      <c r="G5557" s="62"/>
      <c r="I5557" s="61"/>
      <c r="K5557" s="62"/>
      <c r="L5557" s="62"/>
      <c r="P5557" s="61"/>
    </row>
    <row r="5558" spans="6:16">
      <c r="F5558" s="63"/>
      <c r="G5558" s="62"/>
      <c r="I5558" s="61"/>
      <c r="K5558" s="62"/>
      <c r="L5558" s="62"/>
      <c r="P5558" s="61"/>
    </row>
    <row r="5559" spans="6:16">
      <c r="F5559" s="63"/>
      <c r="G5559" s="62"/>
      <c r="I5559" s="61"/>
      <c r="K5559" s="62"/>
      <c r="L5559" s="62"/>
      <c r="P5559" s="61"/>
    </row>
    <row r="5560" spans="6:16">
      <c r="F5560" s="63"/>
      <c r="G5560" s="62"/>
      <c r="I5560" s="61"/>
      <c r="K5560" s="62"/>
      <c r="L5560" s="62"/>
      <c r="P5560" s="61"/>
    </row>
    <row r="5561" spans="6:16">
      <c r="F5561" s="63"/>
      <c r="G5561" s="62"/>
      <c r="I5561" s="61"/>
      <c r="K5561" s="62"/>
      <c r="L5561" s="62"/>
      <c r="P5561" s="61"/>
    </row>
    <row r="5562" spans="6:16">
      <c r="F5562" s="63"/>
      <c r="G5562" s="62"/>
      <c r="I5562" s="61"/>
      <c r="K5562" s="62"/>
      <c r="L5562" s="62"/>
      <c r="P5562" s="61"/>
    </row>
    <row r="5563" spans="6:16">
      <c r="F5563" s="63"/>
      <c r="G5563" s="62"/>
      <c r="I5563" s="61"/>
      <c r="K5563" s="62"/>
      <c r="L5563" s="62"/>
      <c r="P5563" s="61"/>
    </row>
    <row r="5564" spans="6:16">
      <c r="F5564" s="63"/>
      <c r="G5564" s="62"/>
      <c r="I5564" s="61"/>
      <c r="K5564" s="62"/>
      <c r="L5564" s="62"/>
      <c r="P5564" s="61"/>
    </row>
    <row r="5565" spans="6:16">
      <c r="F5565" s="63"/>
      <c r="G5565" s="62"/>
      <c r="I5565" s="61"/>
      <c r="K5565" s="62"/>
      <c r="L5565" s="62"/>
      <c r="P5565" s="61"/>
    </row>
    <row r="5566" spans="6:16">
      <c r="F5566" s="63"/>
      <c r="G5566" s="62"/>
      <c r="I5566" s="61"/>
      <c r="K5566" s="62"/>
      <c r="L5566" s="62"/>
      <c r="P5566" s="61"/>
    </row>
    <row r="5567" spans="6:16">
      <c r="F5567" s="63"/>
      <c r="G5567" s="62"/>
      <c r="I5567" s="61"/>
      <c r="K5567" s="62"/>
      <c r="L5567" s="62"/>
      <c r="P5567" s="61"/>
    </row>
    <row r="5568" spans="6:16">
      <c r="F5568" s="63"/>
      <c r="G5568" s="62"/>
      <c r="I5568" s="61"/>
      <c r="K5568" s="62"/>
      <c r="L5568" s="62"/>
      <c r="P5568" s="61"/>
    </row>
    <row r="5569" spans="6:16">
      <c r="F5569" s="63"/>
      <c r="G5569" s="62"/>
      <c r="I5569" s="61"/>
      <c r="K5569" s="62"/>
      <c r="L5569" s="62"/>
      <c r="P5569" s="61"/>
    </row>
    <row r="5570" spans="6:16">
      <c r="F5570" s="63"/>
      <c r="G5570" s="62"/>
      <c r="I5570" s="61"/>
      <c r="K5570" s="62"/>
      <c r="L5570" s="62"/>
      <c r="P5570" s="61"/>
    </row>
    <row r="5571" spans="6:16">
      <c r="F5571" s="63"/>
      <c r="G5571" s="62"/>
      <c r="I5571" s="61"/>
      <c r="K5571" s="62"/>
      <c r="L5571" s="62"/>
      <c r="P5571" s="61"/>
    </row>
    <row r="5572" spans="6:16">
      <c r="F5572" s="63"/>
      <c r="G5572" s="62"/>
      <c r="I5572" s="61"/>
      <c r="K5572" s="62"/>
      <c r="L5572" s="62"/>
      <c r="P5572" s="61"/>
    </row>
    <row r="5573" spans="6:16">
      <c r="F5573" s="63"/>
      <c r="G5573" s="62"/>
      <c r="I5573" s="61"/>
      <c r="K5573" s="62"/>
      <c r="L5573" s="62"/>
      <c r="P5573" s="61"/>
    </row>
    <row r="5574" spans="6:16">
      <c r="F5574" s="63"/>
      <c r="G5574" s="62"/>
      <c r="I5574" s="61"/>
      <c r="K5574" s="62"/>
      <c r="L5574" s="62"/>
      <c r="P5574" s="61"/>
    </row>
    <row r="5575" spans="6:16">
      <c r="F5575" s="63"/>
      <c r="G5575" s="62"/>
      <c r="I5575" s="61"/>
      <c r="K5575" s="62"/>
      <c r="L5575" s="62"/>
      <c r="P5575" s="61"/>
    </row>
    <row r="5576" spans="6:16">
      <c r="F5576" s="63"/>
      <c r="G5576" s="62"/>
      <c r="I5576" s="61"/>
      <c r="K5576" s="62"/>
      <c r="L5576" s="62"/>
      <c r="P5576" s="61"/>
    </row>
    <row r="5577" spans="6:16">
      <c r="F5577" s="63"/>
      <c r="G5577" s="62"/>
      <c r="I5577" s="61"/>
      <c r="K5577" s="62"/>
      <c r="L5577" s="62"/>
      <c r="P5577" s="61"/>
    </row>
    <row r="5578" spans="6:16">
      <c r="F5578" s="63"/>
      <c r="G5578" s="62"/>
      <c r="I5578" s="61"/>
      <c r="K5578" s="62"/>
      <c r="L5578" s="62"/>
      <c r="P5578" s="61"/>
    </row>
    <row r="5579" spans="6:16">
      <c r="F5579" s="63"/>
      <c r="G5579" s="62"/>
      <c r="I5579" s="61"/>
      <c r="K5579" s="62"/>
      <c r="L5579" s="62"/>
      <c r="P5579" s="61"/>
    </row>
    <row r="5580" spans="6:16">
      <c r="F5580" s="63"/>
      <c r="G5580" s="62"/>
      <c r="I5580" s="61"/>
      <c r="K5580" s="62"/>
      <c r="L5580" s="62"/>
      <c r="P5580" s="61"/>
    </row>
    <row r="5581" spans="6:16">
      <c r="F5581" s="63"/>
      <c r="G5581" s="62"/>
      <c r="I5581" s="61"/>
      <c r="K5581" s="62"/>
      <c r="L5581" s="62"/>
      <c r="P5581" s="61"/>
    </row>
    <row r="5582" spans="6:16">
      <c r="F5582" s="63"/>
      <c r="G5582" s="62"/>
      <c r="I5582" s="61"/>
      <c r="K5582" s="62"/>
      <c r="L5582" s="62"/>
      <c r="P5582" s="61"/>
    </row>
    <row r="5583" spans="6:16">
      <c r="F5583" s="63"/>
      <c r="G5583" s="62"/>
      <c r="I5583" s="61"/>
      <c r="K5583" s="62"/>
      <c r="L5583" s="62"/>
      <c r="P5583" s="61"/>
    </row>
    <row r="5584" spans="6:16">
      <c r="F5584" s="63"/>
      <c r="G5584" s="62"/>
      <c r="I5584" s="61"/>
      <c r="K5584" s="62"/>
      <c r="L5584" s="62"/>
      <c r="P5584" s="61"/>
    </row>
    <row r="5585" spans="6:16">
      <c r="F5585" s="63"/>
      <c r="G5585" s="62"/>
      <c r="I5585" s="61"/>
      <c r="K5585" s="62"/>
      <c r="L5585" s="62"/>
      <c r="P5585" s="61"/>
    </row>
    <row r="5586" spans="6:16">
      <c r="F5586" s="63"/>
      <c r="G5586" s="62"/>
      <c r="I5586" s="61"/>
      <c r="K5586" s="62"/>
      <c r="L5586" s="62"/>
      <c r="P5586" s="61"/>
    </row>
    <row r="5587" spans="6:16">
      <c r="F5587" s="63"/>
      <c r="G5587" s="62"/>
      <c r="I5587" s="61"/>
      <c r="K5587" s="62"/>
      <c r="L5587" s="62"/>
      <c r="P5587" s="61"/>
    </row>
    <row r="5588" spans="6:16">
      <c r="F5588" s="63"/>
      <c r="G5588" s="62"/>
      <c r="I5588" s="61"/>
      <c r="K5588" s="62"/>
      <c r="L5588" s="62"/>
      <c r="P5588" s="61"/>
    </row>
    <row r="5589" spans="6:16">
      <c r="F5589" s="63"/>
      <c r="G5589" s="62"/>
      <c r="I5589" s="61"/>
      <c r="K5589" s="62"/>
      <c r="L5589" s="62"/>
      <c r="P5589" s="61"/>
    </row>
    <row r="5590" spans="6:16">
      <c r="F5590" s="63"/>
      <c r="G5590" s="62"/>
      <c r="I5590" s="61"/>
      <c r="K5590" s="62"/>
      <c r="L5590" s="62"/>
      <c r="P5590" s="61"/>
    </row>
    <row r="5591" spans="6:16">
      <c r="F5591" s="63"/>
      <c r="G5591" s="62"/>
      <c r="I5591" s="61"/>
      <c r="K5591" s="62"/>
      <c r="L5591" s="62"/>
      <c r="P5591" s="61"/>
    </row>
    <row r="5592" spans="6:16">
      <c r="F5592" s="63"/>
      <c r="G5592" s="62"/>
      <c r="I5592" s="61"/>
      <c r="K5592" s="62"/>
      <c r="L5592" s="62"/>
      <c r="P5592" s="61"/>
    </row>
    <row r="5593" spans="6:16">
      <c r="F5593" s="63"/>
      <c r="G5593" s="62"/>
      <c r="I5593" s="61"/>
      <c r="K5593" s="62"/>
      <c r="L5593" s="62"/>
      <c r="P5593" s="61"/>
    </row>
    <row r="5594" spans="6:16">
      <c r="F5594" s="63"/>
      <c r="G5594" s="62"/>
      <c r="I5594" s="61"/>
      <c r="K5594" s="62"/>
      <c r="L5594" s="62"/>
      <c r="P5594" s="61"/>
    </row>
    <row r="5595" spans="6:16">
      <c r="F5595" s="63"/>
      <c r="G5595" s="62"/>
      <c r="I5595" s="61"/>
      <c r="K5595" s="62"/>
      <c r="L5595" s="62"/>
      <c r="P5595" s="61"/>
    </row>
    <row r="5596" spans="6:16">
      <c r="F5596" s="63"/>
      <c r="G5596" s="62"/>
      <c r="I5596" s="61"/>
      <c r="K5596" s="62"/>
      <c r="L5596" s="62"/>
      <c r="P5596" s="61"/>
    </row>
    <row r="5597" spans="6:16">
      <c r="F5597" s="63"/>
      <c r="G5597" s="62"/>
      <c r="I5597" s="61"/>
      <c r="K5597" s="62"/>
      <c r="L5597" s="62"/>
      <c r="P5597" s="61"/>
    </row>
    <row r="5598" spans="6:16">
      <c r="F5598" s="63"/>
      <c r="G5598" s="62"/>
      <c r="I5598" s="61"/>
      <c r="K5598" s="62"/>
      <c r="L5598" s="62"/>
      <c r="P5598" s="61"/>
    </row>
    <row r="5599" spans="6:16">
      <c r="F5599" s="63"/>
      <c r="G5599" s="62"/>
      <c r="I5599" s="61"/>
      <c r="K5599" s="62"/>
      <c r="L5599" s="62"/>
      <c r="P5599" s="61"/>
    </row>
    <row r="5600" spans="6:16">
      <c r="F5600" s="63"/>
      <c r="G5600" s="62"/>
      <c r="I5600" s="61"/>
      <c r="K5600" s="62"/>
      <c r="L5600" s="62"/>
      <c r="P5600" s="61"/>
    </row>
    <row r="5601" spans="6:16">
      <c r="F5601" s="63"/>
      <c r="G5601" s="62"/>
      <c r="I5601" s="61"/>
      <c r="K5601" s="62"/>
      <c r="L5601" s="62"/>
      <c r="P5601" s="61"/>
    </row>
    <row r="5602" spans="6:16">
      <c r="F5602" s="63"/>
      <c r="G5602" s="62"/>
      <c r="I5602" s="61"/>
      <c r="K5602" s="62"/>
      <c r="L5602" s="62"/>
      <c r="P5602" s="61"/>
    </row>
    <row r="5603" spans="6:16">
      <c r="F5603" s="63"/>
      <c r="G5603" s="62"/>
      <c r="I5603" s="61"/>
      <c r="K5603" s="62"/>
      <c r="L5603" s="62"/>
      <c r="P5603" s="61"/>
    </row>
    <row r="5604" spans="6:16">
      <c r="F5604" s="63"/>
      <c r="G5604" s="62"/>
      <c r="I5604" s="61"/>
      <c r="K5604" s="62"/>
      <c r="L5604" s="62"/>
      <c r="P5604" s="61"/>
    </row>
    <row r="5605" spans="6:16">
      <c r="F5605" s="63"/>
      <c r="G5605" s="62"/>
      <c r="I5605" s="61"/>
      <c r="K5605" s="62"/>
      <c r="L5605" s="62"/>
      <c r="P5605" s="61"/>
    </row>
    <row r="5606" spans="6:16">
      <c r="F5606" s="63"/>
      <c r="G5606" s="62"/>
      <c r="I5606" s="61"/>
      <c r="K5606" s="62"/>
      <c r="L5606" s="62"/>
      <c r="P5606" s="61"/>
    </row>
    <row r="5607" spans="6:16">
      <c r="F5607" s="63"/>
      <c r="G5607" s="62"/>
      <c r="I5607" s="61"/>
      <c r="K5607" s="62"/>
      <c r="L5607" s="62"/>
      <c r="P5607" s="61"/>
    </row>
    <row r="5608" spans="6:16">
      <c r="F5608" s="63"/>
      <c r="G5608" s="62"/>
      <c r="I5608" s="61"/>
      <c r="K5608" s="62"/>
      <c r="L5608" s="62"/>
      <c r="P5608" s="61"/>
    </row>
    <row r="5609" spans="6:16">
      <c r="F5609" s="63"/>
      <c r="G5609" s="62"/>
      <c r="I5609" s="61"/>
      <c r="K5609" s="62"/>
      <c r="L5609" s="62"/>
      <c r="P5609" s="61"/>
    </row>
    <row r="5610" spans="6:16">
      <c r="F5610" s="63"/>
      <c r="G5610" s="62"/>
      <c r="I5610" s="61"/>
      <c r="K5610" s="62"/>
      <c r="L5610" s="62"/>
      <c r="P5610" s="61"/>
    </row>
    <row r="5611" spans="6:16">
      <c r="F5611" s="63"/>
      <c r="G5611" s="62"/>
      <c r="I5611" s="61"/>
      <c r="K5611" s="62"/>
      <c r="L5611" s="62"/>
      <c r="P5611" s="61"/>
    </row>
    <row r="5612" spans="6:16">
      <c r="F5612" s="63"/>
      <c r="G5612" s="62"/>
      <c r="I5612" s="61"/>
      <c r="K5612" s="62"/>
      <c r="L5612" s="62"/>
      <c r="P5612" s="61"/>
    </row>
    <row r="5613" spans="6:16">
      <c r="F5613" s="63"/>
      <c r="G5613" s="62"/>
      <c r="I5613" s="61"/>
      <c r="K5613" s="62"/>
      <c r="L5613" s="62"/>
      <c r="P5613" s="61"/>
    </row>
    <row r="5614" spans="6:16">
      <c r="F5614" s="63"/>
      <c r="G5614" s="62"/>
      <c r="I5614" s="61"/>
      <c r="K5614" s="62"/>
      <c r="L5614" s="62"/>
      <c r="P5614" s="61"/>
    </row>
    <row r="5615" spans="6:16">
      <c r="F5615" s="63"/>
      <c r="G5615" s="62"/>
      <c r="I5615" s="61"/>
      <c r="K5615" s="62"/>
      <c r="L5615" s="62"/>
      <c r="P5615" s="61"/>
    </row>
    <row r="5616" spans="6:16">
      <c r="F5616" s="63"/>
      <c r="G5616" s="62"/>
      <c r="I5616" s="61"/>
      <c r="K5616" s="62"/>
      <c r="L5616" s="62"/>
      <c r="P5616" s="61"/>
    </row>
    <row r="5617" spans="6:16">
      <c r="F5617" s="63"/>
      <c r="G5617" s="62"/>
      <c r="I5617" s="61"/>
      <c r="K5617" s="62"/>
      <c r="L5617" s="62"/>
      <c r="P5617" s="61"/>
    </row>
    <row r="5618" spans="6:16">
      <c r="F5618" s="63"/>
      <c r="G5618" s="62"/>
      <c r="I5618" s="61"/>
      <c r="K5618" s="62"/>
      <c r="L5618" s="62"/>
      <c r="P5618" s="61"/>
    </row>
    <row r="5619" spans="6:16">
      <c r="F5619" s="63"/>
      <c r="G5619" s="62"/>
      <c r="I5619" s="61"/>
      <c r="K5619" s="62"/>
      <c r="L5619" s="62"/>
      <c r="P5619" s="61"/>
    </row>
    <row r="5620" spans="6:16">
      <c r="F5620" s="63"/>
      <c r="G5620" s="62"/>
      <c r="I5620" s="61"/>
      <c r="K5620" s="62"/>
      <c r="L5620" s="62"/>
      <c r="P5620" s="61"/>
    </row>
    <row r="5621" spans="6:16">
      <c r="F5621" s="63"/>
      <c r="G5621" s="62"/>
      <c r="I5621" s="61"/>
      <c r="K5621" s="62"/>
      <c r="L5621" s="62"/>
      <c r="P5621" s="61"/>
    </row>
    <row r="5622" spans="6:16">
      <c r="F5622" s="63"/>
      <c r="G5622" s="62"/>
      <c r="I5622" s="61"/>
      <c r="K5622" s="62"/>
      <c r="L5622" s="62"/>
      <c r="P5622" s="61"/>
    </row>
    <row r="5623" spans="6:16">
      <c r="F5623" s="63"/>
      <c r="G5623" s="62"/>
      <c r="I5623" s="61"/>
      <c r="K5623" s="62"/>
      <c r="L5623" s="62"/>
      <c r="P5623" s="61"/>
    </row>
    <row r="5624" spans="6:16">
      <c r="F5624" s="63"/>
      <c r="G5624" s="62"/>
      <c r="I5624" s="61"/>
      <c r="K5624" s="62"/>
      <c r="L5624" s="62"/>
      <c r="P5624" s="61"/>
    </row>
    <row r="5625" spans="6:16">
      <c r="F5625" s="63"/>
      <c r="G5625" s="62"/>
      <c r="I5625" s="61"/>
      <c r="K5625" s="62"/>
      <c r="L5625" s="62"/>
      <c r="P5625" s="61"/>
    </row>
    <row r="5626" spans="6:16">
      <c r="F5626" s="63"/>
      <c r="G5626" s="62"/>
      <c r="I5626" s="61"/>
      <c r="K5626" s="62"/>
      <c r="L5626" s="62"/>
      <c r="P5626" s="61"/>
    </row>
    <row r="5627" spans="6:16">
      <c r="F5627" s="63"/>
      <c r="G5627" s="62"/>
      <c r="I5627" s="61"/>
      <c r="K5627" s="62"/>
      <c r="L5627" s="62"/>
      <c r="P5627" s="61"/>
    </row>
    <row r="5628" spans="6:16">
      <c r="F5628" s="63"/>
      <c r="G5628" s="62"/>
      <c r="I5628" s="61"/>
      <c r="K5628" s="62"/>
      <c r="L5628" s="62"/>
      <c r="P5628" s="61"/>
    </row>
    <row r="5629" spans="6:16">
      <c r="F5629" s="63"/>
      <c r="G5629" s="62"/>
      <c r="I5629" s="61"/>
      <c r="K5629" s="62"/>
      <c r="L5629" s="62"/>
      <c r="P5629" s="61"/>
    </row>
    <row r="5630" spans="6:16">
      <c r="F5630" s="63"/>
      <c r="G5630" s="62"/>
      <c r="I5630" s="61"/>
      <c r="K5630" s="62"/>
      <c r="L5630" s="62"/>
      <c r="P5630" s="61"/>
    </row>
    <row r="5631" spans="6:16">
      <c r="F5631" s="63"/>
      <c r="G5631" s="62"/>
      <c r="I5631" s="61"/>
      <c r="K5631" s="62"/>
      <c r="L5631" s="62"/>
      <c r="P5631" s="61"/>
    </row>
    <row r="5632" spans="6:16">
      <c r="F5632" s="63"/>
      <c r="G5632" s="62"/>
      <c r="I5632" s="61"/>
      <c r="K5632" s="62"/>
      <c r="L5632" s="62"/>
      <c r="P5632" s="61"/>
    </row>
    <row r="5633" spans="6:16">
      <c r="F5633" s="63"/>
      <c r="G5633" s="62"/>
      <c r="I5633" s="61"/>
      <c r="K5633" s="62"/>
      <c r="L5633" s="62"/>
      <c r="P5633" s="61"/>
    </row>
    <row r="5634" spans="6:16">
      <c r="F5634" s="63"/>
      <c r="G5634" s="62"/>
      <c r="I5634" s="61"/>
      <c r="K5634" s="62"/>
      <c r="L5634" s="62"/>
      <c r="P5634" s="61"/>
    </row>
    <row r="5635" spans="6:16">
      <c r="F5635" s="63"/>
      <c r="G5635" s="62"/>
      <c r="I5635" s="61"/>
      <c r="K5635" s="62"/>
      <c r="L5635" s="62"/>
      <c r="P5635" s="61"/>
    </row>
    <row r="5636" spans="6:16">
      <c r="F5636" s="63"/>
      <c r="G5636" s="62"/>
      <c r="I5636" s="61"/>
      <c r="K5636" s="62"/>
      <c r="L5636" s="62"/>
      <c r="P5636" s="61"/>
    </row>
    <row r="5637" spans="6:16">
      <c r="F5637" s="63"/>
      <c r="G5637" s="62"/>
      <c r="I5637" s="61"/>
      <c r="K5637" s="62"/>
      <c r="L5637" s="62"/>
      <c r="P5637" s="61"/>
    </row>
    <row r="5638" spans="6:16">
      <c r="F5638" s="63"/>
      <c r="G5638" s="62"/>
      <c r="I5638" s="61"/>
      <c r="K5638" s="62"/>
      <c r="L5638" s="62"/>
      <c r="P5638" s="61"/>
    </row>
    <row r="5639" spans="6:16">
      <c r="F5639" s="63"/>
      <c r="G5639" s="62"/>
      <c r="I5639" s="61"/>
      <c r="K5639" s="62"/>
      <c r="L5639" s="62"/>
      <c r="P5639" s="61"/>
    </row>
    <row r="5640" spans="6:16">
      <c r="F5640" s="63"/>
      <c r="G5640" s="62"/>
      <c r="I5640" s="61"/>
      <c r="K5640" s="62"/>
      <c r="L5640" s="62"/>
      <c r="P5640" s="61"/>
    </row>
    <row r="5641" spans="6:16">
      <c r="F5641" s="63"/>
      <c r="G5641" s="62"/>
      <c r="I5641" s="61"/>
      <c r="K5641" s="62"/>
      <c r="L5641" s="62"/>
      <c r="P5641" s="61"/>
    </row>
    <row r="5642" spans="6:16">
      <c r="F5642" s="63"/>
      <c r="G5642" s="62"/>
      <c r="I5642" s="61"/>
      <c r="K5642" s="62"/>
      <c r="L5642" s="62"/>
      <c r="P5642" s="61"/>
    </row>
    <row r="5643" spans="6:16">
      <c r="F5643" s="63"/>
      <c r="G5643" s="62"/>
      <c r="I5643" s="61"/>
      <c r="K5643" s="62"/>
      <c r="L5643" s="62"/>
      <c r="P5643" s="61"/>
    </row>
    <row r="5644" spans="6:16">
      <c r="F5644" s="63"/>
      <c r="G5644" s="62"/>
      <c r="I5644" s="61"/>
      <c r="K5644" s="62"/>
      <c r="L5644" s="62"/>
      <c r="P5644" s="61"/>
    </row>
    <row r="5645" spans="6:16">
      <c r="F5645" s="63"/>
      <c r="G5645" s="62"/>
      <c r="I5645" s="61"/>
      <c r="K5645" s="62"/>
      <c r="L5645" s="62"/>
      <c r="P5645" s="61"/>
    </row>
    <row r="5646" spans="6:16">
      <c r="F5646" s="63"/>
      <c r="G5646" s="62"/>
      <c r="I5646" s="61"/>
      <c r="K5646" s="62"/>
      <c r="L5646" s="62"/>
      <c r="P5646" s="61"/>
    </row>
    <row r="5647" spans="6:16">
      <c r="F5647" s="63"/>
      <c r="G5647" s="62"/>
      <c r="I5647" s="61"/>
      <c r="K5647" s="62"/>
      <c r="L5647" s="62"/>
      <c r="P5647" s="61"/>
    </row>
    <row r="5648" spans="6:16">
      <c r="F5648" s="63"/>
      <c r="G5648" s="62"/>
      <c r="I5648" s="61"/>
      <c r="K5648" s="62"/>
      <c r="L5648" s="62"/>
      <c r="P5648" s="61"/>
    </row>
    <row r="5649" spans="6:16">
      <c r="F5649" s="63"/>
      <c r="G5649" s="62"/>
      <c r="I5649" s="61"/>
      <c r="K5649" s="62"/>
      <c r="L5649" s="62"/>
      <c r="P5649" s="61"/>
    </row>
    <row r="5650" spans="6:16">
      <c r="F5650" s="63"/>
      <c r="G5650" s="62"/>
      <c r="I5650" s="61"/>
      <c r="K5650" s="62"/>
      <c r="L5650" s="62"/>
      <c r="P5650" s="61"/>
    </row>
    <row r="5651" spans="6:16">
      <c r="F5651" s="63"/>
      <c r="G5651" s="62"/>
      <c r="I5651" s="61"/>
      <c r="K5651" s="62"/>
      <c r="L5651" s="62"/>
      <c r="P5651" s="61"/>
    </row>
    <row r="5652" spans="6:16">
      <c r="F5652" s="63"/>
      <c r="G5652" s="62"/>
      <c r="I5652" s="61"/>
      <c r="K5652" s="62"/>
      <c r="L5652" s="62"/>
      <c r="P5652" s="61"/>
    </row>
    <row r="5653" spans="6:16">
      <c r="F5653" s="63"/>
      <c r="G5653" s="62"/>
      <c r="I5653" s="61"/>
      <c r="K5653" s="62"/>
      <c r="L5653" s="62"/>
      <c r="P5653" s="61"/>
    </row>
    <row r="5654" spans="6:16">
      <c r="F5654" s="63"/>
      <c r="G5654" s="62"/>
      <c r="I5654" s="61"/>
      <c r="K5654" s="62"/>
      <c r="L5654" s="62"/>
      <c r="P5654" s="61"/>
    </row>
    <row r="5655" spans="6:16">
      <c r="F5655" s="63"/>
      <c r="G5655" s="62"/>
      <c r="I5655" s="61"/>
      <c r="K5655" s="62"/>
      <c r="L5655" s="62"/>
      <c r="P5655" s="61"/>
    </row>
    <row r="5656" spans="6:16">
      <c r="F5656" s="63"/>
      <c r="G5656" s="62"/>
      <c r="I5656" s="61"/>
      <c r="K5656" s="62"/>
      <c r="L5656" s="62"/>
      <c r="P5656" s="61"/>
    </row>
    <row r="5657" spans="6:16">
      <c r="F5657" s="63"/>
      <c r="G5657" s="62"/>
      <c r="I5657" s="61"/>
      <c r="K5657" s="62"/>
      <c r="L5657" s="62"/>
      <c r="P5657" s="61"/>
    </row>
    <row r="5658" spans="6:16">
      <c r="F5658" s="63"/>
      <c r="G5658" s="62"/>
      <c r="I5658" s="61"/>
      <c r="K5658" s="62"/>
      <c r="L5658" s="62"/>
      <c r="P5658" s="61"/>
    </row>
    <row r="5659" spans="6:16">
      <c r="F5659" s="63"/>
      <c r="G5659" s="62"/>
      <c r="I5659" s="61"/>
      <c r="K5659" s="62"/>
      <c r="L5659" s="62"/>
      <c r="P5659" s="61"/>
    </row>
    <row r="5660" spans="6:16">
      <c r="F5660" s="63"/>
      <c r="G5660" s="62"/>
      <c r="I5660" s="61"/>
      <c r="K5660" s="62"/>
      <c r="L5660" s="62"/>
      <c r="P5660" s="61"/>
    </row>
    <row r="5661" spans="6:16">
      <c r="F5661" s="63"/>
      <c r="G5661" s="62"/>
      <c r="I5661" s="61"/>
      <c r="K5661" s="62"/>
      <c r="L5661" s="62"/>
      <c r="P5661" s="61"/>
    </row>
    <row r="5662" spans="6:16">
      <c r="F5662" s="63"/>
      <c r="G5662" s="62"/>
      <c r="I5662" s="61"/>
      <c r="K5662" s="62"/>
      <c r="L5662" s="62"/>
      <c r="P5662" s="61"/>
    </row>
    <row r="5663" spans="6:16">
      <c r="F5663" s="63"/>
      <c r="G5663" s="62"/>
      <c r="I5663" s="61"/>
      <c r="K5663" s="62"/>
      <c r="L5663" s="62"/>
      <c r="P5663" s="61"/>
    </row>
    <row r="5664" spans="6:16">
      <c r="F5664" s="63"/>
      <c r="G5664" s="62"/>
      <c r="I5664" s="61"/>
      <c r="K5664" s="62"/>
      <c r="L5664" s="62"/>
      <c r="P5664" s="61"/>
    </row>
    <row r="5665" spans="6:16">
      <c r="F5665" s="63"/>
      <c r="G5665" s="62"/>
      <c r="I5665" s="61"/>
      <c r="K5665" s="62"/>
      <c r="L5665" s="62"/>
      <c r="P5665" s="61"/>
    </row>
    <row r="5666" spans="6:16">
      <c r="F5666" s="63"/>
      <c r="G5666" s="62"/>
      <c r="I5666" s="61"/>
      <c r="K5666" s="62"/>
      <c r="L5666" s="62"/>
      <c r="P5666" s="61"/>
    </row>
    <row r="5667" spans="6:16">
      <c r="F5667" s="63"/>
      <c r="G5667" s="62"/>
      <c r="I5667" s="61"/>
      <c r="K5667" s="62"/>
      <c r="L5667" s="62"/>
      <c r="P5667" s="61"/>
    </row>
    <row r="5668" spans="6:16">
      <c r="F5668" s="63"/>
      <c r="G5668" s="62"/>
      <c r="I5668" s="61"/>
      <c r="K5668" s="62"/>
      <c r="L5668" s="62"/>
      <c r="P5668" s="61"/>
    </row>
    <row r="5669" spans="6:16">
      <c r="F5669" s="63"/>
      <c r="G5669" s="62"/>
      <c r="I5669" s="61"/>
      <c r="K5669" s="62"/>
      <c r="L5669" s="62"/>
      <c r="P5669" s="61"/>
    </row>
    <row r="5670" spans="6:16">
      <c r="F5670" s="63"/>
      <c r="G5670" s="62"/>
      <c r="I5670" s="61"/>
      <c r="K5670" s="62"/>
      <c r="L5670" s="62"/>
      <c r="P5670" s="61"/>
    </row>
    <row r="5671" spans="6:16">
      <c r="F5671" s="63"/>
      <c r="G5671" s="62"/>
      <c r="I5671" s="61"/>
      <c r="K5671" s="62"/>
      <c r="L5671" s="62"/>
      <c r="P5671" s="61"/>
    </row>
    <row r="5672" spans="6:16">
      <c r="F5672" s="63"/>
      <c r="G5672" s="62"/>
      <c r="I5672" s="61"/>
      <c r="K5672" s="62"/>
      <c r="L5672" s="62"/>
      <c r="P5672" s="61"/>
    </row>
    <row r="5673" spans="6:16">
      <c r="F5673" s="63"/>
      <c r="G5673" s="62"/>
      <c r="I5673" s="61"/>
      <c r="K5673" s="62"/>
      <c r="L5673" s="62"/>
      <c r="P5673" s="61"/>
    </row>
    <row r="5674" spans="6:16">
      <c r="F5674" s="63"/>
      <c r="G5674" s="62"/>
      <c r="I5674" s="61"/>
      <c r="K5674" s="62"/>
      <c r="L5674" s="62"/>
      <c r="P5674" s="61"/>
    </row>
    <row r="5675" spans="6:16">
      <c r="F5675" s="63"/>
      <c r="G5675" s="62"/>
      <c r="I5675" s="61"/>
      <c r="K5675" s="62"/>
      <c r="L5675" s="62"/>
      <c r="P5675" s="61"/>
    </row>
    <row r="5676" spans="6:16">
      <c r="F5676" s="63"/>
      <c r="G5676" s="62"/>
      <c r="I5676" s="61"/>
      <c r="K5676" s="62"/>
      <c r="L5676" s="62"/>
      <c r="P5676" s="61"/>
    </row>
    <row r="5677" spans="6:16">
      <c r="F5677" s="63"/>
      <c r="G5677" s="62"/>
      <c r="I5677" s="61"/>
      <c r="K5677" s="62"/>
      <c r="L5677" s="62"/>
      <c r="P5677" s="61"/>
    </row>
    <row r="5678" spans="6:16">
      <c r="F5678" s="63"/>
      <c r="G5678" s="62"/>
      <c r="I5678" s="61"/>
      <c r="K5678" s="62"/>
      <c r="L5678" s="62"/>
      <c r="P5678" s="61"/>
    </row>
    <row r="5679" spans="6:16">
      <c r="F5679" s="63"/>
      <c r="G5679" s="62"/>
      <c r="I5679" s="61"/>
      <c r="K5679" s="62"/>
      <c r="L5679" s="62"/>
      <c r="P5679" s="61"/>
    </row>
    <row r="5680" spans="6:16">
      <c r="F5680" s="63"/>
      <c r="G5680" s="62"/>
      <c r="I5680" s="61"/>
      <c r="K5680" s="62"/>
      <c r="L5680" s="62"/>
      <c r="P5680" s="61"/>
    </row>
    <row r="5681" spans="6:16">
      <c r="F5681" s="63"/>
      <c r="G5681" s="62"/>
      <c r="I5681" s="61"/>
      <c r="K5681" s="62"/>
      <c r="L5681" s="62"/>
      <c r="P5681" s="61"/>
    </row>
    <row r="5682" spans="6:16">
      <c r="F5682" s="63"/>
      <c r="G5682" s="62"/>
      <c r="I5682" s="61"/>
      <c r="K5682" s="62"/>
      <c r="L5682" s="62"/>
      <c r="P5682" s="61"/>
    </row>
    <row r="5683" spans="6:16">
      <c r="F5683" s="63"/>
      <c r="G5683" s="62"/>
      <c r="I5683" s="61"/>
      <c r="K5683" s="62"/>
      <c r="L5683" s="62"/>
      <c r="P5683" s="61"/>
    </row>
    <row r="5684" spans="6:16">
      <c r="F5684" s="63"/>
      <c r="G5684" s="62"/>
      <c r="I5684" s="61"/>
      <c r="K5684" s="62"/>
      <c r="L5684" s="62"/>
      <c r="P5684" s="61"/>
    </row>
    <row r="5685" spans="6:16">
      <c r="F5685" s="63"/>
      <c r="G5685" s="62"/>
      <c r="I5685" s="61"/>
      <c r="K5685" s="62"/>
      <c r="L5685" s="62"/>
      <c r="P5685" s="61"/>
    </row>
    <row r="5686" spans="6:16">
      <c r="F5686" s="63"/>
      <c r="G5686" s="62"/>
      <c r="I5686" s="61"/>
      <c r="K5686" s="62"/>
      <c r="L5686" s="62"/>
      <c r="P5686" s="61"/>
    </row>
    <row r="5687" spans="6:16">
      <c r="F5687" s="63"/>
      <c r="G5687" s="62"/>
      <c r="I5687" s="61"/>
      <c r="K5687" s="62"/>
      <c r="L5687" s="62"/>
      <c r="P5687" s="61"/>
    </row>
    <row r="5688" spans="6:16">
      <c r="F5688" s="63"/>
      <c r="G5688" s="62"/>
      <c r="I5688" s="61"/>
      <c r="K5688" s="62"/>
      <c r="L5688" s="62"/>
      <c r="P5688" s="61"/>
    </row>
    <row r="5689" spans="6:16">
      <c r="F5689" s="63"/>
      <c r="G5689" s="62"/>
      <c r="I5689" s="61"/>
      <c r="K5689" s="62"/>
      <c r="L5689" s="62"/>
      <c r="P5689" s="61"/>
    </row>
    <row r="5690" spans="6:16">
      <c r="F5690" s="63"/>
      <c r="G5690" s="62"/>
      <c r="I5690" s="61"/>
      <c r="K5690" s="62"/>
      <c r="L5690" s="62"/>
      <c r="P5690" s="61"/>
    </row>
    <row r="5691" spans="6:16">
      <c r="F5691" s="63"/>
      <c r="G5691" s="62"/>
      <c r="I5691" s="61"/>
      <c r="K5691" s="62"/>
      <c r="L5691" s="62"/>
      <c r="P5691" s="61"/>
    </row>
    <row r="5692" spans="6:16">
      <c r="F5692" s="63"/>
      <c r="G5692" s="62"/>
      <c r="I5692" s="61"/>
      <c r="K5692" s="62"/>
      <c r="L5692" s="62"/>
      <c r="P5692" s="61"/>
    </row>
    <row r="5693" spans="6:16">
      <c r="F5693" s="63"/>
      <c r="G5693" s="62"/>
      <c r="I5693" s="61"/>
      <c r="K5693" s="62"/>
      <c r="L5693" s="62"/>
      <c r="P5693" s="61"/>
    </row>
    <row r="5694" spans="6:16">
      <c r="F5694" s="63"/>
      <c r="G5694" s="62"/>
      <c r="I5694" s="61"/>
      <c r="K5694" s="62"/>
      <c r="L5694" s="62"/>
      <c r="P5694" s="61"/>
    </row>
    <row r="5695" spans="6:16">
      <c r="F5695" s="63"/>
      <c r="G5695" s="62"/>
      <c r="I5695" s="61"/>
      <c r="K5695" s="62"/>
      <c r="L5695" s="62"/>
      <c r="P5695" s="61"/>
    </row>
    <row r="5696" spans="6:16">
      <c r="F5696" s="63"/>
      <c r="G5696" s="62"/>
      <c r="I5696" s="61"/>
      <c r="K5696" s="62"/>
      <c r="L5696" s="62"/>
      <c r="P5696" s="61"/>
    </row>
    <row r="5697" spans="6:16">
      <c r="F5697" s="63"/>
      <c r="G5697" s="62"/>
      <c r="I5697" s="61"/>
      <c r="K5697" s="62"/>
      <c r="L5697" s="62"/>
      <c r="P5697" s="61"/>
    </row>
    <row r="5698" spans="6:16">
      <c r="F5698" s="63"/>
      <c r="G5698" s="62"/>
      <c r="I5698" s="61"/>
      <c r="K5698" s="62"/>
      <c r="L5698" s="62"/>
      <c r="P5698" s="61"/>
    </row>
    <row r="5699" spans="6:16">
      <c r="F5699" s="63"/>
      <c r="G5699" s="62"/>
      <c r="I5699" s="61"/>
      <c r="K5699" s="62"/>
      <c r="L5699" s="62"/>
      <c r="P5699" s="61"/>
    </row>
    <row r="5700" spans="6:16">
      <c r="F5700" s="63"/>
      <c r="G5700" s="62"/>
      <c r="I5700" s="61"/>
      <c r="K5700" s="62"/>
      <c r="L5700" s="62"/>
      <c r="P5700" s="61"/>
    </row>
    <row r="5701" spans="6:16">
      <c r="F5701" s="63"/>
      <c r="G5701" s="62"/>
      <c r="I5701" s="61"/>
      <c r="K5701" s="62"/>
      <c r="L5701" s="62"/>
      <c r="P5701" s="61"/>
    </row>
    <row r="5702" spans="6:16">
      <c r="F5702" s="63"/>
      <c r="G5702" s="62"/>
      <c r="I5702" s="61"/>
      <c r="K5702" s="62"/>
      <c r="L5702" s="62"/>
      <c r="P5702" s="61"/>
    </row>
    <row r="5703" spans="6:16">
      <c r="F5703" s="63"/>
      <c r="G5703" s="62"/>
      <c r="I5703" s="61"/>
      <c r="K5703" s="62"/>
      <c r="L5703" s="62"/>
      <c r="P5703" s="61"/>
    </row>
    <row r="5704" spans="6:16">
      <c r="F5704" s="63"/>
      <c r="G5704" s="62"/>
      <c r="I5704" s="61"/>
      <c r="K5704" s="62"/>
      <c r="L5704" s="62"/>
      <c r="P5704" s="61"/>
    </row>
    <row r="5705" spans="6:16">
      <c r="F5705" s="63"/>
      <c r="G5705" s="62"/>
      <c r="I5705" s="61"/>
      <c r="K5705" s="62"/>
      <c r="L5705" s="62"/>
      <c r="P5705" s="61"/>
    </row>
    <row r="5706" spans="6:16">
      <c r="F5706" s="63"/>
      <c r="G5706" s="62"/>
      <c r="I5706" s="61"/>
      <c r="K5706" s="62"/>
      <c r="L5706" s="62"/>
      <c r="P5706" s="61"/>
    </row>
    <row r="5707" spans="6:16">
      <c r="F5707" s="63"/>
      <c r="G5707" s="62"/>
      <c r="I5707" s="61"/>
      <c r="K5707" s="62"/>
      <c r="L5707" s="62"/>
      <c r="P5707" s="61"/>
    </row>
    <row r="5708" spans="6:16">
      <c r="F5708" s="63"/>
      <c r="G5708" s="62"/>
      <c r="I5708" s="61"/>
      <c r="K5708" s="62"/>
      <c r="L5708" s="62"/>
      <c r="P5708" s="61"/>
    </row>
    <row r="5709" spans="6:16">
      <c r="F5709" s="63"/>
      <c r="G5709" s="62"/>
      <c r="I5709" s="61"/>
      <c r="K5709" s="62"/>
      <c r="L5709" s="62"/>
      <c r="P5709" s="61"/>
    </row>
    <row r="5710" spans="6:16">
      <c r="F5710" s="63"/>
      <c r="G5710" s="62"/>
      <c r="I5710" s="61"/>
      <c r="K5710" s="62"/>
      <c r="L5710" s="62"/>
      <c r="P5710" s="61"/>
    </row>
    <row r="5711" spans="6:16">
      <c r="F5711" s="63"/>
      <c r="G5711" s="62"/>
      <c r="I5711" s="61"/>
      <c r="K5711" s="62"/>
      <c r="L5711" s="62"/>
      <c r="P5711" s="61"/>
    </row>
    <row r="5712" spans="6:16">
      <c r="F5712" s="63"/>
      <c r="G5712" s="62"/>
      <c r="I5712" s="61"/>
      <c r="K5712" s="62"/>
      <c r="L5712" s="62"/>
      <c r="P5712" s="61"/>
    </row>
    <row r="5713" spans="6:16">
      <c r="F5713" s="63"/>
      <c r="G5713" s="62"/>
      <c r="I5713" s="61"/>
      <c r="K5713" s="62"/>
      <c r="L5713" s="62"/>
      <c r="P5713" s="61"/>
    </row>
    <row r="5714" spans="6:16">
      <c r="F5714" s="63"/>
      <c r="G5714" s="62"/>
      <c r="I5714" s="61"/>
      <c r="K5714" s="62"/>
      <c r="L5714" s="62"/>
      <c r="P5714" s="61"/>
    </row>
    <row r="5715" spans="6:16">
      <c r="F5715" s="63"/>
      <c r="G5715" s="62"/>
      <c r="I5715" s="61"/>
      <c r="K5715" s="62"/>
      <c r="L5715" s="62"/>
      <c r="P5715" s="61"/>
    </row>
    <row r="5716" spans="6:16">
      <c r="F5716" s="63"/>
      <c r="G5716" s="62"/>
      <c r="I5716" s="61"/>
      <c r="K5716" s="62"/>
      <c r="L5716" s="62"/>
      <c r="P5716" s="61"/>
    </row>
    <row r="5717" spans="6:16">
      <c r="F5717" s="63"/>
      <c r="G5717" s="62"/>
      <c r="I5717" s="61"/>
      <c r="K5717" s="62"/>
      <c r="L5717" s="62"/>
      <c r="P5717" s="61"/>
    </row>
    <row r="5718" spans="6:16">
      <c r="F5718" s="63"/>
      <c r="G5718" s="62"/>
      <c r="I5718" s="61"/>
      <c r="K5718" s="62"/>
      <c r="L5718" s="62"/>
      <c r="P5718" s="61"/>
    </row>
    <row r="5719" spans="6:16">
      <c r="F5719" s="63"/>
      <c r="G5719" s="62"/>
      <c r="I5719" s="61"/>
      <c r="K5719" s="62"/>
      <c r="L5719" s="62"/>
      <c r="P5719" s="61"/>
    </row>
    <row r="5720" spans="6:16">
      <c r="F5720" s="63"/>
      <c r="G5720" s="62"/>
      <c r="I5720" s="61"/>
      <c r="K5720" s="62"/>
      <c r="L5720" s="62"/>
      <c r="P5720" s="61"/>
    </row>
    <row r="5721" spans="6:16">
      <c r="F5721" s="63"/>
      <c r="G5721" s="62"/>
      <c r="I5721" s="61"/>
      <c r="K5721" s="62"/>
      <c r="L5721" s="62"/>
      <c r="P5721" s="61"/>
    </row>
    <row r="5722" spans="6:16">
      <c r="F5722" s="63"/>
      <c r="G5722" s="62"/>
      <c r="I5722" s="61"/>
      <c r="K5722" s="62"/>
      <c r="L5722" s="62"/>
      <c r="P5722" s="61"/>
    </row>
    <row r="5723" spans="6:16">
      <c r="F5723" s="63"/>
      <c r="G5723" s="62"/>
      <c r="I5723" s="61"/>
      <c r="K5723" s="62"/>
      <c r="L5723" s="62"/>
      <c r="P5723" s="61"/>
    </row>
    <row r="5724" spans="6:16">
      <c r="F5724" s="63"/>
      <c r="G5724" s="62"/>
      <c r="I5724" s="61"/>
      <c r="K5724" s="62"/>
      <c r="L5724" s="62"/>
      <c r="P5724" s="61"/>
    </row>
    <row r="5725" spans="6:16">
      <c r="F5725" s="63"/>
      <c r="G5725" s="62"/>
      <c r="I5725" s="61"/>
      <c r="K5725" s="62"/>
      <c r="L5725" s="62"/>
      <c r="P5725" s="61"/>
    </row>
    <row r="5726" spans="6:16">
      <c r="F5726" s="63"/>
      <c r="G5726" s="62"/>
      <c r="I5726" s="61"/>
      <c r="K5726" s="62"/>
      <c r="L5726" s="62"/>
      <c r="P5726" s="61"/>
    </row>
    <row r="5727" spans="6:16">
      <c r="F5727" s="63"/>
      <c r="G5727" s="62"/>
      <c r="I5727" s="61"/>
      <c r="K5727" s="62"/>
      <c r="L5727" s="62"/>
      <c r="P5727" s="61"/>
    </row>
    <row r="5728" spans="6:16">
      <c r="F5728" s="63"/>
      <c r="G5728" s="62"/>
      <c r="I5728" s="61"/>
      <c r="K5728" s="62"/>
      <c r="L5728" s="62"/>
      <c r="P5728" s="61"/>
    </row>
    <row r="5729" spans="6:16">
      <c r="F5729" s="63"/>
      <c r="G5729" s="62"/>
      <c r="I5729" s="61"/>
      <c r="K5729" s="62"/>
      <c r="L5729" s="62"/>
      <c r="P5729" s="61"/>
    </row>
    <row r="5730" spans="6:16">
      <c r="F5730" s="63"/>
      <c r="G5730" s="62"/>
      <c r="I5730" s="61"/>
      <c r="K5730" s="62"/>
      <c r="L5730" s="62"/>
      <c r="P5730" s="61"/>
    </row>
    <row r="5731" spans="6:16">
      <c r="F5731" s="63"/>
      <c r="G5731" s="62"/>
      <c r="I5731" s="61"/>
      <c r="K5731" s="62"/>
      <c r="L5731" s="62"/>
      <c r="P5731" s="61"/>
    </row>
    <row r="5732" spans="6:16">
      <c r="F5732" s="63"/>
      <c r="G5732" s="62"/>
      <c r="I5732" s="61"/>
      <c r="K5732" s="62"/>
      <c r="L5732" s="62"/>
      <c r="P5732" s="61"/>
    </row>
    <row r="5733" spans="6:16">
      <c r="F5733" s="63"/>
      <c r="G5733" s="62"/>
      <c r="I5733" s="61"/>
      <c r="K5733" s="62"/>
      <c r="L5733" s="62"/>
      <c r="P5733" s="61"/>
    </row>
    <row r="5734" spans="6:16">
      <c r="F5734" s="63"/>
      <c r="G5734" s="62"/>
      <c r="I5734" s="61"/>
      <c r="K5734" s="62"/>
      <c r="L5734" s="62"/>
      <c r="P5734" s="61"/>
    </row>
    <row r="5735" spans="6:16">
      <c r="F5735" s="63"/>
      <c r="G5735" s="62"/>
      <c r="I5735" s="61"/>
      <c r="K5735" s="62"/>
      <c r="L5735" s="62"/>
      <c r="P5735" s="61"/>
    </row>
    <row r="5736" spans="6:16">
      <c r="F5736" s="63"/>
      <c r="G5736" s="62"/>
      <c r="I5736" s="61"/>
      <c r="K5736" s="62"/>
      <c r="L5736" s="62"/>
      <c r="P5736" s="61"/>
    </row>
    <row r="5737" spans="6:16">
      <c r="F5737" s="63"/>
      <c r="G5737" s="62"/>
      <c r="I5737" s="61"/>
      <c r="K5737" s="62"/>
      <c r="L5737" s="62"/>
      <c r="P5737" s="61"/>
    </row>
    <row r="5738" spans="6:16">
      <c r="F5738" s="63"/>
      <c r="G5738" s="62"/>
      <c r="I5738" s="61"/>
      <c r="K5738" s="62"/>
      <c r="L5738" s="62"/>
      <c r="P5738" s="61"/>
    </row>
    <row r="5739" spans="6:16">
      <c r="F5739" s="63"/>
      <c r="G5739" s="62"/>
      <c r="I5739" s="61"/>
      <c r="K5739" s="62"/>
      <c r="L5739" s="62"/>
      <c r="P5739" s="61"/>
    </row>
    <row r="5740" spans="6:16">
      <c r="F5740" s="63"/>
      <c r="G5740" s="62"/>
      <c r="I5740" s="61"/>
      <c r="K5740" s="62"/>
      <c r="L5740" s="62"/>
      <c r="P5740" s="61"/>
    </row>
    <row r="5741" spans="6:16">
      <c r="F5741" s="63"/>
      <c r="G5741" s="62"/>
      <c r="I5741" s="61"/>
      <c r="K5741" s="62"/>
      <c r="L5741" s="62"/>
      <c r="P5741" s="61"/>
    </row>
    <row r="5742" spans="6:16">
      <c r="F5742" s="63"/>
      <c r="G5742" s="62"/>
      <c r="I5742" s="61"/>
      <c r="K5742" s="62"/>
      <c r="L5742" s="62"/>
      <c r="P5742" s="61"/>
    </row>
    <row r="5743" spans="6:16">
      <c r="F5743" s="63"/>
      <c r="G5743" s="62"/>
      <c r="I5743" s="61"/>
      <c r="K5743" s="62"/>
      <c r="L5743" s="62"/>
      <c r="P5743" s="61"/>
    </row>
    <row r="5744" spans="6:16">
      <c r="F5744" s="63"/>
      <c r="G5744" s="62"/>
      <c r="I5744" s="61"/>
      <c r="K5744" s="62"/>
      <c r="L5744" s="62"/>
      <c r="P5744" s="61"/>
    </row>
    <row r="5745" spans="6:16">
      <c r="F5745" s="63"/>
      <c r="G5745" s="62"/>
      <c r="I5745" s="61"/>
      <c r="K5745" s="62"/>
      <c r="L5745" s="62"/>
      <c r="P5745" s="61"/>
    </row>
    <row r="5746" spans="6:16">
      <c r="F5746" s="63"/>
      <c r="G5746" s="62"/>
      <c r="I5746" s="61"/>
      <c r="K5746" s="62"/>
      <c r="L5746" s="62"/>
      <c r="P5746" s="61"/>
    </row>
    <row r="5747" spans="6:16">
      <c r="F5747" s="63"/>
      <c r="G5747" s="62"/>
      <c r="I5747" s="61"/>
      <c r="K5747" s="62"/>
      <c r="L5747" s="62"/>
      <c r="P5747" s="61"/>
    </row>
    <row r="5748" spans="6:16">
      <c r="F5748" s="63"/>
      <c r="G5748" s="62"/>
      <c r="I5748" s="61"/>
      <c r="K5748" s="62"/>
      <c r="L5748" s="62"/>
      <c r="P5748" s="61"/>
    </row>
    <row r="5749" spans="6:16">
      <c r="F5749" s="63"/>
      <c r="G5749" s="62"/>
      <c r="I5749" s="61"/>
      <c r="K5749" s="62"/>
      <c r="L5749" s="62"/>
      <c r="P5749" s="61"/>
    </row>
    <row r="5750" spans="6:16">
      <c r="F5750" s="63"/>
      <c r="G5750" s="62"/>
      <c r="I5750" s="61"/>
      <c r="K5750" s="62"/>
      <c r="L5750" s="62"/>
      <c r="P5750" s="61"/>
    </row>
    <row r="5751" spans="6:16">
      <c r="F5751" s="63"/>
      <c r="G5751" s="62"/>
      <c r="I5751" s="61"/>
      <c r="K5751" s="62"/>
      <c r="L5751" s="62"/>
      <c r="P5751" s="61"/>
    </row>
    <row r="5752" spans="6:16">
      <c r="F5752" s="63"/>
      <c r="G5752" s="62"/>
      <c r="I5752" s="61"/>
      <c r="K5752" s="62"/>
      <c r="L5752" s="62"/>
      <c r="P5752" s="61"/>
    </row>
    <row r="5753" spans="6:16">
      <c r="F5753" s="63"/>
      <c r="G5753" s="62"/>
      <c r="I5753" s="61"/>
      <c r="K5753" s="62"/>
      <c r="L5753" s="62"/>
      <c r="P5753" s="61"/>
    </row>
    <row r="5754" spans="6:16">
      <c r="F5754" s="63"/>
      <c r="G5754" s="62"/>
      <c r="I5754" s="61"/>
      <c r="K5754" s="62"/>
      <c r="L5754" s="62"/>
      <c r="P5754" s="61"/>
    </row>
    <row r="5755" spans="6:16">
      <c r="F5755" s="63"/>
      <c r="G5755" s="62"/>
      <c r="I5755" s="61"/>
      <c r="K5755" s="62"/>
      <c r="L5755" s="62"/>
      <c r="P5755" s="61"/>
    </row>
    <row r="5756" spans="6:16">
      <c r="F5756" s="63"/>
      <c r="G5756" s="62"/>
      <c r="I5756" s="61"/>
      <c r="K5756" s="62"/>
      <c r="L5756" s="62"/>
      <c r="P5756" s="61"/>
    </row>
    <row r="5757" spans="6:16">
      <c r="F5757" s="63"/>
      <c r="G5757" s="62"/>
      <c r="I5757" s="61"/>
      <c r="K5757" s="62"/>
      <c r="L5757" s="62"/>
      <c r="P5757" s="61"/>
    </row>
    <row r="5758" spans="6:16">
      <c r="F5758" s="63"/>
      <c r="G5758" s="62"/>
      <c r="I5758" s="61"/>
      <c r="K5758" s="62"/>
      <c r="L5758" s="62"/>
      <c r="P5758" s="61"/>
    </row>
    <row r="5759" spans="6:16">
      <c r="F5759" s="63"/>
      <c r="G5759" s="62"/>
      <c r="I5759" s="61"/>
      <c r="K5759" s="62"/>
      <c r="L5759" s="62"/>
      <c r="P5759" s="61"/>
    </row>
    <row r="5760" spans="6:16">
      <c r="F5760" s="63"/>
      <c r="G5760" s="62"/>
      <c r="I5760" s="61"/>
      <c r="K5760" s="62"/>
      <c r="L5760" s="62"/>
      <c r="P5760" s="61"/>
    </row>
    <row r="5761" spans="6:16">
      <c r="F5761" s="63"/>
      <c r="G5761" s="62"/>
      <c r="I5761" s="61"/>
      <c r="K5761" s="62"/>
      <c r="L5761" s="62"/>
      <c r="P5761" s="61"/>
    </row>
    <row r="5762" spans="6:16">
      <c r="F5762" s="63"/>
      <c r="G5762" s="62"/>
      <c r="I5762" s="61"/>
      <c r="K5762" s="62"/>
      <c r="L5762" s="62"/>
      <c r="P5762" s="61"/>
    </row>
    <row r="5763" spans="6:16">
      <c r="F5763" s="63"/>
      <c r="G5763" s="62"/>
      <c r="I5763" s="61"/>
      <c r="K5763" s="62"/>
      <c r="L5763" s="62"/>
      <c r="P5763" s="61"/>
    </row>
    <row r="5764" spans="6:16">
      <c r="F5764" s="63"/>
      <c r="G5764" s="62"/>
      <c r="I5764" s="61"/>
      <c r="K5764" s="62"/>
      <c r="L5764" s="62"/>
      <c r="P5764" s="61"/>
    </row>
    <row r="5765" spans="6:16">
      <c r="F5765" s="63"/>
      <c r="G5765" s="62"/>
      <c r="I5765" s="61"/>
      <c r="K5765" s="62"/>
      <c r="L5765" s="62"/>
      <c r="P5765" s="61"/>
    </row>
    <row r="5766" spans="6:16">
      <c r="F5766" s="63"/>
      <c r="G5766" s="62"/>
      <c r="I5766" s="61"/>
      <c r="K5766" s="62"/>
      <c r="L5766" s="62"/>
      <c r="P5766" s="61"/>
    </row>
    <row r="5767" spans="6:16">
      <c r="F5767" s="63"/>
      <c r="G5767" s="62"/>
      <c r="I5767" s="61"/>
      <c r="K5767" s="62"/>
      <c r="L5767" s="62"/>
      <c r="P5767" s="61"/>
    </row>
    <row r="5768" spans="6:16">
      <c r="F5768" s="63"/>
      <c r="G5768" s="62"/>
      <c r="I5768" s="61"/>
      <c r="K5768" s="62"/>
      <c r="L5768" s="62"/>
      <c r="P5768" s="61"/>
    </row>
    <row r="5769" spans="6:16">
      <c r="F5769" s="63"/>
      <c r="G5769" s="62"/>
      <c r="I5769" s="61"/>
      <c r="K5769" s="62"/>
      <c r="L5769" s="62"/>
      <c r="P5769" s="61"/>
    </row>
    <row r="5770" spans="6:16">
      <c r="F5770" s="63"/>
      <c r="G5770" s="62"/>
      <c r="I5770" s="61"/>
      <c r="K5770" s="62"/>
      <c r="L5770" s="62"/>
      <c r="P5770" s="61"/>
    </row>
    <row r="5771" spans="6:16">
      <c r="F5771" s="63"/>
      <c r="G5771" s="62"/>
      <c r="I5771" s="61"/>
      <c r="K5771" s="62"/>
      <c r="L5771" s="62"/>
      <c r="P5771" s="61"/>
    </row>
    <row r="5772" spans="6:16">
      <c r="F5772" s="63"/>
      <c r="G5772" s="62"/>
      <c r="I5772" s="61"/>
      <c r="K5772" s="62"/>
      <c r="L5772" s="62"/>
      <c r="P5772" s="61"/>
    </row>
    <row r="5773" spans="6:16">
      <c r="F5773" s="63"/>
      <c r="G5773" s="62"/>
      <c r="I5773" s="61"/>
      <c r="K5773" s="62"/>
      <c r="L5773" s="62"/>
      <c r="P5773" s="61"/>
    </row>
    <row r="5774" spans="6:16">
      <c r="F5774" s="63"/>
      <c r="G5774" s="62"/>
      <c r="I5774" s="61"/>
      <c r="K5774" s="62"/>
      <c r="L5774" s="62"/>
      <c r="P5774" s="61"/>
    </row>
    <row r="5775" spans="6:16">
      <c r="F5775" s="63"/>
      <c r="G5775" s="62"/>
      <c r="I5775" s="61"/>
      <c r="K5775" s="62"/>
      <c r="L5775" s="62"/>
      <c r="P5775" s="61"/>
    </row>
    <row r="5776" spans="6:16">
      <c r="F5776" s="63"/>
      <c r="G5776" s="62"/>
      <c r="I5776" s="61"/>
      <c r="K5776" s="62"/>
      <c r="L5776" s="62"/>
      <c r="P5776" s="61"/>
    </row>
    <row r="5777" spans="6:16">
      <c r="F5777" s="63"/>
      <c r="G5777" s="62"/>
      <c r="I5777" s="61"/>
      <c r="K5777" s="62"/>
      <c r="L5777" s="62"/>
      <c r="P5777" s="61"/>
    </row>
    <row r="5778" spans="6:16">
      <c r="F5778" s="63"/>
      <c r="G5778" s="62"/>
      <c r="I5778" s="61"/>
      <c r="K5778" s="62"/>
      <c r="L5778" s="62"/>
      <c r="P5778" s="61"/>
    </row>
    <row r="5779" spans="6:16">
      <c r="F5779" s="63"/>
      <c r="G5779" s="62"/>
      <c r="I5779" s="61"/>
      <c r="K5779" s="62"/>
      <c r="L5779" s="62"/>
      <c r="P5779" s="61"/>
    </row>
    <row r="5780" spans="6:16">
      <c r="F5780" s="63"/>
      <c r="G5780" s="62"/>
      <c r="I5780" s="61"/>
      <c r="K5780" s="62"/>
      <c r="L5780" s="62"/>
      <c r="P5780" s="61"/>
    </row>
    <row r="5781" spans="6:16">
      <c r="F5781" s="63"/>
      <c r="G5781" s="62"/>
      <c r="I5781" s="61"/>
      <c r="K5781" s="62"/>
      <c r="L5781" s="62"/>
      <c r="P5781" s="61"/>
    </row>
    <row r="5782" spans="6:16">
      <c r="F5782" s="63"/>
      <c r="G5782" s="62"/>
      <c r="I5782" s="61"/>
      <c r="K5782" s="62"/>
      <c r="L5782" s="62"/>
      <c r="P5782" s="61"/>
    </row>
    <row r="5783" spans="6:16">
      <c r="F5783" s="63"/>
      <c r="G5783" s="62"/>
      <c r="I5783" s="61"/>
      <c r="K5783" s="62"/>
      <c r="L5783" s="62"/>
      <c r="P5783" s="61"/>
    </row>
    <row r="5784" spans="6:16">
      <c r="F5784" s="63"/>
      <c r="G5784" s="62"/>
      <c r="I5784" s="61"/>
      <c r="K5784" s="62"/>
      <c r="L5784" s="62"/>
      <c r="P5784" s="61"/>
    </row>
    <row r="5785" spans="6:16">
      <c r="F5785" s="63"/>
      <c r="G5785" s="62"/>
      <c r="I5785" s="61"/>
      <c r="K5785" s="62"/>
      <c r="L5785" s="62"/>
      <c r="P5785" s="61"/>
    </row>
    <row r="5786" spans="6:16">
      <c r="F5786" s="63"/>
      <c r="G5786" s="62"/>
      <c r="I5786" s="61"/>
      <c r="K5786" s="62"/>
      <c r="L5786" s="62"/>
      <c r="P5786" s="61"/>
    </row>
    <row r="5787" spans="6:16">
      <c r="F5787" s="63"/>
      <c r="G5787" s="62"/>
      <c r="I5787" s="61"/>
      <c r="K5787" s="62"/>
      <c r="L5787" s="62"/>
      <c r="P5787" s="61"/>
    </row>
    <row r="5788" spans="6:16">
      <c r="F5788" s="63"/>
      <c r="G5788" s="62"/>
      <c r="I5788" s="61"/>
      <c r="K5788" s="62"/>
      <c r="L5788" s="62"/>
      <c r="P5788" s="61"/>
    </row>
    <row r="5789" spans="6:16">
      <c r="F5789" s="63"/>
      <c r="G5789" s="62"/>
      <c r="I5789" s="61"/>
      <c r="K5789" s="62"/>
      <c r="L5789" s="62"/>
      <c r="P5789" s="61"/>
    </row>
    <row r="5790" spans="6:16">
      <c r="F5790" s="63"/>
      <c r="G5790" s="62"/>
      <c r="I5790" s="61"/>
      <c r="K5790" s="62"/>
      <c r="L5790" s="62"/>
      <c r="P5790" s="61"/>
    </row>
    <row r="5791" spans="6:16">
      <c r="F5791" s="63"/>
      <c r="G5791" s="62"/>
      <c r="I5791" s="61"/>
      <c r="K5791" s="62"/>
      <c r="L5791" s="62"/>
      <c r="P5791" s="61"/>
    </row>
    <row r="5792" spans="6:16">
      <c r="F5792" s="63"/>
      <c r="G5792" s="62"/>
      <c r="I5792" s="61"/>
      <c r="K5792" s="62"/>
      <c r="L5792" s="62"/>
      <c r="P5792" s="61"/>
    </row>
    <row r="5793" spans="6:16">
      <c r="F5793" s="63"/>
      <c r="G5793" s="62"/>
      <c r="I5793" s="61"/>
      <c r="K5793" s="62"/>
      <c r="L5793" s="62"/>
      <c r="P5793" s="61"/>
    </row>
    <row r="5794" spans="6:16">
      <c r="F5794" s="63"/>
      <c r="G5794" s="62"/>
      <c r="I5794" s="61"/>
      <c r="K5794" s="62"/>
      <c r="L5794" s="62"/>
      <c r="P5794" s="61"/>
    </row>
    <row r="5795" spans="6:16">
      <c r="F5795" s="63"/>
      <c r="G5795" s="62"/>
      <c r="I5795" s="61"/>
      <c r="K5795" s="62"/>
      <c r="L5795" s="62"/>
      <c r="P5795" s="61"/>
    </row>
    <row r="5796" spans="6:16">
      <c r="F5796" s="63"/>
      <c r="G5796" s="62"/>
      <c r="I5796" s="61"/>
      <c r="K5796" s="62"/>
      <c r="L5796" s="62"/>
      <c r="P5796" s="61"/>
    </row>
    <row r="5797" spans="6:16">
      <c r="F5797" s="63"/>
      <c r="G5797" s="62"/>
      <c r="I5797" s="61"/>
      <c r="K5797" s="62"/>
      <c r="L5797" s="62"/>
      <c r="P5797" s="61"/>
    </row>
    <row r="5798" spans="6:16">
      <c r="F5798" s="63"/>
      <c r="G5798" s="62"/>
      <c r="I5798" s="61"/>
      <c r="K5798" s="62"/>
      <c r="L5798" s="62"/>
      <c r="P5798" s="61"/>
    </row>
    <row r="5799" spans="6:16">
      <c r="F5799" s="63"/>
      <c r="G5799" s="62"/>
      <c r="I5799" s="61"/>
      <c r="K5799" s="62"/>
      <c r="L5799" s="62"/>
      <c r="P5799" s="61"/>
    </row>
    <row r="5800" spans="6:16">
      <c r="F5800" s="63"/>
      <c r="G5800" s="62"/>
      <c r="I5800" s="61"/>
      <c r="K5800" s="62"/>
      <c r="L5800" s="62"/>
      <c r="P5800" s="61"/>
    </row>
    <row r="5801" spans="6:16">
      <c r="F5801" s="63"/>
      <c r="G5801" s="62"/>
      <c r="I5801" s="61"/>
      <c r="K5801" s="62"/>
      <c r="L5801" s="62"/>
      <c r="P5801" s="61"/>
    </row>
    <row r="5802" spans="6:16">
      <c r="F5802" s="63"/>
      <c r="G5802" s="62"/>
      <c r="I5802" s="61"/>
      <c r="K5802" s="62"/>
      <c r="L5802" s="62"/>
      <c r="P5802" s="61"/>
    </row>
    <row r="5803" spans="6:16">
      <c r="F5803" s="63"/>
      <c r="G5803" s="62"/>
      <c r="I5803" s="61"/>
      <c r="K5803" s="62"/>
      <c r="L5803" s="62"/>
      <c r="P5803" s="61"/>
    </row>
    <row r="5804" spans="6:16">
      <c r="F5804" s="63"/>
      <c r="G5804" s="62"/>
      <c r="I5804" s="61"/>
      <c r="K5804" s="62"/>
      <c r="L5804" s="62"/>
      <c r="P5804" s="61"/>
    </row>
    <row r="5805" spans="6:16">
      <c r="F5805" s="63"/>
      <c r="G5805" s="62"/>
      <c r="I5805" s="61"/>
      <c r="K5805" s="62"/>
      <c r="L5805" s="62"/>
      <c r="P5805" s="61"/>
    </row>
    <row r="5806" spans="6:16">
      <c r="F5806" s="63"/>
      <c r="G5806" s="62"/>
      <c r="I5806" s="61"/>
      <c r="K5806" s="62"/>
      <c r="L5806" s="62"/>
      <c r="P5806" s="61"/>
    </row>
    <row r="5807" spans="6:16">
      <c r="F5807" s="63"/>
      <c r="G5807" s="62"/>
      <c r="I5807" s="61"/>
      <c r="K5807" s="62"/>
      <c r="L5807" s="62"/>
      <c r="P5807" s="61"/>
    </row>
    <row r="5808" spans="6:16">
      <c r="F5808" s="63"/>
      <c r="G5808" s="62"/>
      <c r="I5808" s="61"/>
      <c r="K5808" s="62"/>
      <c r="L5808" s="62"/>
      <c r="P5808" s="61"/>
    </row>
    <row r="5809" spans="6:16">
      <c r="F5809" s="63"/>
      <c r="G5809" s="62"/>
      <c r="I5809" s="61"/>
      <c r="K5809" s="62"/>
      <c r="L5809" s="62"/>
      <c r="P5809" s="61"/>
    </row>
    <row r="5810" spans="6:16">
      <c r="F5810" s="63"/>
      <c r="G5810" s="62"/>
      <c r="I5810" s="61"/>
      <c r="K5810" s="62"/>
      <c r="L5810" s="62"/>
      <c r="P5810" s="61"/>
    </row>
    <row r="5811" spans="6:16">
      <c r="F5811" s="63"/>
      <c r="G5811" s="62"/>
      <c r="I5811" s="61"/>
      <c r="K5811" s="62"/>
      <c r="L5811" s="62"/>
      <c r="P5811" s="61"/>
    </row>
    <row r="5812" spans="6:16">
      <c r="F5812" s="63"/>
      <c r="G5812" s="62"/>
      <c r="I5812" s="61"/>
      <c r="K5812" s="62"/>
      <c r="L5812" s="62"/>
      <c r="P5812" s="61"/>
    </row>
    <row r="5813" spans="6:16">
      <c r="F5813" s="63"/>
      <c r="G5813" s="62"/>
      <c r="I5813" s="61"/>
      <c r="K5813" s="62"/>
      <c r="L5813" s="62"/>
      <c r="P5813" s="61"/>
    </row>
    <row r="5814" spans="6:16">
      <c r="F5814" s="63"/>
      <c r="G5814" s="62"/>
      <c r="I5814" s="61"/>
      <c r="K5814" s="62"/>
      <c r="L5814" s="62"/>
      <c r="P5814" s="61"/>
    </row>
    <row r="5815" spans="6:16">
      <c r="F5815" s="63"/>
      <c r="G5815" s="62"/>
      <c r="I5815" s="61"/>
      <c r="K5815" s="62"/>
      <c r="L5815" s="62"/>
      <c r="P5815" s="61"/>
    </row>
    <row r="5816" spans="6:16">
      <c r="F5816" s="63"/>
      <c r="G5816" s="62"/>
      <c r="I5816" s="61"/>
      <c r="K5816" s="62"/>
      <c r="L5816" s="62"/>
      <c r="P5816" s="61"/>
    </row>
    <row r="5817" spans="6:16">
      <c r="F5817" s="63"/>
      <c r="G5817" s="62"/>
      <c r="I5817" s="61"/>
      <c r="K5817" s="62"/>
      <c r="L5817" s="62"/>
      <c r="P5817" s="61"/>
    </row>
    <row r="5818" spans="6:16">
      <c r="F5818" s="63"/>
      <c r="G5818" s="62"/>
      <c r="I5818" s="61"/>
      <c r="K5818" s="62"/>
      <c r="L5818" s="62"/>
      <c r="P5818" s="61"/>
    </row>
    <row r="5819" spans="6:16">
      <c r="F5819" s="63"/>
      <c r="G5819" s="62"/>
      <c r="I5819" s="61"/>
      <c r="K5819" s="62"/>
      <c r="L5819" s="62"/>
      <c r="P5819" s="61"/>
    </row>
    <row r="5820" spans="6:16">
      <c r="F5820" s="63"/>
      <c r="G5820" s="62"/>
      <c r="I5820" s="61"/>
      <c r="K5820" s="62"/>
      <c r="L5820" s="62"/>
      <c r="P5820" s="61"/>
    </row>
    <row r="5821" spans="6:16">
      <c r="F5821" s="63"/>
      <c r="G5821" s="62"/>
      <c r="I5821" s="61"/>
      <c r="K5821" s="62"/>
      <c r="L5821" s="62"/>
      <c r="P5821" s="61"/>
    </row>
    <row r="5822" spans="6:16">
      <c r="F5822" s="63"/>
      <c r="G5822" s="62"/>
      <c r="I5822" s="61"/>
      <c r="K5822" s="62"/>
      <c r="L5822" s="62"/>
      <c r="P5822" s="61"/>
    </row>
    <row r="5823" spans="6:16">
      <c r="F5823" s="63"/>
      <c r="G5823" s="62"/>
      <c r="I5823" s="61"/>
      <c r="K5823" s="62"/>
      <c r="L5823" s="62"/>
      <c r="P5823" s="61"/>
    </row>
    <row r="5824" spans="6:16">
      <c r="F5824" s="63"/>
      <c r="G5824" s="62"/>
      <c r="I5824" s="61"/>
      <c r="K5824" s="62"/>
      <c r="L5824" s="62"/>
      <c r="P5824" s="61"/>
    </row>
    <row r="5825" spans="6:16">
      <c r="F5825" s="63"/>
      <c r="G5825" s="62"/>
      <c r="I5825" s="61"/>
      <c r="K5825" s="62"/>
      <c r="L5825" s="62"/>
      <c r="P5825" s="61"/>
    </row>
    <row r="5826" spans="6:16">
      <c r="F5826" s="63"/>
      <c r="G5826" s="62"/>
      <c r="I5826" s="61"/>
      <c r="K5826" s="62"/>
      <c r="L5826" s="62"/>
      <c r="P5826" s="61"/>
    </row>
    <row r="5827" spans="6:16">
      <c r="F5827" s="63"/>
      <c r="G5827" s="62"/>
      <c r="I5827" s="61"/>
      <c r="K5827" s="62"/>
      <c r="L5827" s="62"/>
      <c r="P5827" s="61"/>
    </row>
    <row r="5828" spans="6:16">
      <c r="F5828" s="63"/>
      <c r="G5828" s="62"/>
      <c r="I5828" s="61"/>
      <c r="K5828" s="62"/>
      <c r="L5828" s="62"/>
      <c r="P5828" s="61"/>
    </row>
    <row r="5829" spans="6:16">
      <c r="F5829" s="63"/>
      <c r="G5829" s="62"/>
      <c r="I5829" s="61"/>
      <c r="K5829" s="62"/>
      <c r="L5829" s="62"/>
      <c r="P5829" s="61"/>
    </row>
    <row r="5830" spans="6:16">
      <c r="F5830" s="63"/>
      <c r="G5830" s="62"/>
      <c r="I5830" s="61"/>
      <c r="K5830" s="62"/>
      <c r="L5830" s="62"/>
      <c r="P5830" s="61"/>
    </row>
    <row r="5831" spans="6:16">
      <c r="F5831" s="63"/>
      <c r="G5831" s="62"/>
      <c r="I5831" s="61"/>
      <c r="K5831" s="62"/>
      <c r="L5831" s="62"/>
      <c r="P5831" s="61"/>
    </row>
    <row r="5832" spans="6:16">
      <c r="F5832" s="63"/>
      <c r="G5832" s="62"/>
      <c r="I5832" s="61"/>
      <c r="K5832" s="62"/>
      <c r="L5832" s="62"/>
      <c r="P5832" s="61"/>
    </row>
    <row r="5833" spans="6:16">
      <c r="F5833" s="63"/>
      <c r="G5833" s="62"/>
      <c r="I5833" s="61"/>
      <c r="K5833" s="62"/>
      <c r="L5833" s="62"/>
      <c r="P5833" s="61"/>
    </row>
    <row r="5834" spans="6:16">
      <c r="F5834" s="63"/>
      <c r="G5834" s="62"/>
      <c r="I5834" s="61"/>
      <c r="K5834" s="62"/>
      <c r="L5834" s="62"/>
      <c r="P5834" s="61"/>
    </row>
    <row r="5835" spans="6:16">
      <c r="F5835" s="63"/>
      <c r="G5835" s="62"/>
      <c r="I5835" s="61"/>
      <c r="K5835" s="62"/>
      <c r="L5835" s="62"/>
      <c r="P5835" s="61"/>
    </row>
    <row r="5836" spans="6:16">
      <c r="F5836" s="63"/>
      <c r="G5836" s="62"/>
      <c r="I5836" s="61"/>
      <c r="K5836" s="62"/>
      <c r="L5836" s="62"/>
      <c r="P5836" s="61"/>
    </row>
    <row r="5837" spans="6:16">
      <c r="F5837" s="63"/>
      <c r="G5837" s="62"/>
      <c r="I5837" s="61"/>
      <c r="K5837" s="62"/>
      <c r="L5837" s="62"/>
      <c r="P5837" s="61"/>
    </row>
    <row r="5838" spans="6:16">
      <c r="F5838" s="63"/>
      <c r="G5838" s="62"/>
      <c r="I5838" s="61"/>
      <c r="K5838" s="62"/>
      <c r="L5838" s="62"/>
      <c r="P5838" s="61"/>
    </row>
    <row r="5839" spans="6:16">
      <c r="F5839" s="63"/>
      <c r="G5839" s="62"/>
      <c r="I5839" s="61"/>
      <c r="K5839" s="62"/>
      <c r="L5839" s="62"/>
      <c r="P5839" s="61"/>
    </row>
    <row r="5840" spans="6:16">
      <c r="F5840" s="63"/>
      <c r="G5840" s="62"/>
      <c r="I5840" s="61"/>
      <c r="K5840" s="62"/>
      <c r="L5840" s="62"/>
      <c r="P5840" s="61"/>
    </row>
    <row r="5841" spans="6:16">
      <c r="F5841" s="63"/>
      <c r="G5841" s="62"/>
      <c r="I5841" s="61"/>
      <c r="K5841" s="62"/>
      <c r="L5841" s="62"/>
      <c r="P5841" s="61"/>
    </row>
    <row r="5842" spans="6:16">
      <c r="F5842" s="63"/>
      <c r="G5842" s="62"/>
      <c r="I5842" s="61"/>
      <c r="K5842" s="62"/>
      <c r="L5842" s="62"/>
      <c r="P5842" s="61"/>
    </row>
    <row r="5843" spans="6:16">
      <c r="F5843" s="63"/>
      <c r="G5843" s="62"/>
      <c r="I5843" s="61"/>
      <c r="K5843" s="62"/>
      <c r="L5843" s="62"/>
      <c r="P5843" s="61"/>
    </row>
    <row r="5844" spans="6:16">
      <c r="F5844" s="63"/>
      <c r="G5844" s="62"/>
      <c r="I5844" s="61"/>
      <c r="K5844" s="62"/>
      <c r="L5844" s="62"/>
      <c r="P5844" s="61"/>
    </row>
    <row r="5845" spans="6:16">
      <c r="F5845" s="63"/>
      <c r="G5845" s="62"/>
      <c r="I5845" s="61"/>
      <c r="K5845" s="62"/>
      <c r="L5845" s="62"/>
      <c r="P5845" s="61"/>
    </row>
    <row r="5846" spans="6:16">
      <c r="F5846" s="63"/>
      <c r="G5846" s="62"/>
      <c r="I5846" s="61"/>
      <c r="K5846" s="62"/>
      <c r="L5846" s="62"/>
      <c r="P5846" s="61"/>
    </row>
    <row r="5847" spans="6:16">
      <c r="F5847" s="63"/>
      <c r="G5847" s="62"/>
      <c r="I5847" s="61"/>
      <c r="K5847" s="62"/>
      <c r="L5847" s="62"/>
      <c r="P5847" s="61"/>
    </row>
    <row r="5848" spans="6:16">
      <c r="F5848" s="63"/>
      <c r="G5848" s="62"/>
      <c r="I5848" s="61"/>
      <c r="K5848" s="62"/>
      <c r="L5848" s="62"/>
      <c r="P5848" s="61"/>
    </row>
    <row r="5849" spans="6:16">
      <c r="F5849" s="63"/>
      <c r="G5849" s="62"/>
      <c r="I5849" s="61"/>
      <c r="K5849" s="62"/>
      <c r="L5849" s="62"/>
      <c r="P5849" s="61"/>
    </row>
    <row r="5850" spans="6:16">
      <c r="F5850" s="63"/>
      <c r="G5850" s="62"/>
      <c r="I5850" s="61"/>
      <c r="K5850" s="62"/>
      <c r="L5850" s="62"/>
      <c r="P5850" s="61"/>
    </row>
    <row r="5851" spans="6:16">
      <c r="F5851" s="63"/>
      <c r="G5851" s="62"/>
      <c r="I5851" s="61"/>
      <c r="K5851" s="62"/>
      <c r="L5851" s="62"/>
      <c r="P5851" s="61"/>
    </row>
    <row r="5852" spans="6:16">
      <c r="F5852" s="63"/>
      <c r="G5852" s="62"/>
      <c r="I5852" s="61"/>
      <c r="K5852" s="62"/>
      <c r="L5852" s="62"/>
      <c r="P5852" s="61"/>
    </row>
    <row r="5853" spans="6:16">
      <c r="F5853" s="63"/>
      <c r="G5853" s="62"/>
      <c r="I5853" s="61"/>
      <c r="K5853" s="62"/>
      <c r="L5853" s="62"/>
      <c r="P5853" s="61"/>
    </row>
    <row r="5854" spans="6:16">
      <c r="F5854" s="63"/>
      <c r="G5854" s="62"/>
      <c r="I5854" s="61"/>
      <c r="K5854" s="62"/>
      <c r="L5854" s="62"/>
      <c r="P5854" s="61"/>
    </row>
    <row r="5855" spans="6:16">
      <c r="F5855" s="63"/>
      <c r="G5855" s="62"/>
      <c r="I5855" s="61"/>
      <c r="K5855" s="62"/>
      <c r="L5855" s="62"/>
      <c r="P5855" s="61"/>
    </row>
    <row r="5856" spans="6:16">
      <c r="F5856" s="63"/>
      <c r="G5856" s="62"/>
      <c r="I5856" s="61"/>
      <c r="K5856" s="62"/>
      <c r="L5856" s="62"/>
      <c r="P5856" s="61"/>
    </row>
    <row r="5857" spans="6:16">
      <c r="F5857" s="63"/>
      <c r="G5857" s="62"/>
      <c r="I5857" s="61"/>
      <c r="K5857" s="62"/>
      <c r="L5857" s="62"/>
      <c r="P5857" s="61"/>
    </row>
    <row r="5858" spans="6:16">
      <c r="F5858" s="63"/>
      <c r="G5858" s="62"/>
      <c r="I5858" s="61"/>
      <c r="K5858" s="62"/>
      <c r="L5858" s="62"/>
      <c r="P5858" s="61"/>
    </row>
    <row r="5859" spans="6:16">
      <c r="F5859" s="63"/>
      <c r="G5859" s="62"/>
      <c r="I5859" s="61"/>
      <c r="K5859" s="62"/>
      <c r="L5859" s="62"/>
      <c r="P5859" s="61"/>
    </row>
    <row r="5860" spans="6:16">
      <c r="F5860" s="63"/>
      <c r="G5860" s="62"/>
      <c r="I5860" s="61"/>
      <c r="K5860" s="62"/>
      <c r="L5860" s="62"/>
      <c r="P5860" s="61"/>
    </row>
    <row r="5861" spans="6:16">
      <c r="F5861" s="63"/>
      <c r="G5861" s="62"/>
      <c r="I5861" s="61"/>
      <c r="K5861" s="62"/>
      <c r="L5861" s="62"/>
      <c r="P5861" s="61"/>
    </row>
    <row r="5862" spans="6:16">
      <c r="F5862" s="63"/>
      <c r="G5862" s="62"/>
      <c r="I5862" s="61"/>
      <c r="K5862" s="62"/>
      <c r="L5862" s="62"/>
      <c r="P5862" s="61"/>
    </row>
    <row r="5863" spans="6:16">
      <c r="F5863" s="63"/>
      <c r="G5863" s="62"/>
      <c r="I5863" s="61"/>
      <c r="K5863" s="62"/>
      <c r="L5863" s="62"/>
      <c r="P5863" s="61"/>
    </row>
    <row r="5864" spans="6:16">
      <c r="F5864" s="63"/>
      <c r="G5864" s="62"/>
      <c r="I5864" s="61"/>
      <c r="K5864" s="62"/>
      <c r="L5864" s="62"/>
      <c r="P5864" s="61"/>
    </row>
    <row r="5865" spans="6:16">
      <c r="F5865" s="63"/>
      <c r="G5865" s="62"/>
      <c r="I5865" s="61"/>
      <c r="K5865" s="62"/>
      <c r="L5865" s="62"/>
      <c r="P5865" s="61"/>
    </row>
    <row r="5866" spans="6:16">
      <c r="F5866" s="63"/>
      <c r="G5866" s="62"/>
      <c r="I5866" s="61"/>
      <c r="K5866" s="62"/>
      <c r="L5866" s="62"/>
      <c r="P5866" s="61"/>
    </row>
    <row r="5867" spans="6:16">
      <c r="F5867" s="63"/>
      <c r="G5867" s="62"/>
      <c r="I5867" s="61"/>
      <c r="K5867" s="62"/>
      <c r="L5867" s="62"/>
      <c r="P5867" s="61"/>
    </row>
    <row r="5868" spans="6:16">
      <c r="F5868" s="63"/>
      <c r="G5868" s="62"/>
      <c r="I5868" s="61"/>
      <c r="K5868" s="62"/>
      <c r="L5868" s="62"/>
      <c r="P5868" s="61"/>
    </row>
    <row r="5869" spans="6:16">
      <c r="F5869" s="63"/>
      <c r="G5869" s="62"/>
      <c r="I5869" s="61"/>
      <c r="K5869" s="62"/>
      <c r="L5869" s="62"/>
      <c r="P5869" s="61"/>
    </row>
    <row r="5870" spans="6:16">
      <c r="F5870" s="63"/>
      <c r="G5870" s="62"/>
      <c r="I5870" s="61"/>
      <c r="K5870" s="62"/>
      <c r="L5870" s="62"/>
      <c r="P5870" s="61"/>
    </row>
    <row r="5871" spans="6:16">
      <c r="F5871" s="63"/>
      <c r="G5871" s="62"/>
      <c r="I5871" s="61"/>
      <c r="K5871" s="62"/>
      <c r="L5871" s="62"/>
      <c r="P5871" s="61"/>
    </row>
    <row r="5872" spans="6:16">
      <c r="F5872" s="63"/>
      <c r="G5872" s="62"/>
      <c r="I5872" s="61"/>
      <c r="K5872" s="62"/>
      <c r="L5872" s="62"/>
      <c r="P5872" s="61"/>
    </row>
    <row r="5873" spans="6:16">
      <c r="F5873" s="63"/>
      <c r="G5873" s="62"/>
      <c r="I5873" s="61"/>
      <c r="K5873" s="62"/>
      <c r="L5873" s="62"/>
      <c r="P5873" s="61"/>
    </row>
    <row r="5874" spans="6:16">
      <c r="F5874" s="63"/>
      <c r="G5874" s="62"/>
      <c r="I5874" s="61"/>
      <c r="K5874" s="62"/>
      <c r="L5874" s="62"/>
      <c r="P5874" s="61"/>
    </row>
    <row r="5875" spans="6:16">
      <c r="F5875" s="63"/>
      <c r="G5875" s="62"/>
      <c r="I5875" s="61"/>
      <c r="K5875" s="62"/>
      <c r="L5875" s="62"/>
      <c r="P5875" s="61"/>
    </row>
    <row r="5876" spans="6:16">
      <c r="F5876" s="63"/>
      <c r="G5876" s="62"/>
      <c r="I5876" s="61"/>
      <c r="K5876" s="62"/>
      <c r="L5876" s="62"/>
      <c r="P5876" s="61"/>
    </row>
    <row r="5877" spans="6:16">
      <c r="F5877" s="63"/>
      <c r="G5877" s="62"/>
      <c r="I5877" s="61"/>
      <c r="K5877" s="62"/>
      <c r="L5877" s="62"/>
      <c r="P5877" s="61"/>
    </row>
    <row r="5878" spans="6:16">
      <c r="F5878" s="63"/>
      <c r="G5878" s="62"/>
      <c r="I5878" s="61"/>
      <c r="K5878" s="62"/>
      <c r="L5878" s="62"/>
      <c r="P5878" s="61"/>
    </row>
    <row r="5879" spans="6:16">
      <c r="F5879" s="63"/>
      <c r="G5879" s="62"/>
      <c r="I5879" s="61"/>
      <c r="K5879" s="62"/>
      <c r="L5879" s="62"/>
      <c r="P5879" s="61"/>
    </row>
    <row r="5880" spans="6:16">
      <c r="F5880" s="63"/>
      <c r="G5880" s="62"/>
      <c r="I5880" s="61"/>
      <c r="K5880" s="62"/>
      <c r="L5880" s="62"/>
      <c r="P5880" s="61"/>
    </row>
    <row r="5881" spans="6:16">
      <c r="F5881" s="63"/>
      <c r="G5881" s="62"/>
      <c r="I5881" s="61"/>
      <c r="K5881" s="62"/>
      <c r="L5881" s="62"/>
      <c r="P5881" s="61"/>
    </row>
    <row r="5882" spans="6:16">
      <c r="F5882" s="63"/>
      <c r="G5882" s="62"/>
      <c r="I5882" s="61"/>
      <c r="K5882" s="62"/>
      <c r="L5882" s="62"/>
      <c r="P5882" s="61"/>
    </row>
    <row r="5883" spans="6:16">
      <c r="F5883" s="63"/>
      <c r="G5883" s="62"/>
      <c r="I5883" s="61"/>
      <c r="K5883" s="62"/>
      <c r="L5883" s="62"/>
      <c r="P5883" s="61"/>
    </row>
    <row r="5884" spans="6:16">
      <c r="F5884" s="63"/>
      <c r="G5884" s="62"/>
      <c r="I5884" s="61"/>
      <c r="K5884" s="62"/>
      <c r="L5884" s="62"/>
      <c r="P5884" s="61"/>
    </row>
    <row r="5885" spans="6:16">
      <c r="F5885" s="63"/>
      <c r="G5885" s="62"/>
      <c r="I5885" s="61"/>
      <c r="K5885" s="62"/>
      <c r="L5885" s="62"/>
      <c r="P5885" s="61"/>
    </row>
    <row r="5886" spans="6:16">
      <c r="F5886" s="63"/>
      <c r="G5886" s="62"/>
      <c r="I5886" s="61"/>
      <c r="K5886" s="62"/>
      <c r="L5886" s="62"/>
      <c r="P5886" s="61"/>
    </row>
    <row r="5887" spans="6:16">
      <c r="F5887" s="63"/>
      <c r="G5887" s="62"/>
      <c r="I5887" s="61"/>
      <c r="K5887" s="62"/>
      <c r="L5887" s="62"/>
      <c r="P5887" s="61"/>
    </row>
    <row r="5888" spans="6:16">
      <c r="F5888" s="63"/>
      <c r="G5888" s="62"/>
      <c r="I5888" s="61"/>
      <c r="K5888" s="62"/>
      <c r="L5888" s="62"/>
      <c r="P5888" s="61"/>
    </row>
    <row r="5889" spans="6:16">
      <c r="F5889" s="63"/>
      <c r="G5889" s="62"/>
      <c r="I5889" s="61"/>
      <c r="K5889" s="62"/>
      <c r="L5889" s="62"/>
      <c r="P5889" s="61"/>
    </row>
    <row r="5890" spans="6:16">
      <c r="F5890" s="63"/>
      <c r="G5890" s="62"/>
      <c r="I5890" s="61"/>
      <c r="K5890" s="62"/>
      <c r="L5890" s="62"/>
      <c r="P5890" s="61"/>
    </row>
    <row r="5891" spans="6:16">
      <c r="F5891" s="63"/>
      <c r="G5891" s="62"/>
      <c r="I5891" s="61"/>
      <c r="K5891" s="62"/>
      <c r="L5891" s="62"/>
      <c r="P5891" s="61"/>
    </row>
    <row r="5892" spans="6:16">
      <c r="F5892" s="63"/>
      <c r="G5892" s="62"/>
      <c r="I5892" s="61"/>
      <c r="K5892" s="62"/>
      <c r="L5892" s="62"/>
      <c r="P5892" s="61"/>
    </row>
    <row r="5893" spans="6:16">
      <c r="F5893" s="63"/>
      <c r="G5893" s="62"/>
      <c r="I5893" s="61"/>
      <c r="K5893" s="62"/>
      <c r="L5893" s="62"/>
      <c r="P5893" s="61"/>
    </row>
    <row r="5894" spans="6:16">
      <c r="F5894" s="63"/>
      <c r="G5894" s="62"/>
      <c r="I5894" s="61"/>
      <c r="K5894" s="62"/>
      <c r="L5894" s="62"/>
      <c r="P5894" s="61"/>
    </row>
    <row r="5895" spans="6:16">
      <c r="F5895" s="63"/>
      <c r="G5895" s="62"/>
      <c r="I5895" s="61"/>
      <c r="K5895" s="62"/>
      <c r="L5895" s="62"/>
      <c r="P5895" s="61"/>
    </row>
    <row r="5896" spans="6:16">
      <c r="F5896" s="63"/>
      <c r="G5896" s="62"/>
      <c r="I5896" s="61"/>
      <c r="K5896" s="62"/>
      <c r="L5896" s="62"/>
      <c r="P5896" s="61"/>
    </row>
    <row r="5897" spans="6:16">
      <c r="F5897" s="63"/>
      <c r="G5897" s="62"/>
      <c r="I5897" s="61"/>
      <c r="K5897" s="62"/>
      <c r="L5897" s="62"/>
      <c r="P5897" s="61"/>
    </row>
    <row r="5898" spans="6:16">
      <c r="F5898" s="63"/>
      <c r="G5898" s="62"/>
      <c r="I5898" s="61"/>
      <c r="K5898" s="62"/>
      <c r="L5898" s="62"/>
      <c r="P5898" s="61"/>
    </row>
    <row r="5899" spans="6:16">
      <c r="F5899" s="63"/>
      <c r="G5899" s="62"/>
      <c r="I5899" s="61"/>
      <c r="K5899" s="62"/>
      <c r="L5899" s="62"/>
      <c r="P5899" s="61"/>
    </row>
    <row r="5900" spans="6:16">
      <c r="F5900" s="63"/>
      <c r="G5900" s="62"/>
      <c r="I5900" s="61"/>
      <c r="K5900" s="62"/>
      <c r="L5900" s="62"/>
      <c r="P5900" s="61"/>
    </row>
    <row r="5901" spans="6:16">
      <c r="F5901" s="63"/>
      <c r="G5901" s="62"/>
      <c r="I5901" s="61"/>
      <c r="K5901" s="62"/>
      <c r="L5901" s="62"/>
      <c r="P5901" s="61"/>
    </row>
    <row r="5902" spans="6:16">
      <c r="F5902" s="63"/>
      <c r="G5902" s="62"/>
      <c r="I5902" s="61"/>
      <c r="K5902" s="62"/>
      <c r="L5902" s="62"/>
      <c r="P5902" s="61"/>
    </row>
    <row r="5903" spans="6:16">
      <c r="F5903" s="63"/>
      <c r="G5903" s="62"/>
      <c r="I5903" s="61"/>
      <c r="K5903" s="62"/>
      <c r="L5903" s="62"/>
      <c r="P5903" s="61"/>
    </row>
    <row r="5904" spans="6:16">
      <c r="F5904" s="63"/>
      <c r="G5904" s="62"/>
      <c r="I5904" s="61"/>
      <c r="K5904" s="62"/>
      <c r="L5904" s="62"/>
      <c r="P5904" s="61"/>
    </row>
    <row r="5905" spans="6:16">
      <c r="F5905" s="63"/>
      <c r="G5905" s="62"/>
      <c r="I5905" s="61"/>
      <c r="K5905" s="62"/>
      <c r="L5905" s="62"/>
      <c r="P5905" s="61"/>
    </row>
    <row r="5906" spans="6:16">
      <c r="F5906" s="63"/>
      <c r="G5906" s="62"/>
      <c r="I5906" s="61"/>
      <c r="K5906" s="62"/>
      <c r="L5906" s="62"/>
      <c r="P5906" s="61"/>
    </row>
    <row r="5907" spans="6:16">
      <c r="F5907" s="63"/>
      <c r="G5907" s="62"/>
      <c r="I5907" s="61"/>
      <c r="K5907" s="62"/>
      <c r="L5907" s="62"/>
      <c r="P5907" s="61"/>
    </row>
    <row r="5908" spans="6:16">
      <c r="F5908" s="63"/>
      <c r="G5908" s="62"/>
      <c r="I5908" s="61"/>
      <c r="K5908" s="62"/>
      <c r="L5908" s="62"/>
      <c r="P5908" s="61"/>
    </row>
    <row r="5909" spans="6:16">
      <c r="F5909" s="63"/>
      <c r="G5909" s="62"/>
      <c r="I5909" s="61"/>
      <c r="K5909" s="62"/>
      <c r="L5909" s="62"/>
      <c r="P5909" s="61"/>
    </row>
    <row r="5910" spans="6:16">
      <c r="F5910" s="63"/>
      <c r="G5910" s="62"/>
      <c r="I5910" s="61"/>
      <c r="K5910" s="62"/>
      <c r="L5910" s="62"/>
      <c r="P5910" s="61"/>
    </row>
    <row r="5911" spans="6:16">
      <c r="F5911" s="63"/>
      <c r="G5911" s="62"/>
      <c r="I5911" s="61"/>
      <c r="K5911" s="62"/>
      <c r="L5911" s="62"/>
      <c r="P5911" s="61"/>
    </row>
    <row r="5912" spans="6:16">
      <c r="F5912" s="63"/>
      <c r="G5912" s="62"/>
      <c r="I5912" s="61"/>
      <c r="K5912" s="62"/>
      <c r="L5912" s="62"/>
      <c r="P5912" s="61"/>
    </row>
    <row r="5913" spans="6:16">
      <c r="F5913" s="63"/>
      <c r="G5913" s="62"/>
      <c r="I5913" s="61"/>
      <c r="K5913" s="62"/>
      <c r="L5913" s="62"/>
      <c r="P5913" s="61"/>
    </row>
    <row r="5914" spans="6:16">
      <c r="F5914" s="63"/>
      <c r="G5914" s="62"/>
      <c r="I5914" s="61"/>
      <c r="K5914" s="62"/>
      <c r="L5914" s="62"/>
      <c r="P5914" s="61"/>
    </row>
    <row r="5915" spans="6:16">
      <c r="F5915" s="63"/>
      <c r="G5915" s="62"/>
      <c r="I5915" s="61"/>
      <c r="K5915" s="62"/>
      <c r="L5915" s="62"/>
      <c r="P5915" s="61"/>
    </row>
    <row r="5916" spans="6:16">
      <c r="F5916" s="63"/>
      <c r="G5916" s="62"/>
      <c r="I5916" s="61"/>
      <c r="K5916" s="62"/>
      <c r="L5916" s="62"/>
      <c r="P5916" s="61"/>
    </row>
    <row r="5917" spans="6:16">
      <c r="F5917" s="63"/>
      <c r="G5917" s="62"/>
      <c r="I5917" s="61"/>
      <c r="K5917" s="62"/>
      <c r="L5917" s="62"/>
      <c r="P5917" s="61"/>
    </row>
    <row r="5918" spans="6:16">
      <c r="F5918" s="63"/>
      <c r="G5918" s="62"/>
      <c r="I5918" s="61"/>
      <c r="K5918" s="62"/>
      <c r="L5918" s="62"/>
      <c r="P5918" s="61"/>
    </row>
    <row r="5919" spans="6:16">
      <c r="F5919" s="63"/>
      <c r="G5919" s="62"/>
      <c r="I5919" s="61"/>
      <c r="K5919" s="62"/>
      <c r="L5919" s="62"/>
      <c r="P5919" s="61"/>
    </row>
    <row r="5920" spans="6:16">
      <c r="F5920" s="63"/>
      <c r="G5920" s="62"/>
      <c r="I5920" s="61"/>
      <c r="K5920" s="62"/>
      <c r="L5920" s="62"/>
      <c r="P5920" s="61"/>
    </row>
    <row r="5921" spans="6:16">
      <c r="F5921" s="63"/>
      <c r="G5921" s="62"/>
      <c r="I5921" s="61"/>
      <c r="K5921" s="62"/>
      <c r="L5921" s="62"/>
      <c r="P5921" s="61"/>
    </row>
    <row r="5922" spans="6:16">
      <c r="F5922" s="63"/>
      <c r="G5922" s="62"/>
      <c r="I5922" s="61"/>
      <c r="K5922" s="62"/>
      <c r="L5922" s="62"/>
      <c r="P5922" s="61"/>
    </row>
    <row r="5923" spans="6:16">
      <c r="F5923" s="63"/>
      <c r="G5923" s="62"/>
      <c r="I5923" s="61"/>
      <c r="K5923" s="62"/>
      <c r="L5923" s="62"/>
      <c r="P5923" s="61"/>
    </row>
    <row r="5924" spans="6:16">
      <c r="F5924" s="63"/>
      <c r="G5924" s="62"/>
      <c r="I5924" s="61"/>
      <c r="K5924" s="62"/>
      <c r="L5924" s="62"/>
      <c r="P5924" s="61"/>
    </row>
    <row r="5925" spans="6:16">
      <c r="F5925" s="63"/>
      <c r="G5925" s="62"/>
      <c r="I5925" s="61"/>
      <c r="K5925" s="62"/>
      <c r="L5925" s="62"/>
      <c r="P5925" s="61"/>
    </row>
    <row r="5926" spans="6:16">
      <c r="F5926" s="63"/>
      <c r="G5926" s="62"/>
      <c r="I5926" s="61"/>
      <c r="K5926" s="62"/>
      <c r="L5926" s="62"/>
      <c r="P5926" s="61"/>
    </row>
    <row r="5927" spans="6:16">
      <c r="F5927" s="63"/>
      <c r="G5927" s="62"/>
      <c r="I5927" s="61"/>
      <c r="K5927" s="62"/>
      <c r="L5927" s="62"/>
      <c r="P5927" s="61"/>
    </row>
    <row r="5928" spans="6:16">
      <c r="F5928" s="63"/>
      <c r="G5928" s="62"/>
      <c r="I5928" s="61"/>
      <c r="K5928" s="62"/>
      <c r="L5928" s="62"/>
      <c r="P5928" s="61"/>
    </row>
    <row r="5929" spans="6:16">
      <c r="F5929" s="63"/>
      <c r="G5929" s="62"/>
      <c r="I5929" s="61"/>
      <c r="K5929" s="62"/>
      <c r="L5929" s="62"/>
      <c r="P5929" s="61"/>
    </row>
    <row r="5930" spans="6:16">
      <c r="F5930" s="63"/>
      <c r="G5930" s="62"/>
      <c r="I5930" s="61"/>
      <c r="K5930" s="62"/>
      <c r="L5930" s="62"/>
      <c r="P5930" s="61"/>
    </row>
    <row r="5931" spans="6:16">
      <c r="F5931" s="63"/>
      <c r="G5931" s="62"/>
      <c r="I5931" s="61"/>
      <c r="K5931" s="62"/>
      <c r="L5931" s="62"/>
      <c r="P5931" s="61"/>
    </row>
    <row r="5932" spans="6:16">
      <c r="F5932" s="63"/>
      <c r="G5932" s="62"/>
      <c r="I5932" s="61"/>
      <c r="K5932" s="62"/>
      <c r="L5932" s="62"/>
      <c r="P5932" s="61"/>
    </row>
    <row r="5933" spans="6:16">
      <c r="F5933" s="63"/>
      <c r="G5933" s="62"/>
      <c r="I5933" s="61"/>
      <c r="K5933" s="62"/>
      <c r="L5933" s="62"/>
      <c r="P5933" s="61"/>
    </row>
    <row r="5934" spans="6:16">
      <c r="F5934" s="63"/>
      <c r="G5934" s="62"/>
      <c r="I5934" s="61"/>
      <c r="K5934" s="62"/>
      <c r="L5934" s="62"/>
      <c r="P5934" s="61"/>
    </row>
    <row r="5935" spans="6:16">
      <c r="F5935" s="63"/>
      <c r="G5935" s="62"/>
      <c r="I5935" s="61"/>
      <c r="K5935" s="62"/>
      <c r="L5935" s="62"/>
      <c r="P5935" s="61"/>
    </row>
    <row r="5936" spans="6:16">
      <c r="F5936" s="63"/>
      <c r="G5936" s="62"/>
      <c r="I5936" s="61"/>
      <c r="K5936" s="62"/>
      <c r="L5936" s="62"/>
      <c r="P5936" s="61"/>
    </row>
    <row r="5937" spans="6:16">
      <c r="F5937" s="63"/>
      <c r="G5937" s="62"/>
      <c r="I5937" s="61"/>
      <c r="K5937" s="62"/>
      <c r="L5937" s="62"/>
      <c r="P5937" s="61"/>
    </row>
    <row r="5938" spans="6:16">
      <c r="F5938" s="63"/>
      <c r="G5938" s="62"/>
      <c r="I5938" s="61"/>
      <c r="K5938" s="62"/>
      <c r="L5938" s="62"/>
      <c r="P5938" s="61"/>
    </row>
    <row r="5939" spans="6:16">
      <c r="F5939" s="63"/>
      <c r="G5939" s="62"/>
      <c r="I5939" s="61"/>
      <c r="K5939" s="62"/>
      <c r="L5939" s="62"/>
      <c r="P5939" s="61"/>
    </row>
    <row r="5940" spans="6:16">
      <c r="F5940" s="63"/>
      <c r="G5940" s="62"/>
      <c r="I5940" s="61"/>
      <c r="K5940" s="62"/>
      <c r="L5940" s="62"/>
      <c r="P5940" s="61"/>
    </row>
    <row r="5941" spans="6:16">
      <c r="F5941" s="63"/>
      <c r="G5941" s="62"/>
      <c r="I5941" s="61"/>
      <c r="K5941" s="62"/>
      <c r="L5941" s="62"/>
      <c r="P5941" s="61"/>
    </row>
    <row r="5942" spans="6:16">
      <c r="F5942" s="63"/>
      <c r="G5942" s="62"/>
      <c r="I5942" s="61"/>
      <c r="K5942" s="62"/>
      <c r="L5942" s="62"/>
      <c r="P5942" s="61"/>
    </row>
    <row r="5943" spans="6:16">
      <c r="F5943" s="63"/>
      <c r="G5943" s="62"/>
      <c r="I5943" s="61"/>
      <c r="K5943" s="62"/>
      <c r="L5943" s="62"/>
      <c r="P5943" s="61"/>
    </row>
    <row r="5944" spans="6:16">
      <c r="F5944" s="63"/>
      <c r="G5944" s="62"/>
      <c r="I5944" s="61"/>
      <c r="K5944" s="62"/>
      <c r="L5944" s="62"/>
      <c r="P5944" s="61"/>
    </row>
    <row r="5945" spans="6:16">
      <c r="F5945" s="63"/>
      <c r="G5945" s="62"/>
      <c r="I5945" s="61"/>
      <c r="K5945" s="62"/>
      <c r="L5945" s="62"/>
      <c r="P5945" s="61"/>
    </row>
    <row r="5946" spans="6:16">
      <c r="F5946" s="63"/>
      <c r="G5946" s="62"/>
      <c r="I5946" s="61"/>
      <c r="K5946" s="62"/>
      <c r="L5946" s="62"/>
      <c r="P5946" s="61"/>
    </row>
    <row r="5947" spans="6:16">
      <c r="F5947" s="63"/>
      <c r="G5947" s="62"/>
      <c r="I5947" s="61"/>
      <c r="K5947" s="62"/>
      <c r="L5947" s="62"/>
      <c r="P5947" s="61"/>
    </row>
    <row r="5948" spans="6:16">
      <c r="F5948" s="63"/>
      <c r="G5948" s="62"/>
      <c r="I5948" s="61"/>
      <c r="K5948" s="62"/>
      <c r="L5948" s="62"/>
      <c r="P5948" s="61"/>
    </row>
    <row r="5949" spans="6:16">
      <c r="F5949" s="63"/>
      <c r="G5949" s="62"/>
      <c r="I5949" s="61"/>
      <c r="K5949" s="62"/>
      <c r="L5949" s="62"/>
      <c r="P5949" s="61"/>
    </row>
    <row r="5950" spans="6:16">
      <c r="F5950" s="63"/>
      <c r="G5950" s="62"/>
      <c r="I5950" s="61"/>
      <c r="K5950" s="62"/>
      <c r="L5950" s="62"/>
      <c r="P5950" s="61"/>
    </row>
    <row r="5951" spans="6:16">
      <c r="F5951" s="63"/>
      <c r="G5951" s="62"/>
      <c r="I5951" s="61"/>
      <c r="K5951" s="62"/>
      <c r="L5951" s="62"/>
      <c r="P5951" s="61"/>
    </row>
    <row r="5952" spans="6:16">
      <c r="F5952" s="63"/>
      <c r="G5952" s="62"/>
      <c r="I5952" s="61"/>
      <c r="K5952" s="62"/>
      <c r="L5952" s="62"/>
      <c r="P5952" s="61"/>
    </row>
    <row r="5953" spans="6:16">
      <c r="F5953" s="63"/>
      <c r="G5953" s="62"/>
      <c r="I5953" s="61"/>
      <c r="K5953" s="62"/>
      <c r="L5953" s="62"/>
      <c r="P5953" s="61"/>
    </row>
    <row r="5954" spans="6:16">
      <c r="F5954" s="63"/>
      <c r="G5954" s="62"/>
      <c r="I5954" s="61"/>
      <c r="K5954" s="62"/>
      <c r="L5954" s="62"/>
      <c r="P5954" s="61"/>
    </row>
    <row r="5955" spans="6:16">
      <c r="F5955" s="63"/>
      <c r="G5955" s="62"/>
      <c r="I5955" s="61"/>
      <c r="K5955" s="62"/>
      <c r="L5955" s="62"/>
      <c r="P5955" s="61"/>
    </row>
    <row r="5956" spans="6:16">
      <c r="F5956" s="63"/>
      <c r="G5956" s="62"/>
      <c r="I5956" s="61"/>
      <c r="K5956" s="62"/>
      <c r="L5956" s="62"/>
      <c r="P5956" s="61"/>
    </row>
    <row r="5957" spans="6:16">
      <c r="F5957" s="63"/>
      <c r="G5957" s="62"/>
      <c r="I5957" s="61"/>
      <c r="K5957" s="62"/>
      <c r="L5957" s="62"/>
      <c r="P5957" s="61"/>
    </row>
    <row r="5958" spans="6:16">
      <c r="F5958" s="63"/>
      <c r="G5958" s="62"/>
      <c r="I5958" s="61"/>
      <c r="K5958" s="62"/>
      <c r="L5958" s="62"/>
      <c r="P5958" s="61"/>
    </row>
    <row r="5959" spans="6:16">
      <c r="F5959" s="63"/>
      <c r="G5959" s="62"/>
      <c r="I5959" s="61"/>
      <c r="K5959" s="62"/>
      <c r="L5959" s="62"/>
      <c r="P5959" s="61"/>
    </row>
    <row r="5960" spans="6:16">
      <c r="F5960" s="63"/>
      <c r="G5960" s="62"/>
      <c r="I5960" s="61"/>
      <c r="K5960" s="62"/>
      <c r="L5960" s="62"/>
      <c r="P5960" s="61"/>
    </row>
    <row r="5961" spans="6:16">
      <c r="F5961" s="63"/>
      <c r="G5961" s="62"/>
      <c r="I5961" s="61"/>
      <c r="K5961" s="62"/>
      <c r="L5961" s="62"/>
      <c r="P5961" s="61"/>
    </row>
    <row r="5962" spans="6:16">
      <c r="F5962" s="63"/>
      <c r="G5962" s="62"/>
      <c r="I5962" s="61"/>
      <c r="K5962" s="62"/>
      <c r="L5962" s="62"/>
      <c r="P5962" s="61"/>
    </row>
    <row r="5963" spans="6:16">
      <c r="F5963" s="63"/>
      <c r="G5963" s="62"/>
      <c r="I5963" s="61"/>
      <c r="K5963" s="62"/>
      <c r="L5963" s="62"/>
      <c r="P5963" s="61"/>
    </row>
    <row r="5964" spans="6:16">
      <c r="F5964" s="63"/>
      <c r="G5964" s="62"/>
      <c r="I5964" s="61"/>
      <c r="K5964" s="62"/>
      <c r="L5964" s="62"/>
      <c r="P5964" s="61"/>
    </row>
    <row r="5965" spans="6:16">
      <c r="F5965" s="63"/>
      <c r="G5965" s="62"/>
      <c r="I5965" s="61"/>
      <c r="K5965" s="62"/>
      <c r="L5965" s="62"/>
      <c r="P5965" s="61"/>
    </row>
    <row r="5966" spans="6:16">
      <c r="F5966" s="63"/>
      <c r="G5966" s="62"/>
      <c r="I5966" s="61"/>
      <c r="K5966" s="62"/>
      <c r="L5966" s="62"/>
      <c r="P5966" s="61"/>
    </row>
    <row r="5967" spans="6:16">
      <c r="F5967" s="63"/>
      <c r="G5967" s="62"/>
      <c r="I5967" s="61"/>
      <c r="K5967" s="62"/>
      <c r="L5967" s="62"/>
      <c r="P5967" s="61"/>
    </row>
    <row r="5968" spans="6:16">
      <c r="F5968" s="63"/>
      <c r="G5968" s="62"/>
      <c r="I5968" s="61"/>
      <c r="K5968" s="62"/>
      <c r="L5968" s="62"/>
      <c r="P5968" s="61"/>
    </row>
    <row r="5969" spans="6:16">
      <c r="F5969" s="63"/>
      <c r="G5969" s="62"/>
      <c r="I5969" s="61"/>
      <c r="K5969" s="62"/>
      <c r="L5969" s="62"/>
      <c r="P5969" s="61"/>
    </row>
    <row r="5970" spans="6:16">
      <c r="F5970" s="63"/>
      <c r="G5970" s="62"/>
      <c r="I5970" s="61"/>
      <c r="K5970" s="62"/>
      <c r="L5970" s="62"/>
      <c r="P5970" s="61"/>
    </row>
    <row r="5971" spans="6:16">
      <c r="F5971" s="63"/>
      <c r="G5971" s="62"/>
      <c r="I5971" s="61"/>
      <c r="K5971" s="62"/>
      <c r="L5971" s="62"/>
      <c r="P5971" s="61"/>
    </row>
    <row r="5972" spans="6:16">
      <c r="F5972" s="63"/>
      <c r="G5972" s="62"/>
      <c r="I5972" s="61"/>
      <c r="K5972" s="62"/>
      <c r="L5972" s="62"/>
      <c r="P5972" s="61"/>
    </row>
    <row r="5973" spans="6:16">
      <c r="F5973" s="63"/>
      <c r="G5973" s="62"/>
      <c r="I5973" s="61"/>
      <c r="K5973" s="62"/>
      <c r="L5973" s="62"/>
      <c r="P5973" s="61"/>
    </row>
    <row r="5974" spans="6:16">
      <c r="F5974" s="63"/>
      <c r="G5974" s="62"/>
      <c r="I5974" s="61"/>
      <c r="K5974" s="62"/>
      <c r="L5974" s="62"/>
      <c r="P5974" s="61"/>
    </row>
    <row r="5975" spans="6:16">
      <c r="F5975" s="63"/>
      <c r="G5975" s="62"/>
      <c r="I5975" s="61"/>
      <c r="K5975" s="62"/>
      <c r="L5975" s="62"/>
      <c r="P5975" s="61"/>
    </row>
    <row r="5976" spans="6:16">
      <c r="F5976" s="63"/>
      <c r="G5976" s="62"/>
      <c r="I5976" s="61"/>
      <c r="K5976" s="62"/>
      <c r="L5976" s="62"/>
      <c r="P5976" s="61"/>
    </row>
    <row r="5977" spans="6:16">
      <c r="F5977" s="63"/>
      <c r="G5977" s="62"/>
      <c r="I5977" s="61"/>
      <c r="K5977" s="62"/>
      <c r="L5977" s="62"/>
      <c r="P5977" s="61"/>
    </row>
    <row r="5978" spans="6:16">
      <c r="F5978" s="63"/>
      <c r="G5978" s="62"/>
      <c r="I5978" s="61"/>
      <c r="K5978" s="62"/>
      <c r="L5978" s="62"/>
      <c r="P5978" s="61"/>
    </row>
    <row r="5979" spans="6:16">
      <c r="F5979" s="63"/>
      <c r="G5979" s="62"/>
      <c r="I5979" s="61"/>
      <c r="K5979" s="62"/>
      <c r="L5979" s="62"/>
      <c r="P5979" s="61"/>
    </row>
    <row r="5980" spans="6:16">
      <c r="F5980" s="63"/>
      <c r="G5980" s="62"/>
      <c r="I5980" s="61"/>
      <c r="K5980" s="62"/>
      <c r="L5980" s="62"/>
      <c r="P5980" s="61"/>
    </row>
    <row r="5981" spans="6:16">
      <c r="F5981" s="63"/>
      <c r="G5981" s="62"/>
      <c r="I5981" s="61"/>
      <c r="K5981" s="62"/>
      <c r="L5981" s="62"/>
      <c r="P5981" s="61"/>
    </row>
    <row r="5982" spans="6:16">
      <c r="F5982" s="63"/>
      <c r="G5982" s="62"/>
      <c r="I5982" s="61"/>
      <c r="K5982" s="62"/>
      <c r="L5982" s="62"/>
      <c r="P5982" s="61"/>
    </row>
    <row r="5983" spans="6:16">
      <c r="F5983" s="63"/>
      <c r="G5983" s="62"/>
      <c r="I5983" s="61"/>
      <c r="K5983" s="62"/>
      <c r="L5983" s="62"/>
      <c r="P5983" s="61"/>
    </row>
    <row r="5984" spans="6:16">
      <c r="F5984" s="63"/>
      <c r="G5984" s="62"/>
      <c r="I5984" s="61"/>
      <c r="K5984" s="62"/>
      <c r="L5984" s="62"/>
      <c r="P5984" s="61"/>
    </row>
    <row r="5985" spans="6:16">
      <c r="F5985" s="63"/>
      <c r="G5985" s="62"/>
      <c r="I5985" s="61"/>
      <c r="K5985" s="62"/>
      <c r="L5985" s="62"/>
      <c r="P5985" s="61"/>
    </row>
    <row r="5986" spans="6:16">
      <c r="F5986" s="63"/>
      <c r="G5986" s="62"/>
      <c r="I5986" s="61"/>
      <c r="K5986" s="62"/>
      <c r="L5986" s="62"/>
      <c r="P5986" s="61"/>
    </row>
    <row r="5987" spans="6:16">
      <c r="F5987" s="63"/>
      <c r="G5987" s="62"/>
      <c r="I5987" s="61"/>
      <c r="K5987" s="62"/>
      <c r="L5987" s="62"/>
      <c r="P5987" s="61"/>
    </row>
    <row r="5988" spans="6:16">
      <c r="F5988" s="63"/>
      <c r="G5988" s="62"/>
      <c r="I5988" s="61"/>
      <c r="K5988" s="62"/>
      <c r="L5988" s="62"/>
      <c r="P5988" s="61"/>
    </row>
    <row r="5989" spans="6:16">
      <c r="F5989" s="63"/>
      <c r="G5989" s="62"/>
      <c r="I5989" s="61"/>
      <c r="K5989" s="62"/>
      <c r="L5989" s="62"/>
      <c r="P5989" s="61"/>
    </row>
    <row r="5990" spans="6:16">
      <c r="F5990" s="63"/>
      <c r="G5990" s="62"/>
      <c r="I5990" s="61"/>
      <c r="K5990" s="62"/>
      <c r="L5990" s="62"/>
      <c r="P5990" s="61"/>
    </row>
    <row r="5991" spans="6:16">
      <c r="F5991" s="63"/>
      <c r="G5991" s="62"/>
      <c r="I5991" s="61"/>
      <c r="K5991" s="62"/>
      <c r="L5991" s="62"/>
      <c r="P5991" s="61"/>
    </row>
    <row r="5992" spans="6:16">
      <c r="F5992" s="63"/>
      <c r="G5992" s="62"/>
      <c r="I5992" s="61"/>
      <c r="K5992" s="62"/>
      <c r="L5992" s="62"/>
      <c r="P5992" s="61"/>
    </row>
    <row r="5993" spans="6:16">
      <c r="F5993" s="63"/>
      <c r="G5993" s="62"/>
      <c r="I5993" s="61"/>
      <c r="K5993" s="62"/>
      <c r="L5993" s="62"/>
      <c r="P5993" s="61"/>
    </row>
    <row r="5994" spans="6:16">
      <c r="F5994" s="63"/>
      <c r="G5994" s="62"/>
      <c r="I5994" s="61"/>
      <c r="K5994" s="62"/>
      <c r="L5994" s="62"/>
      <c r="P5994" s="61"/>
    </row>
    <row r="5995" spans="6:16">
      <c r="F5995" s="63"/>
      <c r="G5995" s="62"/>
      <c r="I5995" s="61"/>
      <c r="K5995" s="62"/>
      <c r="L5995" s="62"/>
      <c r="P5995" s="61"/>
    </row>
    <row r="5996" spans="6:16">
      <c r="F5996" s="63"/>
      <c r="G5996" s="62"/>
      <c r="I5996" s="61"/>
      <c r="K5996" s="62"/>
      <c r="L5996" s="62"/>
      <c r="P5996" s="61"/>
    </row>
    <row r="5997" spans="6:16">
      <c r="F5997" s="63"/>
      <c r="G5997" s="62"/>
      <c r="I5997" s="61"/>
      <c r="K5997" s="62"/>
      <c r="L5997" s="62"/>
      <c r="P5997" s="61"/>
    </row>
    <row r="5998" spans="6:16">
      <c r="F5998" s="63"/>
      <c r="G5998" s="62"/>
      <c r="I5998" s="61"/>
      <c r="K5998" s="62"/>
      <c r="L5998" s="62"/>
      <c r="P5998" s="61"/>
    </row>
    <row r="5999" spans="6:16">
      <c r="F5999" s="63"/>
      <c r="G5999" s="62"/>
      <c r="I5999" s="61"/>
      <c r="K5999" s="62"/>
      <c r="L5999" s="62"/>
      <c r="P5999" s="61"/>
    </row>
    <row r="6000" spans="6:16">
      <c r="F6000" s="63"/>
      <c r="G6000" s="62"/>
      <c r="I6000" s="61"/>
      <c r="K6000" s="62"/>
      <c r="L6000" s="62"/>
      <c r="P6000" s="61"/>
    </row>
    <row r="6001" spans="6:16">
      <c r="F6001" s="63"/>
      <c r="G6001" s="62"/>
      <c r="I6001" s="61"/>
      <c r="K6001" s="62"/>
      <c r="L6001" s="62"/>
      <c r="P6001" s="61"/>
    </row>
    <row r="6002" spans="6:16">
      <c r="F6002" s="63"/>
      <c r="G6002" s="62"/>
      <c r="I6002" s="61"/>
      <c r="K6002" s="62"/>
      <c r="L6002" s="62"/>
      <c r="P6002" s="61"/>
    </row>
    <row r="6003" spans="6:16">
      <c r="F6003" s="63"/>
      <c r="G6003" s="62"/>
      <c r="I6003" s="61"/>
      <c r="K6003" s="62"/>
      <c r="L6003" s="62"/>
      <c r="P6003" s="61"/>
    </row>
    <row r="6004" spans="6:16">
      <c r="F6004" s="63"/>
      <c r="G6004" s="62"/>
      <c r="I6004" s="61"/>
      <c r="K6004" s="62"/>
      <c r="L6004" s="62"/>
      <c r="P6004" s="61"/>
    </row>
    <row r="6005" spans="6:16">
      <c r="F6005" s="63"/>
      <c r="G6005" s="62"/>
      <c r="I6005" s="61"/>
      <c r="K6005" s="62"/>
      <c r="L6005" s="62"/>
      <c r="P6005" s="61"/>
    </row>
    <row r="6006" spans="6:16">
      <c r="F6006" s="63"/>
      <c r="G6006" s="62"/>
      <c r="I6006" s="61"/>
      <c r="K6006" s="62"/>
      <c r="L6006" s="62"/>
      <c r="P6006" s="61"/>
    </row>
    <row r="6007" spans="6:16">
      <c r="F6007" s="63"/>
      <c r="G6007" s="62"/>
      <c r="I6007" s="61"/>
      <c r="K6007" s="62"/>
      <c r="L6007" s="62"/>
      <c r="P6007" s="61"/>
    </row>
    <row r="6008" spans="6:16">
      <c r="F6008" s="63"/>
      <c r="G6008" s="62"/>
      <c r="I6008" s="61"/>
      <c r="K6008" s="62"/>
      <c r="L6008" s="62"/>
      <c r="P6008" s="61"/>
    </row>
    <row r="6009" spans="6:16">
      <c r="F6009" s="63"/>
      <c r="G6009" s="62"/>
      <c r="I6009" s="61"/>
      <c r="K6009" s="62"/>
      <c r="L6009" s="62"/>
      <c r="P6009" s="61"/>
    </row>
    <row r="6010" spans="6:16">
      <c r="F6010" s="63"/>
      <c r="G6010" s="62"/>
      <c r="I6010" s="61"/>
      <c r="K6010" s="62"/>
      <c r="L6010" s="62"/>
      <c r="P6010" s="61"/>
    </row>
    <row r="6011" spans="6:16">
      <c r="F6011" s="63"/>
      <c r="G6011" s="62"/>
      <c r="I6011" s="61"/>
      <c r="K6011" s="62"/>
      <c r="L6011" s="62"/>
      <c r="P6011" s="61"/>
    </row>
    <row r="6012" spans="6:16">
      <c r="F6012" s="63"/>
      <c r="G6012" s="62"/>
      <c r="I6012" s="61"/>
      <c r="K6012" s="62"/>
      <c r="L6012" s="62"/>
      <c r="P6012" s="61"/>
    </row>
    <row r="6013" spans="6:16">
      <c r="F6013" s="63"/>
      <c r="G6013" s="62"/>
      <c r="I6013" s="61"/>
      <c r="K6013" s="62"/>
      <c r="L6013" s="62"/>
      <c r="P6013" s="61"/>
    </row>
    <row r="6014" spans="6:16">
      <c r="F6014" s="63"/>
      <c r="G6014" s="62"/>
      <c r="I6014" s="61"/>
      <c r="K6014" s="62"/>
      <c r="L6014" s="62"/>
      <c r="P6014" s="61"/>
    </row>
    <row r="6015" spans="6:16">
      <c r="F6015" s="63"/>
      <c r="G6015" s="62"/>
      <c r="I6015" s="61"/>
      <c r="K6015" s="62"/>
      <c r="L6015" s="62"/>
      <c r="P6015" s="61"/>
    </row>
    <row r="6016" spans="6:16">
      <c r="F6016" s="63"/>
      <c r="G6016" s="62"/>
      <c r="I6016" s="61"/>
      <c r="K6016" s="62"/>
      <c r="L6016" s="62"/>
      <c r="P6016" s="61"/>
    </row>
    <row r="6017" spans="6:16">
      <c r="F6017" s="63"/>
      <c r="G6017" s="62"/>
      <c r="I6017" s="61"/>
      <c r="K6017" s="62"/>
      <c r="L6017" s="62"/>
      <c r="P6017" s="61"/>
    </row>
    <row r="6018" spans="6:16">
      <c r="F6018" s="63"/>
      <c r="G6018" s="62"/>
      <c r="I6018" s="61"/>
      <c r="K6018" s="62"/>
      <c r="L6018" s="62"/>
      <c r="P6018" s="61"/>
    </row>
    <row r="6019" spans="6:16">
      <c r="F6019" s="63"/>
      <c r="G6019" s="62"/>
      <c r="I6019" s="61"/>
      <c r="K6019" s="62"/>
      <c r="L6019" s="62"/>
      <c r="P6019" s="61"/>
    </row>
    <row r="6020" spans="6:16">
      <c r="F6020" s="63"/>
      <c r="G6020" s="62"/>
      <c r="I6020" s="61"/>
      <c r="K6020" s="62"/>
      <c r="L6020" s="62"/>
      <c r="P6020" s="61"/>
    </row>
    <row r="6021" spans="6:16">
      <c r="F6021" s="63"/>
      <c r="G6021" s="62"/>
      <c r="I6021" s="61"/>
      <c r="K6021" s="62"/>
      <c r="L6021" s="62"/>
      <c r="P6021" s="61"/>
    </row>
    <row r="6022" spans="6:16">
      <c r="F6022" s="63"/>
      <c r="G6022" s="62"/>
      <c r="I6022" s="61"/>
      <c r="K6022" s="62"/>
      <c r="L6022" s="62"/>
      <c r="P6022" s="61"/>
    </row>
    <row r="6023" spans="6:16">
      <c r="F6023" s="63"/>
      <c r="G6023" s="62"/>
      <c r="I6023" s="61"/>
      <c r="K6023" s="62"/>
      <c r="L6023" s="62"/>
      <c r="P6023" s="61"/>
    </row>
    <row r="6024" spans="6:16">
      <c r="F6024" s="63"/>
      <c r="G6024" s="62"/>
      <c r="I6024" s="61"/>
      <c r="K6024" s="62"/>
      <c r="L6024" s="62"/>
      <c r="P6024" s="61"/>
    </row>
    <row r="6025" spans="6:16">
      <c r="F6025" s="63"/>
      <c r="G6025" s="62"/>
      <c r="I6025" s="61"/>
      <c r="K6025" s="62"/>
      <c r="L6025" s="62"/>
      <c r="P6025" s="61"/>
    </row>
    <row r="6026" spans="6:16">
      <c r="F6026" s="63"/>
      <c r="G6026" s="62"/>
      <c r="I6026" s="61"/>
      <c r="K6026" s="62"/>
      <c r="L6026" s="62"/>
      <c r="P6026" s="61"/>
    </row>
    <row r="6027" spans="6:16">
      <c r="F6027" s="63"/>
      <c r="G6027" s="62"/>
      <c r="I6027" s="61"/>
      <c r="K6027" s="62"/>
      <c r="L6027" s="62"/>
      <c r="P6027" s="61"/>
    </row>
    <row r="6028" spans="6:16">
      <c r="F6028" s="63"/>
      <c r="G6028" s="62"/>
      <c r="I6028" s="61"/>
      <c r="K6028" s="62"/>
      <c r="L6028" s="62"/>
      <c r="P6028" s="61"/>
    </row>
    <row r="6029" spans="6:16">
      <c r="F6029" s="63"/>
      <c r="G6029" s="62"/>
      <c r="I6029" s="61"/>
      <c r="K6029" s="62"/>
      <c r="L6029" s="62"/>
      <c r="P6029" s="61"/>
    </row>
    <row r="6030" spans="6:16">
      <c r="F6030" s="63"/>
      <c r="G6030" s="62"/>
      <c r="I6030" s="61"/>
      <c r="K6030" s="62"/>
      <c r="L6030" s="62"/>
      <c r="P6030" s="61"/>
    </row>
    <row r="6031" spans="6:16">
      <c r="F6031" s="63"/>
      <c r="G6031" s="62"/>
      <c r="I6031" s="61"/>
      <c r="K6031" s="62"/>
      <c r="L6031" s="62"/>
      <c r="P6031" s="61"/>
    </row>
    <row r="6032" spans="6:16">
      <c r="F6032" s="63"/>
      <c r="G6032" s="62"/>
      <c r="I6032" s="61"/>
      <c r="K6032" s="62"/>
      <c r="L6032" s="62"/>
      <c r="P6032" s="61"/>
    </row>
    <row r="6033" spans="6:16">
      <c r="F6033" s="63"/>
      <c r="G6033" s="62"/>
      <c r="I6033" s="61"/>
      <c r="K6033" s="62"/>
      <c r="L6033" s="62"/>
      <c r="P6033" s="61"/>
    </row>
    <row r="6034" spans="6:16">
      <c r="F6034" s="63"/>
      <c r="G6034" s="62"/>
      <c r="I6034" s="61"/>
      <c r="K6034" s="62"/>
      <c r="L6034" s="62"/>
      <c r="P6034" s="61"/>
    </row>
    <row r="6035" spans="6:16">
      <c r="F6035" s="63"/>
      <c r="G6035" s="62"/>
      <c r="I6035" s="61"/>
      <c r="K6035" s="62"/>
      <c r="L6035" s="62"/>
      <c r="P6035" s="61"/>
    </row>
    <row r="6036" spans="6:16">
      <c r="F6036" s="63"/>
      <c r="G6036" s="62"/>
      <c r="I6036" s="61"/>
      <c r="K6036" s="62"/>
      <c r="L6036" s="62"/>
      <c r="P6036" s="61"/>
    </row>
    <row r="6037" spans="6:16">
      <c r="F6037" s="63"/>
      <c r="G6037" s="62"/>
      <c r="I6037" s="61"/>
      <c r="K6037" s="62"/>
      <c r="L6037" s="62"/>
      <c r="P6037" s="61"/>
    </row>
    <row r="6038" spans="6:16">
      <c r="F6038" s="63"/>
      <c r="G6038" s="62"/>
      <c r="I6038" s="61"/>
      <c r="K6038" s="62"/>
      <c r="L6038" s="62"/>
      <c r="P6038" s="61"/>
    </row>
    <row r="6039" spans="6:16">
      <c r="F6039" s="63"/>
      <c r="G6039" s="62"/>
      <c r="I6039" s="61"/>
      <c r="K6039" s="62"/>
      <c r="L6039" s="62"/>
      <c r="P6039" s="61"/>
    </row>
    <row r="6040" spans="6:16">
      <c r="F6040" s="63"/>
      <c r="G6040" s="62"/>
      <c r="I6040" s="61"/>
      <c r="K6040" s="62"/>
      <c r="L6040" s="62"/>
      <c r="P6040" s="61"/>
    </row>
    <row r="6041" spans="6:16">
      <c r="F6041" s="63"/>
      <c r="G6041" s="62"/>
      <c r="I6041" s="61"/>
      <c r="K6041" s="62"/>
      <c r="L6041" s="62"/>
      <c r="P6041" s="61"/>
    </row>
    <row r="6042" spans="6:16">
      <c r="F6042" s="63"/>
      <c r="G6042" s="62"/>
      <c r="I6042" s="61"/>
      <c r="K6042" s="62"/>
      <c r="L6042" s="62"/>
      <c r="P6042" s="61"/>
    </row>
    <row r="6043" spans="6:16">
      <c r="F6043" s="63"/>
      <c r="G6043" s="62"/>
      <c r="I6043" s="61"/>
      <c r="K6043" s="62"/>
      <c r="L6043" s="62"/>
      <c r="P6043" s="61"/>
    </row>
    <row r="6044" spans="6:16">
      <c r="F6044" s="63"/>
      <c r="G6044" s="62"/>
      <c r="I6044" s="61"/>
      <c r="K6044" s="62"/>
      <c r="L6044" s="62"/>
      <c r="P6044" s="61"/>
    </row>
    <row r="6045" spans="6:16">
      <c r="F6045" s="63"/>
      <c r="G6045" s="62"/>
      <c r="I6045" s="61"/>
      <c r="K6045" s="62"/>
      <c r="L6045" s="62"/>
      <c r="P6045" s="61"/>
    </row>
    <row r="6046" spans="6:16">
      <c r="F6046" s="63"/>
      <c r="G6046" s="62"/>
      <c r="I6046" s="61"/>
      <c r="K6046" s="62"/>
      <c r="L6046" s="62"/>
      <c r="P6046" s="61"/>
    </row>
    <row r="6047" spans="6:16">
      <c r="F6047" s="63"/>
      <c r="G6047" s="62"/>
      <c r="I6047" s="61"/>
      <c r="K6047" s="62"/>
      <c r="L6047" s="62"/>
      <c r="P6047" s="61"/>
    </row>
    <row r="6048" spans="6:16">
      <c r="F6048" s="63"/>
      <c r="G6048" s="62"/>
      <c r="I6048" s="61"/>
      <c r="K6048" s="62"/>
      <c r="L6048" s="62"/>
      <c r="P6048" s="61"/>
    </row>
    <row r="6049" spans="6:16">
      <c r="F6049" s="63"/>
      <c r="G6049" s="62"/>
      <c r="I6049" s="61"/>
      <c r="K6049" s="62"/>
      <c r="L6049" s="62"/>
      <c r="P6049" s="61"/>
    </row>
    <row r="6050" spans="6:16">
      <c r="F6050" s="63"/>
      <c r="G6050" s="62"/>
      <c r="I6050" s="61"/>
      <c r="K6050" s="62"/>
      <c r="L6050" s="62"/>
      <c r="P6050" s="61"/>
    </row>
    <row r="6051" spans="6:16">
      <c r="F6051" s="63"/>
      <c r="G6051" s="62"/>
      <c r="I6051" s="61"/>
      <c r="K6051" s="62"/>
      <c r="L6051" s="62"/>
      <c r="P6051" s="61"/>
    </row>
    <row r="6052" spans="6:16">
      <c r="F6052" s="63"/>
      <c r="G6052" s="62"/>
      <c r="I6052" s="61"/>
      <c r="K6052" s="62"/>
      <c r="L6052" s="62"/>
      <c r="P6052" s="61"/>
    </row>
    <row r="6053" spans="6:16">
      <c r="F6053" s="63"/>
      <c r="G6053" s="62"/>
      <c r="I6053" s="61"/>
      <c r="K6053" s="62"/>
      <c r="L6053" s="62"/>
      <c r="P6053" s="61"/>
    </row>
    <row r="6054" spans="6:16">
      <c r="F6054" s="63"/>
      <c r="G6054" s="62"/>
      <c r="I6054" s="61"/>
      <c r="K6054" s="62"/>
      <c r="L6054" s="62"/>
      <c r="P6054" s="61"/>
    </row>
    <row r="6055" spans="6:16">
      <c r="F6055" s="63"/>
      <c r="G6055" s="62"/>
      <c r="I6055" s="61"/>
      <c r="K6055" s="62"/>
      <c r="L6055" s="62"/>
      <c r="P6055" s="61"/>
    </row>
    <row r="6056" spans="6:16">
      <c r="F6056" s="63"/>
      <c r="G6056" s="62"/>
      <c r="I6056" s="61"/>
      <c r="K6056" s="62"/>
      <c r="L6056" s="62"/>
      <c r="P6056" s="61"/>
    </row>
    <row r="6057" spans="6:16">
      <c r="F6057" s="63"/>
      <c r="G6057" s="62"/>
      <c r="I6057" s="61"/>
      <c r="K6057" s="62"/>
      <c r="L6057" s="62"/>
      <c r="P6057" s="61"/>
    </row>
    <row r="6058" spans="6:16">
      <c r="F6058" s="63"/>
      <c r="G6058" s="62"/>
      <c r="I6058" s="61"/>
      <c r="K6058" s="62"/>
      <c r="L6058" s="62"/>
      <c r="P6058" s="61"/>
    </row>
    <row r="6059" spans="6:16">
      <c r="F6059" s="63"/>
      <c r="G6059" s="62"/>
      <c r="I6059" s="61"/>
      <c r="K6059" s="62"/>
      <c r="L6059" s="62"/>
      <c r="P6059" s="61"/>
    </row>
    <row r="6060" spans="6:16">
      <c r="F6060" s="63"/>
      <c r="G6060" s="62"/>
      <c r="I6060" s="61"/>
      <c r="K6060" s="62"/>
      <c r="L6060" s="62"/>
      <c r="P6060" s="61"/>
    </row>
    <row r="6061" spans="6:16">
      <c r="F6061" s="63"/>
      <c r="G6061" s="62"/>
      <c r="I6061" s="61"/>
      <c r="K6061" s="62"/>
      <c r="L6061" s="62"/>
      <c r="P6061" s="61"/>
    </row>
    <row r="6062" spans="6:16">
      <c r="F6062" s="63"/>
      <c r="G6062" s="62"/>
      <c r="I6062" s="61"/>
      <c r="K6062" s="62"/>
      <c r="L6062" s="62"/>
      <c r="P6062" s="61"/>
    </row>
    <row r="6063" spans="6:16">
      <c r="F6063" s="63"/>
      <c r="G6063" s="62"/>
      <c r="I6063" s="61"/>
      <c r="K6063" s="62"/>
      <c r="L6063" s="62"/>
      <c r="P6063" s="61"/>
    </row>
    <row r="6064" spans="6:16">
      <c r="F6064" s="63"/>
      <c r="G6064" s="62"/>
      <c r="I6064" s="61"/>
      <c r="K6064" s="62"/>
      <c r="L6064" s="62"/>
      <c r="P6064" s="61"/>
    </row>
    <row r="6065" spans="6:16">
      <c r="F6065" s="63"/>
      <c r="G6065" s="62"/>
      <c r="I6065" s="61"/>
      <c r="K6065" s="62"/>
      <c r="L6065" s="62"/>
      <c r="P6065" s="61"/>
    </row>
    <row r="6066" spans="6:16">
      <c r="F6066" s="63"/>
      <c r="G6066" s="62"/>
      <c r="I6066" s="61"/>
      <c r="K6066" s="62"/>
      <c r="L6066" s="62"/>
      <c r="P6066" s="61"/>
    </row>
    <row r="6067" spans="6:16">
      <c r="F6067" s="63"/>
      <c r="G6067" s="62"/>
      <c r="I6067" s="61"/>
      <c r="K6067" s="62"/>
      <c r="L6067" s="62"/>
      <c r="P6067" s="61"/>
    </row>
    <row r="6068" spans="6:16">
      <c r="F6068" s="63"/>
      <c r="G6068" s="62"/>
      <c r="I6068" s="61"/>
      <c r="K6068" s="62"/>
      <c r="L6068" s="62"/>
      <c r="P6068" s="61"/>
    </row>
    <row r="6069" spans="6:16">
      <c r="F6069" s="63"/>
      <c r="G6069" s="62"/>
      <c r="I6069" s="61"/>
      <c r="K6069" s="62"/>
      <c r="L6069" s="62"/>
      <c r="P6069" s="61"/>
    </row>
    <row r="6070" spans="6:16">
      <c r="F6070" s="63"/>
      <c r="G6070" s="62"/>
      <c r="I6070" s="61"/>
      <c r="K6070" s="62"/>
      <c r="L6070" s="62"/>
      <c r="P6070" s="61"/>
    </row>
    <row r="6071" spans="6:16">
      <c r="F6071" s="63"/>
      <c r="G6071" s="62"/>
      <c r="I6071" s="61"/>
      <c r="K6071" s="62"/>
      <c r="L6071" s="62"/>
      <c r="P6071" s="61"/>
    </row>
    <row r="6072" spans="6:16">
      <c r="F6072" s="63"/>
      <c r="G6072" s="62"/>
      <c r="I6072" s="61"/>
      <c r="K6072" s="62"/>
      <c r="L6072" s="62"/>
      <c r="P6072" s="61"/>
    </row>
    <row r="6073" spans="6:16">
      <c r="F6073" s="63"/>
      <c r="G6073" s="62"/>
      <c r="I6073" s="61"/>
      <c r="K6073" s="62"/>
      <c r="L6073" s="62"/>
      <c r="P6073" s="61"/>
    </row>
    <row r="6074" spans="6:16">
      <c r="F6074" s="63"/>
      <c r="G6074" s="62"/>
      <c r="I6074" s="61"/>
      <c r="K6074" s="62"/>
      <c r="L6074" s="62"/>
      <c r="P6074" s="61"/>
    </row>
    <row r="6075" spans="6:16">
      <c r="F6075" s="63"/>
      <c r="G6075" s="62"/>
      <c r="I6075" s="61"/>
      <c r="K6075" s="62"/>
      <c r="L6075" s="62"/>
      <c r="P6075" s="61"/>
    </row>
    <row r="6076" spans="6:16">
      <c r="F6076" s="63"/>
      <c r="G6076" s="62"/>
      <c r="I6076" s="61"/>
      <c r="K6076" s="62"/>
      <c r="L6076" s="62"/>
      <c r="P6076" s="61"/>
    </row>
    <row r="6077" spans="6:16">
      <c r="F6077" s="63"/>
      <c r="G6077" s="62"/>
      <c r="I6077" s="61"/>
      <c r="K6077" s="62"/>
      <c r="L6077" s="62"/>
      <c r="P6077" s="61"/>
    </row>
    <row r="6078" spans="6:16">
      <c r="F6078" s="63"/>
      <c r="G6078" s="62"/>
      <c r="I6078" s="61"/>
      <c r="K6078" s="62"/>
      <c r="L6078" s="62"/>
      <c r="P6078" s="61"/>
    </row>
    <row r="6079" spans="6:16">
      <c r="F6079" s="63"/>
      <c r="G6079" s="62"/>
      <c r="I6079" s="61"/>
      <c r="K6079" s="62"/>
      <c r="L6079" s="62"/>
      <c r="P6079" s="61"/>
    </row>
    <row r="6080" spans="6:16">
      <c r="F6080" s="63"/>
      <c r="G6080" s="62"/>
      <c r="I6080" s="61"/>
      <c r="K6080" s="62"/>
      <c r="L6080" s="62"/>
      <c r="P6080" s="61"/>
    </row>
    <row r="6081" spans="6:16">
      <c r="F6081" s="63"/>
      <c r="G6081" s="62"/>
      <c r="I6081" s="61"/>
      <c r="K6081" s="62"/>
      <c r="L6081" s="62"/>
      <c r="P6081" s="61"/>
    </row>
    <row r="6082" spans="6:16">
      <c r="F6082" s="63"/>
      <c r="G6082" s="62"/>
      <c r="I6082" s="61"/>
      <c r="K6082" s="62"/>
      <c r="L6082" s="62"/>
      <c r="P6082" s="61"/>
    </row>
    <row r="6083" spans="6:16">
      <c r="F6083" s="63"/>
      <c r="G6083" s="62"/>
      <c r="I6083" s="61"/>
      <c r="K6083" s="62"/>
      <c r="L6083" s="62"/>
      <c r="P6083" s="61"/>
    </row>
    <row r="6084" spans="6:16">
      <c r="F6084" s="63"/>
      <c r="G6084" s="62"/>
      <c r="I6084" s="61"/>
      <c r="K6084" s="62"/>
      <c r="L6084" s="62"/>
      <c r="P6084" s="61"/>
    </row>
    <row r="6085" spans="6:16">
      <c r="F6085" s="63"/>
      <c r="G6085" s="62"/>
      <c r="I6085" s="61"/>
      <c r="K6085" s="62"/>
      <c r="L6085" s="62"/>
      <c r="P6085" s="61"/>
    </row>
    <row r="6086" spans="6:16">
      <c r="F6086" s="63"/>
      <c r="G6086" s="62"/>
      <c r="I6086" s="61"/>
      <c r="K6086" s="62"/>
      <c r="L6086" s="62"/>
      <c r="P6086" s="61"/>
    </row>
    <row r="6087" spans="6:16">
      <c r="F6087" s="63"/>
      <c r="G6087" s="62"/>
      <c r="I6087" s="61"/>
      <c r="K6087" s="62"/>
      <c r="L6087" s="62"/>
      <c r="P6087" s="61"/>
    </row>
    <row r="6088" spans="6:16">
      <c r="F6088" s="63"/>
      <c r="G6088" s="62"/>
      <c r="I6088" s="61"/>
      <c r="K6088" s="62"/>
      <c r="L6088" s="62"/>
      <c r="P6088" s="61"/>
    </row>
    <row r="6089" spans="6:16">
      <c r="F6089" s="63"/>
      <c r="G6089" s="62"/>
      <c r="I6089" s="61"/>
      <c r="K6089" s="62"/>
      <c r="L6089" s="62"/>
      <c r="P6089" s="61"/>
    </row>
    <row r="6090" spans="6:16">
      <c r="F6090" s="63"/>
      <c r="G6090" s="62"/>
      <c r="I6090" s="61"/>
      <c r="K6090" s="62"/>
      <c r="L6090" s="62"/>
      <c r="P6090" s="61"/>
    </row>
    <row r="6091" spans="6:16">
      <c r="F6091" s="63"/>
      <c r="G6091" s="62"/>
      <c r="I6091" s="61"/>
      <c r="K6091" s="62"/>
      <c r="L6091" s="62"/>
      <c r="P6091" s="61"/>
    </row>
    <row r="6092" spans="6:16">
      <c r="F6092" s="63"/>
      <c r="G6092" s="62"/>
      <c r="I6092" s="61"/>
      <c r="K6092" s="62"/>
      <c r="L6092" s="62"/>
      <c r="P6092" s="61"/>
    </row>
    <row r="6093" spans="6:16">
      <c r="F6093" s="63"/>
      <c r="G6093" s="62"/>
      <c r="I6093" s="61"/>
      <c r="K6093" s="62"/>
      <c r="L6093" s="62"/>
      <c r="P6093" s="61"/>
    </row>
    <row r="6094" spans="6:16">
      <c r="F6094" s="63"/>
      <c r="G6094" s="62"/>
      <c r="I6094" s="61"/>
      <c r="K6094" s="62"/>
      <c r="L6094" s="62"/>
      <c r="P6094" s="61"/>
    </row>
    <row r="6095" spans="6:16">
      <c r="F6095" s="63"/>
      <c r="G6095" s="62"/>
      <c r="I6095" s="61"/>
      <c r="K6095" s="62"/>
      <c r="L6095" s="62"/>
      <c r="P6095" s="61"/>
    </row>
    <row r="6096" spans="6:16">
      <c r="F6096" s="63"/>
      <c r="G6096" s="62"/>
      <c r="I6096" s="61"/>
      <c r="K6096" s="62"/>
      <c r="L6096" s="62"/>
      <c r="P6096" s="61"/>
    </row>
    <row r="6097" spans="6:16">
      <c r="F6097" s="63"/>
      <c r="G6097" s="62"/>
      <c r="I6097" s="61"/>
      <c r="K6097" s="62"/>
      <c r="L6097" s="62"/>
      <c r="P6097" s="61"/>
    </row>
    <row r="6098" spans="6:16">
      <c r="F6098" s="63"/>
      <c r="G6098" s="62"/>
      <c r="I6098" s="61"/>
      <c r="K6098" s="62"/>
      <c r="L6098" s="62"/>
      <c r="P6098" s="61"/>
    </row>
    <row r="6099" spans="6:16">
      <c r="F6099" s="63"/>
      <c r="G6099" s="62"/>
      <c r="I6099" s="61"/>
      <c r="K6099" s="62"/>
      <c r="L6099" s="62"/>
      <c r="P6099" s="61"/>
    </row>
    <row r="6100" spans="6:16">
      <c r="F6100" s="63"/>
      <c r="G6100" s="62"/>
      <c r="I6100" s="61"/>
      <c r="K6100" s="62"/>
      <c r="L6100" s="62"/>
      <c r="P6100" s="61"/>
    </row>
    <row r="6101" spans="6:16">
      <c r="F6101" s="63"/>
      <c r="G6101" s="62"/>
      <c r="I6101" s="61"/>
      <c r="K6101" s="62"/>
      <c r="L6101" s="62"/>
      <c r="P6101" s="61"/>
    </row>
    <row r="6102" spans="6:16">
      <c r="F6102" s="63"/>
      <c r="G6102" s="62"/>
      <c r="I6102" s="61"/>
      <c r="K6102" s="62"/>
      <c r="L6102" s="62"/>
      <c r="P6102" s="61"/>
    </row>
    <row r="6103" spans="6:16">
      <c r="F6103" s="63"/>
      <c r="G6103" s="62"/>
      <c r="I6103" s="61"/>
      <c r="K6103" s="62"/>
      <c r="L6103" s="62"/>
      <c r="P6103" s="61"/>
    </row>
    <row r="6104" spans="6:16">
      <c r="F6104" s="63"/>
      <c r="G6104" s="62"/>
      <c r="I6104" s="61"/>
      <c r="K6104" s="62"/>
      <c r="L6104" s="62"/>
      <c r="P6104" s="61"/>
    </row>
    <row r="6105" spans="6:16">
      <c r="F6105" s="63"/>
      <c r="G6105" s="62"/>
      <c r="I6105" s="61"/>
      <c r="K6105" s="62"/>
      <c r="L6105" s="62"/>
      <c r="P6105" s="61"/>
    </row>
    <row r="6106" spans="6:16">
      <c r="F6106" s="63"/>
      <c r="G6106" s="62"/>
      <c r="I6106" s="61"/>
      <c r="K6106" s="62"/>
      <c r="L6106" s="62"/>
      <c r="P6106" s="61"/>
    </row>
    <row r="6107" spans="6:16">
      <c r="F6107" s="63"/>
      <c r="G6107" s="62"/>
      <c r="I6107" s="61"/>
      <c r="K6107" s="62"/>
      <c r="L6107" s="62"/>
      <c r="P6107" s="61"/>
    </row>
    <row r="6108" spans="6:16">
      <c r="F6108" s="63"/>
      <c r="G6108" s="62"/>
      <c r="I6108" s="61"/>
      <c r="K6108" s="62"/>
      <c r="L6108" s="62"/>
      <c r="P6108" s="61"/>
    </row>
    <row r="6109" spans="6:16">
      <c r="F6109" s="63"/>
      <c r="G6109" s="62"/>
      <c r="I6109" s="61"/>
      <c r="K6109" s="62"/>
      <c r="L6109" s="62"/>
      <c r="P6109" s="61"/>
    </row>
    <row r="6110" spans="6:16">
      <c r="F6110" s="63"/>
      <c r="G6110" s="62"/>
      <c r="I6110" s="61"/>
      <c r="K6110" s="62"/>
      <c r="L6110" s="62"/>
      <c r="P6110" s="61"/>
    </row>
    <row r="6111" spans="6:16">
      <c r="F6111" s="63"/>
      <c r="G6111" s="62"/>
      <c r="I6111" s="61"/>
      <c r="K6111" s="62"/>
      <c r="L6111" s="62"/>
      <c r="P6111" s="61"/>
    </row>
    <row r="6112" spans="6:16">
      <c r="F6112" s="63"/>
      <c r="G6112" s="62"/>
      <c r="I6112" s="61"/>
      <c r="K6112" s="62"/>
      <c r="L6112" s="62"/>
      <c r="P6112" s="61"/>
    </row>
    <row r="6113" spans="6:16">
      <c r="F6113" s="63"/>
      <c r="G6113" s="62"/>
      <c r="I6113" s="61"/>
      <c r="K6113" s="62"/>
      <c r="L6113" s="62"/>
      <c r="P6113" s="61"/>
    </row>
    <row r="6114" spans="6:16">
      <c r="F6114" s="63"/>
      <c r="G6114" s="62"/>
      <c r="I6114" s="61"/>
      <c r="K6114" s="62"/>
      <c r="L6114" s="62"/>
      <c r="P6114" s="61"/>
    </row>
    <row r="6115" spans="6:16">
      <c r="F6115" s="63"/>
      <c r="G6115" s="62"/>
      <c r="I6115" s="61"/>
      <c r="K6115" s="62"/>
      <c r="L6115" s="62"/>
      <c r="P6115" s="61"/>
    </row>
    <row r="6116" spans="6:16">
      <c r="F6116" s="63"/>
      <c r="G6116" s="62"/>
      <c r="I6116" s="61"/>
      <c r="K6116" s="62"/>
      <c r="L6116" s="62"/>
      <c r="P6116" s="61"/>
    </row>
    <row r="6117" spans="6:16">
      <c r="F6117" s="63"/>
      <c r="G6117" s="62"/>
      <c r="I6117" s="61"/>
      <c r="K6117" s="62"/>
      <c r="L6117" s="62"/>
      <c r="P6117" s="61"/>
    </row>
    <row r="6118" spans="6:16">
      <c r="F6118" s="63"/>
      <c r="G6118" s="62"/>
      <c r="I6118" s="61"/>
      <c r="K6118" s="62"/>
      <c r="L6118" s="62"/>
      <c r="P6118" s="61"/>
    </row>
    <row r="6119" spans="6:16">
      <c r="F6119" s="63"/>
      <c r="G6119" s="62"/>
      <c r="I6119" s="61"/>
      <c r="K6119" s="62"/>
      <c r="L6119" s="62"/>
      <c r="P6119" s="61"/>
    </row>
    <row r="6120" spans="6:16">
      <c r="F6120" s="63"/>
      <c r="G6120" s="62"/>
      <c r="I6120" s="61"/>
      <c r="K6120" s="62"/>
      <c r="L6120" s="62"/>
      <c r="P6120" s="61"/>
    </row>
    <row r="6121" spans="6:16">
      <c r="F6121" s="63"/>
      <c r="G6121" s="62"/>
      <c r="I6121" s="61"/>
      <c r="K6121" s="62"/>
      <c r="L6121" s="62"/>
      <c r="P6121" s="61"/>
    </row>
    <row r="6122" spans="6:16">
      <c r="F6122" s="63"/>
      <c r="G6122" s="62"/>
      <c r="I6122" s="61"/>
      <c r="K6122" s="62"/>
      <c r="L6122" s="62"/>
      <c r="P6122" s="61"/>
    </row>
    <row r="6123" spans="6:16">
      <c r="F6123" s="63"/>
      <c r="G6123" s="62"/>
      <c r="I6123" s="61"/>
      <c r="K6123" s="62"/>
      <c r="L6123" s="62"/>
      <c r="P6123" s="61"/>
    </row>
    <row r="6124" spans="6:16">
      <c r="F6124" s="63"/>
      <c r="G6124" s="62"/>
      <c r="I6124" s="61"/>
      <c r="K6124" s="62"/>
      <c r="L6124" s="62"/>
      <c r="P6124" s="61"/>
    </row>
    <row r="6125" spans="6:16">
      <c r="F6125" s="63"/>
      <c r="G6125" s="62"/>
      <c r="I6125" s="61"/>
      <c r="K6125" s="62"/>
      <c r="L6125" s="62"/>
      <c r="P6125" s="61"/>
    </row>
    <row r="6126" spans="6:16">
      <c r="F6126" s="63"/>
      <c r="G6126" s="62"/>
      <c r="I6126" s="61"/>
      <c r="K6126" s="62"/>
      <c r="L6126" s="62"/>
      <c r="P6126" s="61"/>
    </row>
    <row r="6127" spans="6:16">
      <c r="F6127" s="63"/>
      <c r="G6127" s="62"/>
      <c r="I6127" s="61"/>
      <c r="K6127" s="62"/>
      <c r="L6127" s="62"/>
      <c r="P6127" s="61"/>
    </row>
    <row r="6128" spans="6:16">
      <c r="F6128" s="63"/>
      <c r="G6128" s="62"/>
      <c r="I6128" s="61"/>
      <c r="K6128" s="62"/>
      <c r="L6128" s="62"/>
      <c r="P6128" s="61"/>
    </row>
    <row r="6129" spans="6:16">
      <c r="F6129" s="63"/>
      <c r="G6129" s="62"/>
      <c r="I6129" s="61"/>
      <c r="K6129" s="62"/>
      <c r="L6129" s="62"/>
      <c r="P6129" s="61"/>
    </row>
    <row r="6130" spans="6:16">
      <c r="F6130" s="63"/>
      <c r="G6130" s="62"/>
      <c r="I6130" s="61"/>
      <c r="K6130" s="62"/>
      <c r="L6130" s="62"/>
      <c r="P6130" s="61"/>
    </row>
    <row r="6131" spans="6:16">
      <c r="F6131" s="63"/>
      <c r="G6131" s="62"/>
      <c r="I6131" s="61"/>
      <c r="K6131" s="62"/>
      <c r="L6131" s="62"/>
      <c r="P6131" s="61"/>
    </row>
    <row r="6132" spans="6:16">
      <c r="F6132" s="63"/>
      <c r="G6132" s="62"/>
      <c r="I6132" s="61"/>
      <c r="K6132" s="62"/>
      <c r="L6132" s="62"/>
      <c r="P6132" s="61"/>
    </row>
    <row r="6133" spans="6:16">
      <c r="F6133" s="63"/>
      <c r="G6133" s="62"/>
      <c r="I6133" s="61"/>
      <c r="K6133" s="62"/>
      <c r="L6133" s="62"/>
      <c r="P6133" s="61"/>
    </row>
    <row r="6134" spans="6:16">
      <c r="F6134" s="63"/>
      <c r="G6134" s="62"/>
      <c r="I6134" s="61"/>
      <c r="K6134" s="62"/>
      <c r="L6134" s="62"/>
      <c r="P6134" s="61"/>
    </row>
    <row r="6135" spans="6:16">
      <c r="F6135" s="63"/>
      <c r="G6135" s="62"/>
      <c r="I6135" s="61"/>
      <c r="K6135" s="62"/>
      <c r="L6135" s="62"/>
      <c r="P6135" s="61"/>
    </row>
    <row r="6136" spans="6:16">
      <c r="F6136" s="63"/>
      <c r="G6136" s="62"/>
      <c r="I6136" s="61"/>
      <c r="K6136" s="62"/>
      <c r="L6136" s="62"/>
      <c r="P6136" s="61"/>
    </row>
    <row r="6137" spans="6:16">
      <c r="F6137" s="63"/>
      <c r="G6137" s="62"/>
      <c r="I6137" s="61"/>
      <c r="K6137" s="62"/>
      <c r="L6137" s="62"/>
      <c r="P6137" s="61"/>
    </row>
    <row r="6138" spans="6:16">
      <c r="F6138" s="63"/>
      <c r="G6138" s="62"/>
      <c r="I6138" s="61"/>
      <c r="K6138" s="62"/>
      <c r="L6138" s="62"/>
      <c r="P6138" s="61"/>
    </row>
    <row r="6139" spans="6:16">
      <c r="F6139" s="63"/>
      <c r="G6139" s="62"/>
      <c r="I6139" s="61"/>
      <c r="K6139" s="62"/>
      <c r="L6139" s="62"/>
      <c r="P6139" s="61"/>
    </row>
    <row r="6140" spans="6:16">
      <c r="F6140" s="63"/>
      <c r="G6140" s="62"/>
      <c r="I6140" s="61"/>
      <c r="K6140" s="62"/>
      <c r="L6140" s="62"/>
      <c r="P6140" s="61"/>
    </row>
    <row r="6141" spans="6:16">
      <c r="F6141" s="63"/>
      <c r="G6141" s="62"/>
      <c r="I6141" s="61"/>
      <c r="K6141" s="62"/>
      <c r="L6141" s="62"/>
      <c r="P6141" s="61"/>
    </row>
    <row r="6142" spans="6:16">
      <c r="F6142" s="63"/>
      <c r="G6142" s="62"/>
      <c r="I6142" s="61"/>
      <c r="K6142" s="62"/>
      <c r="L6142" s="62"/>
      <c r="P6142" s="61"/>
    </row>
    <row r="6143" spans="6:16">
      <c r="F6143" s="63"/>
      <c r="G6143" s="62"/>
      <c r="I6143" s="61"/>
      <c r="K6143" s="62"/>
      <c r="L6143" s="62"/>
      <c r="P6143" s="61"/>
    </row>
    <row r="6144" spans="6:16">
      <c r="F6144" s="63"/>
      <c r="G6144" s="62"/>
      <c r="I6144" s="61"/>
      <c r="K6144" s="62"/>
      <c r="L6144" s="62"/>
      <c r="P6144" s="61"/>
    </row>
    <row r="6145" spans="6:16">
      <c r="F6145" s="63"/>
      <c r="G6145" s="62"/>
      <c r="I6145" s="61"/>
      <c r="K6145" s="62"/>
      <c r="L6145" s="62"/>
      <c r="P6145" s="61"/>
    </row>
    <row r="6146" spans="6:16">
      <c r="F6146" s="63"/>
      <c r="G6146" s="62"/>
      <c r="I6146" s="61"/>
      <c r="K6146" s="62"/>
      <c r="L6146" s="62"/>
      <c r="P6146" s="61"/>
    </row>
    <row r="6147" spans="6:16">
      <c r="F6147" s="63"/>
      <c r="G6147" s="62"/>
      <c r="I6147" s="61"/>
      <c r="K6147" s="62"/>
      <c r="L6147" s="62"/>
      <c r="P6147" s="61"/>
    </row>
    <row r="6148" spans="6:16">
      <c r="F6148" s="63"/>
      <c r="G6148" s="62"/>
      <c r="I6148" s="61"/>
      <c r="K6148" s="62"/>
      <c r="L6148" s="62"/>
      <c r="P6148" s="61"/>
    </row>
    <row r="6149" spans="6:16">
      <c r="F6149" s="63"/>
      <c r="G6149" s="62"/>
      <c r="I6149" s="61"/>
      <c r="K6149" s="62"/>
      <c r="L6149" s="62"/>
      <c r="P6149" s="61"/>
    </row>
    <row r="6150" spans="6:16">
      <c r="F6150" s="63"/>
      <c r="G6150" s="62"/>
      <c r="I6150" s="61"/>
      <c r="K6150" s="62"/>
      <c r="L6150" s="62"/>
      <c r="P6150" s="61"/>
    </row>
    <row r="6151" spans="6:16">
      <c r="F6151" s="63"/>
      <c r="G6151" s="62"/>
      <c r="I6151" s="61"/>
      <c r="K6151" s="62"/>
      <c r="L6151" s="62"/>
      <c r="P6151" s="61"/>
    </row>
    <row r="6152" spans="6:16">
      <c r="F6152" s="63"/>
      <c r="G6152" s="62"/>
      <c r="I6152" s="61"/>
      <c r="K6152" s="62"/>
      <c r="L6152" s="62"/>
      <c r="P6152" s="61"/>
    </row>
    <row r="6153" spans="6:16">
      <c r="F6153" s="63"/>
      <c r="G6153" s="62"/>
      <c r="I6153" s="61"/>
      <c r="K6153" s="62"/>
      <c r="L6153" s="62"/>
      <c r="P6153" s="61"/>
    </row>
    <row r="6154" spans="6:16">
      <c r="F6154" s="63"/>
      <c r="G6154" s="62"/>
      <c r="I6154" s="61"/>
      <c r="K6154" s="62"/>
      <c r="L6154" s="62"/>
      <c r="P6154" s="61"/>
    </row>
    <row r="6155" spans="6:16">
      <c r="F6155" s="63"/>
      <c r="G6155" s="62"/>
      <c r="I6155" s="61"/>
      <c r="K6155" s="62"/>
      <c r="L6155" s="62"/>
      <c r="P6155" s="61"/>
    </row>
    <row r="6156" spans="6:16">
      <c r="F6156" s="63"/>
      <c r="G6156" s="62"/>
      <c r="I6156" s="61"/>
      <c r="K6156" s="62"/>
      <c r="L6156" s="62"/>
      <c r="P6156" s="61"/>
    </row>
    <row r="6157" spans="6:16">
      <c r="F6157" s="63"/>
      <c r="G6157" s="62"/>
      <c r="I6157" s="61"/>
      <c r="K6157" s="62"/>
      <c r="L6157" s="62"/>
      <c r="P6157" s="61"/>
    </row>
    <row r="6158" spans="6:16">
      <c r="F6158" s="63"/>
      <c r="G6158" s="62"/>
      <c r="I6158" s="61"/>
      <c r="K6158" s="62"/>
      <c r="L6158" s="62"/>
      <c r="P6158" s="61"/>
    </row>
    <row r="6159" spans="6:16">
      <c r="F6159" s="63"/>
      <c r="G6159" s="62"/>
      <c r="I6159" s="61"/>
      <c r="K6159" s="62"/>
      <c r="L6159" s="62"/>
      <c r="P6159" s="61"/>
    </row>
    <row r="6160" spans="6:16">
      <c r="F6160" s="63"/>
      <c r="G6160" s="62"/>
      <c r="I6160" s="61"/>
      <c r="K6160" s="62"/>
      <c r="L6160" s="62"/>
      <c r="P6160" s="61"/>
    </row>
    <row r="6161" spans="6:16">
      <c r="F6161" s="63"/>
      <c r="G6161" s="62"/>
      <c r="I6161" s="61"/>
      <c r="K6161" s="62"/>
      <c r="L6161" s="62"/>
      <c r="P6161" s="61"/>
    </row>
    <row r="6162" spans="6:16">
      <c r="F6162" s="63"/>
      <c r="G6162" s="62"/>
      <c r="I6162" s="61"/>
      <c r="K6162" s="62"/>
      <c r="L6162" s="62"/>
      <c r="P6162" s="61"/>
    </row>
    <row r="6163" spans="6:16">
      <c r="F6163" s="63"/>
      <c r="G6163" s="62"/>
      <c r="I6163" s="61"/>
      <c r="K6163" s="62"/>
      <c r="L6163" s="62"/>
      <c r="P6163" s="61"/>
    </row>
    <row r="6164" spans="6:16">
      <c r="F6164" s="63"/>
      <c r="G6164" s="62"/>
      <c r="I6164" s="61"/>
      <c r="K6164" s="62"/>
      <c r="L6164" s="62"/>
      <c r="P6164" s="61"/>
    </row>
    <row r="6165" spans="6:16">
      <c r="F6165" s="63"/>
      <c r="G6165" s="62"/>
      <c r="I6165" s="61"/>
      <c r="K6165" s="62"/>
      <c r="L6165" s="62"/>
      <c r="P6165" s="61"/>
    </row>
    <row r="6166" spans="6:16">
      <c r="F6166" s="63"/>
      <c r="G6166" s="62"/>
      <c r="I6166" s="61"/>
      <c r="K6166" s="62"/>
      <c r="L6166" s="62"/>
      <c r="P6166" s="61"/>
    </row>
    <row r="6167" spans="6:16">
      <c r="F6167" s="63"/>
      <c r="G6167" s="62"/>
      <c r="I6167" s="61"/>
      <c r="K6167" s="62"/>
      <c r="L6167" s="62"/>
      <c r="P6167" s="61"/>
    </row>
    <row r="6168" spans="6:16">
      <c r="F6168" s="63"/>
      <c r="G6168" s="62"/>
      <c r="I6168" s="61"/>
      <c r="K6168" s="62"/>
      <c r="L6168" s="62"/>
      <c r="P6168" s="61"/>
    </row>
    <row r="6169" spans="6:16">
      <c r="F6169" s="63"/>
      <c r="G6169" s="62"/>
      <c r="I6169" s="61"/>
      <c r="K6169" s="62"/>
      <c r="L6169" s="62"/>
      <c r="P6169" s="61"/>
    </row>
    <row r="6170" spans="6:16">
      <c r="F6170" s="63"/>
      <c r="G6170" s="62"/>
      <c r="I6170" s="61"/>
      <c r="K6170" s="62"/>
      <c r="L6170" s="62"/>
      <c r="P6170" s="61"/>
    </row>
    <row r="6171" spans="6:16">
      <c r="F6171" s="63"/>
      <c r="G6171" s="62"/>
      <c r="I6171" s="61"/>
      <c r="K6171" s="62"/>
      <c r="L6171" s="62"/>
      <c r="P6171" s="61"/>
    </row>
    <row r="6172" spans="6:16">
      <c r="F6172" s="63"/>
      <c r="G6172" s="62"/>
      <c r="I6172" s="61"/>
      <c r="K6172" s="62"/>
      <c r="L6172" s="62"/>
      <c r="P6172" s="61"/>
    </row>
    <row r="6173" spans="6:16">
      <c r="F6173" s="63"/>
      <c r="G6173" s="62"/>
      <c r="I6173" s="61"/>
      <c r="K6173" s="62"/>
      <c r="L6173" s="62"/>
      <c r="P6173" s="61"/>
    </row>
    <row r="6174" spans="6:16">
      <c r="F6174" s="63"/>
      <c r="G6174" s="62"/>
      <c r="I6174" s="61"/>
      <c r="K6174" s="62"/>
      <c r="L6174" s="62"/>
      <c r="P6174" s="61"/>
    </row>
    <row r="6175" spans="6:16">
      <c r="F6175" s="63"/>
      <c r="G6175" s="62"/>
      <c r="I6175" s="61"/>
      <c r="K6175" s="62"/>
      <c r="L6175" s="62"/>
      <c r="P6175" s="61"/>
    </row>
    <row r="6176" spans="6:16">
      <c r="F6176" s="63"/>
      <c r="G6176" s="62"/>
      <c r="I6176" s="61"/>
      <c r="K6176" s="62"/>
      <c r="L6176" s="62"/>
      <c r="P6176" s="61"/>
    </row>
    <row r="6177" spans="6:16">
      <c r="F6177" s="63"/>
      <c r="G6177" s="62"/>
      <c r="I6177" s="61"/>
      <c r="K6177" s="62"/>
      <c r="L6177" s="62"/>
      <c r="P6177" s="61"/>
    </row>
    <row r="6178" spans="6:16">
      <c r="F6178" s="63"/>
      <c r="G6178" s="62"/>
      <c r="I6178" s="61"/>
      <c r="K6178" s="62"/>
      <c r="L6178" s="62"/>
      <c r="P6178" s="61"/>
    </row>
    <row r="6179" spans="6:16">
      <c r="F6179" s="63"/>
      <c r="G6179" s="62"/>
      <c r="I6179" s="61"/>
      <c r="K6179" s="62"/>
      <c r="L6179" s="62"/>
      <c r="P6179" s="61"/>
    </row>
    <row r="6180" spans="6:16">
      <c r="F6180" s="63"/>
      <c r="G6180" s="62"/>
      <c r="I6180" s="61"/>
      <c r="K6180" s="62"/>
      <c r="L6180" s="62"/>
      <c r="P6180" s="61"/>
    </row>
    <row r="6181" spans="6:16">
      <c r="F6181" s="63"/>
      <c r="G6181" s="62"/>
      <c r="I6181" s="61"/>
      <c r="K6181" s="62"/>
      <c r="L6181" s="62"/>
      <c r="P6181" s="61"/>
    </row>
    <row r="6182" spans="6:16">
      <c r="F6182" s="63"/>
      <c r="G6182" s="62"/>
      <c r="I6182" s="61"/>
      <c r="K6182" s="62"/>
      <c r="L6182" s="62"/>
      <c r="P6182" s="61"/>
    </row>
    <row r="6183" spans="6:16">
      <c r="F6183" s="63"/>
      <c r="G6183" s="62"/>
      <c r="I6183" s="61"/>
      <c r="K6183" s="62"/>
      <c r="L6183" s="62"/>
      <c r="P6183" s="61"/>
    </row>
    <row r="6184" spans="6:16">
      <c r="F6184" s="63"/>
      <c r="G6184" s="62"/>
      <c r="I6184" s="61"/>
      <c r="K6184" s="62"/>
      <c r="L6184" s="62"/>
      <c r="P6184" s="61"/>
    </row>
    <row r="6185" spans="6:16">
      <c r="F6185" s="63"/>
      <c r="G6185" s="62"/>
      <c r="I6185" s="61"/>
      <c r="K6185" s="62"/>
      <c r="L6185" s="62"/>
      <c r="P6185" s="61"/>
    </row>
    <row r="6186" spans="6:16">
      <c r="F6186" s="63"/>
      <c r="G6186" s="62"/>
      <c r="I6186" s="61"/>
      <c r="K6186" s="62"/>
      <c r="L6186" s="62"/>
      <c r="P6186" s="61"/>
    </row>
    <row r="6187" spans="6:16">
      <c r="F6187" s="63"/>
      <c r="G6187" s="62"/>
      <c r="I6187" s="61"/>
      <c r="K6187" s="62"/>
      <c r="L6187" s="62"/>
      <c r="P6187" s="61"/>
    </row>
    <row r="6188" spans="6:16">
      <c r="F6188" s="63"/>
      <c r="G6188" s="62"/>
      <c r="I6188" s="61"/>
      <c r="K6188" s="62"/>
      <c r="L6188" s="62"/>
      <c r="P6188" s="61"/>
    </row>
    <row r="6189" spans="6:16">
      <c r="F6189" s="63"/>
      <c r="G6189" s="62"/>
      <c r="I6189" s="61"/>
      <c r="K6189" s="62"/>
      <c r="L6189" s="62"/>
      <c r="P6189" s="61"/>
    </row>
    <row r="6190" spans="6:16">
      <c r="F6190" s="63"/>
      <c r="G6190" s="62"/>
      <c r="I6190" s="61"/>
      <c r="K6190" s="62"/>
      <c r="L6190" s="62"/>
      <c r="P6190" s="61"/>
    </row>
    <row r="6191" spans="6:16">
      <c r="F6191" s="63"/>
      <c r="G6191" s="62"/>
      <c r="I6191" s="61"/>
      <c r="K6191" s="62"/>
      <c r="L6191" s="62"/>
      <c r="P6191" s="61"/>
    </row>
    <row r="6192" spans="6:16">
      <c r="F6192" s="63"/>
      <c r="G6192" s="62"/>
      <c r="I6192" s="61"/>
      <c r="K6192" s="62"/>
      <c r="L6192" s="62"/>
      <c r="P6192" s="61"/>
    </row>
    <row r="6193" spans="6:16">
      <c r="F6193" s="63"/>
      <c r="G6193" s="62"/>
      <c r="I6193" s="61"/>
      <c r="K6193" s="62"/>
      <c r="L6193" s="62"/>
      <c r="P6193" s="61"/>
    </row>
    <row r="6194" spans="6:16">
      <c r="F6194" s="63"/>
      <c r="G6194" s="62"/>
      <c r="I6194" s="61"/>
      <c r="K6194" s="62"/>
      <c r="L6194" s="62"/>
      <c r="P6194" s="61"/>
    </row>
    <row r="6195" spans="6:16">
      <c r="F6195" s="63"/>
      <c r="G6195" s="62"/>
      <c r="I6195" s="61"/>
      <c r="K6195" s="62"/>
      <c r="L6195" s="62"/>
      <c r="P6195" s="61"/>
    </row>
    <row r="6196" spans="6:16">
      <c r="F6196" s="63"/>
      <c r="G6196" s="62"/>
      <c r="I6196" s="61"/>
      <c r="K6196" s="62"/>
      <c r="L6196" s="62"/>
      <c r="P6196" s="61"/>
    </row>
    <row r="6197" spans="6:16">
      <c r="F6197" s="63"/>
      <c r="G6197" s="62"/>
      <c r="I6197" s="61"/>
      <c r="K6197" s="62"/>
      <c r="L6197" s="62"/>
      <c r="P6197" s="61"/>
    </row>
    <row r="6198" spans="6:16">
      <c r="F6198" s="63"/>
      <c r="G6198" s="62"/>
      <c r="I6198" s="61"/>
      <c r="K6198" s="62"/>
      <c r="L6198" s="62"/>
      <c r="P6198" s="61"/>
    </row>
    <row r="6199" spans="6:16">
      <c r="F6199" s="63"/>
      <c r="G6199" s="62"/>
      <c r="I6199" s="61"/>
      <c r="K6199" s="62"/>
      <c r="L6199" s="62"/>
      <c r="P6199" s="61"/>
    </row>
    <row r="6200" spans="6:16">
      <c r="F6200" s="63"/>
      <c r="G6200" s="62"/>
      <c r="I6200" s="61"/>
      <c r="K6200" s="62"/>
      <c r="L6200" s="62"/>
      <c r="P6200" s="61"/>
    </row>
    <row r="6201" spans="6:16">
      <c r="F6201" s="63"/>
      <c r="G6201" s="62"/>
      <c r="I6201" s="61"/>
      <c r="K6201" s="62"/>
      <c r="L6201" s="62"/>
      <c r="P6201" s="61"/>
    </row>
    <row r="6202" spans="6:16">
      <c r="F6202" s="63"/>
      <c r="G6202" s="62"/>
      <c r="I6202" s="61"/>
      <c r="K6202" s="62"/>
      <c r="L6202" s="62"/>
      <c r="P6202" s="61"/>
    </row>
    <row r="6203" spans="6:16">
      <c r="F6203" s="63"/>
      <c r="G6203" s="62"/>
      <c r="I6203" s="61"/>
      <c r="K6203" s="62"/>
      <c r="L6203" s="62"/>
      <c r="P6203" s="61"/>
    </row>
    <row r="6204" spans="6:16">
      <c r="F6204" s="63"/>
      <c r="G6204" s="62"/>
      <c r="I6204" s="61"/>
      <c r="K6204" s="62"/>
      <c r="L6204" s="62"/>
      <c r="P6204" s="61"/>
    </row>
    <row r="6205" spans="6:16">
      <c r="F6205" s="63"/>
      <c r="G6205" s="62"/>
      <c r="I6205" s="61"/>
      <c r="K6205" s="62"/>
      <c r="L6205" s="62"/>
      <c r="P6205" s="61"/>
    </row>
    <row r="6206" spans="6:16">
      <c r="F6206" s="63"/>
      <c r="G6206" s="62"/>
      <c r="I6206" s="61"/>
      <c r="K6206" s="62"/>
      <c r="L6206" s="62"/>
      <c r="P6206" s="61"/>
    </row>
    <row r="6207" spans="6:16">
      <c r="F6207" s="63"/>
      <c r="G6207" s="62"/>
      <c r="I6207" s="61"/>
      <c r="K6207" s="62"/>
      <c r="L6207" s="62"/>
      <c r="P6207" s="61"/>
    </row>
    <row r="6208" spans="6:16">
      <c r="F6208" s="63"/>
      <c r="G6208" s="62"/>
      <c r="I6208" s="61"/>
      <c r="K6208" s="62"/>
      <c r="L6208" s="62"/>
      <c r="P6208" s="61"/>
    </row>
    <row r="6209" spans="6:16">
      <c r="F6209" s="63"/>
      <c r="G6209" s="62"/>
      <c r="I6209" s="61"/>
      <c r="K6209" s="62"/>
      <c r="L6209" s="62"/>
      <c r="P6209" s="61"/>
    </row>
    <row r="6210" spans="6:16">
      <c r="F6210" s="63"/>
      <c r="G6210" s="62"/>
      <c r="I6210" s="61"/>
      <c r="K6210" s="62"/>
      <c r="L6210" s="62"/>
      <c r="P6210" s="61"/>
    </row>
    <row r="6211" spans="6:16">
      <c r="F6211" s="63"/>
      <c r="G6211" s="62"/>
      <c r="I6211" s="61"/>
      <c r="K6211" s="62"/>
      <c r="L6211" s="62"/>
      <c r="P6211" s="61"/>
    </row>
    <row r="6212" spans="6:16">
      <c r="F6212" s="63"/>
      <c r="G6212" s="62"/>
      <c r="I6212" s="61"/>
      <c r="K6212" s="62"/>
      <c r="L6212" s="62"/>
      <c r="P6212" s="61"/>
    </row>
    <row r="6213" spans="6:16">
      <c r="F6213" s="63"/>
      <c r="G6213" s="62"/>
      <c r="I6213" s="61"/>
      <c r="K6213" s="62"/>
      <c r="L6213" s="62"/>
      <c r="P6213" s="61"/>
    </row>
    <row r="6214" spans="6:16">
      <c r="F6214" s="63"/>
      <c r="G6214" s="62"/>
      <c r="I6214" s="61"/>
      <c r="K6214" s="62"/>
      <c r="L6214" s="62"/>
      <c r="P6214" s="61"/>
    </row>
    <row r="6215" spans="6:16">
      <c r="F6215" s="63"/>
      <c r="G6215" s="62"/>
      <c r="I6215" s="61"/>
      <c r="K6215" s="62"/>
      <c r="L6215" s="62"/>
      <c r="P6215" s="61"/>
    </row>
    <row r="6216" spans="6:16">
      <c r="F6216" s="63"/>
      <c r="G6216" s="62"/>
      <c r="I6216" s="61"/>
      <c r="K6216" s="62"/>
      <c r="L6216" s="62"/>
      <c r="P6216" s="61"/>
    </row>
    <row r="6217" spans="6:16">
      <c r="F6217" s="63"/>
      <c r="G6217" s="62"/>
      <c r="I6217" s="61"/>
      <c r="K6217" s="62"/>
      <c r="L6217" s="62"/>
      <c r="P6217" s="61"/>
    </row>
    <row r="6218" spans="6:16">
      <c r="F6218" s="63"/>
      <c r="G6218" s="62"/>
      <c r="I6218" s="61"/>
      <c r="K6218" s="62"/>
      <c r="L6218" s="62"/>
      <c r="P6218" s="61"/>
    </row>
    <row r="6219" spans="6:16">
      <c r="F6219" s="63"/>
      <c r="G6219" s="62"/>
      <c r="I6219" s="61"/>
      <c r="K6219" s="62"/>
      <c r="L6219" s="62"/>
      <c r="P6219" s="61"/>
    </row>
    <row r="6220" spans="6:16">
      <c r="F6220" s="63"/>
      <c r="G6220" s="62"/>
      <c r="I6220" s="61"/>
      <c r="K6220" s="62"/>
      <c r="L6220" s="62"/>
      <c r="P6220" s="61"/>
    </row>
    <row r="6221" spans="6:16">
      <c r="F6221" s="63"/>
      <c r="G6221" s="62"/>
      <c r="I6221" s="61"/>
      <c r="K6221" s="62"/>
      <c r="L6221" s="62"/>
      <c r="P6221" s="61"/>
    </row>
    <row r="6222" spans="6:16">
      <c r="F6222" s="63"/>
      <c r="G6222" s="62"/>
      <c r="I6222" s="61"/>
      <c r="K6222" s="62"/>
      <c r="L6222" s="62"/>
      <c r="P6222" s="61"/>
    </row>
    <row r="6223" spans="6:16">
      <c r="F6223" s="63"/>
      <c r="G6223" s="62"/>
      <c r="I6223" s="61"/>
      <c r="K6223" s="62"/>
      <c r="L6223" s="62"/>
      <c r="P6223" s="61"/>
    </row>
    <row r="6224" spans="6:16">
      <c r="F6224" s="63"/>
      <c r="G6224" s="62"/>
      <c r="I6224" s="61"/>
      <c r="K6224" s="62"/>
      <c r="L6224" s="62"/>
      <c r="P6224" s="61"/>
    </row>
    <row r="6225" spans="6:16">
      <c r="F6225" s="63"/>
      <c r="G6225" s="62"/>
      <c r="I6225" s="61"/>
      <c r="K6225" s="62"/>
      <c r="L6225" s="62"/>
      <c r="P6225" s="61"/>
    </row>
    <row r="6226" spans="6:16">
      <c r="F6226" s="63"/>
      <c r="G6226" s="62"/>
      <c r="I6226" s="61"/>
      <c r="K6226" s="62"/>
      <c r="L6226" s="62"/>
      <c r="P6226" s="61"/>
    </row>
    <row r="6227" spans="6:16">
      <c r="F6227" s="63"/>
      <c r="G6227" s="62"/>
      <c r="I6227" s="61"/>
      <c r="K6227" s="62"/>
      <c r="L6227" s="62"/>
      <c r="P6227" s="61"/>
    </row>
    <row r="6228" spans="6:16">
      <c r="F6228" s="63"/>
      <c r="G6228" s="62"/>
      <c r="I6228" s="61"/>
      <c r="K6228" s="62"/>
      <c r="L6228" s="62"/>
      <c r="P6228" s="61"/>
    </row>
    <row r="6229" spans="6:16">
      <c r="F6229" s="63"/>
      <c r="G6229" s="62"/>
      <c r="I6229" s="61"/>
      <c r="K6229" s="62"/>
      <c r="L6229" s="62"/>
      <c r="P6229" s="61"/>
    </row>
    <row r="6230" spans="6:16">
      <c r="F6230" s="63"/>
      <c r="G6230" s="62"/>
      <c r="I6230" s="61"/>
      <c r="K6230" s="62"/>
      <c r="L6230" s="62"/>
      <c r="P6230" s="61"/>
    </row>
    <row r="6231" spans="6:16">
      <c r="F6231" s="63"/>
      <c r="G6231" s="62"/>
      <c r="I6231" s="61"/>
      <c r="K6231" s="62"/>
      <c r="L6231" s="62"/>
      <c r="P6231" s="61"/>
    </row>
    <row r="6232" spans="6:16">
      <c r="F6232" s="63"/>
      <c r="G6232" s="62"/>
      <c r="I6232" s="61"/>
      <c r="K6232" s="62"/>
      <c r="L6232" s="62"/>
      <c r="P6232" s="61"/>
    </row>
    <row r="6233" spans="6:16">
      <c r="F6233" s="63"/>
      <c r="G6233" s="62"/>
      <c r="I6233" s="61"/>
      <c r="K6233" s="62"/>
      <c r="L6233" s="62"/>
      <c r="P6233" s="61"/>
    </row>
    <row r="6234" spans="6:16">
      <c r="F6234" s="63"/>
      <c r="G6234" s="62"/>
      <c r="I6234" s="61"/>
      <c r="K6234" s="62"/>
      <c r="L6234" s="62"/>
      <c r="P6234" s="61"/>
    </row>
    <row r="6235" spans="6:16">
      <c r="F6235" s="63"/>
      <c r="G6235" s="62"/>
      <c r="I6235" s="61"/>
      <c r="K6235" s="62"/>
      <c r="L6235" s="62"/>
      <c r="P6235" s="61"/>
    </row>
    <row r="6236" spans="6:16">
      <c r="F6236" s="63"/>
      <c r="G6236" s="62"/>
      <c r="I6236" s="61"/>
      <c r="K6236" s="62"/>
      <c r="L6236" s="62"/>
      <c r="P6236" s="61"/>
    </row>
    <row r="6237" spans="6:16">
      <c r="F6237" s="63"/>
      <c r="G6237" s="62"/>
      <c r="I6237" s="61"/>
      <c r="K6237" s="62"/>
      <c r="L6237" s="62"/>
      <c r="P6237" s="61"/>
    </row>
    <row r="6238" spans="6:16">
      <c r="F6238" s="63"/>
      <c r="G6238" s="62"/>
      <c r="I6238" s="61"/>
      <c r="K6238" s="62"/>
      <c r="L6238" s="62"/>
      <c r="P6238" s="61"/>
    </row>
    <row r="6239" spans="6:16">
      <c r="F6239" s="63"/>
      <c r="G6239" s="62"/>
      <c r="I6239" s="61"/>
      <c r="K6239" s="62"/>
      <c r="L6239" s="62"/>
      <c r="P6239" s="61"/>
    </row>
    <row r="6240" spans="6:16">
      <c r="F6240" s="63"/>
      <c r="G6240" s="62"/>
      <c r="I6240" s="61"/>
      <c r="K6240" s="62"/>
      <c r="L6240" s="62"/>
      <c r="P6240" s="61"/>
    </row>
    <row r="6241" spans="6:16">
      <c r="F6241" s="63"/>
      <c r="G6241" s="62"/>
      <c r="I6241" s="61"/>
      <c r="K6241" s="62"/>
      <c r="L6241" s="62"/>
      <c r="P6241" s="61"/>
    </row>
    <row r="6242" spans="6:16">
      <c r="F6242" s="63"/>
      <c r="G6242" s="62"/>
      <c r="I6242" s="61"/>
      <c r="K6242" s="62"/>
      <c r="L6242" s="62"/>
      <c r="P6242" s="61"/>
    </row>
    <row r="6243" spans="6:16">
      <c r="F6243" s="63"/>
      <c r="G6243" s="62"/>
      <c r="I6243" s="61"/>
      <c r="K6243" s="62"/>
      <c r="L6243" s="62"/>
      <c r="P6243" s="61"/>
    </row>
    <row r="6244" spans="6:16">
      <c r="F6244" s="63"/>
      <c r="G6244" s="62"/>
      <c r="I6244" s="61"/>
      <c r="K6244" s="62"/>
      <c r="L6244" s="62"/>
      <c r="P6244" s="61"/>
    </row>
    <row r="6245" spans="6:16">
      <c r="F6245" s="63"/>
      <c r="G6245" s="62"/>
      <c r="I6245" s="61"/>
      <c r="K6245" s="62"/>
      <c r="L6245" s="62"/>
      <c r="P6245" s="61"/>
    </row>
    <row r="6246" spans="6:16">
      <c r="F6246" s="63"/>
      <c r="G6246" s="62"/>
      <c r="I6246" s="61"/>
      <c r="K6246" s="62"/>
      <c r="L6246" s="62"/>
      <c r="P6246" s="61"/>
    </row>
    <row r="6247" spans="6:16">
      <c r="F6247" s="63"/>
      <c r="G6247" s="62"/>
      <c r="I6247" s="61"/>
      <c r="K6247" s="62"/>
      <c r="L6247" s="62"/>
      <c r="P6247" s="61"/>
    </row>
    <row r="6248" spans="6:16">
      <c r="F6248" s="63"/>
      <c r="G6248" s="62"/>
      <c r="I6248" s="61"/>
      <c r="K6248" s="62"/>
      <c r="L6248" s="62"/>
      <c r="P6248" s="61"/>
    </row>
    <row r="6249" spans="6:16">
      <c r="F6249" s="63"/>
      <c r="G6249" s="62"/>
      <c r="I6249" s="61"/>
      <c r="K6249" s="62"/>
      <c r="L6249" s="62"/>
      <c r="P6249" s="61"/>
    </row>
    <row r="6250" spans="6:16">
      <c r="F6250" s="63"/>
      <c r="G6250" s="62"/>
      <c r="I6250" s="61"/>
      <c r="K6250" s="62"/>
      <c r="L6250" s="62"/>
      <c r="P6250" s="61"/>
    </row>
    <row r="6251" spans="6:16">
      <c r="F6251" s="63"/>
      <c r="G6251" s="62"/>
      <c r="I6251" s="61"/>
      <c r="K6251" s="62"/>
      <c r="L6251" s="62"/>
      <c r="P6251" s="61"/>
    </row>
    <row r="6252" spans="6:16">
      <c r="F6252" s="63"/>
      <c r="G6252" s="62"/>
      <c r="I6252" s="61"/>
      <c r="K6252" s="62"/>
      <c r="L6252" s="62"/>
      <c r="P6252" s="61"/>
    </row>
    <row r="6253" spans="6:16">
      <c r="F6253" s="63"/>
      <c r="G6253" s="62"/>
      <c r="I6253" s="61"/>
      <c r="K6253" s="62"/>
      <c r="L6253" s="62"/>
      <c r="P6253" s="61"/>
    </row>
    <row r="6254" spans="6:16">
      <c r="F6254" s="63"/>
      <c r="G6254" s="62"/>
      <c r="I6254" s="61"/>
      <c r="K6254" s="62"/>
      <c r="L6254" s="62"/>
      <c r="P6254" s="61"/>
    </row>
    <row r="6255" spans="6:16">
      <c r="F6255" s="63"/>
      <c r="G6255" s="62"/>
      <c r="I6255" s="61"/>
      <c r="K6255" s="62"/>
      <c r="L6255" s="62"/>
      <c r="P6255" s="61"/>
    </row>
    <row r="6256" spans="6:16">
      <c r="F6256" s="63"/>
      <c r="G6256" s="62"/>
      <c r="I6256" s="61"/>
      <c r="K6256" s="62"/>
      <c r="L6256" s="62"/>
      <c r="P6256" s="61"/>
    </row>
    <row r="6257" spans="6:16">
      <c r="F6257" s="63"/>
      <c r="G6257" s="62"/>
      <c r="I6257" s="61"/>
      <c r="K6257" s="62"/>
      <c r="L6257" s="62"/>
      <c r="P6257" s="61"/>
    </row>
    <row r="6258" spans="6:16">
      <c r="F6258" s="63"/>
      <c r="G6258" s="62"/>
      <c r="I6258" s="61"/>
      <c r="K6258" s="62"/>
      <c r="L6258" s="62"/>
      <c r="P6258" s="61"/>
    </row>
    <row r="6259" spans="6:16">
      <c r="F6259" s="63"/>
      <c r="G6259" s="62"/>
      <c r="I6259" s="61"/>
      <c r="K6259" s="62"/>
      <c r="L6259" s="62"/>
      <c r="P6259" s="61"/>
    </row>
    <row r="6260" spans="6:16">
      <c r="F6260" s="63"/>
      <c r="G6260" s="62"/>
      <c r="I6260" s="61"/>
      <c r="K6260" s="62"/>
      <c r="L6260" s="62"/>
      <c r="P6260" s="61"/>
    </row>
    <row r="6261" spans="6:16">
      <c r="F6261" s="63"/>
      <c r="G6261" s="62"/>
      <c r="I6261" s="61"/>
      <c r="K6261" s="62"/>
      <c r="L6261" s="62"/>
      <c r="P6261" s="61"/>
    </row>
    <row r="6262" spans="6:16">
      <c r="F6262" s="63"/>
      <c r="G6262" s="62"/>
      <c r="I6262" s="61"/>
      <c r="K6262" s="62"/>
      <c r="L6262" s="62"/>
      <c r="P6262" s="61"/>
    </row>
    <row r="6263" spans="6:16">
      <c r="F6263" s="63"/>
      <c r="G6263" s="62"/>
      <c r="I6263" s="61"/>
      <c r="K6263" s="62"/>
      <c r="L6263" s="62"/>
      <c r="P6263" s="61"/>
    </row>
    <row r="6264" spans="6:16">
      <c r="F6264" s="63"/>
      <c r="G6264" s="62"/>
      <c r="I6264" s="61"/>
      <c r="K6264" s="62"/>
      <c r="L6264" s="62"/>
      <c r="P6264" s="61"/>
    </row>
    <row r="6265" spans="6:16">
      <c r="F6265" s="63"/>
      <c r="G6265" s="62"/>
      <c r="I6265" s="61"/>
      <c r="K6265" s="62"/>
      <c r="L6265" s="62"/>
      <c r="P6265" s="61"/>
    </row>
    <row r="6266" spans="6:16">
      <c r="F6266" s="63"/>
      <c r="G6266" s="62"/>
      <c r="I6266" s="61"/>
      <c r="K6266" s="62"/>
      <c r="L6266" s="62"/>
      <c r="P6266" s="61"/>
    </row>
    <row r="6267" spans="6:16">
      <c r="F6267" s="63"/>
      <c r="G6267" s="62"/>
      <c r="I6267" s="61"/>
      <c r="K6267" s="62"/>
      <c r="L6267" s="62"/>
      <c r="P6267" s="61"/>
    </row>
    <row r="6268" spans="6:16">
      <c r="F6268" s="63"/>
      <c r="G6268" s="62"/>
      <c r="I6268" s="61"/>
      <c r="K6268" s="62"/>
      <c r="L6268" s="62"/>
      <c r="P6268" s="61"/>
    </row>
    <row r="6269" spans="6:16">
      <c r="F6269" s="63"/>
      <c r="G6269" s="62"/>
      <c r="I6269" s="61"/>
      <c r="K6269" s="62"/>
      <c r="L6269" s="62"/>
      <c r="P6269" s="61"/>
    </row>
    <row r="6270" spans="6:16">
      <c r="F6270" s="63"/>
      <c r="G6270" s="62"/>
      <c r="I6270" s="61"/>
      <c r="K6270" s="62"/>
      <c r="L6270" s="62"/>
      <c r="P6270" s="61"/>
    </row>
    <row r="6271" spans="6:16">
      <c r="F6271" s="63"/>
      <c r="G6271" s="62"/>
      <c r="I6271" s="61"/>
      <c r="K6271" s="62"/>
      <c r="L6271" s="62"/>
      <c r="P6271" s="61"/>
    </row>
    <row r="6272" spans="6:16">
      <c r="F6272" s="63"/>
      <c r="G6272" s="62"/>
      <c r="I6272" s="61"/>
      <c r="K6272" s="62"/>
      <c r="L6272" s="62"/>
      <c r="P6272" s="61"/>
    </row>
    <row r="6273" spans="6:16">
      <c r="F6273" s="63"/>
      <c r="G6273" s="62"/>
      <c r="I6273" s="61"/>
      <c r="K6273" s="62"/>
      <c r="L6273" s="62"/>
      <c r="P6273" s="61"/>
    </row>
    <row r="6274" spans="6:16">
      <c r="F6274" s="63"/>
      <c r="G6274" s="62"/>
      <c r="I6274" s="61"/>
      <c r="K6274" s="62"/>
      <c r="L6274" s="62"/>
      <c r="P6274" s="61"/>
    </row>
    <row r="6275" spans="6:16">
      <c r="F6275" s="63"/>
      <c r="G6275" s="62"/>
      <c r="I6275" s="61"/>
      <c r="K6275" s="62"/>
      <c r="L6275" s="62"/>
      <c r="P6275" s="61"/>
    </row>
    <row r="6276" spans="6:16">
      <c r="F6276" s="63"/>
      <c r="G6276" s="62"/>
      <c r="I6276" s="61"/>
      <c r="K6276" s="62"/>
      <c r="L6276" s="62"/>
      <c r="P6276" s="61"/>
    </row>
    <row r="6277" spans="6:16">
      <c r="F6277" s="63"/>
      <c r="G6277" s="62"/>
      <c r="I6277" s="61"/>
      <c r="K6277" s="62"/>
      <c r="L6277" s="62"/>
      <c r="P6277" s="61"/>
    </row>
    <row r="6278" spans="6:16">
      <c r="F6278" s="63"/>
      <c r="G6278" s="62"/>
      <c r="I6278" s="61"/>
      <c r="K6278" s="62"/>
      <c r="L6278" s="62"/>
      <c r="P6278" s="61"/>
    </row>
    <row r="6279" spans="6:16">
      <c r="F6279" s="63"/>
      <c r="G6279" s="62"/>
      <c r="I6279" s="61"/>
      <c r="K6279" s="62"/>
      <c r="L6279" s="62"/>
      <c r="P6279" s="61"/>
    </row>
    <row r="6280" spans="6:16">
      <c r="F6280" s="63"/>
      <c r="G6280" s="62"/>
      <c r="I6280" s="61"/>
      <c r="K6280" s="62"/>
      <c r="L6280" s="62"/>
      <c r="P6280" s="61"/>
    </row>
    <row r="6281" spans="6:16">
      <c r="F6281" s="63"/>
      <c r="G6281" s="62"/>
      <c r="I6281" s="61"/>
      <c r="K6281" s="62"/>
      <c r="L6281" s="62"/>
      <c r="P6281" s="61"/>
    </row>
    <row r="6282" spans="6:16">
      <c r="F6282" s="63"/>
      <c r="G6282" s="62"/>
      <c r="I6282" s="61"/>
      <c r="K6282" s="62"/>
      <c r="L6282" s="62"/>
      <c r="P6282" s="61"/>
    </row>
    <row r="6283" spans="6:16">
      <c r="F6283" s="63"/>
      <c r="G6283" s="62"/>
      <c r="I6283" s="61"/>
      <c r="K6283" s="62"/>
      <c r="L6283" s="62"/>
      <c r="P6283" s="61"/>
    </row>
    <row r="6284" spans="6:16">
      <c r="F6284" s="63"/>
      <c r="G6284" s="62"/>
      <c r="I6284" s="61"/>
      <c r="K6284" s="62"/>
      <c r="L6284" s="62"/>
      <c r="P6284" s="61"/>
    </row>
    <row r="6285" spans="6:16">
      <c r="F6285" s="63"/>
      <c r="G6285" s="62"/>
      <c r="I6285" s="61"/>
      <c r="K6285" s="62"/>
      <c r="L6285" s="62"/>
      <c r="P6285" s="61"/>
    </row>
    <row r="6286" spans="6:16">
      <c r="F6286" s="63"/>
      <c r="G6286" s="62"/>
      <c r="I6286" s="61"/>
      <c r="K6286" s="62"/>
      <c r="L6286" s="62"/>
      <c r="P6286" s="61"/>
    </row>
    <row r="6287" spans="6:16">
      <c r="F6287" s="63"/>
      <c r="G6287" s="62"/>
      <c r="I6287" s="61"/>
      <c r="K6287" s="62"/>
      <c r="L6287" s="62"/>
      <c r="P6287" s="61"/>
    </row>
    <row r="6288" spans="6:16">
      <c r="F6288" s="63"/>
      <c r="G6288" s="62"/>
      <c r="I6288" s="61"/>
      <c r="K6288" s="62"/>
      <c r="L6288" s="62"/>
      <c r="P6288" s="61"/>
    </row>
    <row r="6289" spans="6:16">
      <c r="F6289" s="63"/>
      <c r="G6289" s="62"/>
      <c r="I6289" s="61"/>
      <c r="K6289" s="62"/>
      <c r="L6289" s="62"/>
      <c r="P6289" s="61"/>
    </row>
    <row r="6290" spans="6:16">
      <c r="F6290" s="63"/>
      <c r="G6290" s="62"/>
      <c r="I6290" s="61"/>
      <c r="K6290" s="62"/>
      <c r="L6290" s="62"/>
      <c r="P6290" s="61"/>
    </row>
    <row r="6291" spans="6:16">
      <c r="F6291" s="63"/>
      <c r="G6291" s="62"/>
      <c r="I6291" s="61"/>
      <c r="K6291" s="62"/>
      <c r="L6291" s="62"/>
      <c r="P6291" s="61"/>
    </row>
    <row r="6292" spans="6:16">
      <c r="F6292" s="63"/>
      <c r="G6292" s="62"/>
      <c r="I6292" s="61"/>
      <c r="K6292" s="62"/>
      <c r="L6292" s="62"/>
      <c r="P6292" s="61"/>
    </row>
    <row r="6293" spans="6:16">
      <c r="F6293" s="63"/>
      <c r="G6293" s="62"/>
      <c r="I6293" s="61"/>
      <c r="K6293" s="62"/>
      <c r="L6293" s="62"/>
      <c r="P6293" s="61"/>
    </row>
    <row r="6294" spans="6:16">
      <c r="F6294" s="63"/>
      <c r="G6294" s="62"/>
      <c r="I6294" s="61"/>
      <c r="K6294" s="62"/>
      <c r="L6294" s="62"/>
      <c r="P6294" s="61"/>
    </row>
    <row r="6295" spans="6:16">
      <c r="F6295" s="63"/>
      <c r="G6295" s="62"/>
      <c r="I6295" s="61"/>
      <c r="K6295" s="62"/>
      <c r="L6295" s="62"/>
      <c r="P6295" s="61"/>
    </row>
    <row r="6296" spans="6:16">
      <c r="F6296" s="63"/>
      <c r="G6296" s="62"/>
      <c r="I6296" s="61"/>
      <c r="K6296" s="62"/>
      <c r="L6296" s="62"/>
      <c r="P6296" s="61"/>
    </row>
    <row r="6297" spans="6:16">
      <c r="F6297" s="63"/>
      <c r="G6297" s="62"/>
      <c r="I6297" s="61"/>
      <c r="K6297" s="62"/>
      <c r="L6297" s="62"/>
      <c r="P6297" s="61"/>
    </row>
    <row r="6298" spans="6:16">
      <c r="F6298" s="63"/>
      <c r="G6298" s="62"/>
      <c r="I6298" s="61"/>
      <c r="K6298" s="62"/>
      <c r="L6298" s="62"/>
      <c r="P6298" s="61"/>
    </row>
    <row r="6299" spans="6:16">
      <c r="F6299" s="63"/>
      <c r="G6299" s="62"/>
      <c r="I6299" s="61"/>
      <c r="K6299" s="62"/>
      <c r="L6299" s="62"/>
      <c r="P6299" s="61"/>
    </row>
    <row r="6300" spans="6:16">
      <c r="F6300" s="63"/>
      <c r="G6300" s="62"/>
      <c r="I6300" s="61"/>
      <c r="K6300" s="62"/>
      <c r="L6300" s="62"/>
      <c r="P6300" s="61"/>
    </row>
    <row r="6301" spans="6:16">
      <c r="F6301" s="63"/>
      <c r="G6301" s="62"/>
      <c r="I6301" s="61"/>
      <c r="K6301" s="62"/>
      <c r="L6301" s="62"/>
      <c r="P6301" s="61"/>
    </row>
    <row r="6302" spans="6:16">
      <c r="F6302" s="63"/>
      <c r="G6302" s="62"/>
      <c r="I6302" s="61"/>
      <c r="K6302" s="62"/>
      <c r="L6302" s="62"/>
      <c r="P6302" s="61"/>
    </row>
    <row r="6303" spans="6:16">
      <c r="F6303" s="63"/>
      <c r="G6303" s="62"/>
      <c r="I6303" s="61"/>
      <c r="K6303" s="62"/>
      <c r="L6303" s="62"/>
      <c r="P6303" s="61"/>
    </row>
    <row r="6304" spans="6:16">
      <c r="F6304" s="63"/>
      <c r="G6304" s="62"/>
      <c r="I6304" s="61"/>
      <c r="K6304" s="62"/>
      <c r="L6304" s="62"/>
      <c r="P6304" s="61"/>
    </row>
    <row r="6305" spans="6:16">
      <c r="F6305" s="63"/>
      <c r="G6305" s="62"/>
      <c r="I6305" s="61"/>
      <c r="K6305" s="62"/>
      <c r="L6305" s="62"/>
      <c r="P6305" s="61"/>
    </row>
    <row r="6306" spans="6:16">
      <c r="F6306" s="63"/>
      <c r="G6306" s="62"/>
      <c r="I6306" s="61"/>
      <c r="K6306" s="62"/>
      <c r="L6306" s="62"/>
      <c r="P6306" s="61"/>
    </row>
    <row r="6307" spans="6:16">
      <c r="F6307" s="63"/>
      <c r="G6307" s="62"/>
      <c r="I6307" s="61"/>
      <c r="K6307" s="62"/>
      <c r="L6307" s="62"/>
      <c r="P6307" s="61"/>
    </row>
    <row r="6308" spans="6:16">
      <c r="F6308" s="63"/>
      <c r="G6308" s="62"/>
      <c r="I6308" s="61"/>
      <c r="K6308" s="62"/>
      <c r="L6308" s="62"/>
      <c r="P6308" s="61"/>
    </row>
    <row r="6309" spans="6:16">
      <c r="F6309" s="63"/>
      <c r="G6309" s="62"/>
      <c r="I6309" s="61"/>
      <c r="K6309" s="62"/>
      <c r="L6309" s="62"/>
      <c r="P6309" s="61"/>
    </row>
    <row r="6310" spans="6:16">
      <c r="F6310" s="63"/>
      <c r="G6310" s="62"/>
      <c r="I6310" s="61"/>
      <c r="K6310" s="62"/>
      <c r="L6310" s="62"/>
      <c r="P6310" s="61"/>
    </row>
    <row r="6311" spans="6:16">
      <c r="F6311" s="63"/>
      <c r="G6311" s="62"/>
      <c r="I6311" s="61"/>
      <c r="K6311" s="62"/>
      <c r="L6311" s="62"/>
      <c r="P6311" s="61"/>
    </row>
    <row r="6312" spans="6:16">
      <c r="F6312" s="63"/>
      <c r="G6312" s="62"/>
      <c r="I6312" s="61"/>
      <c r="K6312" s="62"/>
      <c r="L6312" s="62"/>
      <c r="P6312" s="61"/>
    </row>
    <row r="6313" spans="6:16">
      <c r="F6313" s="63"/>
      <c r="G6313" s="62"/>
      <c r="I6313" s="61"/>
      <c r="K6313" s="62"/>
      <c r="L6313" s="62"/>
      <c r="P6313" s="61"/>
    </row>
    <row r="6314" spans="6:16">
      <c r="F6314" s="63"/>
      <c r="G6314" s="62"/>
      <c r="I6314" s="61"/>
      <c r="K6314" s="62"/>
      <c r="L6314" s="62"/>
      <c r="P6314" s="61"/>
    </row>
    <row r="6315" spans="6:16">
      <c r="F6315" s="63"/>
      <c r="G6315" s="62"/>
      <c r="I6315" s="61"/>
      <c r="K6315" s="62"/>
      <c r="L6315" s="62"/>
      <c r="P6315" s="61"/>
    </row>
    <row r="6316" spans="6:16">
      <c r="F6316" s="63"/>
      <c r="G6316" s="62"/>
      <c r="I6316" s="61"/>
      <c r="K6316" s="62"/>
      <c r="L6316" s="62"/>
      <c r="P6316" s="61"/>
    </row>
    <row r="6317" spans="6:16">
      <c r="F6317" s="63"/>
      <c r="G6317" s="62"/>
      <c r="I6317" s="61"/>
      <c r="K6317" s="62"/>
      <c r="L6317" s="62"/>
      <c r="P6317" s="61"/>
    </row>
    <row r="6318" spans="6:16">
      <c r="F6318" s="63"/>
      <c r="G6318" s="62"/>
      <c r="I6318" s="61"/>
      <c r="K6318" s="62"/>
      <c r="L6318" s="62"/>
      <c r="P6318" s="61"/>
    </row>
    <row r="6319" spans="6:16">
      <c r="F6319" s="63"/>
      <c r="G6319" s="62"/>
      <c r="I6319" s="61"/>
      <c r="K6319" s="62"/>
      <c r="L6319" s="62"/>
      <c r="P6319" s="61"/>
    </row>
    <row r="6320" spans="6:16">
      <c r="F6320" s="63"/>
      <c r="G6320" s="62"/>
      <c r="I6320" s="61"/>
      <c r="K6320" s="62"/>
      <c r="L6320" s="62"/>
      <c r="P6320" s="61"/>
    </row>
    <row r="6321" spans="6:16">
      <c r="F6321" s="63"/>
      <c r="G6321" s="62"/>
      <c r="I6321" s="61"/>
      <c r="K6321" s="62"/>
      <c r="L6321" s="62"/>
      <c r="P6321" s="61"/>
    </row>
    <row r="6322" spans="6:16">
      <c r="F6322" s="63"/>
      <c r="G6322" s="62"/>
      <c r="I6322" s="61"/>
      <c r="K6322" s="62"/>
      <c r="L6322" s="62"/>
      <c r="P6322" s="61"/>
    </row>
    <row r="6323" spans="6:16">
      <c r="F6323" s="63"/>
      <c r="G6323" s="62"/>
      <c r="I6323" s="61"/>
      <c r="K6323" s="62"/>
      <c r="L6323" s="62"/>
      <c r="P6323" s="61"/>
    </row>
    <row r="6324" spans="6:16">
      <c r="F6324" s="63"/>
      <c r="G6324" s="62"/>
      <c r="I6324" s="61"/>
      <c r="K6324" s="62"/>
      <c r="L6324" s="62"/>
      <c r="P6324" s="61"/>
    </row>
    <row r="6325" spans="6:16">
      <c r="F6325" s="63"/>
      <c r="G6325" s="62"/>
      <c r="I6325" s="61"/>
      <c r="K6325" s="62"/>
      <c r="L6325" s="62"/>
      <c r="P6325" s="61"/>
    </row>
    <row r="6326" spans="6:16">
      <c r="F6326" s="63"/>
      <c r="G6326" s="62"/>
      <c r="I6326" s="61"/>
      <c r="K6326" s="62"/>
      <c r="L6326" s="62"/>
      <c r="P6326" s="61"/>
    </row>
    <row r="6327" spans="6:16">
      <c r="F6327" s="63"/>
      <c r="G6327" s="62"/>
      <c r="I6327" s="61"/>
      <c r="K6327" s="62"/>
      <c r="L6327" s="62"/>
      <c r="P6327" s="61"/>
    </row>
    <row r="6328" spans="6:16">
      <c r="F6328" s="63"/>
      <c r="G6328" s="62"/>
      <c r="I6328" s="61"/>
      <c r="K6328" s="62"/>
      <c r="L6328" s="62"/>
      <c r="P6328" s="61"/>
    </row>
    <row r="6329" spans="6:16">
      <c r="F6329" s="63"/>
      <c r="G6329" s="62"/>
      <c r="I6329" s="61"/>
      <c r="K6329" s="62"/>
      <c r="L6329" s="62"/>
      <c r="P6329" s="61"/>
    </row>
    <row r="6330" spans="6:16">
      <c r="F6330" s="63"/>
      <c r="G6330" s="62"/>
      <c r="I6330" s="61"/>
      <c r="K6330" s="62"/>
      <c r="L6330" s="62"/>
      <c r="P6330" s="61"/>
    </row>
    <row r="6331" spans="6:16">
      <c r="F6331" s="63"/>
      <c r="G6331" s="62"/>
      <c r="I6331" s="61"/>
      <c r="K6331" s="62"/>
      <c r="L6331" s="62"/>
      <c r="P6331" s="61"/>
    </row>
    <row r="6332" spans="6:16">
      <c r="F6332" s="63"/>
      <c r="G6332" s="62"/>
      <c r="I6332" s="61"/>
      <c r="K6332" s="62"/>
      <c r="L6332" s="62"/>
      <c r="P6332" s="61"/>
    </row>
    <row r="6333" spans="6:16">
      <c r="F6333" s="63"/>
      <c r="G6333" s="62"/>
      <c r="I6333" s="61"/>
      <c r="K6333" s="62"/>
      <c r="L6333" s="62"/>
      <c r="P6333" s="61"/>
    </row>
    <row r="6334" spans="6:16">
      <c r="F6334" s="63"/>
      <c r="G6334" s="62"/>
      <c r="I6334" s="61"/>
      <c r="K6334" s="62"/>
      <c r="L6334" s="62"/>
      <c r="P6334" s="61"/>
    </row>
    <row r="6335" spans="6:16">
      <c r="F6335" s="63"/>
      <c r="G6335" s="62"/>
      <c r="I6335" s="61"/>
      <c r="K6335" s="62"/>
      <c r="L6335" s="62"/>
      <c r="P6335" s="61"/>
    </row>
    <row r="6336" spans="6:16">
      <c r="F6336" s="63"/>
      <c r="G6336" s="62"/>
      <c r="I6336" s="61"/>
      <c r="K6336" s="62"/>
      <c r="L6336" s="62"/>
      <c r="P6336" s="61"/>
    </row>
    <row r="6337" spans="6:16">
      <c r="F6337" s="63"/>
      <c r="G6337" s="62"/>
      <c r="I6337" s="61"/>
      <c r="K6337" s="62"/>
      <c r="L6337" s="62"/>
      <c r="P6337" s="61"/>
    </row>
    <row r="6338" spans="6:16">
      <c r="F6338" s="63"/>
      <c r="G6338" s="62"/>
      <c r="I6338" s="61"/>
      <c r="K6338" s="62"/>
      <c r="L6338" s="62"/>
      <c r="P6338" s="61"/>
    </row>
    <row r="6339" spans="6:16">
      <c r="F6339" s="63"/>
      <c r="G6339" s="62"/>
      <c r="I6339" s="61"/>
      <c r="K6339" s="62"/>
      <c r="L6339" s="62"/>
      <c r="P6339" s="61"/>
    </row>
    <row r="6340" spans="6:16">
      <c r="F6340" s="63"/>
      <c r="G6340" s="62"/>
      <c r="I6340" s="61"/>
      <c r="K6340" s="62"/>
      <c r="L6340" s="62"/>
      <c r="P6340" s="61"/>
    </row>
    <row r="6341" spans="6:16">
      <c r="F6341" s="63"/>
      <c r="G6341" s="62"/>
      <c r="I6341" s="61"/>
      <c r="K6341" s="62"/>
      <c r="L6341" s="62"/>
      <c r="P6341" s="61"/>
    </row>
    <row r="6342" spans="6:16">
      <c r="F6342" s="63"/>
      <c r="G6342" s="62"/>
      <c r="I6342" s="61"/>
      <c r="K6342" s="62"/>
      <c r="L6342" s="62"/>
      <c r="P6342" s="61"/>
    </row>
    <row r="6343" spans="6:16">
      <c r="F6343" s="63"/>
      <c r="G6343" s="62"/>
      <c r="I6343" s="61"/>
      <c r="K6343" s="62"/>
      <c r="L6343" s="62"/>
      <c r="P6343" s="61"/>
    </row>
    <row r="6344" spans="6:16">
      <c r="F6344" s="63"/>
      <c r="G6344" s="62"/>
      <c r="I6344" s="61"/>
      <c r="K6344" s="62"/>
      <c r="L6344" s="62"/>
      <c r="P6344" s="61"/>
    </row>
    <row r="6345" spans="6:16">
      <c r="F6345" s="63"/>
      <c r="G6345" s="62"/>
      <c r="I6345" s="61"/>
      <c r="K6345" s="62"/>
      <c r="L6345" s="62"/>
      <c r="P6345" s="61"/>
    </row>
    <row r="6346" spans="6:16">
      <c r="F6346" s="63"/>
      <c r="G6346" s="62"/>
      <c r="I6346" s="61"/>
      <c r="K6346" s="62"/>
      <c r="L6346" s="62"/>
      <c r="P6346" s="61"/>
    </row>
    <row r="6347" spans="6:16">
      <c r="F6347" s="63"/>
      <c r="G6347" s="62"/>
      <c r="I6347" s="61"/>
      <c r="K6347" s="62"/>
      <c r="L6347" s="62"/>
      <c r="P6347" s="61"/>
    </row>
    <row r="6348" spans="6:16">
      <c r="F6348" s="63"/>
      <c r="G6348" s="62"/>
      <c r="I6348" s="61"/>
      <c r="K6348" s="62"/>
      <c r="L6348" s="62"/>
      <c r="P6348" s="61"/>
    </row>
    <row r="6349" spans="6:16">
      <c r="F6349" s="63"/>
      <c r="G6349" s="62"/>
      <c r="I6349" s="61"/>
      <c r="K6349" s="62"/>
      <c r="L6349" s="62"/>
      <c r="P6349" s="61"/>
    </row>
    <row r="6350" spans="6:16">
      <c r="F6350" s="63"/>
      <c r="G6350" s="62"/>
      <c r="I6350" s="61"/>
      <c r="K6350" s="62"/>
      <c r="L6350" s="62"/>
      <c r="P6350" s="61"/>
    </row>
    <row r="6351" spans="6:16">
      <c r="F6351" s="63"/>
      <c r="G6351" s="62"/>
      <c r="I6351" s="61"/>
      <c r="K6351" s="62"/>
      <c r="L6351" s="62"/>
      <c r="P6351" s="61"/>
    </row>
    <row r="6352" spans="6:16">
      <c r="F6352" s="63"/>
      <c r="G6352" s="62"/>
      <c r="I6352" s="61"/>
      <c r="K6352" s="62"/>
      <c r="L6352" s="62"/>
      <c r="P6352" s="61"/>
    </row>
    <row r="6353" spans="6:16">
      <c r="F6353" s="63"/>
      <c r="G6353" s="62"/>
      <c r="I6353" s="61"/>
      <c r="K6353" s="62"/>
      <c r="L6353" s="62"/>
      <c r="P6353" s="61"/>
    </row>
    <row r="6354" spans="6:16">
      <c r="F6354" s="63"/>
      <c r="G6354" s="62"/>
      <c r="I6354" s="61"/>
      <c r="K6354" s="62"/>
      <c r="L6354" s="62"/>
      <c r="P6354" s="61"/>
    </row>
    <row r="6355" spans="6:16">
      <c r="F6355" s="63"/>
      <c r="G6355" s="62"/>
      <c r="I6355" s="61"/>
      <c r="K6355" s="62"/>
      <c r="L6355" s="62"/>
      <c r="P6355" s="61"/>
    </row>
    <row r="6356" spans="6:16">
      <c r="F6356" s="63"/>
      <c r="G6356" s="62"/>
      <c r="I6356" s="61"/>
      <c r="K6356" s="62"/>
      <c r="L6356" s="62"/>
      <c r="P6356" s="61"/>
    </row>
    <row r="6357" spans="6:16">
      <c r="F6357" s="63"/>
      <c r="G6357" s="62"/>
      <c r="I6357" s="61"/>
      <c r="K6357" s="62"/>
      <c r="L6357" s="62"/>
      <c r="P6357" s="61"/>
    </row>
    <row r="6358" spans="6:16">
      <c r="F6358" s="63"/>
      <c r="G6358" s="62"/>
      <c r="I6358" s="61"/>
      <c r="K6358" s="62"/>
      <c r="L6358" s="62"/>
      <c r="P6358" s="61"/>
    </row>
    <row r="6359" spans="6:16">
      <c r="F6359" s="63"/>
      <c r="G6359" s="62"/>
      <c r="I6359" s="61"/>
      <c r="K6359" s="62"/>
      <c r="L6359" s="62"/>
      <c r="P6359" s="61"/>
    </row>
    <row r="6360" spans="6:16">
      <c r="F6360" s="63"/>
      <c r="G6360" s="62"/>
      <c r="I6360" s="61"/>
      <c r="K6360" s="62"/>
      <c r="L6360" s="62"/>
      <c r="P6360" s="61"/>
    </row>
    <row r="6361" spans="6:16">
      <c r="F6361" s="63"/>
      <c r="G6361" s="62"/>
      <c r="I6361" s="61"/>
      <c r="K6361" s="62"/>
      <c r="L6361" s="62"/>
      <c r="P6361" s="61"/>
    </row>
    <row r="6362" spans="6:16">
      <c r="F6362" s="63"/>
      <c r="G6362" s="62"/>
      <c r="I6362" s="61"/>
      <c r="K6362" s="62"/>
      <c r="L6362" s="62"/>
      <c r="P6362" s="61"/>
    </row>
    <row r="6363" spans="6:16">
      <c r="F6363" s="63"/>
      <c r="G6363" s="62"/>
      <c r="I6363" s="61"/>
      <c r="K6363" s="62"/>
      <c r="L6363" s="62"/>
      <c r="P6363" s="61"/>
    </row>
    <row r="6364" spans="6:16">
      <c r="F6364" s="63"/>
      <c r="G6364" s="62"/>
      <c r="I6364" s="61"/>
      <c r="K6364" s="62"/>
      <c r="L6364" s="62"/>
      <c r="P6364" s="61"/>
    </row>
    <row r="6365" spans="6:16">
      <c r="F6365" s="63"/>
      <c r="G6365" s="62"/>
      <c r="I6365" s="61"/>
      <c r="K6365" s="62"/>
      <c r="L6365" s="62"/>
      <c r="P6365" s="61"/>
    </row>
    <row r="6366" spans="6:16">
      <c r="F6366" s="63"/>
      <c r="G6366" s="62"/>
      <c r="I6366" s="61"/>
      <c r="K6366" s="62"/>
      <c r="L6366" s="62"/>
      <c r="P6366" s="61"/>
    </row>
    <row r="6367" spans="6:16">
      <c r="F6367" s="63"/>
      <c r="G6367" s="62"/>
      <c r="I6367" s="61"/>
      <c r="K6367" s="62"/>
      <c r="L6367" s="62"/>
      <c r="P6367" s="61"/>
    </row>
    <row r="6368" spans="6:16">
      <c r="F6368" s="63"/>
      <c r="G6368" s="62"/>
      <c r="I6368" s="61"/>
      <c r="K6368" s="62"/>
      <c r="L6368" s="62"/>
      <c r="P6368" s="61"/>
    </row>
    <row r="6369" spans="6:16">
      <c r="F6369" s="63"/>
      <c r="G6369" s="62"/>
      <c r="I6369" s="61"/>
      <c r="K6369" s="62"/>
      <c r="L6369" s="62"/>
      <c r="P6369" s="61"/>
    </row>
    <row r="6370" spans="6:16">
      <c r="F6370" s="63"/>
      <c r="G6370" s="62"/>
      <c r="I6370" s="61"/>
      <c r="K6370" s="62"/>
      <c r="L6370" s="62"/>
      <c r="P6370" s="61"/>
    </row>
    <row r="6371" spans="6:16">
      <c r="F6371" s="63"/>
      <c r="G6371" s="62"/>
      <c r="I6371" s="61"/>
      <c r="K6371" s="62"/>
      <c r="L6371" s="62"/>
      <c r="P6371" s="61"/>
    </row>
    <row r="6372" spans="6:16">
      <c r="F6372" s="63"/>
      <c r="G6372" s="62"/>
      <c r="I6372" s="61"/>
      <c r="K6372" s="62"/>
      <c r="L6372" s="62"/>
      <c r="P6372" s="61"/>
    </row>
    <row r="6373" spans="6:16">
      <c r="F6373" s="63"/>
      <c r="G6373" s="62"/>
      <c r="I6373" s="61"/>
      <c r="K6373" s="62"/>
      <c r="L6373" s="62"/>
      <c r="P6373" s="61"/>
    </row>
    <row r="6374" spans="6:16">
      <c r="F6374" s="63"/>
      <c r="G6374" s="62"/>
      <c r="I6374" s="61"/>
      <c r="K6374" s="62"/>
      <c r="L6374" s="62"/>
      <c r="P6374" s="61"/>
    </row>
    <row r="6375" spans="6:16">
      <c r="F6375" s="63"/>
      <c r="G6375" s="62"/>
      <c r="I6375" s="61"/>
      <c r="K6375" s="62"/>
      <c r="L6375" s="62"/>
      <c r="P6375" s="61"/>
    </row>
    <row r="6376" spans="6:16">
      <c r="F6376" s="63"/>
      <c r="G6376" s="62"/>
      <c r="I6376" s="61"/>
      <c r="K6376" s="62"/>
      <c r="L6376" s="62"/>
      <c r="P6376" s="61"/>
    </row>
    <row r="6377" spans="6:16">
      <c r="F6377" s="63"/>
      <c r="G6377" s="62"/>
      <c r="I6377" s="61"/>
      <c r="K6377" s="62"/>
      <c r="L6377" s="62"/>
      <c r="P6377" s="61"/>
    </row>
    <row r="6378" spans="6:16">
      <c r="F6378" s="63"/>
      <c r="G6378" s="62"/>
      <c r="I6378" s="61"/>
      <c r="K6378" s="62"/>
      <c r="L6378" s="62"/>
      <c r="P6378" s="61"/>
    </row>
    <row r="6379" spans="6:16">
      <c r="F6379" s="63"/>
      <c r="G6379" s="62"/>
      <c r="I6379" s="61"/>
      <c r="K6379" s="62"/>
      <c r="L6379" s="62"/>
      <c r="P6379" s="61"/>
    </row>
    <row r="6380" spans="6:16">
      <c r="F6380" s="63"/>
      <c r="G6380" s="62"/>
      <c r="I6380" s="61"/>
      <c r="K6380" s="62"/>
      <c r="L6380" s="62"/>
      <c r="P6380" s="61"/>
    </row>
    <row r="6381" spans="6:16">
      <c r="F6381" s="63"/>
      <c r="G6381" s="62"/>
      <c r="I6381" s="61"/>
      <c r="K6381" s="62"/>
      <c r="L6381" s="62"/>
      <c r="P6381" s="61"/>
    </row>
    <row r="6382" spans="6:16">
      <c r="F6382" s="63"/>
      <c r="G6382" s="62"/>
      <c r="I6382" s="61"/>
      <c r="K6382" s="62"/>
      <c r="L6382" s="62"/>
      <c r="P6382" s="61"/>
    </row>
    <row r="6383" spans="6:16">
      <c r="F6383" s="63"/>
      <c r="G6383" s="62"/>
      <c r="I6383" s="61"/>
      <c r="K6383" s="62"/>
      <c r="L6383" s="62"/>
      <c r="P6383" s="61"/>
    </row>
    <row r="6384" spans="6:16">
      <c r="F6384" s="63"/>
      <c r="G6384" s="62"/>
      <c r="I6384" s="61"/>
      <c r="K6384" s="62"/>
      <c r="L6384" s="62"/>
      <c r="P6384" s="61"/>
    </row>
    <row r="6385" spans="6:16">
      <c r="F6385" s="63"/>
      <c r="G6385" s="62"/>
      <c r="I6385" s="61"/>
      <c r="K6385" s="62"/>
      <c r="L6385" s="62"/>
      <c r="P6385" s="61"/>
    </row>
    <row r="6386" spans="6:16">
      <c r="F6386" s="63"/>
      <c r="G6386" s="62"/>
      <c r="I6386" s="61"/>
      <c r="K6386" s="62"/>
      <c r="L6386" s="62"/>
      <c r="P6386" s="61"/>
    </row>
    <row r="6387" spans="6:16">
      <c r="F6387" s="63"/>
      <c r="G6387" s="62"/>
      <c r="I6387" s="61"/>
      <c r="K6387" s="62"/>
      <c r="L6387" s="62"/>
      <c r="P6387" s="61"/>
    </row>
    <row r="6388" spans="6:16">
      <c r="F6388" s="63"/>
      <c r="G6388" s="62"/>
      <c r="I6388" s="61"/>
      <c r="K6388" s="62"/>
      <c r="L6388" s="62"/>
      <c r="P6388" s="61"/>
    </row>
    <row r="6389" spans="6:16">
      <c r="F6389" s="63"/>
      <c r="G6389" s="62"/>
      <c r="I6389" s="61"/>
      <c r="K6389" s="62"/>
      <c r="L6389" s="62"/>
      <c r="P6389" s="61"/>
    </row>
    <row r="6390" spans="6:16">
      <c r="F6390" s="63"/>
      <c r="G6390" s="62"/>
      <c r="I6390" s="61"/>
      <c r="K6390" s="62"/>
      <c r="L6390" s="62"/>
      <c r="P6390" s="61"/>
    </row>
    <row r="6391" spans="6:16">
      <c r="F6391" s="63"/>
      <c r="G6391" s="62"/>
      <c r="I6391" s="61"/>
      <c r="K6391" s="62"/>
      <c r="L6391" s="62"/>
      <c r="P6391" s="61"/>
    </row>
    <row r="6392" spans="6:16">
      <c r="F6392" s="63"/>
      <c r="G6392" s="62"/>
      <c r="I6392" s="61"/>
      <c r="K6392" s="62"/>
      <c r="L6392" s="62"/>
      <c r="P6392" s="61"/>
    </row>
    <row r="6393" spans="6:16">
      <c r="F6393" s="63"/>
      <c r="G6393" s="62"/>
      <c r="I6393" s="61"/>
      <c r="K6393" s="62"/>
      <c r="L6393" s="62"/>
      <c r="P6393" s="61"/>
    </row>
    <row r="6394" spans="6:16">
      <c r="F6394" s="63"/>
      <c r="G6394" s="62"/>
      <c r="I6394" s="61"/>
      <c r="K6394" s="62"/>
      <c r="L6394" s="62"/>
      <c r="P6394" s="61"/>
    </row>
    <row r="6395" spans="6:16">
      <c r="F6395" s="63"/>
      <c r="G6395" s="62"/>
      <c r="I6395" s="61"/>
      <c r="K6395" s="62"/>
      <c r="L6395" s="62"/>
      <c r="P6395" s="61"/>
    </row>
    <row r="6396" spans="6:16">
      <c r="F6396" s="63"/>
      <c r="G6396" s="62"/>
      <c r="I6396" s="61"/>
      <c r="K6396" s="62"/>
      <c r="L6396" s="62"/>
      <c r="P6396" s="61"/>
    </row>
    <row r="6397" spans="6:16">
      <c r="F6397" s="63"/>
      <c r="G6397" s="62"/>
      <c r="I6397" s="61"/>
      <c r="K6397" s="62"/>
      <c r="L6397" s="62"/>
      <c r="P6397" s="61"/>
    </row>
    <row r="6398" spans="6:16">
      <c r="F6398" s="63"/>
      <c r="G6398" s="62"/>
      <c r="I6398" s="61"/>
      <c r="K6398" s="62"/>
      <c r="L6398" s="62"/>
      <c r="P6398" s="61"/>
    </row>
    <row r="6399" spans="6:16">
      <c r="F6399" s="63"/>
      <c r="G6399" s="62"/>
      <c r="I6399" s="61"/>
      <c r="K6399" s="62"/>
      <c r="L6399" s="62"/>
      <c r="P6399" s="61"/>
    </row>
    <row r="6400" spans="6:16">
      <c r="F6400" s="63"/>
      <c r="G6400" s="62"/>
      <c r="I6400" s="61"/>
      <c r="K6400" s="62"/>
      <c r="L6400" s="62"/>
      <c r="P6400" s="61"/>
    </row>
    <row r="6401" spans="6:16">
      <c r="F6401" s="63"/>
      <c r="G6401" s="62"/>
      <c r="I6401" s="61"/>
      <c r="K6401" s="62"/>
      <c r="L6401" s="62"/>
      <c r="P6401" s="61"/>
    </row>
    <row r="6402" spans="6:16">
      <c r="F6402" s="63"/>
      <c r="G6402" s="62"/>
      <c r="I6402" s="61"/>
      <c r="K6402" s="62"/>
      <c r="L6402" s="62"/>
      <c r="P6402" s="61"/>
    </row>
    <row r="6403" spans="6:16">
      <c r="F6403" s="63"/>
      <c r="G6403" s="62"/>
      <c r="I6403" s="61"/>
      <c r="K6403" s="62"/>
      <c r="L6403" s="62"/>
      <c r="P6403" s="61"/>
    </row>
    <row r="6404" spans="6:16">
      <c r="F6404" s="63"/>
      <c r="G6404" s="62"/>
      <c r="I6404" s="61"/>
      <c r="K6404" s="62"/>
      <c r="L6404" s="62"/>
      <c r="P6404" s="61"/>
    </row>
    <row r="6405" spans="6:16">
      <c r="F6405" s="63"/>
      <c r="G6405" s="62"/>
      <c r="I6405" s="61"/>
      <c r="K6405" s="62"/>
      <c r="L6405" s="62"/>
      <c r="P6405" s="61"/>
    </row>
    <row r="6406" spans="6:16">
      <c r="F6406" s="63"/>
      <c r="G6406" s="62"/>
      <c r="I6406" s="61"/>
      <c r="K6406" s="62"/>
      <c r="L6406" s="62"/>
      <c r="P6406" s="61"/>
    </row>
    <row r="6407" spans="6:16">
      <c r="F6407" s="63"/>
      <c r="G6407" s="62"/>
      <c r="I6407" s="61"/>
      <c r="K6407" s="62"/>
      <c r="L6407" s="62"/>
      <c r="P6407" s="61"/>
    </row>
    <row r="6408" spans="6:16">
      <c r="F6408" s="63"/>
      <c r="G6408" s="62"/>
      <c r="I6408" s="61"/>
      <c r="K6408" s="62"/>
      <c r="L6408" s="62"/>
      <c r="P6408" s="61"/>
    </row>
    <row r="6409" spans="6:16">
      <c r="F6409" s="63"/>
      <c r="G6409" s="62"/>
      <c r="I6409" s="61"/>
      <c r="K6409" s="62"/>
      <c r="L6409" s="62"/>
      <c r="P6409" s="61"/>
    </row>
    <row r="6410" spans="6:16">
      <c r="F6410" s="63"/>
      <c r="G6410" s="62"/>
      <c r="I6410" s="61"/>
      <c r="K6410" s="62"/>
      <c r="L6410" s="62"/>
      <c r="P6410" s="61"/>
    </row>
    <row r="6411" spans="6:16">
      <c r="F6411" s="63"/>
      <c r="G6411" s="62"/>
      <c r="I6411" s="61"/>
      <c r="K6411" s="62"/>
      <c r="L6411" s="62"/>
      <c r="P6411" s="61"/>
    </row>
    <row r="6412" spans="6:16">
      <c r="F6412" s="63"/>
      <c r="G6412" s="62"/>
      <c r="I6412" s="61"/>
      <c r="K6412" s="62"/>
      <c r="L6412" s="62"/>
      <c r="P6412" s="61"/>
    </row>
    <row r="6413" spans="6:16">
      <c r="F6413" s="63"/>
      <c r="G6413" s="62"/>
      <c r="I6413" s="61"/>
      <c r="K6413" s="62"/>
      <c r="L6413" s="62"/>
      <c r="P6413" s="61"/>
    </row>
    <row r="6414" spans="6:16">
      <c r="F6414" s="63"/>
      <c r="G6414" s="62"/>
      <c r="I6414" s="61"/>
      <c r="K6414" s="62"/>
      <c r="L6414" s="62"/>
      <c r="P6414" s="61"/>
    </row>
    <row r="6415" spans="6:16">
      <c r="F6415" s="63"/>
      <c r="G6415" s="62"/>
      <c r="I6415" s="61"/>
      <c r="K6415" s="62"/>
      <c r="L6415" s="62"/>
      <c r="P6415" s="61"/>
    </row>
    <row r="6416" spans="6:16">
      <c r="F6416" s="63"/>
      <c r="G6416" s="62"/>
      <c r="I6416" s="61"/>
      <c r="K6416" s="62"/>
      <c r="L6416" s="62"/>
      <c r="P6416" s="61"/>
    </row>
    <row r="6417" spans="6:16">
      <c r="F6417" s="63"/>
      <c r="G6417" s="62"/>
      <c r="I6417" s="61"/>
      <c r="K6417" s="62"/>
      <c r="L6417" s="62"/>
      <c r="P6417" s="61"/>
    </row>
    <row r="6418" spans="6:16">
      <c r="F6418" s="63"/>
      <c r="G6418" s="62"/>
      <c r="I6418" s="61"/>
      <c r="K6418" s="62"/>
      <c r="L6418" s="62"/>
      <c r="P6418" s="61"/>
    </row>
    <row r="6419" spans="6:16">
      <c r="F6419" s="63"/>
      <c r="G6419" s="62"/>
      <c r="I6419" s="61"/>
      <c r="K6419" s="62"/>
      <c r="L6419" s="62"/>
      <c r="P6419" s="61"/>
    </row>
    <row r="6420" spans="6:16">
      <c r="F6420" s="63"/>
      <c r="G6420" s="62"/>
      <c r="I6420" s="61"/>
      <c r="K6420" s="62"/>
      <c r="L6420" s="62"/>
      <c r="P6420" s="61"/>
    </row>
    <row r="6421" spans="6:16">
      <c r="F6421" s="63"/>
      <c r="G6421" s="62"/>
      <c r="I6421" s="61"/>
      <c r="K6421" s="62"/>
      <c r="L6421" s="62"/>
      <c r="P6421" s="61"/>
    </row>
    <row r="6422" spans="6:16">
      <c r="F6422" s="63"/>
      <c r="G6422" s="62"/>
      <c r="I6422" s="61"/>
      <c r="K6422" s="62"/>
      <c r="L6422" s="62"/>
      <c r="P6422" s="61"/>
    </row>
    <row r="6423" spans="6:16">
      <c r="F6423" s="63"/>
      <c r="G6423" s="62"/>
      <c r="I6423" s="61"/>
      <c r="K6423" s="62"/>
      <c r="L6423" s="62"/>
      <c r="P6423" s="61"/>
    </row>
    <row r="6424" spans="6:16">
      <c r="F6424" s="63"/>
      <c r="G6424" s="62"/>
      <c r="I6424" s="61"/>
      <c r="K6424" s="62"/>
      <c r="L6424" s="62"/>
      <c r="P6424" s="61"/>
    </row>
    <row r="6425" spans="6:16">
      <c r="F6425" s="63"/>
      <c r="G6425" s="62"/>
      <c r="I6425" s="61"/>
      <c r="K6425" s="62"/>
      <c r="L6425" s="62"/>
      <c r="P6425" s="61"/>
    </row>
    <row r="6426" spans="6:16">
      <c r="F6426" s="63"/>
      <c r="G6426" s="62"/>
      <c r="I6426" s="61"/>
      <c r="K6426" s="62"/>
      <c r="L6426" s="62"/>
      <c r="P6426" s="61"/>
    </row>
    <row r="6427" spans="6:16">
      <c r="F6427" s="63"/>
      <c r="G6427" s="62"/>
      <c r="I6427" s="61"/>
      <c r="K6427" s="62"/>
      <c r="L6427" s="62"/>
      <c r="P6427" s="61"/>
    </row>
    <row r="6428" spans="6:16">
      <c r="F6428" s="63"/>
      <c r="G6428" s="62"/>
      <c r="I6428" s="61"/>
      <c r="K6428" s="62"/>
      <c r="L6428" s="62"/>
      <c r="P6428" s="61"/>
    </row>
    <row r="6429" spans="6:16">
      <c r="F6429" s="63"/>
      <c r="G6429" s="62"/>
      <c r="I6429" s="61"/>
      <c r="K6429" s="62"/>
      <c r="L6429" s="62"/>
      <c r="P6429" s="61"/>
    </row>
    <row r="6430" spans="6:16">
      <c r="F6430" s="63"/>
      <c r="G6430" s="62"/>
      <c r="I6430" s="61"/>
      <c r="K6430" s="62"/>
      <c r="L6430" s="62"/>
      <c r="P6430" s="61"/>
    </row>
    <row r="6431" spans="6:16">
      <c r="F6431" s="63"/>
      <c r="G6431" s="62"/>
      <c r="I6431" s="61"/>
      <c r="K6431" s="62"/>
      <c r="L6431" s="62"/>
      <c r="P6431" s="61"/>
    </row>
    <row r="6432" spans="6:16">
      <c r="F6432" s="63"/>
      <c r="G6432" s="62"/>
      <c r="I6432" s="61"/>
      <c r="K6432" s="62"/>
      <c r="L6432" s="62"/>
      <c r="P6432" s="61"/>
    </row>
    <row r="6433" spans="6:16">
      <c r="F6433" s="63"/>
      <c r="G6433" s="62"/>
      <c r="I6433" s="61"/>
      <c r="K6433" s="62"/>
      <c r="L6433" s="62"/>
      <c r="P6433" s="61"/>
    </row>
    <row r="6434" spans="6:16">
      <c r="F6434" s="63"/>
      <c r="G6434" s="62"/>
      <c r="I6434" s="61"/>
      <c r="K6434" s="62"/>
      <c r="L6434" s="62"/>
      <c r="P6434" s="61"/>
    </row>
    <row r="6435" spans="6:16">
      <c r="F6435" s="63"/>
      <c r="G6435" s="62"/>
      <c r="I6435" s="61"/>
      <c r="K6435" s="62"/>
      <c r="L6435" s="62"/>
      <c r="P6435" s="61"/>
    </row>
    <row r="6436" spans="6:16">
      <c r="F6436" s="63"/>
      <c r="G6436" s="62"/>
      <c r="I6436" s="61"/>
      <c r="K6436" s="62"/>
      <c r="L6436" s="62"/>
      <c r="P6436" s="61"/>
    </row>
    <row r="6437" spans="6:16">
      <c r="F6437" s="63"/>
      <c r="G6437" s="62"/>
      <c r="I6437" s="61"/>
      <c r="K6437" s="62"/>
      <c r="L6437" s="62"/>
      <c r="P6437" s="61"/>
    </row>
    <row r="6438" spans="6:16">
      <c r="F6438" s="63"/>
      <c r="G6438" s="62"/>
      <c r="I6438" s="61"/>
      <c r="K6438" s="62"/>
      <c r="L6438" s="62"/>
      <c r="P6438" s="61"/>
    </row>
    <row r="6439" spans="6:16">
      <c r="F6439" s="63"/>
      <c r="G6439" s="62"/>
      <c r="I6439" s="61"/>
      <c r="K6439" s="62"/>
      <c r="L6439" s="62"/>
      <c r="P6439" s="61"/>
    </row>
    <row r="6440" spans="6:16">
      <c r="F6440" s="63"/>
      <c r="G6440" s="62"/>
      <c r="I6440" s="61"/>
      <c r="K6440" s="62"/>
      <c r="L6440" s="62"/>
      <c r="P6440" s="61"/>
    </row>
    <row r="6441" spans="6:16">
      <c r="F6441" s="63"/>
      <c r="G6441" s="62"/>
      <c r="I6441" s="61"/>
      <c r="K6441" s="62"/>
      <c r="L6441" s="62"/>
      <c r="P6441" s="61"/>
    </row>
    <row r="6442" spans="6:16">
      <c r="F6442" s="63"/>
      <c r="G6442" s="62"/>
      <c r="I6442" s="61"/>
      <c r="K6442" s="62"/>
      <c r="L6442" s="62"/>
      <c r="P6442" s="61"/>
    </row>
    <row r="6443" spans="6:16">
      <c r="F6443" s="63"/>
      <c r="G6443" s="62"/>
      <c r="I6443" s="61"/>
      <c r="K6443" s="62"/>
      <c r="L6443" s="62"/>
      <c r="P6443" s="61"/>
    </row>
    <row r="6444" spans="6:16">
      <c r="F6444" s="63"/>
      <c r="G6444" s="62"/>
      <c r="I6444" s="61"/>
      <c r="K6444" s="62"/>
      <c r="L6444" s="62"/>
      <c r="P6444" s="61"/>
    </row>
    <row r="6445" spans="6:16">
      <c r="F6445" s="63"/>
      <c r="G6445" s="62"/>
      <c r="I6445" s="61"/>
      <c r="K6445" s="62"/>
      <c r="L6445" s="62"/>
      <c r="P6445" s="61"/>
    </row>
    <row r="6446" spans="6:16">
      <c r="F6446" s="63"/>
      <c r="G6446" s="62"/>
      <c r="I6446" s="61"/>
      <c r="K6446" s="62"/>
      <c r="L6446" s="62"/>
      <c r="P6446" s="61"/>
    </row>
    <row r="6447" spans="6:16">
      <c r="F6447" s="63"/>
      <c r="G6447" s="62"/>
      <c r="I6447" s="61"/>
      <c r="K6447" s="62"/>
      <c r="L6447" s="62"/>
      <c r="P6447" s="61"/>
    </row>
    <row r="6448" spans="6:16">
      <c r="F6448" s="63"/>
      <c r="G6448" s="62"/>
      <c r="I6448" s="61"/>
      <c r="K6448" s="62"/>
      <c r="L6448" s="62"/>
      <c r="P6448" s="61"/>
    </row>
    <row r="6449" spans="6:16">
      <c r="F6449" s="63"/>
      <c r="G6449" s="62"/>
      <c r="I6449" s="61"/>
      <c r="K6449" s="62"/>
      <c r="L6449" s="62"/>
      <c r="P6449" s="61"/>
    </row>
    <row r="6450" spans="6:16">
      <c r="F6450" s="63"/>
      <c r="G6450" s="62"/>
      <c r="I6450" s="61"/>
      <c r="K6450" s="62"/>
      <c r="L6450" s="62"/>
      <c r="P6450" s="61"/>
    </row>
    <row r="6451" spans="6:16">
      <c r="F6451" s="63"/>
      <c r="G6451" s="62"/>
      <c r="I6451" s="61"/>
      <c r="K6451" s="62"/>
      <c r="L6451" s="62"/>
      <c r="P6451" s="61"/>
    </row>
    <row r="6452" spans="6:16">
      <c r="F6452" s="63"/>
      <c r="G6452" s="62"/>
      <c r="I6452" s="61"/>
      <c r="K6452" s="62"/>
      <c r="L6452" s="62"/>
      <c r="P6452" s="61"/>
    </row>
    <row r="6453" spans="6:16">
      <c r="F6453" s="63"/>
      <c r="G6453" s="62"/>
      <c r="I6453" s="61"/>
      <c r="K6453" s="62"/>
      <c r="L6453" s="62"/>
      <c r="P6453" s="61"/>
    </row>
    <row r="6454" spans="6:16">
      <c r="F6454" s="63"/>
      <c r="G6454" s="62"/>
      <c r="I6454" s="61"/>
      <c r="K6454" s="62"/>
      <c r="L6454" s="62"/>
      <c r="P6454" s="61"/>
    </row>
    <row r="6455" spans="6:16">
      <c r="F6455" s="63"/>
      <c r="G6455" s="62"/>
      <c r="I6455" s="61"/>
      <c r="K6455" s="62"/>
      <c r="L6455" s="62"/>
      <c r="P6455" s="61"/>
    </row>
    <row r="6456" spans="6:16">
      <c r="F6456" s="63"/>
      <c r="G6456" s="62"/>
      <c r="I6456" s="61"/>
      <c r="K6456" s="62"/>
      <c r="L6456" s="62"/>
      <c r="P6456" s="61"/>
    </row>
    <row r="6457" spans="6:16">
      <c r="F6457" s="63"/>
      <c r="G6457" s="62"/>
      <c r="I6457" s="61"/>
      <c r="K6457" s="62"/>
      <c r="L6457" s="62"/>
      <c r="P6457" s="61"/>
    </row>
    <row r="6458" spans="6:16">
      <c r="F6458" s="63"/>
      <c r="G6458" s="62"/>
      <c r="I6458" s="61"/>
      <c r="K6458" s="62"/>
      <c r="L6458" s="62"/>
      <c r="P6458" s="61"/>
    </row>
    <row r="6459" spans="6:16">
      <c r="F6459" s="63"/>
      <c r="G6459" s="62"/>
      <c r="I6459" s="61"/>
      <c r="K6459" s="62"/>
      <c r="L6459" s="62"/>
      <c r="P6459" s="61"/>
    </row>
    <row r="6460" spans="6:16">
      <c r="F6460" s="63"/>
      <c r="G6460" s="62"/>
      <c r="I6460" s="61"/>
      <c r="K6460" s="62"/>
      <c r="L6460" s="62"/>
      <c r="P6460" s="61"/>
    </row>
    <row r="6461" spans="6:16">
      <c r="F6461" s="63"/>
      <c r="G6461" s="62"/>
      <c r="I6461" s="61"/>
      <c r="K6461" s="62"/>
      <c r="L6461" s="62"/>
      <c r="P6461" s="61"/>
    </row>
    <row r="6462" spans="6:16">
      <c r="F6462" s="63"/>
      <c r="G6462" s="62"/>
      <c r="I6462" s="61"/>
      <c r="K6462" s="62"/>
      <c r="L6462" s="62"/>
      <c r="P6462" s="61"/>
    </row>
    <row r="6463" spans="6:16">
      <c r="F6463" s="63"/>
      <c r="G6463" s="62"/>
      <c r="I6463" s="61"/>
      <c r="K6463" s="62"/>
      <c r="L6463" s="62"/>
      <c r="P6463" s="61"/>
    </row>
    <row r="6464" spans="6:16">
      <c r="F6464" s="63"/>
      <c r="G6464" s="62"/>
      <c r="I6464" s="61"/>
      <c r="K6464" s="62"/>
      <c r="L6464" s="62"/>
      <c r="P6464" s="61"/>
    </row>
    <row r="6465" spans="6:16">
      <c r="F6465" s="63"/>
      <c r="G6465" s="62"/>
      <c r="I6465" s="61"/>
      <c r="K6465" s="62"/>
      <c r="L6465" s="62"/>
      <c r="P6465" s="61"/>
    </row>
    <row r="6466" spans="6:16">
      <c r="F6466" s="63"/>
      <c r="G6466" s="62"/>
      <c r="I6466" s="61"/>
      <c r="K6466" s="62"/>
      <c r="L6466" s="62"/>
      <c r="P6466" s="61"/>
    </row>
    <row r="6467" spans="6:16">
      <c r="F6467" s="63"/>
      <c r="G6467" s="62"/>
      <c r="I6467" s="61"/>
      <c r="K6467" s="62"/>
      <c r="L6467" s="62"/>
      <c r="P6467" s="61"/>
    </row>
    <row r="6468" spans="6:16">
      <c r="F6468" s="63"/>
      <c r="G6468" s="62"/>
      <c r="I6468" s="61"/>
      <c r="K6468" s="62"/>
      <c r="L6468" s="62"/>
      <c r="P6468" s="61"/>
    </row>
    <row r="6469" spans="6:16">
      <c r="F6469" s="63"/>
      <c r="G6469" s="62"/>
      <c r="I6469" s="61"/>
      <c r="K6469" s="62"/>
      <c r="L6469" s="62"/>
      <c r="P6469" s="61"/>
    </row>
    <row r="6470" spans="6:16">
      <c r="F6470" s="63"/>
      <c r="G6470" s="62"/>
      <c r="I6470" s="61"/>
      <c r="K6470" s="62"/>
      <c r="L6470" s="62"/>
      <c r="P6470" s="61"/>
    </row>
    <row r="6471" spans="6:16">
      <c r="F6471" s="63"/>
      <c r="G6471" s="62"/>
      <c r="I6471" s="61"/>
      <c r="K6471" s="62"/>
      <c r="L6471" s="62"/>
      <c r="P6471" s="61"/>
    </row>
    <row r="6472" spans="6:16">
      <c r="F6472" s="63"/>
      <c r="G6472" s="62"/>
      <c r="I6472" s="61"/>
      <c r="K6472" s="62"/>
      <c r="L6472" s="62"/>
      <c r="P6472" s="61"/>
    </row>
    <row r="6473" spans="6:16">
      <c r="F6473" s="63"/>
      <c r="G6473" s="62"/>
      <c r="I6473" s="61"/>
      <c r="K6473" s="62"/>
      <c r="L6473" s="62"/>
      <c r="P6473" s="61"/>
    </row>
    <row r="6474" spans="6:16">
      <c r="F6474" s="63"/>
      <c r="G6474" s="62"/>
      <c r="I6474" s="61"/>
      <c r="K6474" s="62"/>
      <c r="L6474" s="62"/>
      <c r="P6474" s="61"/>
    </row>
    <row r="6475" spans="6:16">
      <c r="F6475" s="63"/>
      <c r="G6475" s="62"/>
      <c r="I6475" s="61"/>
      <c r="K6475" s="62"/>
      <c r="L6475" s="62"/>
      <c r="P6475" s="61"/>
    </row>
    <row r="6476" spans="6:16">
      <c r="F6476" s="63"/>
      <c r="G6476" s="62"/>
      <c r="I6476" s="61"/>
      <c r="K6476" s="62"/>
      <c r="L6476" s="62"/>
      <c r="P6476" s="61"/>
    </row>
    <row r="6477" spans="6:16">
      <c r="F6477" s="63"/>
      <c r="G6477" s="62"/>
      <c r="I6477" s="61"/>
      <c r="K6477" s="62"/>
      <c r="L6477" s="62"/>
      <c r="P6477" s="61"/>
    </row>
    <row r="6478" spans="6:16">
      <c r="F6478" s="63"/>
      <c r="G6478" s="62"/>
      <c r="I6478" s="61"/>
      <c r="K6478" s="62"/>
      <c r="L6478" s="62"/>
      <c r="P6478" s="61"/>
    </row>
    <row r="6479" spans="6:16">
      <c r="F6479" s="63"/>
      <c r="G6479" s="62"/>
      <c r="I6479" s="61"/>
      <c r="K6479" s="62"/>
      <c r="L6479" s="62"/>
      <c r="P6479" s="61"/>
    </row>
    <row r="6480" spans="6:16">
      <c r="F6480" s="63"/>
      <c r="G6480" s="62"/>
      <c r="I6480" s="61"/>
      <c r="K6480" s="62"/>
      <c r="L6480" s="62"/>
      <c r="P6480" s="61"/>
    </row>
    <row r="6481" spans="6:16">
      <c r="F6481" s="63"/>
      <c r="G6481" s="62"/>
      <c r="I6481" s="61"/>
      <c r="K6481" s="62"/>
      <c r="L6481" s="62"/>
      <c r="P6481" s="61"/>
    </row>
    <row r="6482" spans="6:16">
      <c r="F6482" s="63"/>
      <c r="G6482" s="62"/>
      <c r="I6482" s="61"/>
      <c r="K6482" s="62"/>
      <c r="L6482" s="62"/>
      <c r="P6482" s="61"/>
    </row>
    <row r="6483" spans="6:16">
      <c r="F6483" s="63"/>
      <c r="G6483" s="62"/>
      <c r="I6483" s="61"/>
      <c r="K6483" s="62"/>
      <c r="L6483" s="62"/>
      <c r="P6483" s="61"/>
    </row>
    <row r="6484" spans="6:16">
      <c r="F6484" s="63"/>
      <c r="G6484" s="62"/>
      <c r="I6484" s="61"/>
      <c r="K6484" s="62"/>
      <c r="L6484" s="62"/>
      <c r="P6484" s="61"/>
    </row>
    <row r="6485" spans="6:16">
      <c r="F6485" s="63"/>
      <c r="G6485" s="62"/>
      <c r="I6485" s="61"/>
      <c r="K6485" s="62"/>
      <c r="L6485" s="62"/>
      <c r="P6485" s="61"/>
    </row>
    <row r="6486" spans="6:16">
      <c r="F6486" s="63"/>
      <c r="G6486" s="62"/>
      <c r="I6486" s="61"/>
      <c r="K6486" s="62"/>
      <c r="L6486" s="62"/>
      <c r="P6486" s="61"/>
    </row>
    <row r="6487" spans="6:16">
      <c r="F6487" s="63"/>
      <c r="G6487" s="62"/>
      <c r="I6487" s="61"/>
      <c r="K6487" s="62"/>
      <c r="L6487" s="62"/>
      <c r="P6487" s="61"/>
    </row>
    <row r="6488" spans="6:16">
      <c r="F6488" s="63"/>
      <c r="G6488" s="62"/>
      <c r="I6488" s="61"/>
      <c r="K6488" s="62"/>
      <c r="L6488" s="62"/>
      <c r="P6488" s="61"/>
    </row>
    <row r="6489" spans="6:16">
      <c r="F6489" s="63"/>
      <c r="G6489" s="62"/>
      <c r="I6489" s="61"/>
      <c r="K6489" s="62"/>
      <c r="L6489" s="62"/>
      <c r="P6489" s="61"/>
    </row>
    <row r="6490" spans="6:16">
      <c r="F6490" s="63"/>
      <c r="G6490" s="62"/>
      <c r="I6490" s="61"/>
      <c r="K6490" s="62"/>
      <c r="L6490" s="62"/>
      <c r="P6490" s="61"/>
    </row>
    <row r="6491" spans="6:16">
      <c r="F6491" s="63"/>
      <c r="G6491" s="62"/>
      <c r="I6491" s="61"/>
      <c r="K6491" s="62"/>
      <c r="L6491" s="62"/>
      <c r="P6491" s="61"/>
    </row>
    <row r="6492" spans="6:16">
      <c r="F6492" s="63"/>
      <c r="G6492" s="62"/>
      <c r="I6492" s="61"/>
      <c r="K6492" s="62"/>
      <c r="L6492" s="62"/>
      <c r="P6492" s="61"/>
    </row>
    <row r="6493" spans="6:16">
      <c r="F6493" s="63"/>
      <c r="G6493" s="62"/>
      <c r="I6493" s="61"/>
      <c r="K6493" s="62"/>
      <c r="L6493" s="62"/>
      <c r="P6493" s="61"/>
    </row>
    <row r="6494" spans="6:16">
      <c r="F6494" s="63"/>
      <c r="G6494" s="62"/>
      <c r="I6494" s="61"/>
      <c r="K6494" s="62"/>
      <c r="L6494" s="62"/>
      <c r="P6494" s="61"/>
    </row>
    <row r="6495" spans="6:16">
      <c r="F6495" s="63"/>
      <c r="G6495" s="62"/>
      <c r="I6495" s="61"/>
      <c r="K6495" s="62"/>
      <c r="L6495" s="62"/>
      <c r="P6495" s="61"/>
    </row>
    <row r="6496" spans="6:16">
      <c r="F6496" s="63"/>
      <c r="G6496" s="62"/>
      <c r="I6496" s="61"/>
      <c r="K6496" s="62"/>
      <c r="L6496" s="62"/>
      <c r="P6496" s="61"/>
    </row>
    <row r="6497" spans="6:16">
      <c r="F6497" s="63"/>
      <c r="G6497" s="62"/>
      <c r="I6497" s="61"/>
      <c r="K6497" s="62"/>
      <c r="L6497" s="62"/>
      <c r="P6497" s="61"/>
    </row>
    <row r="6498" spans="6:16">
      <c r="F6498" s="63"/>
      <c r="G6498" s="62"/>
      <c r="I6498" s="61"/>
      <c r="K6498" s="62"/>
      <c r="L6498" s="62"/>
      <c r="P6498" s="61"/>
    </row>
    <row r="6499" spans="6:16">
      <c r="F6499" s="63"/>
      <c r="G6499" s="62"/>
      <c r="I6499" s="61"/>
      <c r="K6499" s="62"/>
      <c r="L6499" s="62"/>
      <c r="P6499" s="61"/>
    </row>
    <row r="6500" spans="6:16">
      <c r="F6500" s="63"/>
      <c r="G6500" s="62"/>
      <c r="I6500" s="61"/>
      <c r="K6500" s="62"/>
      <c r="L6500" s="62"/>
      <c r="P6500" s="61"/>
    </row>
    <row r="6501" spans="6:16">
      <c r="F6501" s="63"/>
      <c r="G6501" s="62"/>
      <c r="I6501" s="61"/>
      <c r="K6501" s="62"/>
      <c r="L6501" s="62"/>
      <c r="P6501" s="61"/>
    </row>
    <row r="6502" spans="6:16">
      <c r="F6502" s="63"/>
      <c r="G6502" s="62"/>
      <c r="I6502" s="61"/>
      <c r="K6502" s="62"/>
      <c r="L6502" s="62"/>
      <c r="P6502" s="61"/>
    </row>
    <row r="6503" spans="6:16">
      <c r="F6503" s="63"/>
      <c r="G6503" s="62"/>
      <c r="I6503" s="61"/>
      <c r="K6503" s="62"/>
      <c r="L6503" s="62"/>
      <c r="P6503" s="61"/>
    </row>
    <row r="6504" spans="6:16">
      <c r="F6504" s="63"/>
      <c r="G6504" s="62"/>
      <c r="I6504" s="61"/>
      <c r="K6504" s="62"/>
      <c r="L6504" s="62"/>
      <c r="P6504" s="61"/>
    </row>
    <row r="6505" spans="6:16">
      <c r="F6505" s="63"/>
      <c r="G6505" s="62"/>
      <c r="I6505" s="61"/>
      <c r="K6505" s="62"/>
      <c r="L6505" s="62"/>
      <c r="P6505" s="61"/>
    </row>
    <row r="6506" spans="6:16">
      <c r="F6506" s="63"/>
      <c r="G6506" s="62"/>
      <c r="I6506" s="61"/>
      <c r="K6506" s="62"/>
      <c r="L6506" s="62"/>
      <c r="P6506" s="61"/>
    </row>
    <row r="6507" spans="6:16">
      <c r="F6507" s="63"/>
      <c r="G6507" s="62"/>
      <c r="I6507" s="61"/>
      <c r="K6507" s="62"/>
      <c r="L6507" s="62"/>
      <c r="P6507" s="61"/>
    </row>
    <row r="6508" spans="6:16">
      <c r="F6508" s="63"/>
      <c r="G6508" s="62"/>
      <c r="I6508" s="61"/>
      <c r="K6508" s="62"/>
      <c r="L6508" s="62"/>
      <c r="P6508" s="61"/>
    </row>
    <row r="6509" spans="6:16">
      <c r="F6509" s="63"/>
      <c r="G6509" s="62"/>
      <c r="I6509" s="61"/>
      <c r="K6509" s="62"/>
      <c r="L6509" s="62"/>
      <c r="P6509" s="61"/>
    </row>
    <row r="6510" spans="6:16">
      <c r="F6510" s="63"/>
      <c r="G6510" s="62"/>
      <c r="I6510" s="61"/>
      <c r="K6510" s="62"/>
      <c r="L6510" s="62"/>
      <c r="P6510" s="61"/>
    </row>
    <row r="6511" spans="6:16">
      <c r="F6511" s="63"/>
      <c r="G6511" s="62"/>
      <c r="I6511" s="61"/>
      <c r="K6511" s="62"/>
      <c r="L6511" s="62"/>
      <c r="P6511" s="61"/>
    </row>
    <row r="6512" spans="6:16">
      <c r="F6512" s="63"/>
      <c r="G6512" s="62"/>
      <c r="I6512" s="61"/>
      <c r="K6512" s="62"/>
      <c r="L6512" s="62"/>
      <c r="P6512" s="61"/>
    </row>
    <row r="6513" spans="6:16">
      <c r="F6513" s="63"/>
      <c r="G6513" s="62"/>
      <c r="I6513" s="61"/>
      <c r="K6513" s="62"/>
      <c r="L6513" s="62"/>
      <c r="P6513" s="61"/>
    </row>
    <row r="6514" spans="6:16">
      <c r="F6514" s="63"/>
      <c r="G6514" s="62"/>
      <c r="I6514" s="61"/>
      <c r="K6514" s="62"/>
      <c r="L6514" s="62"/>
      <c r="P6514" s="61"/>
    </row>
    <row r="6515" spans="6:16">
      <c r="F6515" s="63"/>
      <c r="G6515" s="62"/>
      <c r="I6515" s="61"/>
      <c r="K6515" s="62"/>
      <c r="L6515" s="62"/>
      <c r="P6515" s="61"/>
    </row>
    <row r="6516" spans="6:16">
      <c r="F6516" s="63"/>
      <c r="G6516" s="62"/>
      <c r="I6516" s="61"/>
      <c r="K6516" s="62"/>
      <c r="L6516" s="62"/>
      <c r="P6516" s="61"/>
    </row>
    <row r="6517" spans="6:16">
      <c r="F6517" s="63"/>
      <c r="G6517" s="62"/>
      <c r="I6517" s="61"/>
      <c r="K6517" s="62"/>
      <c r="L6517" s="62"/>
      <c r="P6517" s="61"/>
    </row>
    <row r="6518" spans="6:16">
      <c r="F6518" s="63"/>
      <c r="G6518" s="62"/>
      <c r="I6518" s="61"/>
      <c r="K6518" s="62"/>
      <c r="L6518" s="62"/>
      <c r="P6518" s="61"/>
    </row>
    <row r="6519" spans="6:16">
      <c r="F6519" s="63"/>
      <c r="G6519" s="62"/>
      <c r="I6519" s="61"/>
      <c r="K6519" s="62"/>
      <c r="L6519" s="62"/>
      <c r="P6519" s="61"/>
    </row>
    <row r="6520" spans="6:16">
      <c r="F6520" s="63"/>
      <c r="G6520" s="62"/>
      <c r="I6520" s="61"/>
      <c r="K6520" s="62"/>
      <c r="L6520" s="62"/>
      <c r="P6520" s="61"/>
    </row>
    <row r="6521" spans="6:16">
      <c r="F6521" s="63"/>
      <c r="G6521" s="62"/>
      <c r="I6521" s="61"/>
      <c r="K6521" s="62"/>
      <c r="L6521" s="62"/>
      <c r="P6521" s="61"/>
    </row>
    <row r="6522" spans="6:16">
      <c r="F6522" s="63"/>
      <c r="G6522" s="62"/>
      <c r="I6522" s="61"/>
      <c r="K6522" s="62"/>
      <c r="L6522" s="62"/>
      <c r="P6522" s="61"/>
    </row>
    <row r="6523" spans="6:16">
      <c r="F6523" s="63"/>
      <c r="G6523" s="62"/>
      <c r="I6523" s="61"/>
      <c r="K6523" s="62"/>
      <c r="L6523" s="62"/>
      <c r="P6523" s="61"/>
    </row>
    <row r="6524" spans="6:16">
      <c r="F6524" s="63"/>
      <c r="G6524" s="62"/>
      <c r="I6524" s="61"/>
      <c r="K6524" s="62"/>
      <c r="L6524" s="62"/>
      <c r="P6524" s="61"/>
    </row>
    <row r="6525" spans="6:16">
      <c r="F6525" s="63"/>
      <c r="G6525" s="62"/>
      <c r="I6525" s="61"/>
      <c r="K6525" s="62"/>
      <c r="L6525" s="62"/>
      <c r="P6525" s="61"/>
    </row>
    <row r="6526" spans="6:16">
      <c r="F6526" s="63"/>
      <c r="G6526" s="62"/>
      <c r="I6526" s="61"/>
      <c r="K6526" s="62"/>
      <c r="L6526" s="62"/>
      <c r="P6526" s="61"/>
    </row>
    <row r="6527" spans="6:16">
      <c r="F6527" s="63"/>
      <c r="G6527" s="62"/>
      <c r="I6527" s="61"/>
      <c r="K6527" s="62"/>
      <c r="L6527" s="62"/>
      <c r="P6527" s="61"/>
    </row>
    <row r="6528" spans="6:16">
      <c r="F6528" s="63"/>
      <c r="G6528" s="62"/>
      <c r="I6528" s="61"/>
      <c r="K6528" s="62"/>
      <c r="L6528" s="62"/>
      <c r="P6528" s="61"/>
    </row>
    <row r="6529" spans="6:16">
      <c r="F6529" s="63"/>
      <c r="G6529" s="62"/>
      <c r="I6529" s="61"/>
      <c r="K6529" s="62"/>
      <c r="L6529" s="62"/>
      <c r="P6529" s="61"/>
    </row>
    <row r="6530" spans="6:16">
      <c r="F6530" s="63"/>
      <c r="G6530" s="62"/>
      <c r="I6530" s="61"/>
      <c r="K6530" s="62"/>
      <c r="L6530" s="62"/>
      <c r="P6530" s="61"/>
    </row>
    <row r="6531" spans="6:16">
      <c r="F6531" s="63"/>
      <c r="G6531" s="62"/>
      <c r="I6531" s="61"/>
      <c r="K6531" s="62"/>
      <c r="L6531" s="62"/>
      <c r="P6531" s="61"/>
    </row>
    <row r="6532" spans="6:16">
      <c r="F6532" s="63"/>
      <c r="G6532" s="62"/>
      <c r="I6532" s="61"/>
      <c r="K6532" s="62"/>
      <c r="L6532" s="62"/>
      <c r="P6532" s="61"/>
    </row>
    <row r="6533" spans="6:16">
      <c r="F6533" s="63"/>
      <c r="G6533" s="62"/>
      <c r="I6533" s="61"/>
      <c r="K6533" s="62"/>
      <c r="L6533" s="62"/>
      <c r="P6533" s="61"/>
    </row>
    <row r="6534" spans="6:16">
      <c r="F6534" s="63"/>
      <c r="G6534" s="62"/>
      <c r="I6534" s="61"/>
      <c r="K6534" s="62"/>
      <c r="L6534" s="62"/>
      <c r="P6534" s="61"/>
    </row>
    <row r="6535" spans="6:16">
      <c r="F6535" s="63"/>
      <c r="G6535" s="62"/>
      <c r="I6535" s="61"/>
      <c r="K6535" s="62"/>
      <c r="L6535" s="62"/>
      <c r="P6535" s="61"/>
    </row>
    <row r="6536" spans="6:16">
      <c r="F6536" s="63"/>
      <c r="G6536" s="62"/>
      <c r="I6536" s="61"/>
      <c r="K6536" s="62"/>
      <c r="L6536" s="62"/>
      <c r="P6536" s="61"/>
    </row>
    <row r="6537" spans="6:16">
      <c r="F6537" s="63"/>
      <c r="G6537" s="62"/>
      <c r="I6537" s="61"/>
      <c r="K6537" s="62"/>
      <c r="L6537" s="62"/>
      <c r="P6537" s="61"/>
    </row>
    <row r="6538" spans="6:16">
      <c r="F6538" s="63"/>
      <c r="G6538" s="62"/>
      <c r="I6538" s="61"/>
      <c r="K6538" s="62"/>
      <c r="L6538" s="62"/>
      <c r="P6538" s="61"/>
    </row>
    <row r="6539" spans="6:16">
      <c r="F6539" s="63"/>
      <c r="G6539" s="62"/>
      <c r="I6539" s="61"/>
      <c r="K6539" s="62"/>
      <c r="L6539" s="62"/>
      <c r="P6539" s="61"/>
    </row>
    <row r="6540" spans="6:16">
      <c r="F6540" s="63"/>
      <c r="G6540" s="62"/>
      <c r="I6540" s="61"/>
      <c r="K6540" s="62"/>
      <c r="L6540" s="62"/>
      <c r="P6540" s="61"/>
    </row>
    <row r="6541" spans="6:16">
      <c r="F6541" s="63"/>
      <c r="G6541" s="62"/>
      <c r="I6541" s="61"/>
      <c r="K6541" s="62"/>
      <c r="L6541" s="62"/>
      <c r="P6541" s="61"/>
    </row>
    <row r="6542" spans="6:16">
      <c r="F6542" s="63"/>
      <c r="G6542" s="62"/>
      <c r="I6542" s="61"/>
      <c r="K6542" s="62"/>
      <c r="L6542" s="62"/>
      <c r="P6542" s="61"/>
    </row>
    <row r="6543" spans="6:16">
      <c r="F6543" s="63"/>
      <c r="G6543" s="62"/>
      <c r="I6543" s="61"/>
      <c r="K6543" s="62"/>
      <c r="L6543" s="62"/>
      <c r="P6543" s="61"/>
    </row>
    <row r="6544" spans="6:16">
      <c r="F6544" s="63"/>
      <c r="G6544" s="62"/>
      <c r="I6544" s="61"/>
      <c r="K6544" s="62"/>
      <c r="L6544" s="62"/>
      <c r="P6544" s="61"/>
    </row>
    <row r="6545" spans="6:16">
      <c r="F6545" s="63"/>
      <c r="G6545" s="62"/>
      <c r="I6545" s="61"/>
      <c r="K6545" s="62"/>
      <c r="L6545" s="62"/>
      <c r="P6545" s="61"/>
    </row>
    <row r="6546" spans="6:16">
      <c r="F6546" s="63"/>
      <c r="G6546" s="62"/>
      <c r="I6546" s="61"/>
      <c r="K6546" s="62"/>
      <c r="L6546" s="62"/>
      <c r="P6546" s="61"/>
    </row>
    <row r="6547" spans="6:16">
      <c r="F6547" s="63"/>
      <c r="G6547" s="62"/>
      <c r="I6547" s="61"/>
      <c r="K6547" s="62"/>
      <c r="L6547" s="62"/>
      <c r="P6547" s="61"/>
    </row>
    <row r="6548" spans="6:16">
      <c r="F6548" s="63"/>
      <c r="G6548" s="62"/>
      <c r="I6548" s="61"/>
      <c r="K6548" s="62"/>
      <c r="L6548" s="62"/>
      <c r="P6548" s="61"/>
    </row>
    <row r="6549" spans="6:16">
      <c r="F6549" s="63"/>
      <c r="G6549" s="62"/>
      <c r="I6549" s="61"/>
      <c r="K6549" s="62"/>
      <c r="L6549" s="62"/>
      <c r="P6549" s="61"/>
    </row>
    <row r="6550" spans="6:16">
      <c r="F6550" s="63"/>
      <c r="G6550" s="62"/>
      <c r="I6550" s="61"/>
      <c r="K6550" s="62"/>
      <c r="L6550" s="62"/>
      <c r="P6550" s="61"/>
    </row>
    <row r="6551" spans="6:16">
      <c r="F6551" s="63"/>
      <c r="G6551" s="62"/>
      <c r="I6551" s="61"/>
      <c r="K6551" s="62"/>
      <c r="L6551" s="62"/>
      <c r="P6551" s="61"/>
    </row>
    <row r="6552" spans="6:16">
      <c r="F6552" s="63"/>
      <c r="G6552" s="62"/>
      <c r="I6552" s="61"/>
      <c r="K6552" s="62"/>
      <c r="L6552" s="62"/>
      <c r="P6552" s="61"/>
    </row>
    <row r="6553" spans="6:16">
      <c r="F6553" s="63"/>
      <c r="G6553" s="62"/>
      <c r="I6553" s="61"/>
      <c r="K6553" s="62"/>
      <c r="L6553" s="62"/>
      <c r="P6553" s="61"/>
    </row>
    <row r="6554" spans="6:16">
      <c r="F6554" s="63"/>
      <c r="G6554" s="62"/>
      <c r="I6554" s="61"/>
      <c r="K6554" s="62"/>
      <c r="L6554" s="62"/>
      <c r="P6554" s="61"/>
    </row>
    <row r="6555" spans="6:16">
      <c r="F6555" s="63"/>
      <c r="G6555" s="62"/>
      <c r="I6555" s="61"/>
      <c r="K6555" s="62"/>
      <c r="L6555" s="62"/>
      <c r="P6555" s="61"/>
    </row>
    <row r="6556" spans="6:16">
      <c r="F6556" s="63"/>
      <c r="G6556" s="62"/>
      <c r="I6556" s="61"/>
      <c r="K6556" s="62"/>
      <c r="L6556" s="62"/>
      <c r="P6556" s="61"/>
    </row>
    <row r="6557" spans="6:16">
      <c r="F6557" s="63"/>
      <c r="G6557" s="62"/>
      <c r="I6557" s="61"/>
      <c r="K6557" s="62"/>
      <c r="L6557" s="62"/>
      <c r="P6557" s="61"/>
    </row>
    <row r="6558" spans="6:16">
      <c r="F6558" s="63"/>
      <c r="G6558" s="62"/>
      <c r="I6558" s="61"/>
      <c r="K6558" s="62"/>
      <c r="L6558" s="62"/>
      <c r="P6558" s="61"/>
    </row>
    <row r="6559" spans="6:16">
      <c r="F6559" s="63"/>
      <c r="G6559" s="62"/>
      <c r="I6559" s="61"/>
      <c r="K6559" s="62"/>
      <c r="L6559" s="62"/>
      <c r="P6559" s="61"/>
    </row>
    <row r="6560" spans="6:16">
      <c r="F6560" s="63"/>
      <c r="G6560" s="62"/>
      <c r="I6560" s="61"/>
      <c r="K6560" s="62"/>
      <c r="L6560" s="62"/>
      <c r="P6560" s="61"/>
    </row>
    <row r="6561" spans="6:16">
      <c r="F6561" s="63"/>
      <c r="G6561" s="62"/>
      <c r="I6561" s="61"/>
      <c r="K6561" s="62"/>
      <c r="L6561" s="62"/>
      <c r="P6561" s="61"/>
    </row>
    <row r="6562" spans="6:16">
      <c r="F6562" s="63"/>
      <c r="G6562" s="62"/>
      <c r="I6562" s="61"/>
      <c r="K6562" s="62"/>
      <c r="L6562" s="62"/>
      <c r="P6562" s="61"/>
    </row>
    <row r="6563" spans="6:16">
      <c r="F6563" s="63"/>
      <c r="G6563" s="62"/>
      <c r="I6563" s="61"/>
      <c r="K6563" s="62"/>
      <c r="L6563" s="62"/>
      <c r="P6563" s="61"/>
    </row>
    <row r="6564" spans="6:16">
      <c r="F6564" s="63"/>
      <c r="G6564" s="62"/>
      <c r="I6564" s="61"/>
      <c r="K6564" s="62"/>
      <c r="L6564" s="62"/>
      <c r="P6564" s="61"/>
    </row>
    <row r="6565" spans="6:16">
      <c r="F6565" s="63"/>
      <c r="G6565" s="62"/>
      <c r="I6565" s="61"/>
      <c r="K6565" s="62"/>
      <c r="L6565" s="62"/>
      <c r="P6565" s="61"/>
    </row>
    <row r="6566" spans="6:16">
      <c r="F6566" s="63"/>
      <c r="G6566" s="62"/>
      <c r="I6566" s="61"/>
      <c r="K6566" s="62"/>
      <c r="L6566" s="62"/>
      <c r="P6566" s="61"/>
    </row>
    <row r="6567" spans="6:16">
      <c r="F6567" s="63"/>
      <c r="G6567" s="62"/>
      <c r="I6567" s="61"/>
      <c r="K6567" s="62"/>
      <c r="L6567" s="62"/>
      <c r="P6567" s="61"/>
    </row>
    <row r="6568" spans="6:16">
      <c r="F6568" s="63"/>
      <c r="G6568" s="62"/>
      <c r="I6568" s="61"/>
      <c r="K6568" s="62"/>
      <c r="L6568" s="62"/>
      <c r="P6568" s="61"/>
    </row>
    <row r="6569" spans="6:16">
      <c r="F6569" s="63"/>
      <c r="G6569" s="62"/>
      <c r="I6569" s="61"/>
      <c r="K6569" s="62"/>
      <c r="L6569" s="62"/>
      <c r="P6569" s="61"/>
    </row>
    <row r="6570" spans="6:16">
      <c r="F6570" s="63"/>
      <c r="G6570" s="62"/>
      <c r="I6570" s="61"/>
      <c r="K6570" s="62"/>
      <c r="L6570" s="62"/>
      <c r="P6570" s="61"/>
    </row>
    <row r="6571" spans="6:16">
      <c r="F6571" s="63"/>
      <c r="G6571" s="62"/>
      <c r="I6571" s="61"/>
      <c r="K6571" s="62"/>
      <c r="L6571" s="62"/>
      <c r="P6571" s="61"/>
    </row>
    <row r="6572" spans="6:16">
      <c r="F6572" s="63"/>
      <c r="G6572" s="62"/>
      <c r="I6572" s="61"/>
      <c r="K6572" s="62"/>
      <c r="L6572" s="62"/>
      <c r="P6572" s="61"/>
    </row>
    <row r="6573" spans="6:16">
      <c r="F6573" s="63"/>
      <c r="G6573" s="62"/>
      <c r="I6573" s="61"/>
      <c r="K6573" s="62"/>
      <c r="L6573" s="62"/>
      <c r="P6573" s="61"/>
    </row>
    <row r="6574" spans="6:16">
      <c r="F6574" s="63"/>
      <c r="G6574" s="62"/>
      <c r="I6574" s="61"/>
      <c r="K6574" s="62"/>
      <c r="L6574" s="62"/>
      <c r="P6574" s="61"/>
    </row>
    <row r="6575" spans="6:16">
      <c r="F6575" s="63"/>
      <c r="G6575" s="62"/>
      <c r="I6575" s="61"/>
      <c r="K6575" s="62"/>
      <c r="L6575" s="62"/>
      <c r="P6575" s="61"/>
    </row>
    <row r="6576" spans="6:16">
      <c r="F6576" s="63"/>
      <c r="G6576" s="62"/>
      <c r="I6576" s="61"/>
      <c r="K6576" s="62"/>
      <c r="L6576" s="62"/>
      <c r="P6576" s="61"/>
    </row>
    <row r="6577" spans="6:16">
      <c r="F6577" s="63"/>
      <c r="G6577" s="62"/>
      <c r="I6577" s="61"/>
      <c r="K6577" s="62"/>
      <c r="L6577" s="62"/>
      <c r="P6577" s="61"/>
    </row>
    <row r="6578" spans="6:16">
      <c r="F6578" s="63"/>
      <c r="G6578" s="62"/>
      <c r="I6578" s="61"/>
      <c r="K6578" s="62"/>
      <c r="L6578" s="62"/>
      <c r="P6578" s="61"/>
    </row>
    <row r="6579" spans="6:16">
      <c r="F6579" s="63"/>
      <c r="G6579" s="62"/>
      <c r="I6579" s="61"/>
      <c r="K6579" s="62"/>
      <c r="L6579" s="62"/>
      <c r="P6579" s="61"/>
    </row>
    <row r="6580" spans="6:16">
      <c r="F6580" s="63"/>
      <c r="G6580" s="62"/>
      <c r="I6580" s="61"/>
      <c r="K6580" s="62"/>
      <c r="L6580" s="62"/>
      <c r="P6580" s="61"/>
    </row>
    <row r="6581" spans="6:16">
      <c r="F6581" s="63"/>
      <c r="G6581" s="62"/>
      <c r="I6581" s="61"/>
      <c r="K6581" s="62"/>
      <c r="L6581" s="62"/>
      <c r="P6581" s="61"/>
    </row>
    <row r="6582" spans="6:16">
      <c r="F6582" s="63"/>
      <c r="G6582" s="62"/>
      <c r="I6582" s="61"/>
      <c r="K6582" s="62"/>
      <c r="L6582" s="62"/>
      <c r="P6582" s="61"/>
    </row>
    <row r="6583" spans="6:16">
      <c r="F6583" s="63"/>
      <c r="G6583" s="62"/>
      <c r="I6583" s="61"/>
      <c r="K6583" s="62"/>
      <c r="L6583" s="62"/>
      <c r="P6583" s="61"/>
    </row>
    <row r="6584" spans="6:16">
      <c r="F6584" s="63"/>
      <c r="G6584" s="62"/>
      <c r="I6584" s="61"/>
      <c r="K6584" s="62"/>
      <c r="L6584" s="62"/>
      <c r="P6584" s="61"/>
    </row>
    <row r="6585" spans="6:16">
      <c r="F6585" s="63"/>
      <c r="G6585" s="62"/>
      <c r="I6585" s="61"/>
      <c r="K6585" s="62"/>
      <c r="L6585" s="62"/>
      <c r="P6585" s="61"/>
    </row>
    <row r="6586" spans="6:16">
      <c r="F6586" s="63"/>
      <c r="G6586" s="62"/>
      <c r="I6586" s="61"/>
      <c r="K6586" s="62"/>
      <c r="L6586" s="62"/>
      <c r="P6586" s="61"/>
    </row>
    <row r="6587" spans="6:16">
      <c r="F6587" s="63"/>
      <c r="G6587" s="62"/>
      <c r="I6587" s="61"/>
      <c r="K6587" s="62"/>
      <c r="L6587" s="62"/>
      <c r="P6587" s="61"/>
    </row>
    <row r="6588" spans="6:16">
      <c r="F6588" s="63"/>
      <c r="G6588" s="62"/>
      <c r="I6588" s="61"/>
      <c r="K6588" s="62"/>
      <c r="L6588" s="62"/>
      <c r="P6588" s="61"/>
    </row>
    <row r="6589" spans="6:16">
      <c r="F6589" s="63"/>
      <c r="G6589" s="62"/>
      <c r="I6589" s="61"/>
      <c r="K6589" s="62"/>
      <c r="L6589" s="62"/>
      <c r="P6589" s="61"/>
    </row>
    <row r="6590" spans="6:16">
      <c r="F6590" s="63"/>
      <c r="G6590" s="62"/>
      <c r="I6590" s="61"/>
      <c r="K6590" s="62"/>
      <c r="L6590" s="62"/>
      <c r="P6590" s="61"/>
    </row>
    <row r="6591" spans="6:16">
      <c r="F6591" s="63"/>
      <c r="G6591" s="62"/>
      <c r="I6591" s="61"/>
      <c r="K6591" s="62"/>
      <c r="L6591" s="62"/>
      <c r="P6591" s="61"/>
    </row>
    <row r="6592" spans="6:16">
      <c r="F6592" s="63"/>
      <c r="G6592" s="62"/>
      <c r="I6592" s="61"/>
      <c r="K6592" s="62"/>
      <c r="L6592" s="62"/>
      <c r="P6592" s="61"/>
    </row>
    <row r="6593" spans="6:16">
      <c r="F6593" s="63"/>
      <c r="G6593" s="62"/>
      <c r="I6593" s="61"/>
      <c r="K6593" s="62"/>
      <c r="L6593" s="62"/>
      <c r="P6593" s="61"/>
    </row>
    <row r="6594" spans="6:16">
      <c r="F6594" s="63"/>
      <c r="G6594" s="62"/>
      <c r="I6594" s="61"/>
      <c r="K6594" s="62"/>
      <c r="L6594" s="62"/>
      <c r="P6594" s="61"/>
    </row>
    <row r="6595" spans="6:16">
      <c r="F6595" s="63"/>
      <c r="G6595" s="62"/>
      <c r="I6595" s="61"/>
      <c r="K6595" s="62"/>
      <c r="L6595" s="62"/>
      <c r="P6595" s="61"/>
    </row>
    <row r="6596" spans="6:16">
      <c r="F6596" s="63"/>
      <c r="G6596" s="62"/>
      <c r="I6596" s="61"/>
      <c r="K6596" s="62"/>
      <c r="L6596" s="62"/>
      <c r="P6596" s="61"/>
    </row>
    <row r="6597" spans="6:16">
      <c r="F6597" s="63"/>
      <c r="G6597" s="62"/>
      <c r="I6597" s="61"/>
      <c r="K6597" s="62"/>
      <c r="L6597" s="62"/>
      <c r="P6597" s="61"/>
    </row>
    <row r="6598" spans="6:16">
      <c r="F6598" s="63"/>
      <c r="G6598" s="62"/>
      <c r="I6598" s="61"/>
      <c r="K6598" s="62"/>
      <c r="L6598" s="62"/>
      <c r="P6598" s="61"/>
    </row>
    <row r="6599" spans="6:16">
      <c r="F6599" s="63"/>
      <c r="G6599" s="62"/>
      <c r="I6599" s="61"/>
      <c r="K6599" s="62"/>
      <c r="L6599" s="62"/>
      <c r="P6599" s="61"/>
    </row>
    <row r="6600" spans="6:16">
      <c r="F6600" s="63"/>
      <c r="G6600" s="62"/>
      <c r="I6600" s="61"/>
      <c r="K6600" s="62"/>
      <c r="L6600" s="62"/>
      <c r="P6600" s="61"/>
    </row>
    <row r="6601" spans="6:16">
      <c r="F6601" s="63"/>
      <c r="G6601" s="62"/>
      <c r="I6601" s="61"/>
      <c r="K6601" s="62"/>
      <c r="L6601" s="62"/>
      <c r="P6601" s="61"/>
    </row>
    <row r="6602" spans="6:16">
      <c r="F6602" s="63"/>
      <c r="G6602" s="62"/>
      <c r="I6602" s="61"/>
      <c r="K6602" s="62"/>
      <c r="L6602" s="62"/>
      <c r="P6602" s="61"/>
    </row>
    <row r="6603" spans="6:16">
      <c r="F6603" s="63"/>
      <c r="G6603" s="62"/>
      <c r="I6603" s="61"/>
      <c r="K6603" s="62"/>
      <c r="L6603" s="62"/>
      <c r="P6603" s="61"/>
    </row>
    <row r="6604" spans="6:16">
      <c r="F6604" s="63"/>
      <c r="G6604" s="62"/>
      <c r="I6604" s="61"/>
      <c r="K6604" s="62"/>
      <c r="L6604" s="62"/>
      <c r="P6604" s="61"/>
    </row>
    <row r="6605" spans="6:16">
      <c r="F6605" s="63"/>
      <c r="G6605" s="62"/>
      <c r="I6605" s="61"/>
      <c r="K6605" s="62"/>
      <c r="L6605" s="62"/>
      <c r="P6605" s="61"/>
    </row>
    <row r="6606" spans="6:16">
      <c r="F6606" s="63"/>
      <c r="G6606" s="62"/>
      <c r="I6606" s="61"/>
      <c r="K6606" s="62"/>
      <c r="L6606" s="62"/>
      <c r="P6606" s="61"/>
    </row>
    <row r="6607" spans="6:16">
      <c r="F6607" s="63"/>
      <c r="G6607" s="62"/>
      <c r="I6607" s="61"/>
      <c r="K6607" s="62"/>
      <c r="L6607" s="62"/>
      <c r="P6607" s="61"/>
    </row>
    <row r="6608" spans="6:16">
      <c r="F6608" s="63"/>
      <c r="G6608" s="62"/>
      <c r="I6608" s="61"/>
      <c r="K6608" s="62"/>
      <c r="L6608" s="62"/>
      <c r="P6608" s="61"/>
    </row>
    <row r="6609" spans="6:16">
      <c r="F6609" s="63"/>
      <c r="G6609" s="62"/>
      <c r="I6609" s="61"/>
      <c r="K6609" s="62"/>
      <c r="L6609" s="62"/>
      <c r="P6609" s="61"/>
    </row>
    <row r="6610" spans="6:16">
      <c r="F6610" s="63"/>
      <c r="G6610" s="62"/>
      <c r="I6610" s="61"/>
      <c r="K6610" s="62"/>
      <c r="L6610" s="62"/>
      <c r="P6610" s="61"/>
    </row>
    <row r="6611" spans="6:16">
      <c r="F6611" s="63"/>
      <c r="G6611" s="62"/>
      <c r="I6611" s="61"/>
      <c r="K6611" s="62"/>
      <c r="L6611" s="62"/>
      <c r="P6611" s="61"/>
    </row>
    <row r="6612" spans="6:16">
      <c r="F6612" s="63"/>
      <c r="G6612" s="62"/>
      <c r="I6612" s="61"/>
      <c r="K6612" s="62"/>
      <c r="L6612" s="62"/>
      <c r="P6612" s="61"/>
    </row>
    <row r="6613" spans="6:16">
      <c r="F6613" s="63"/>
      <c r="G6613" s="62"/>
      <c r="I6613" s="61"/>
      <c r="K6613" s="62"/>
      <c r="L6613" s="62"/>
      <c r="P6613" s="61"/>
    </row>
    <row r="6614" spans="6:16">
      <c r="F6614" s="63"/>
      <c r="G6614" s="62"/>
      <c r="I6614" s="61"/>
      <c r="K6614" s="62"/>
      <c r="L6614" s="62"/>
      <c r="P6614" s="61"/>
    </row>
    <row r="6615" spans="6:16">
      <c r="F6615" s="63"/>
      <c r="G6615" s="62"/>
      <c r="I6615" s="61"/>
      <c r="K6615" s="62"/>
      <c r="L6615" s="62"/>
      <c r="P6615" s="61"/>
    </row>
    <row r="6616" spans="6:16">
      <c r="F6616" s="63"/>
      <c r="G6616" s="62"/>
      <c r="I6616" s="61"/>
      <c r="K6616" s="62"/>
      <c r="L6616" s="62"/>
      <c r="P6616" s="61"/>
    </row>
    <row r="6617" spans="6:16">
      <c r="F6617" s="63"/>
      <c r="G6617" s="62"/>
      <c r="I6617" s="61"/>
      <c r="K6617" s="62"/>
      <c r="L6617" s="62"/>
      <c r="P6617" s="61"/>
    </row>
    <row r="6618" spans="6:16">
      <c r="F6618" s="63"/>
      <c r="G6618" s="62"/>
      <c r="I6618" s="61"/>
      <c r="K6618" s="62"/>
      <c r="L6618" s="62"/>
      <c r="P6618" s="61"/>
    </row>
    <row r="6619" spans="6:16">
      <c r="F6619" s="63"/>
      <c r="G6619" s="62"/>
      <c r="I6619" s="61"/>
      <c r="K6619" s="62"/>
      <c r="L6619" s="62"/>
      <c r="P6619" s="61"/>
    </row>
    <row r="6620" spans="6:16">
      <c r="F6620" s="63"/>
      <c r="G6620" s="62"/>
      <c r="I6620" s="61"/>
      <c r="K6620" s="62"/>
      <c r="L6620" s="62"/>
      <c r="P6620" s="61"/>
    </row>
    <row r="6621" spans="6:16">
      <c r="F6621" s="63"/>
      <c r="G6621" s="62"/>
      <c r="I6621" s="61"/>
      <c r="K6621" s="62"/>
      <c r="L6621" s="62"/>
      <c r="P6621" s="61"/>
    </row>
    <row r="6622" spans="6:16">
      <c r="F6622" s="63"/>
      <c r="G6622" s="62"/>
      <c r="I6622" s="61"/>
      <c r="K6622" s="62"/>
      <c r="L6622" s="62"/>
      <c r="P6622" s="61"/>
    </row>
    <row r="6623" spans="6:16">
      <c r="F6623" s="63"/>
      <c r="G6623" s="62"/>
      <c r="I6623" s="61"/>
      <c r="K6623" s="62"/>
      <c r="L6623" s="62"/>
      <c r="P6623" s="61"/>
    </row>
    <row r="6624" spans="6:16">
      <c r="F6624" s="63"/>
      <c r="G6624" s="62"/>
      <c r="I6624" s="61"/>
      <c r="K6624" s="62"/>
      <c r="L6624" s="62"/>
      <c r="P6624" s="61"/>
    </row>
    <row r="6625" spans="6:16">
      <c r="F6625" s="63"/>
      <c r="G6625" s="62"/>
      <c r="I6625" s="61"/>
      <c r="K6625" s="62"/>
      <c r="L6625" s="62"/>
      <c r="P6625" s="61"/>
    </row>
    <row r="6626" spans="6:16">
      <c r="F6626" s="63"/>
      <c r="G6626" s="62"/>
      <c r="I6626" s="61"/>
      <c r="K6626" s="62"/>
      <c r="L6626" s="62"/>
      <c r="P6626" s="61"/>
    </row>
    <row r="6627" spans="6:16">
      <c r="F6627" s="63"/>
      <c r="G6627" s="62"/>
      <c r="I6627" s="61"/>
      <c r="K6627" s="62"/>
      <c r="L6627" s="62"/>
      <c r="P6627" s="61"/>
    </row>
    <row r="6628" spans="6:16">
      <c r="F6628" s="63"/>
      <c r="G6628" s="62"/>
      <c r="I6628" s="61"/>
      <c r="K6628" s="62"/>
      <c r="L6628" s="62"/>
      <c r="P6628" s="61"/>
    </row>
    <row r="6629" spans="6:16">
      <c r="F6629" s="63"/>
      <c r="G6629" s="62"/>
      <c r="I6629" s="61"/>
      <c r="K6629" s="62"/>
      <c r="L6629" s="62"/>
      <c r="P6629" s="61"/>
    </row>
    <row r="6630" spans="6:16">
      <c r="F6630" s="63"/>
      <c r="G6630" s="62"/>
      <c r="I6630" s="61"/>
      <c r="K6630" s="62"/>
      <c r="L6630" s="62"/>
      <c r="P6630" s="61"/>
    </row>
    <row r="6631" spans="6:16">
      <c r="F6631" s="63"/>
      <c r="G6631" s="62"/>
      <c r="I6631" s="61"/>
      <c r="K6631" s="62"/>
      <c r="L6631" s="62"/>
      <c r="P6631" s="61"/>
    </row>
    <row r="6632" spans="6:16">
      <c r="F6632" s="63"/>
      <c r="G6632" s="62"/>
      <c r="I6632" s="61"/>
      <c r="K6632" s="62"/>
      <c r="L6632" s="62"/>
      <c r="P6632" s="61"/>
    </row>
    <row r="6633" spans="6:16">
      <c r="F6633" s="63"/>
      <c r="G6633" s="62"/>
      <c r="I6633" s="61"/>
      <c r="K6633" s="62"/>
      <c r="L6633" s="62"/>
      <c r="P6633" s="61"/>
    </row>
    <row r="6634" spans="6:16">
      <c r="F6634" s="63"/>
      <c r="G6634" s="62"/>
      <c r="I6634" s="61"/>
      <c r="K6634" s="62"/>
      <c r="L6634" s="62"/>
      <c r="P6634" s="61"/>
    </row>
    <row r="6635" spans="6:16">
      <c r="F6635" s="63"/>
      <c r="G6635" s="62"/>
      <c r="I6635" s="61"/>
      <c r="K6635" s="62"/>
      <c r="L6635" s="62"/>
      <c r="P6635" s="61"/>
    </row>
    <row r="6636" spans="6:16">
      <c r="F6636" s="63"/>
      <c r="G6636" s="62"/>
      <c r="I6636" s="61"/>
      <c r="K6636" s="62"/>
      <c r="L6636" s="62"/>
      <c r="P6636" s="61"/>
    </row>
    <row r="6637" spans="6:16">
      <c r="F6637" s="63"/>
      <c r="G6637" s="62"/>
      <c r="I6637" s="61"/>
      <c r="K6637" s="62"/>
      <c r="L6637" s="62"/>
      <c r="P6637" s="61"/>
    </row>
    <row r="6638" spans="6:16">
      <c r="F6638" s="63"/>
      <c r="G6638" s="62"/>
      <c r="I6638" s="61"/>
      <c r="K6638" s="62"/>
      <c r="L6638" s="62"/>
      <c r="P6638" s="61"/>
    </row>
    <row r="6639" spans="6:16">
      <c r="F6639" s="63"/>
      <c r="G6639" s="62"/>
      <c r="I6639" s="61"/>
      <c r="K6639" s="62"/>
      <c r="L6639" s="62"/>
      <c r="P6639" s="61"/>
    </row>
    <row r="6640" spans="6:16">
      <c r="F6640" s="63"/>
      <c r="G6640" s="62"/>
      <c r="I6640" s="61"/>
      <c r="K6640" s="62"/>
      <c r="L6640" s="62"/>
      <c r="P6640" s="61"/>
    </row>
    <row r="6641" spans="6:16">
      <c r="F6641" s="63"/>
      <c r="G6641" s="62"/>
      <c r="I6641" s="61"/>
      <c r="K6641" s="62"/>
      <c r="L6641" s="62"/>
      <c r="P6641" s="61"/>
    </row>
    <row r="6642" spans="6:16">
      <c r="F6642" s="63"/>
      <c r="G6642" s="62"/>
      <c r="I6642" s="61"/>
      <c r="K6642" s="62"/>
      <c r="L6642" s="62"/>
      <c r="P6642" s="61"/>
    </row>
    <row r="6643" spans="6:16">
      <c r="F6643" s="63"/>
      <c r="G6643" s="62"/>
      <c r="I6643" s="61"/>
      <c r="K6643" s="62"/>
      <c r="L6643" s="62"/>
      <c r="P6643" s="61"/>
    </row>
    <row r="6644" spans="6:16">
      <c r="F6644" s="63"/>
      <c r="G6644" s="62"/>
      <c r="I6644" s="61"/>
      <c r="K6644" s="62"/>
      <c r="L6644" s="62"/>
      <c r="P6644" s="61"/>
    </row>
    <row r="6645" spans="6:16">
      <c r="F6645" s="63"/>
      <c r="G6645" s="62"/>
      <c r="I6645" s="61"/>
      <c r="K6645" s="62"/>
      <c r="L6645" s="62"/>
      <c r="P6645" s="61"/>
    </row>
    <row r="6646" spans="6:16">
      <c r="F6646" s="63"/>
      <c r="G6646" s="62"/>
      <c r="I6646" s="61"/>
      <c r="K6646" s="62"/>
      <c r="L6646" s="62"/>
      <c r="P6646" s="61"/>
    </row>
    <row r="6647" spans="6:16">
      <c r="F6647" s="63"/>
      <c r="G6647" s="62"/>
      <c r="I6647" s="61"/>
      <c r="K6647" s="62"/>
      <c r="L6647" s="62"/>
      <c r="P6647" s="61"/>
    </row>
    <row r="6648" spans="6:16">
      <c r="F6648" s="63"/>
      <c r="G6648" s="62"/>
      <c r="I6648" s="61"/>
      <c r="K6648" s="62"/>
      <c r="L6648" s="62"/>
      <c r="P6648" s="61"/>
    </row>
    <row r="6649" spans="6:16">
      <c r="F6649" s="63"/>
      <c r="G6649" s="62"/>
      <c r="I6649" s="61"/>
      <c r="K6649" s="62"/>
      <c r="L6649" s="62"/>
      <c r="P6649" s="61"/>
    </row>
    <row r="6650" spans="6:16">
      <c r="F6650" s="63"/>
      <c r="G6650" s="62"/>
      <c r="I6650" s="61"/>
      <c r="K6650" s="62"/>
      <c r="L6650" s="62"/>
      <c r="P6650" s="61"/>
    </row>
    <row r="6651" spans="6:16">
      <c r="F6651" s="63"/>
      <c r="G6651" s="62"/>
      <c r="I6651" s="61"/>
      <c r="K6651" s="62"/>
      <c r="L6651" s="62"/>
      <c r="P6651" s="61"/>
    </row>
    <row r="6652" spans="6:16">
      <c r="F6652" s="63"/>
      <c r="G6652" s="62"/>
      <c r="I6652" s="61"/>
      <c r="K6652" s="62"/>
      <c r="L6652" s="62"/>
      <c r="P6652" s="61"/>
    </row>
    <row r="6653" spans="6:16">
      <c r="F6653" s="63"/>
      <c r="G6653" s="62"/>
      <c r="I6653" s="61"/>
      <c r="K6653" s="62"/>
      <c r="L6653" s="62"/>
      <c r="P6653" s="61"/>
    </row>
    <row r="6654" spans="6:16">
      <c r="F6654" s="63"/>
      <c r="G6654" s="62"/>
      <c r="I6654" s="61"/>
      <c r="K6654" s="62"/>
      <c r="L6654" s="62"/>
      <c r="P6654" s="61"/>
    </row>
    <row r="6655" spans="6:16">
      <c r="F6655" s="63"/>
      <c r="G6655" s="62"/>
      <c r="I6655" s="61"/>
      <c r="K6655" s="62"/>
      <c r="L6655" s="62"/>
      <c r="P6655" s="61"/>
    </row>
    <row r="6656" spans="6:16">
      <c r="F6656" s="63"/>
      <c r="G6656" s="62"/>
      <c r="I6656" s="61"/>
      <c r="K6656" s="62"/>
      <c r="L6656" s="62"/>
      <c r="P6656" s="61"/>
    </row>
    <row r="6657" spans="6:16">
      <c r="F6657" s="63"/>
      <c r="G6657" s="62"/>
      <c r="I6657" s="61"/>
      <c r="K6657" s="62"/>
      <c r="L6657" s="62"/>
      <c r="P6657" s="61"/>
    </row>
    <row r="6658" spans="6:16">
      <c r="F6658" s="63"/>
      <c r="G6658" s="62"/>
      <c r="I6658" s="61"/>
      <c r="K6658" s="62"/>
      <c r="L6658" s="62"/>
      <c r="P6658" s="61"/>
    </row>
    <row r="6659" spans="6:16">
      <c r="F6659" s="63"/>
      <c r="G6659" s="62"/>
      <c r="I6659" s="61"/>
      <c r="K6659" s="62"/>
      <c r="L6659" s="62"/>
      <c r="P6659" s="61"/>
    </row>
    <row r="6660" spans="6:16">
      <c r="F6660" s="63"/>
      <c r="G6660" s="62"/>
      <c r="I6660" s="61"/>
      <c r="K6660" s="62"/>
      <c r="L6660" s="62"/>
      <c r="P6660" s="61"/>
    </row>
    <row r="6661" spans="6:16">
      <c r="F6661" s="63"/>
      <c r="G6661" s="62"/>
      <c r="I6661" s="61"/>
      <c r="K6661" s="62"/>
      <c r="L6661" s="62"/>
      <c r="P6661" s="61"/>
    </row>
    <row r="6662" spans="6:16">
      <c r="F6662" s="63"/>
      <c r="G6662" s="62"/>
      <c r="I6662" s="61"/>
      <c r="K6662" s="62"/>
      <c r="L6662" s="62"/>
      <c r="P6662" s="61"/>
    </row>
    <row r="6663" spans="6:16">
      <c r="F6663" s="63"/>
      <c r="G6663" s="62"/>
      <c r="I6663" s="61"/>
      <c r="K6663" s="62"/>
      <c r="L6663" s="62"/>
      <c r="P6663" s="61"/>
    </row>
    <row r="6664" spans="6:16">
      <c r="F6664" s="63"/>
      <c r="G6664" s="62"/>
      <c r="I6664" s="61"/>
      <c r="K6664" s="62"/>
      <c r="L6664" s="62"/>
      <c r="P6664" s="61"/>
    </row>
    <row r="6665" spans="6:16">
      <c r="F6665" s="63"/>
      <c r="G6665" s="62"/>
      <c r="I6665" s="61"/>
      <c r="K6665" s="62"/>
      <c r="L6665" s="62"/>
      <c r="P6665" s="61"/>
    </row>
    <row r="6666" spans="6:16">
      <c r="F6666" s="63"/>
      <c r="G6666" s="62"/>
      <c r="I6666" s="61"/>
      <c r="K6666" s="62"/>
      <c r="L6666" s="62"/>
      <c r="P6666" s="61"/>
    </row>
    <row r="6667" spans="6:16">
      <c r="F6667" s="63"/>
      <c r="G6667" s="62"/>
      <c r="I6667" s="61"/>
      <c r="K6667" s="62"/>
      <c r="L6667" s="62"/>
      <c r="P6667" s="61"/>
    </row>
    <row r="6668" spans="6:16">
      <c r="F6668" s="63"/>
      <c r="G6668" s="62"/>
      <c r="I6668" s="61"/>
      <c r="K6668" s="62"/>
      <c r="L6668" s="62"/>
      <c r="P6668" s="61"/>
    </row>
    <row r="6669" spans="6:16">
      <c r="F6669" s="63"/>
      <c r="G6669" s="62"/>
      <c r="I6669" s="61"/>
      <c r="K6669" s="62"/>
      <c r="L6669" s="62"/>
      <c r="P6669" s="61"/>
    </row>
    <row r="6670" spans="6:16">
      <c r="F6670" s="63"/>
      <c r="G6670" s="62"/>
      <c r="I6670" s="61"/>
      <c r="K6670" s="62"/>
      <c r="L6670" s="62"/>
      <c r="P6670" s="61"/>
    </row>
    <row r="6671" spans="6:16">
      <c r="F6671" s="63"/>
      <c r="G6671" s="62"/>
      <c r="I6671" s="61"/>
      <c r="K6671" s="62"/>
      <c r="L6671" s="62"/>
      <c r="P6671" s="61"/>
    </row>
    <row r="6672" spans="6:16">
      <c r="F6672" s="63"/>
      <c r="G6672" s="62"/>
      <c r="I6672" s="61"/>
      <c r="K6672" s="62"/>
      <c r="L6672" s="62"/>
      <c r="P6672" s="61"/>
    </row>
    <row r="6673" spans="6:16">
      <c r="F6673" s="63"/>
      <c r="G6673" s="62"/>
      <c r="I6673" s="61"/>
      <c r="K6673" s="62"/>
      <c r="L6673" s="62"/>
      <c r="P6673" s="61"/>
    </row>
    <row r="6674" spans="6:16">
      <c r="F6674" s="63"/>
      <c r="G6674" s="62"/>
      <c r="I6674" s="61"/>
      <c r="K6674" s="62"/>
      <c r="L6674" s="62"/>
      <c r="P6674" s="61"/>
    </row>
    <row r="6675" spans="6:16">
      <c r="F6675" s="63"/>
      <c r="G6675" s="62"/>
      <c r="I6675" s="61"/>
      <c r="K6675" s="62"/>
      <c r="L6675" s="62"/>
      <c r="P6675" s="61"/>
    </row>
    <row r="6676" spans="6:16">
      <c r="F6676" s="63"/>
      <c r="G6676" s="62"/>
      <c r="I6676" s="61"/>
      <c r="K6676" s="62"/>
      <c r="L6676" s="62"/>
      <c r="P6676" s="61"/>
    </row>
    <row r="6677" spans="6:16">
      <c r="F6677" s="63"/>
      <c r="G6677" s="62"/>
      <c r="I6677" s="61"/>
      <c r="K6677" s="62"/>
      <c r="L6677" s="62"/>
      <c r="P6677" s="61"/>
    </row>
    <row r="6678" spans="6:16">
      <c r="F6678" s="63"/>
      <c r="G6678" s="62"/>
      <c r="I6678" s="61"/>
      <c r="K6678" s="62"/>
      <c r="L6678" s="62"/>
      <c r="P6678" s="61"/>
    </row>
    <row r="6679" spans="6:16">
      <c r="F6679" s="63"/>
      <c r="G6679" s="62"/>
      <c r="I6679" s="61"/>
      <c r="K6679" s="62"/>
      <c r="L6679" s="62"/>
      <c r="P6679" s="61"/>
    </row>
    <row r="6680" spans="6:16">
      <c r="F6680" s="63"/>
      <c r="G6680" s="62"/>
      <c r="I6680" s="61"/>
      <c r="K6680" s="62"/>
      <c r="L6680" s="62"/>
      <c r="P6680" s="61"/>
    </row>
    <row r="6681" spans="6:16">
      <c r="F6681" s="63"/>
      <c r="G6681" s="62"/>
      <c r="I6681" s="61"/>
      <c r="K6681" s="62"/>
      <c r="L6681" s="62"/>
      <c r="P6681" s="61"/>
    </row>
    <row r="6682" spans="6:16">
      <c r="F6682" s="63"/>
      <c r="G6682" s="62"/>
      <c r="I6682" s="61"/>
      <c r="K6682" s="62"/>
      <c r="L6682" s="62"/>
      <c r="P6682" s="61"/>
    </row>
    <row r="6683" spans="6:16">
      <c r="F6683" s="63"/>
      <c r="G6683" s="62"/>
      <c r="I6683" s="61"/>
      <c r="K6683" s="62"/>
      <c r="L6683" s="62"/>
      <c r="P6683" s="61"/>
    </row>
    <row r="6684" spans="6:16">
      <c r="F6684" s="63"/>
      <c r="G6684" s="62"/>
      <c r="I6684" s="61"/>
      <c r="K6684" s="62"/>
      <c r="L6684" s="62"/>
      <c r="P6684" s="61"/>
    </row>
    <row r="6685" spans="6:16">
      <c r="F6685" s="63"/>
      <c r="G6685" s="62"/>
      <c r="I6685" s="61"/>
      <c r="K6685" s="62"/>
      <c r="L6685" s="62"/>
      <c r="P6685" s="61"/>
    </row>
    <row r="6686" spans="6:16">
      <c r="F6686" s="63"/>
      <c r="G6686" s="62"/>
      <c r="I6686" s="61"/>
      <c r="K6686" s="62"/>
      <c r="L6686" s="62"/>
      <c r="P6686" s="61"/>
    </row>
    <row r="6687" spans="6:16">
      <c r="F6687" s="63"/>
      <c r="G6687" s="62"/>
      <c r="I6687" s="61"/>
      <c r="K6687" s="62"/>
      <c r="L6687" s="62"/>
      <c r="P6687" s="61"/>
    </row>
    <row r="6688" spans="6:16">
      <c r="F6688" s="63"/>
      <c r="G6688" s="62"/>
      <c r="I6688" s="61"/>
      <c r="K6688" s="62"/>
      <c r="L6688" s="62"/>
      <c r="P6688" s="61"/>
    </row>
    <row r="6689" spans="6:16">
      <c r="F6689" s="63"/>
      <c r="G6689" s="62"/>
      <c r="I6689" s="61"/>
      <c r="K6689" s="62"/>
      <c r="L6689" s="62"/>
      <c r="P6689" s="61"/>
    </row>
    <row r="6690" spans="6:16">
      <c r="F6690" s="63"/>
      <c r="G6690" s="62"/>
      <c r="I6690" s="61"/>
      <c r="K6690" s="62"/>
      <c r="L6690" s="62"/>
      <c r="P6690" s="61"/>
    </row>
    <row r="6691" spans="6:16">
      <c r="F6691" s="63"/>
      <c r="G6691" s="62"/>
      <c r="I6691" s="61"/>
      <c r="K6691" s="62"/>
      <c r="L6691" s="62"/>
      <c r="P6691" s="61"/>
    </row>
    <row r="6692" spans="6:16">
      <c r="F6692" s="63"/>
      <c r="G6692" s="62"/>
      <c r="I6692" s="61"/>
      <c r="K6692" s="62"/>
      <c r="L6692" s="62"/>
      <c r="P6692" s="61"/>
    </row>
    <row r="6693" spans="6:16">
      <c r="F6693" s="63"/>
      <c r="G6693" s="62"/>
      <c r="I6693" s="61"/>
      <c r="K6693" s="62"/>
      <c r="L6693" s="62"/>
      <c r="P6693" s="61"/>
    </row>
    <row r="6694" spans="6:16">
      <c r="F6694" s="63"/>
      <c r="G6694" s="62"/>
      <c r="I6694" s="61"/>
      <c r="K6694" s="62"/>
      <c r="L6694" s="62"/>
      <c r="P6694" s="61"/>
    </row>
    <row r="6695" spans="6:16">
      <c r="F6695" s="63"/>
      <c r="G6695" s="62"/>
      <c r="I6695" s="61"/>
      <c r="K6695" s="62"/>
      <c r="L6695" s="62"/>
      <c r="P6695" s="61"/>
    </row>
    <row r="6696" spans="6:16">
      <c r="F6696" s="63"/>
      <c r="G6696" s="62"/>
      <c r="I6696" s="61"/>
      <c r="K6696" s="62"/>
      <c r="L6696" s="62"/>
      <c r="P6696" s="61"/>
    </row>
    <row r="6697" spans="6:16">
      <c r="F6697" s="63"/>
      <c r="G6697" s="62"/>
      <c r="I6697" s="61"/>
      <c r="K6697" s="62"/>
      <c r="L6697" s="62"/>
      <c r="P6697" s="61"/>
    </row>
    <row r="6698" spans="6:16">
      <c r="F6698" s="63"/>
      <c r="G6698" s="62"/>
      <c r="I6698" s="61"/>
      <c r="K6698" s="62"/>
      <c r="L6698" s="62"/>
      <c r="P6698" s="61"/>
    </row>
    <row r="6699" spans="6:16">
      <c r="F6699" s="63"/>
      <c r="G6699" s="62"/>
      <c r="I6699" s="61"/>
      <c r="K6699" s="62"/>
      <c r="L6699" s="62"/>
      <c r="P6699" s="61"/>
    </row>
    <row r="6700" spans="6:16">
      <c r="F6700" s="63"/>
      <c r="G6700" s="62"/>
      <c r="I6700" s="61"/>
      <c r="K6700" s="62"/>
      <c r="L6700" s="62"/>
      <c r="P6700" s="61"/>
    </row>
    <row r="6701" spans="6:16">
      <c r="F6701" s="63"/>
      <c r="G6701" s="62"/>
      <c r="I6701" s="61"/>
      <c r="K6701" s="62"/>
      <c r="L6701" s="62"/>
      <c r="P6701" s="61"/>
    </row>
    <row r="6702" spans="6:16">
      <c r="F6702" s="63"/>
      <c r="G6702" s="62"/>
      <c r="I6702" s="61"/>
      <c r="K6702" s="62"/>
      <c r="L6702" s="62"/>
      <c r="P6702" s="61"/>
    </row>
    <row r="6703" spans="6:16">
      <c r="F6703" s="63"/>
      <c r="G6703" s="62"/>
      <c r="I6703" s="61"/>
      <c r="K6703" s="62"/>
      <c r="L6703" s="62"/>
      <c r="P6703" s="61"/>
    </row>
    <row r="6704" spans="6:16">
      <c r="F6704" s="63"/>
      <c r="G6704" s="62"/>
      <c r="I6704" s="61"/>
      <c r="K6704" s="62"/>
      <c r="L6704" s="62"/>
      <c r="P6704" s="61"/>
    </row>
    <row r="6705" spans="6:16">
      <c r="F6705" s="63"/>
      <c r="G6705" s="62"/>
      <c r="I6705" s="61"/>
      <c r="K6705" s="62"/>
      <c r="L6705" s="62"/>
      <c r="P6705" s="61"/>
    </row>
    <row r="6706" spans="6:16">
      <c r="F6706" s="63"/>
      <c r="G6706" s="62"/>
      <c r="I6706" s="61"/>
      <c r="K6706" s="62"/>
      <c r="L6706" s="62"/>
      <c r="P6706" s="61"/>
    </row>
    <row r="6707" spans="6:16">
      <c r="F6707" s="63"/>
      <c r="G6707" s="62"/>
      <c r="I6707" s="61"/>
      <c r="K6707" s="62"/>
      <c r="L6707" s="62"/>
      <c r="P6707" s="61"/>
    </row>
    <row r="6708" spans="6:16">
      <c r="F6708" s="63"/>
      <c r="G6708" s="62"/>
      <c r="I6708" s="61"/>
      <c r="K6708" s="62"/>
      <c r="L6708" s="62"/>
      <c r="P6708" s="61"/>
    </row>
    <row r="6709" spans="6:16">
      <c r="F6709" s="63"/>
      <c r="G6709" s="62"/>
      <c r="I6709" s="61"/>
      <c r="K6709" s="62"/>
      <c r="L6709" s="62"/>
      <c r="P6709" s="61"/>
    </row>
    <row r="6710" spans="6:16">
      <c r="F6710" s="63"/>
      <c r="G6710" s="62"/>
      <c r="I6710" s="61"/>
      <c r="K6710" s="62"/>
      <c r="L6710" s="62"/>
      <c r="P6710" s="61"/>
    </row>
    <row r="6711" spans="6:16">
      <c r="F6711" s="63"/>
      <c r="G6711" s="62"/>
      <c r="I6711" s="61"/>
      <c r="K6711" s="62"/>
      <c r="L6711" s="62"/>
      <c r="P6711" s="61"/>
    </row>
    <row r="6712" spans="6:16">
      <c r="F6712" s="63"/>
      <c r="G6712" s="62"/>
      <c r="I6712" s="61"/>
      <c r="K6712" s="62"/>
      <c r="L6712" s="62"/>
      <c r="P6712" s="61"/>
    </row>
    <row r="6713" spans="6:16">
      <c r="F6713" s="63"/>
      <c r="G6713" s="62"/>
      <c r="I6713" s="61"/>
      <c r="K6713" s="62"/>
      <c r="L6713" s="62"/>
      <c r="P6713" s="61"/>
    </row>
    <row r="6714" spans="6:16">
      <c r="F6714" s="63"/>
      <c r="G6714" s="62"/>
      <c r="I6714" s="61"/>
      <c r="K6714" s="62"/>
      <c r="L6714" s="62"/>
      <c r="P6714" s="61"/>
    </row>
    <row r="6715" spans="6:16">
      <c r="F6715" s="63"/>
      <c r="G6715" s="62"/>
      <c r="I6715" s="61"/>
      <c r="K6715" s="62"/>
      <c r="L6715" s="62"/>
      <c r="P6715" s="61"/>
    </row>
    <row r="6716" spans="6:16">
      <c r="F6716" s="63"/>
      <c r="G6716" s="62"/>
      <c r="I6716" s="61"/>
      <c r="K6716" s="62"/>
      <c r="L6716" s="62"/>
      <c r="P6716" s="61"/>
    </row>
    <row r="6717" spans="6:16">
      <c r="F6717" s="63"/>
      <c r="G6717" s="62"/>
      <c r="I6717" s="61"/>
      <c r="K6717" s="62"/>
      <c r="L6717" s="62"/>
      <c r="P6717" s="61"/>
    </row>
    <row r="6718" spans="6:16">
      <c r="F6718" s="63"/>
      <c r="G6718" s="62"/>
      <c r="I6718" s="61"/>
      <c r="K6718" s="62"/>
      <c r="L6718" s="62"/>
      <c r="P6718" s="61"/>
    </row>
    <row r="6719" spans="6:16">
      <c r="F6719" s="63"/>
      <c r="G6719" s="62"/>
      <c r="I6719" s="61"/>
      <c r="K6719" s="62"/>
      <c r="L6719" s="62"/>
      <c r="P6719" s="61"/>
    </row>
    <row r="6720" spans="6:16">
      <c r="F6720" s="63"/>
      <c r="G6720" s="62"/>
      <c r="I6720" s="61"/>
      <c r="K6720" s="62"/>
      <c r="L6720" s="62"/>
      <c r="P6720" s="61"/>
    </row>
    <row r="6721" spans="6:16">
      <c r="F6721" s="63"/>
      <c r="G6721" s="62"/>
      <c r="I6721" s="61"/>
      <c r="K6721" s="62"/>
      <c r="L6721" s="62"/>
      <c r="P6721" s="61"/>
    </row>
    <row r="6722" spans="6:16">
      <c r="F6722" s="63"/>
      <c r="G6722" s="62"/>
      <c r="I6722" s="61"/>
      <c r="K6722" s="62"/>
      <c r="L6722" s="62"/>
      <c r="P6722" s="61"/>
    </row>
    <row r="6723" spans="6:16">
      <c r="F6723" s="63"/>
      <c r="G6723" s="62"/>
      <c r="I6723" s="61"/>
      <c r="K6723" s="62"/>
      <c r="L6723" s="62"/>
      <c r="P6723" s="61"/>
    </row>
    <row r="6724" spans="6:16">
      <c r="F6724" s="63"/>
      <c r="G6724" s="62"/>
      <c r="I6724" s="61"/>
      <c r="K6724" s="62"/>
      <c r="L6724" s="62"/>
      <c r="P6724" s="61"/>
    </row>
    <row r="6725" spans="6:16">
      <c r="F6725" s="63"/>
      <c r="G6725" s="62"/>
      <c r="I6725" s="61"/>
      <c r="K6725" s="62"/>
      <c r="L6725" s="62"/>
      <c r="P6725" s="61"/>
    </row>
    <row r="6726" spans="6:16">
      <c r="F6726" s="63"/>
      <c r="G6726" s="62"/>
      <c r="I6726" s="61"/>
      <c r="K6726" s="62"/>
      <c r="L6726" s="62"/>
      <c r="P6726" s="61"/>
    </row>
    <row r="6727" spans="6:16">
      <c r="F6727" s="63"/>
      <c r="G6727" s="62"/>
      <c r="I6727" s="61"/>
      <c r="K6727" s="62"/>
      <c r="L6727" s="62"/>
      <c r="P6727" s="61"/>
    </row>
    <row r="6728" spans="6:16">
      <c r="F6728" s="63"/>
      <c r="G6728" s="62"/>
      <c r="I6728" s="61"/>
      <c r="K6728" s="62"/>
      <c r="L6728" s="62"/>
      <c r="P6728" s="61"/>
    </row>
    <row r="6729" spans="6:16">
      <c r="F6729" s="63"/>
      <c r="G6729" s="62"/>
      <c r="I6729" s="61"/>
      <c r="K6729" s="62"/>
      <c r="L6729" s="62"/>
      <c r="P6729" s="61"/>
    </row>
    <row r="6730" spans="6:16">
      <c r="F6730" s="63"/>
      <c r="G6730" s="62"/>
      <c r="I6730" s="61"/>
      <c r="K6730" s="62"/>
      <c r="L6730" s="62"/>
      <c r="P6730" s="61"/>
    </row>
    <row r="6731" spans="6:16">
      <c r="F6731" s="63"/>
      <c r="G6731" s="62"/>
      <c r="I6731" s="61"/>
      <c r="K6731" s="62"/>
      <c r="L6731" s="62"/>
      <c r="P6731" s="61"/>
    </row>
    <row r="6732" spans="6:16">
      <c r="F6732" s="63"/>
      <c r="G6732" s="62"/>
      <c r="I6732" s="61"/>
      <c r="K6732" s="62"/>
      <c r="L6732" s="62"/>
      <c r="P6732" s="61"/>
    </row>
    <row r="6733" spans="6:16">
      <c r="F6733" s="63"/>
      <c r="G6733" s="62"/>
      <c r="I6733" s="61"/>
      <c r="K6733" s="62"/>
      <c r="L6733" s="62"/>
      <c r="P6733" s="61"/>
    </row>
    <row r="6734" spans="6:16">
      <c r="F6734" s="63"/>
      <c r="G6734" s="62"/>
      <c r="I6734" s="61"/>
      <c r="K6734" s="62"/>
      <c r="L6734" s="62"/>
      <c r="P6734" s="61"/>
    </row>
    <row r="6735" spans="6:16">
      <c r="F6735" s="63"/>
      <c r="G6735" s="62"/>
      <c r="I6735" s="61"/>
      <c r="K6735" s="62"/>
      <c r="L6735" s="62"/>
      <c r="P6735" s="61"/>
    </row>
    <row r="6736" spans="6:16">
      <c r="F6736" s="63"/>
      <c r="G6736" s="62"/>
      <c r="I6736" s="61"/>
      <c r="K6736" s="62"/>
      <c r="L6736" s="62"/>
      <c r="P6736" s="61"/>
    </row>
    <row r="6737" spans="6:16">
      <c r="F6737" s="63"/>
      <c r="G6737" s="62"/>
      <c r="I6737" s="61"/>
      <c r="K6737" s="62"/>
      <c r="L6737" s="62"/>
      <c r="P6737" s="61"/>
    </row>
    <row r="6738" spans="6:16">
      <c r="F6738" s="63"/>
      <c r="G6738" s="62"/>
      <c r="I6738" s="61"/>
      <c r="K6738" s="62"/>
      <c r="L6738" s="62"/>
      <c r="P6738" s="61"/>
    </row>
    <row r="6739" spans="6:16">
      <c r="F6739" s="63"/>
      <c r="G6739" s="62"/>
      <c r="I6739" s="61"/>
      <c r="K6739" s="62"/>
      <c r="L6739" s="62"/>
      <c r="P6739" s="61"/>
    </row>
    <row r="6740" spans="6:16">
      <c r="F6740" s="63"/>
      <c r="G6740" s="62"/>
      <c r="I6740" s="61"/>
      <c r="K6740" s="62"/>
      <c r="L6740" s="62"/>
      <c r="P6740" s="61"/>
    </row>
    <row r="6741" spans="6:16">
      <c r="F6741" s="63"/>
      <c r="G6741" s="62"/>
      <c r="I6741" s="61"/>
      <c r="K6741" s="62"/>
      <c r="L6741" s="62"/>
      <c r="P6741" s="61"/>
    </row>
    <row r="6742" spans="6:16">
      <c r="F6742" s="63"/>
      <c r="G6742" s="62"/>
      <c r="I6742" s="61"/>
      <c r="K6742" s="62"/>
      <c r="L6742" s="62"/>
      <c r="P6742" s="61"/>
    </row>
    <row r="6743" spans="6:16">
      <c r="F6743" s="63"/>
      <c r="G6743" s="62"/>
      <c r="I6743" s="61"/>
      <c r="K6743" s="62"/>
      <c r="L6743" s="62"/>
      <c r="P6743" s="61"/>
    </row>
    <row r="6744" spans="6:16">
      <c r="F6744" s="63"/>
      <c r="G6744" s="62"/>
      <c r="I6744" s="61"/>
      <c r="K6744" s="62"/>
      <c r="L6744" s="62"/>
      <c r="P6744" s="61"/>
    </row>
    <row r="6745" spans="6:16">
      <c r="F6745" s="63"/>
      <c r="G6745" s="62"/>
      <c r="I6745" s="61"/>
      <c r="K6745" s="62"/>
      <c r="L6745" s="62"/>
      <c r="P6745" s="61"/>
    </row>
    <row r="6746" spans="6:16">
      <c r="F6746" s="63"/>
      <c r="G6746" s="62"/>
      <c r="I6746" s="61"/>
      <c r="K6746" s="62"/>
      <c r="L6746" s="62"/>
      <c r="P6746" s="61"/>
    </row>
    <row r="6747" spans="6:16">
      <c r="F6747" s="63"/>
      <c r="G6747" s="62"/>
      <c r="I6747" s="61"/>
      <c r="K6747" s="62"/>
      <c r="L6747" s="62"/>
      <c r="P6747" s="61"/>
    </row>
    <row r="6748" spans="6:16">
      <c r="F6748" s="63"/>
      <c r="G6748" s="62"/>
      <c r="I6748" s="61"/>
      <c r="K6748" s="62"/>
      <c r="L6748" s="62"/>
      <c r="P6748" s="61"/>
    </row>
    <row r="6749" spans="6:16">
      <c r="F6749" s="63"/>
      <c r="G6749" s="62"/>
      <c r="I6749" s="61"/>
      <c r="K6749" s="62"/>
      <c r="L6749" s="62"/>
      <c r="P6749" s="61"/>
    </row>
    <row r="6750" spans="6:16">
      <c r="F6750" s="63"/>
      <c r="G6750" s="62"/>
      <c r="I6750" s="61"/>
      <c r="K6750" s="62"/>
      <c r="L6750" s="62"/>
      <c r="P6750" s="61"/>
    </row>
    <row r="6751" spans="6:16">
      <c r="F6751" s="63"/>
      <c r="G6751" s="62"/>
      <c r="I6751" s="61"/>
      <c r="K6751" s="62"/>
      <c r="L6751" s="62"/>
      <c r="P6751" s="61"/>
    </row>
    <row r="6752" spans="6:16">
      <c r="F6752" s="63"/>
      <c r="G6752" s="62"/>
      <c r="I6752" s="61"/>
      <c r="K6752" s="62"/>
      <c r="L6752" s="62"/>
      <c r="P6752" s="61"/>
    </row>
    <row r="6753" spans="6:16">
      <c r="F6753" s="63"/>
      <c r="G6753" s="62"/>
      <c r="I6753" s="61"/>
      <c r="K6753" s="62"/>
      <c r="L6753" s="62"/>
      <c r="P6753" s="61"/>
    </row>
    <row r="6754" spans="6:16">
      <c r="F6754" s="63"/>
      <c r="G6754" s="62"/>
      <c r="I6754" s="61"/>
      <c r="K6754" s="62"/>
      <c r="L6754" s="62"/>
      <c r="P6754" s="61"/>
    </row>
    <row r="6755" spans="6:16">
      <c r="F6755" s="63"/>
      <c r="G6755" s="62"/>
      <c r="I6755" s="61"/>
      <c r="K6755" s="62"/>
      <c r="L6755" s="62"/>
      <c r="P6755" s="61"/>
    </row>
    <row r="6756" spans="6:16">
      <c r="F6756" s="63"/>
      <c r="G6756" s="62"/>
      <c r="I6756" s="61"/>
      <c r="K6756" s="62"/>
      <c r="L6756" s="62"/>
      <c r="P6756" s="61"/>
    </row>
    <row r="6757" spans="6:16">
      <c r="F6757" s="63"/>
      <c r="G6757" s="62"/>
      <c r="I6757" s="61"/>
      <c r="K6757" s="62"/>
      <c r="L6757" s="62"/>
      <c r="P6757" s="61"/>
    </row>
    <row r="6758" spans="6:16">
      <c r="F6758" s="63"/>
      <c r="G6758" s="62"/>
      <c r="I6758" s="61"/>
      <c r="K6758" s="62"/>
      <c r="L6758" s="62"/>
      <c r="P6758" s="61"/>
    </row>
    <row r="6759" spans="6:16">
      <c r="F6759" s="63"/>
      <c r="G6759" s="62"/>
      <c r="I6759" s="61"/>
      <c r="K6759" s="62"/>
      <c r="L6759" s="62"/>
      <c r="P6759" s="61"/>
    </row>
    <row r="6760" spans="6:16">
      <c r="F6760" s="63"/>
      <c r="G6760" s="62"/>
      <c r="I6760" s="61"/>
      <c r="K6760" s="62"/>
      <c r="L6760" s="62"/>
      <c r="P6760" s="61"/>
    </row>
    <row r="6761" spans="6:16">
      <c r="F6761" s="63"/>
      <c r="G6761" s="62"/>
      <c r="I6761" s="61"/>
      <c r="K6761" s="62"/>
      <c r="L6761" s="62"/>
      <c r="P6761" s="61"/>
    </row>
    <row r="6762" spans="6:16">
      <c r="F6762" s="63"/>
      <c r="G6762" s="62"/>
      <c r="I6762" s="61"/>
      <c r="K6762" s="62"/>
      <c r="L6762" s="62"/>
      <c r="P6762" s="61"/>
    </row>
    <row r="6763" spans="6:16">
      <c r="F6763" s="63"/>
      <c r="G6763" s="62"/>
      <c r="I6763" s="61"/>
      <c r="K6763" s="62"/>
      <c r="L6763" s="62"/>
      <c r="P6763" s="61"/>
    </row>
    <row r="6764" spans="6:16">
      <c r="F6764" s="63"/>
      <c r="G6764" s="62"/>
      <c r="I6764" s="61"/>
      <c r="K6764" s="62"/>
      <c r="L6764" s="62"/>
      <c r="P6764" s="61"/>
    </row>
    <row r="6765" spans="6:16">
      <c r="F6765" s="63"/>
      <c r="G6765" s="62"/>
      <c r="I6765" s="61"/>
      <c r="K6765" s="62"/>
      <c r="L6765" s="62"/>
      <c r="P6765" s="61"/>
    </row>
    <row r="6766" spans="6:16">
      <c r="F6766" s="63"/>
      <c r="G6766" s="62"/>
      <c r="I6766" s="61"/>
      <c r="K6766" s="62"/>
      <c r="L6766" s="62"/>
      <c r="P6766" s="61"/>
    </row>
    <row r="6767" spans="6:16">
      <c r="F6767" s="63"/>
      <c r="G6767" s="62"/>
      <c r="I6767" s="61"/>
      <c r="K6767" s="62"/>
      <c r="L6767" s="62"/>
      <c r="P6767" s="61"/>
    </row>
    <row r="6768" spans="6:16">
      <c r="F6768" s="63"/>
      <c r="G6768" s="62"/>
      <c r="I6768" s="61"/>
      <c r="K6768" s="62"/>
      <c r="L6768" s="62"/>
      <c r="P6768" s="61"/>
    </row>
    <row r="6769" spans="6:16">
      <c r="F6769" s="63"/>
      <c r="G6769" s="62"/>
      <c r="I6769" s="61"/>
      <c r="K6769" s="62"/>
      <c r="L6769" s="62"/>
      <c r="P6769" s="61"/>
    </row>
    <row r="6770" spans="6:16">
      <c r="F6770" s="63"/>
      <c r="G6770" s="62"/>
      <c r="I6770" s="61"/>
      <c r="K6770" s="62"/>
      <c r="L6770" s="62"/>
      <c r="P6770" s="61"/>
    </row>
    <row r="6771" spans="6:16">
      <c r="F6771" s="63"/>
      <c r="G6771" s="62"/>
      <c r="I6771" s="61"/>
      <c r="K6771" s="62"/>
      <c r="L6771" s="62"/>
      <c r="P6771" s="61"/>
    </row>
    <row r="6772" spans="6:16">
      <c r="F6772" s="63"/>
      <c r="G6772" s="62"/>
      <c r="I6772" s="61"/>
      <c r="K6772" s="62"/>
      <c r="L6772" s="62"/>
      <c r="P6772" s="61"/>
    </row>
    <row r="6773" spans="6:16">
      <c r="F6773" s="63"/>
      <c r="G6773" s="62"/>
      <c r="I6773" s="61"/>
      <c r="K6773" s="62"/>
      <c r="L6773" s="62"/>
      <c r="P6773" s="61"/>
    </row>
    <row r="6774" spans="6:16">
      <c r="F6774" s="63"/>
      <c r="G6774" s="62"/>
      <c r="I6774" s="61"/>
      <c r="K6774" s="62"/>
      <c r="L6774" s="62"/>
      <c r="P6774" s="61"/>
    </row>
    <row r="6775" spans="6:16">
      <c r="F6775" s="63"/>
      <c r="G6775" s="62"/>
      <c r="I6775" s="61"/>
      <c r="K6775" s="62"/>
      <c r="L6775" s="62"/>
      <c r="P6775" s="61"/>
    </row>
    <row r="6776" spans="6:16">
      <c r="F6776" s="63"/>
      <c r="G6776" s="62"/>
      <c r="I6776" s="61"/>
      <c r="K6776" s="62"/>
      <c r="L6776" s="62"/>
      <c r="P6776" s="61"/>
    </row>
    <row r="6777" spans="6:16">
      <c r="F6777" s="63"/>
      <c r="G6777" s="62"/>
      <c r="I6777" s="61"/>
      <c r="K6777" s="62"/>
      <c r="L6777" s="62"/>
      <c r="P6777" s="61"/>
    </row>
    <row r="6778" spans="6:16">
      <c r="F6778" s="63"/>
      <c r="G6778" s="62"/>
      <c r="I6778" s="61"/>
      <c r="K6778" s="62"/>
      <c r="L6778" s="62"/>
      <c r="P6778" s="61"/>
    </row>
    <row r="6779" spans="6:16">
      <c r="F6779" s="63"/>
      <c r="G6779" s="62"/>
      <c r="I6779" s="61"/>
      <c r="K6779" s="62"/>
      <c r="L6779" s="62"/>
      <c r="P6779" s="61"/>
    </row>
    <row r="6780" spans="6:16">
      <c r="F6780" s="63"/>
      <c r="G6780" s="62"/>
      <c r="I6780" s="61"/>
      <c r="K6780" s="62"/>
      <c r="L6780" s="62"/>
      <c r="P6780" s="61"/>
    </row>
    <row r="6781" spans="6:16">
      <c r="F6781" s="63"/>
      <c r="G6781" s="62"/>
      <c r="I6781" s="61"/>
      <c r="K6781" s="62"/>
      <c r="L6781" s="62"/>
      <c r="P6781" s="61"/>
    </row>
    <row r="6782" spans="6:16">
      <c r="F6782" s="63"/>
      <c r="G6782" s="62"/>
      <c r="I6782" s="61"/>
      <c r="K6782" s="62"/>
      <c r="L6782" s="62"/>
      <c r="P6782" s="61"/>
    </row>
    <row r="6783" spans="6:16">
      <c r="F6783" s="63"/>
      <c r="G6783" s="62"/>
      <c r="I6783" s="61"/>
      <c r="K6783" s="62"/>
      <c r="L6783" s="62"/>
      <c r="P6783" s="61"/>
    </row>
    <row r="6784" spans="6:16">
      <c r="F6784" s="63"/>
      <c r="G6784" s="62"/>
      <c r="I6784" s="61"/>
      <c r="K6784" s="62"/>
      <c r="L6784" s="62"/>
      <c r="P6784" s="61"/>
    </row>
    <row r="6785" spans="6:16">
      <c r="F6785" s="63"/>
      <c r="G6785" s="62"/>
      <c r="I6785" s="61"/>
      <c r="K6785" s="62"/>
      <c r="L6785" s="62"/>
      <c r="P6785" s="61"/>
    </row>
    <row r="6786" spans="6:16">
      <c r="F6786" s="63"/>
      <c r="G6786" s="62"/>
      <c r="I6786" s="61"/>
      <c r="K6786" s="62"/>
      <c r="L6786" s="62"/>
      <c r="P6786" s="61"/>
    </row>
    <row r="6787" spans="6:16">
      <c r="F6787" s="63"/>
      <c r="G6787" s="62"/>
      <c r="I6787" s="61"/>
      <c r="K6787" s="62"/>
      <c r="L6787" s="62"/>
      <c r="P6787" s="61"/>
    </row>
    <row r="6788" spans="6:16">
      <c r="F6788" s="63"/>
      <c r="G6788" s="62"/>
      <c r="I6788" s="61"/>
      <c r="K6788" s="62"/>
      <c r="L6788" s="62"/>
      <c r="P6788" s="61"/>
    </row>
    <row r="6789" spans="6:16">
      <c r="F6789" s="63"/>
      <c r="G6789" s="62"/>
      <c r="I6789" s="61"/>
      <c r="K6789" s="62"/>
      <c r="L6789" s="62"/>
      <c r="P6789" s="61"/>
    </row>
    <row r="6790" spans="6:16">
      <c r="F6790" s="63"/>
      <c r="G6790" s="62"/>
      <c r="I6790" s="61"/>
      <c r="K6790" s="62"/>
      <c r="L6790" s="62"/>
      <c r="P6790" s="61"/>
    </row>
    <row r="6791" spans="6:16">
      <c r="F6791" s="63"/>
      <c r="G6791" s="62"/>
      <c r="I6791" s="61"/>
      <c r="K6791" s="62"/>
      <c r="L6791" s="62"/>
      <c r="P6791" s="61"/>
    </row>
    <row r="6792" spans="6:16">
      <c r="F6792" s="63"/>
      <c r="G6792" s="62"/>
      <c r="I6792" s="61"/>
      <c r="K6792" s="62"/>
      <c r="L6792" s="62"/>
      <c r="P6792" s="61"/>
    </row>
    <row r="6793" spans="6:16">
      <c r="F6793" s="63"/>
      <c r="G6793" s="62"/>
      <c r="I6793" s="61"/>
      <c r="K6793" s="62"/>
      <c r="L6793" s="62"/>
      <c r="P6793" s="61"/>
    </row>
    <row r="6794" spans="6:16">
      <c r="F6794" s="63"/>
      <c r="G6794" s="62"/>
      <c r="I6794" s="61"/>
      <c r="K6794" s="62"/>
      <c r="L6794" s="62"/>
      <c r="P6794" s="61"/>
    </row>
    <row r="6795" spans="6:16">
      <c r="F6795" s="63"/>
      <c r="G6795" s="62"/>
      <c r="I6795" s="61"/>
      <c r="K6795" s="62"/>
      <c r="L6795" s="62"/>
      <c r="P6795" s="61"/>
    </row>
    <row r="6796" spans="6:16">
      <c r="F6796" s="63"/>
      <c r="G6796" s="62"/>
      <c r="I6796" s="61"/>
      <c r="K6796" s="62"/>
      <c r="L6796" s="62"/>
      <c r="P6796" s="61"/>
    </row>
    <row r="6797" spans="6:16">
      <c r="F6797" s="63"/>
      <c r="G6797" s="62"/>
      <c r="I6797" s="61"/>
      <c r="K6797" s="62"/>
      <c r="L6797" s="62"/>
      <c r="P6797" s="61"/>
    </row>
    <row r="6798" spans="6:16">
      <c r="F6798" s="63"/>
      <c r="G6798" s="62"/>
      <c r="I6798" s="61"/>
      <c r="K6798" s="62"/>
      <c r="L6798" s="62"/>
      <c r="P6798" s="61"/>
    </row>
    <row r="6799" spans="6:16">
      <c r="F6799" s="63"/>
      <c r="G6799" s="62"/>
      <c r="I6799" s="61"/>
      <c r="K6799" s="62"/>
      <c r="L6799" s="62"/>
      <c r="P6799" s="61"/>
    </row>
    <row r="6800" spans="6:16">
      <c r="F6800" s="63"/>
      <c r="G6800" s="62"/>
      <c r="I6800" s="61"/>
      <c r="K6800" s="62"/>
      <c r="L6800" s="62"/>
      <c r="P6800" s="61"/>
    </row>
    <row r="6801" spans="6:16">
      <c r="F6801" s="63"/>
      <c r="G6801" s="62"/>
      <c r="I6801" s="61"/>
      <c r="K6801" s="62"/>
      <c r="L6801" s="62"/>
      <c r="P6801" s="61"/>
    </row>
    <row r="6802" spans="6:16">
      <c r="F6802" s="63"/>
      <c r="G6802" s="62"/>
      <c r="I6802" s="61"/>
      <c r="K6802" s="62"/>
      <c r="L6802" s="62"/>
      <c r="P6802" s="61"/>
    </row>
    <row r="6803" spans="6:16">
      <c r="F6803" s="63"/>
      <c r="G6803" s="62"/>
      <c r="I6803" s="61"/>
      <c r="K6803" s="62"/>
      <c r="L6803" s="62"/>
      <c r="P6803" s="61"/>
    </row>
    <row r="6804" spans="6:16">
      <c r="F6804" s="63"/>
      <c r="G6804" s="62"/>
      <c r="I6804" s="61"/>
      <c r="K6804" s="62"/>
      <c r="L6804" s="62"/>
      <c r="P6804" s="61"/>
    </row>
    <row r="6805" spans="6:16">
      <c r="F6805" s="63"/>
      <c r="G6805" s="62"/>
      <c r="I6805" s="61"/>
      <c r="K6805" s="62"/>
      <c r="L6805" s="62"/>
      <c r="P6805" s="61"/>
    </row>
    <row r="6806" spans="6:16">
      <c r="F6806" s="63"/>
      <c r="G6806" s="62"/>
      <c r="I6806" s="61"/>
      <c r="K6806" s="62"/>
      <c r="L6806" s="62"/>
      <c r="P6806" s="61"/>
    </row>
    <row r="6807" spans="6:16">
      <c r="F6807" s="63"/>
      <c r="G6807" s="62"/>
      <c r="I6807" s="61"/>
      <c r="K6807" s="62"/>
      <c r="L6807" s="62"/>
      <c r="P6807" s="61"/>
    </row>
    <row r="6808" spans="6:16">
      <c r="F6808" s="63"/>
      <c r="G6808" s="62"/>
      <c r="I6808" s="61"/>
      <c r="K6808" s="62"/>
      <c r="L6808" s="62"/>
      <c r="P6808" s="61"/>
    </row>
    <row r="6809" spans="6:16">
      <c r="F6809" s="63"/>
      <c r="G6809" s="62"/>
      <c r="I6809" s="61"/>
      <c r="K6809" s="62"/>
      <c r="L6809" s="62"/>
      <c r="P6809" s="61"/>
    </row>
    <row r="6810" spans="6:16">
      <c r="F6810" s="63"/>
      <c r="G6810" s="62"/>
      <c r="I6810" s="61"/>
      <c r="K6810" s="62"/>
      <c r="L6810" s="62"/>
      <c r="P6810" s="61"/>
    </row>
    <row r="6811" spans="6:16">
      <c r="F6811" s="63"/>
      <c r="G6811" s="62"/>
      <c r="I6811" s="61"/>
      <c r="K6811" s="62"/>
      <c r="L6811" s="62"/>
      <c r="P6811" s="61"/>
    </row>
    <row r="6812" spans="6:16">
      <c r="F6812" s="63"/>
      <c r="G6812" s="62"/>
      <c r="I6812" s="61"/>
      <c r="K6812" s="62"/>
      <c r="L6812" s="62"/>
      <c r="P6812" s="61"/>
    </row>
    <row r="6813" spans="6:16">
      <c r="F6813" s="63"/>
      <c r="G6813" s="62"/>
      <c r="I6813" s="61"/>
      <c r="K6813" s="62"/>
      <c r="L6813" s="62"/>
      <c r="P6813" s="61"/>
    </row>
    <row r="6814" spans="6:16">
      <c r="F6814" s="63"/>
      <c r="G6814" s="62"/>
      <c r="I6814" s="61"/>
      <c r="K6814" s="62"/>
      <c r="L6814" s="62"/>
      <c r="P6814" s="61"/>
    </row>
    <row r="6815" spans="6:16">
      <c r="F6815" s="63"/>
      <c r="G6815" s="62"/>
      <c r="I6815" s="61"/>
      <c r="K6815" s="62"/>
      <c r="L6815" s="62"/>
      <c r="P6815" s="61"/>
    </row>
    <row r="6816" spans="6:16">
      <c r="F6816" s="63"/>
      <c r="G6816" s="62"/>
      <c r="I6816" s="61"/>
      <c r="K6816" s="62"/>
      <c r="L6816" s="62"/>
      <c r="P6816" s="61"/>
    </row>
    <row r="6817" spans="6:16">
      <c r="F6817" s="63"/>
      <c r="G6817" s="62"/>
      <c r="I6817" s="61"/>
      <c r="K6817" s="62"/>
      <c r="L6817" s="62"/>
      <c r="P6817" s="61"/>
    </row>
    <row r="6818" spans="6:16">
      <c r="F6818" s="63"/>
      <c r="G6818" s="62"/>
      <c r="I6818" s="61"/>
      <c r="K6818" s="62"/>
      <c r="L6818" s="62"/>
      <c r="P6818" s="61"/>
    </row>
    <row r="6819" spans="6:16">
      <c r="F6819" s="63"/>
      <c r="G6819" s="62"/>
      <c r="I6819" s="61"/>
      <c r="K6819" s="62"/>
      <c r="L6819" s="62"/>
      <c r="P6819" s="61"/>
    </row>
    <row r="6820" spans="6:16">
      <c r="F6820" s="63"/>
      <c r="G6820" s="62"/>
      <c r="I6820" s="61"/>
      <c r="K6820" s="62"/>
      <c r="L6820" s="62"/>
      <c r="P6820" s="61"/>
    </row>
    <row r="6821" spans="6:16">
      <c r="F6821" s="63"/>
      <c r="G6821" s="62"/>
      <c r="I6821" s="61"/>
      <c r="K6821" s="62"/>
      <c r="L6821" s="62"/>
      <c r="P6821" s="61"/>
    </row>
    <row r="6822" spans="6:16">
      <c r="F6822" s="63"/>
      <c r="G6822" s="62"/>
      <c r="I6822" s="61"/>
      <c r="K6822" s="62"/>
      <c r="L6822" s="62"/>
      <c r="P6822" s="61"/>
    </row>
    <row r="6823" spans="6:16">
      <c r="F6823" s="63"/>
      <c r="G6823" s="62"/>
      <c r="I6823" s="61"/>
      <c r="K6823" s="62"/>
      <c r="L6823" s="62"/>
      <c r="P6823" s="61"/>
    </row>
    <row r="6824" spans="6:16">
      <c r="F6824" s="63"/>
      <c r="G6824" s="62"/>
      <c r="I6824" s="61"/>
      <c r="K6824" s="62"/>
      <c r="L6824" s="62"/>
      <c r="P6824" s="61"/>
    </row>
    <row r="6825" spans="6:16">
      <c r="F6825" s="63"/>
      <c r="G6825" s="62"/>
      <c r="I6825" s="61"/>
      <c r="K6825" s="62"/>
      <c r="L6825" s="62"/>
      <c r="P6825" s="61"/>
    </row>
    <row r="6826" spans="6:16">
      <c r="F6826" s="63"/>
      <c r="G6826" s="62"/>
      <c r="I6826" s="61"/>
      <c r="K6826" s="62"/>
      <c r="L6826" s="62"/>
      <c r="P6826" s="61"/>
    </row>
    <row r="6827" spans="6:16">
      <c r="F6827" s="63"/>
      <c r="G6827" s="62"/>
      <c r="I6827" s="61"/>
      <c r="K6827" s="62"/>
      <c r="L6827" s="62"/>
      <c r="P6827" s="61"/>
    </row>
    <row r="6828" spans="6:16">
      <c r="F6828" s="63"/>
      <c r="G6828" s="62"/>
      <c r="I6828" s="61"/>
      <c r="K6828" s="62"/>
      <c r="L6828" s="62"/>
      <c r="P6828" s="61"/>
    </row>
    <row r="6829" spans="6:16">
      <c r="F6829" s="63"/>
      <c r="G6829" s="62"/>
      <c r="I6829" s="61"/>
      <c r="K6829" s="62"/>
      <c r="L6829" s="62"/>
      <c r="P6829" s="61"/>
    </row>
    <row r="6830" spans="6:16">
      <c r="F6830" s="63"/>
      <c r="G6830" s="62"/>
      <c r="I6830" s="61"/>
      <c r="K6830" s="62"/>
      <c r="L6830" s="62"/>
      <c r="P6830" s="61"/>
    </row>
    <row r="6831" spans="6:16">
      <c r="F6831" s="63"/>
      <c r="G6831" s="62"/>
      <c r="I6831" s="61"/>
      <c r="K6831" s="62"/>
      <c r="L6831" s="62"/>
      <c r="P6831" s="61"/>
    </row>
    <row r="6832" spans="6:16">
      <c r="F6832" s="63"/>
      <c r="G6832" s="62"/>
      <c r="I6832" s="61"/>
      <c r="K6832" s="62"/>
      <c r="L6832" s="62"/>
      <c r="P6832" s="61"/>
    </row>
    <row r="6833" spans="6:16">
      <c r="F6833" s="63"/>
      <c r="G6833" s="62"/>
      <c r="I6833" s="61"/>
      <c r="K6833" s="62"/>
      <c r="L6833" s="62"/>
      <c r="P6833" s="61"/>
    </row>
    <row r="6834" spans="6:16">
      <c r="F6834" s="63"/>
      <c r="G6834" s="62"/>
      <c r="I6834" s="61"/>
      <c r="K6834" s="62"/>
      <c r="L6834" s="62"/>
      <c r="P6834" s="61"/>
    </row>
    <row r="6835" spans="6:16">
      <c r="F6835" s="63"/>
      <c r="G6835" s="62"/>
      <c r="I6835" s="61"/>
      <c r="K6835" s="62"/>
      <c r="L6835" s="62"/>
      <c r="P6835" s="61"/>
    </row>
    <row r="6836" spans="6:16">
      <c r="F6836" s="63"/>
      <c r="G6836" s="62"/>
      <c r="I6836" s="61"/>
      <c r="K6836" s="62"/>
      <c r="L6836" s="62"/>
      <c r="P6836" s="61"/>
    </row>
    <row r="6837" spans="6:16">
      <c r="F6837" s="63"/>
      <c r="G6837" s="62"/>
      <c r="I6837" s="61"/>
      <c r="K6837" s="62"/>
      <c r="L6837" s="62"/>
      <c r="P6837" s="61"/>
    </row>
    <row r="6838" spans="6:16">
      <c r="F6838" s="63"/>
      <c r="G6838" s="62"/>
      <c r="I6838" s="61"/>
      <c r="K6838" s="62"/>
      <c r="L6838" s="62"/>
      <c r="P6838" s="61"/>
    </row>
    <row r="6839" spans="6:16">
      <c r="F6839" s="63"/>
      <c r="G6839" s="62"/>
      <c r="I6839" s="61"/>
      <c r="K6839" s="62"/>
      <c r="L6839" s="62"/>
      <c r="P6839" s="61"/>
    </row>
    <row r="6840" spans="6:16">
      <c r="F6840" s="63"/>
      <c r="G6840" s="62"/>
      <c r="I6840" s="61"/>
      <c r="K6840" s="62"/>
      <c r="L6840" s="62"/>
      <c r="P6840" s="61"/>
    </row>
    <row r="6841" spans="6:16">
      <c r="F6841" s="63"/>
      <c r="G6841" s="62"/>
      <c r="I6841" s="61"/>
      <c r="K6841" s="62"/>
      <c r="L6841" s="62"/>
      <c r="P6841" s="61"/>
    </row>
    <row r="6842" spans="6:16">
      <c r="F6842" s="63"/>
      <c r="G6842" s="62"/>
      <c r="I6842" s="61"/>
      <c r="K6842" s="62"/>
      <c r="L6842" s="62"/>
      <c r="P6842" s="61"/>
    </row>
    <row r="6843" spans="6:16">
      <c r="F6843" s="63"/>
      <c r="G6843" s="62"/>
      <c r="I6843" s="61"/>
      <c r="K6843" s="62"/>
      <c r="L6843" s="62"/>
      <c r="P6843" s="61"/>
    </row>
    <row r="6844" spans="6:16">
      <c r="F6844" s="63"/>
      <c r="G6844" s="62"/>
      <c r="I6844" s="61"/>
      <c r="K6844" s="62"/>
      <c r="L6844" s="62"/>
      <c r="P6844" s="61"/>
    </row>
    <row r="6845" spans="6:16">
      <c r="F6845" s="63"/>
      <c r="G6845" s="62"/>
      <c r="I6845" s="61"/>
      <c r="K6845" s="62"/>
      <c r="L6845" s="62"/>
      <c r="P6845" s="61"/>
    </row>
    <row r="6846" spans="6:16">
      <c r="F6846" s="63"/>
      <c r="G6846" s="62"/>
      <c r="I6846" s="61"/>
      <c r="K6846" s="62"/>
      <c r="L6846" s="62"/>
      <c r="P6846" s="61"/>
    </row>
    <row r="6847" spans="6:16">
      <c r="F6847" s="63"/>
      <c r="G6847" s="62"/>
      <c r="I6847" s="61"/>
      <c r="K6847" s="62"/>
      <c r="L6847" s="62"/>
      <c r="P6847" s="61"/>
    </row>
    <row r="6848" spans="6:16">
      <c r="F6848" s="63"/>
      <c r="G6848" s="62"/>
      <c r="I6848" s="61"/>
      <c r="K6848" s="62"/>
      <c r="L6848" s="62"/>
      <c r="P6848" s="61"/>
    </row>
    <row r="6849" spans="6:16">
      <c r="F6849" s="63"/>
      <c r="G6849" s="62"/>
      <c r="I6849" s="61"/>
      <c r="K6849" s="62"/>
      <c r="L6849" s="62"/>
      <c r="P6849" s="61"/>
    </row>
    <row r="6850" spans="6:16">
      <c r="F6850" s="63"/>
      <c r="G6850" s="62"/>
      <c r="I6850" s="61"/>
      <c r="K6850" s="62"/>
      <c r="L6850" s="62"/>
      <c r="P6850" s="61"/>
    </row>
    <row r="6851" spans="6:16">
      <c r="F6851" s="63"/>
      <c r="G6851" s="62"/>
      <c r="I6851" s="61"/>
      <c r="K6851" s="62"/>
      <c r="L6851" s="62"/>
      <c r="P6851" s="61"/>
    </row>
    <row r="6852" spans="6:16">
      <c r="F6852" s="63"/>
      <c r="G6852" s="62"/>
      <c r="I6852" s="61"/>
      <c r="K6852" s="62"/>
      <c r="L6852" s="62"/>
      <c r="P6852" s="61"/>
    </row>
    <row r="6853" spans="6:16">
      <c r="F6853" s="63"/>
      <c r="G6853" s="62"/>
      <c r="I6853" s="61"/>
      <c r="K6853" s="62"/>
      <c r="L6853" s="62"/>
      <c r="P6853" s="61"/>
    </row>
    <row r="6854" spans="6:16">
      <c r="F6854" s="63"/>
      <c r="G6854" s="62"/>
      <c r="I6854" s="61"/>
      <c r="K6854" s="62"/>
      <c r="L6854" s="62"/>
      <c r="P6854" s="61"/>
    </row>
    <row r="6855" spans="6:16">
      <c r="F6855" s="63"/>
      <c r="G6855" s="62"/>
      <c r="I6855" s="61"/>
      <c r="K6855" s="62"/>
      <c r="L6855" s="62"/>
      <c r="P6855" s="61"/>
    </row>
    <row r="6856" spans="6:16">
      <c r="F6856" s="63"/>
      <c r="G6856" s="62"/>
      <c r="I6856" s="61"/>
      <c r="K6856" s="62"/>
      <c r="L6856" s="62"/>
      <c r="P6856" s="61"/>
    </row>
    <row r="6857" spans="6:16">
      <c r="F6857" s="63"/>
      <c r="G6857" s="62"/>
      <c r="I6857" s="61"/>
      <c r="K6857" s="62"/>
      <c r="L6857" s="62"/>
      <c r="P6857" s="61"/>
    </row>
    <row r="6858" spans="6:16">
      <c r="F6858" s="63"/>
      <c r="G6858" s="62"/>
      <c r="I6858" s="61"/>
      <c r="K6858" s="62"/>
      <c r="L6858" s="62"/>
      <c r="P6858" s="61"/>
    </row>
    <row r="6859" spans="6:16">
      <c r="F6859" s="63"/>
      <c r="G6859" s="62"/>
      <c r="I6859" s="61"/>
      <c r="K6859" s="62"/>
      <c r="L6859" s="62"/>
      <c r="P6859" s="61"/>
    </row>
    <row r="6860" spans="6:16">
      <c r="F6860" s="63"/>
      <c r="G6860" s="62"/>
      <c r="I6860" s="61"/>
      <c r="K6860" s="62"/>
      <c r="L6860" s="62"/>
      <c r="P6860" s="61"/>
    </row>
    <row r="6861" spans="6:16">
      <c r="F6861" s="63"/>
      <c r="G6861" s="62"/>
      <c r="I6861" s="61"/>
      <c r="K6861" s="62"/>
      <c r="L6861" s="62"/>
      <c r="P6861" s="61"/>
    </row>
    <row r="6862" spans="6:16">
      <c r="F6862" s="63"/>
      <c r="G6862" s="62"/>
      <c r="I6862" s="61"/>
      <c r="K6862" s="62"/>
      <c r="L6862" s="62"/>
      <c r="P6862" s="61"/>
    </row>
    <row r="6863" spans="6:16">
      <c r="F6863" s="63"/>
      <c r="G6863" s="62"/>
      <c r="I6863" s="61"/>
      <c r="K6863" s="62"/>
      <c r="L6863" s="62"/>
      <c r="P6863" s="61"/>
    </row>
    <row r="6864" spans="6:16">
      <c r="F6864" s="63"/>
      <c r="G6864" s="62"/>
      <c r="I6864" s="61"/>
      <c r="K6864" s="62"/>
      <c r="L6864" s="62"/>
      <c r="P6864" s="61"/>
    </row>
    <row r="6865" spans="6:16">
      <c r="F6865" s="63"/>
      <c r="G6865" s="62"/>
      <c r="I6865" s="61"/>
      <c r="K6865" s="62"/>
      <c r="L6865" s="62"/>
      <c r="P6865" s="61"/>
    </row>
    <row r="6866" spans="6:16">
      <c r="F6866" s="63"/>
      <c r="G6866" s="62"/>
      <c r="I6866" s="61"/>
      <c r="K6866" s="62"/>
      <c r="L6866" s="62"/>
      <c r="P6866" s="61"/>
    </row>
    <row r="6867" spans="6:16">
      <c r="F6867" s="63"/>
      <c r="G6867" s="62"/>
      <c r="I6867" s="61"/>
      <c r="K6867" s="62"/>
      <c r="L6867" s="62"/>
      <c r="P6867" s="61"/>
    </row>
    <row r="6868" spans="6:16">
      <c r="F6868" s="63"/>
      <c r="G6868" s="62"/>
      <c r="I6868" s="61"/>
      <c r="K6868" s="62"/>
      <c r="L6868" s="62"/>
      <c r="P6868" s="61"/>
    </row>
    <row r="6869" spans="6:16">
      <c r="F6869" s="63"/>
      <c r="G6869" s="62"/>
      <c r="I6869" s="61"/>
      <c r="K6869" s="62"/>
      <c r="L6869" s="62"/>
      <c r="P6869" s="61"/>
    </row>
    <row r="6870" spans="6:16">
      <c r="F6870" s="63"/>
      <c r="G6870" s="62"/>
      <c r="I6870" s="61"/>
      <c r="K6870" s="62"/>
      <c r="L6870" s="62"/>
      <c r="P6870" s="61"/>
    </row>
    <row r="6871" spans="6:16">
      <c r="F6871" s="63"/>
      <c r="G6871" s="62"/>
      <c r="I6871" s="61"/>
      <c r="K6871" s="62"/>
      <c r="L6871" s="62"/>
      <c r="P6871" s="61"/>
    </row>
    <row r="6872" spans="6:16">
      <c r="F6872" s="63"/>
      <c r="G6872" s="62"/>
      <c r="I6872" s="61"/>
      <c r="K6872" s="62"/>
      <c r="L6872" s="62"/>
      <c r="P6872" s="61"/>
    </row>
    <row r="6873" spans="6:16">
      <c r="F6873" s="63"/>
      <c r="G6873" s="62"/>
      <c r="I6873" s="61"/>
      <c r="K6873" s="62"/>
      <c r="L6873" s="62"/>
      <c r="P6873" s="61"/>
    </row>
    <row r="6874" spans="6:16">
      <c r="F6874" s="63"/>
      <c r="G6874" s="62"/>
      <c r="I6874" s="61"/>
      <c r="K6874" s="62"/>
      <c r="L6874" s="62"/>
      <c r="P6874" s="61"/>
    </row>
    <row r="6875" spans="6:16">
      <c r="F6875" s="63"/>
      <c r="G6875" s="62"/>
      <c r="I6875" s="61"/>
      <c r="K6875" s="62"/>
      <c r="L6875" s="62"/>
      <c r="P6875" s="61"/>
    </row>
    <row r="6876" spans="6:16">
      <c r="F6876" s="63"/>
      <c r="G6876" s="62"/>
      <c r="I6876" s="61"/>
      <c r="K6876" s="62"/>
      <c r="L6876" s="62"/>
      <c r="P6876" s="61"/>
    </row>
    <row r="6877" spans="6:16">
      <c r="F6877" s="63"/>
      <c r="G6877" s="62"/>
      <c r="I6877" s="61"/>
      <c r="K6877" s="62"/>
      <c r="L6877" s="62"/>
      <c r="P6877" s="61"/>
    </row>
    <row r="6878" spans="6:16">
      <c r="F6878" s="63"/>
      <c r="G6878" s="62"/>
      <c r="I6878" s="61"/>
      <c r="K6878" s="62"/>
      <c r="L6878" s="62"/>
      <c r="P6878" s="61"/>
    </row>
    <row r="6879" spans="6:16">
      <c r="F6879" s="63"/>
      <c r="G6879" s="62"/>
      <c r="I6879" s="61"/>
      <c r="K6879" s="62"/>
      <c r="L6879" s="62"/>
      <c r="P6879" s="61"/>
    </row>
    <row r="6880" spans="6:16">
      <c r="F6880" s="63"/>
      <c r="G6880" s="62"/>
      <c r="I6880" s="61"/>
      <c r="K6880" s="62"/>
      <c r="L6880" s="62"/>
      <c r="P6880" s="61"/>
    </row>
    <row r="6881" spans="6:16">
      <c r="F6881" s="63"/>
      <c r="G6881" s="62"/>
      <c r="I6881" s="61"/>
      <c r="K6881" s="62"/>
      <c r="L6881" s="62"/>
      <c r="P6881" s="61"/>
    </row>
    <row r="6882" spans="6:16">
      <c r="F6882" s="63"/>
      <c r="G6882" s="62"/>
      <c r="I6882" s="61"/>
      <c r="K6882" s="62"/>
      <c r="L6882" s="62"/>
      <c r="P6882" s="61"/>
    </row>
    <row r="6883" spans="6:16">
      <c r="F6883" s="63"/>
      <c r="G6883" s="62"/>
      <c r="I6883" s="61"/>
      <c r="K6883" s="62"/>
      <c r="L6883" s="62"/>
      <c r="P6883" s="61"/>
    </row>
    <row r="6884" spans="6:16">
      <c r="F6884" s="63"/>
      <c r="G6884" s="62"/>
      <c r="I6884" s="61"/>
      <c r="K6884" s="62"/>
      <c r="L6884" s="62"/>
      <c r="P6884" s="61"/>
    </row>
    <row r="6885" spans="6:16">
      <c r="F6885" s="63"/>
      <c r="G6885" s="62"/>
      <c r="I6885" s="61"/>
      <c r="K6885" s="62"/>
      <c r="L6885" s="62"/>
      <c r="P6885" s="61"/>
    </row>
    <row r="6886" spans="6:16">
      <c r="F6886" s="63"/>
      <c r="G6886" s="62"/>
      <c r="I6886" s="61"/>
      <c r="K6886" s="62"/>
      <c r="L6886" s="62"/>
      <c r="P6886" s="61"/>
    </row>
    <row r="6887" spans="6:16">
      <c r="F6887" s="63"/>
      <c r="G6887" s="62"/>
      <c r="I6887" s="61"/>
      <c r="K6887" s="62"/>
      <c r="L6887" s="62"/>
      <c r="P6887" s="61"/>
    </row>
    <row r="6888" spans="6:16">
      <c r="F6888" s="63"/>
      <c r="G6888" s="62"/>
      <c r="I6888" s="61"/>
      <c r="K6888" s="62"/>
      <c r="L6888" s="62"/>
      <c r="P6888" s="61"/>
    </row>
    <row r="6889" spans="6:16">
      <c r="F6889" s="63"/>
      <c r="G6889" s="62"/>
      <c r="I6889" s="61"/>
      <c r="K6889" s="62"/>
      <c r="L6889" s="62"/>
      <c r="P6889" s="61"/>
    </row>
    <row r="6890" spans="6:16">
      <c r="F6890" s="63"/>
      <c r="G6890" s="62"/>
      <c r="I6890" s="61"/>
      <c r="K6890" s="62"/>
      <c r="L6890" s="62"/>
      <c r="P6890" s="61"/>
    </row>
    <row r="6891" spans="6:16">
      <c r="F6891" s="63"/>
      <c r="G6891" s="62"/>
      <c r="I6891" s="61"/>
      <c r="K6891" s="62"/>
      <c r="L6891" s="62"/>
      <c r="P6891" s="61"/>
    </row>
    <row r="6892" spans="6:16">
      <c r="F6892" s="63"/>
      <c r="G6892" s="62"/>
      <c r="I6892" s="61"/>
      <c r="K6892" s="62"/>
      <c r="L6892" s="62"/>
      <c r="P6892" s="61"/>
    </row>
    <row r="6893" spans="6:16">
      <c r="F6893" s="63"/>
      <c r="G6893" s="62"/>
      <c r="I6893" s="61"/>
      <c r="K6893" s="62"/>
      <c r="L6893" s="62"/>
      <c r="P6893" s="61"/>
    </row>
    <row r="6894" spans="6:16">
      <c r="F6894" s="63"/>
      <c r="G6894" s="62"/>
      <c r="I6894" s="61"/>
      <c r="K6894" s="62"/>
      <c r="L6894" s="62"/>
      <c r="P6894" s="61"/>
    </row>
    <row r="6895" spans="6:16">
      <c r="F6895" s="63"/>
      <c r="G6895" s="62"/>
      <c r="I6895" s="61"/>
      <c r="K6895" s="62"/>
      <c r="L6895" s="62"/>
      <c r="P6895" s="61"/>
    </row>
    <row r="6896" spans="6:16">
      <c r="F6896" s="63"/>
      <c r="G6896" s="62"/>
      <c r="I6896" s="61"/>
      <c r="K6896" s="62"/>
      <c r="L6896" s="62"/>
      <c r="P6896" s="61"/>
    </row>
    <row r="6897" spans="6:16">
      <c r="F6897" s="63"/>
      <c r="G6897" s="62"/>
      <c r="I6897" s="61"/>
      <c r="K6897" s="62"/>
      <c r="L6897" s="62"/>
      <c r="P6897" s="61"/>
    </row>
    <row r="6898" spans="6:16">
      <c r="F6898" s="63"/>
      <c r="G6898" s="62"/>
      <c r="I6898" s="61"/>
      <c r="K6898" s="62"/>
      <c r="L6898" s="62"/>
      <c r="P6898" s="61"/>
    </row>
    <row r="6899" spans="6:16">
      <c r="F6899" s="63"/>
      <c r="G6899" s="62"/>
      <c r="I6899" s="61"/>
      <c r="K6899" s="62"/>
      <c r="L6899" s="62"/>
      <c r="P6899" s="61"/>
    </row>
    <row r="6900" spans="6:16">
      <c r="F6900" s="63"/>
      <c r="G6900" s="62"/>
      <c r="I6900" s="61"/>
      <c r="K6900" s="62"/>
      <c r="L6900" s="62"/>
      <c r="P6900" s="61"/>
    </row>
    <row r="6901" spans="6:16">
      <c r="F6901" s="63"/>
      <c r="G6901" s="62"/>
      <c r="I6901" s="61"/>
      <c r="K6901" s="62"/>
      <c r="L6901" s="62"/>
      <c r="P6901" s="61"/>
    </row>
    <row r="6902" spans="6:16">
      <c r="F6902" s="63"/>
      <c r="G6902" s="62"/>
      <c r="I6902" s="61"/>
      <c r="K6902" s="62"/>
      <c r="L6902" s="62"/>
      <c r="P6902" s="61"/>
    </row>
    <row r="6903" spans="6:16">
      <c r="F6903" s="63"/>
      <c r="G6903" s="62"/>
      <c r="I6903" s="61"/>
      <c r="K6903" s="62"/>
      <c r="L6903" s="62"/>
      <c r="P6903" s="61"/>
    </row>
    <row r="6904" spans="6:16">
      <c r="F6904" s="63"/>
      <c r="G6904" s="62"/>
      <c r="I6904" s="61"/>
      <c r="K6904" s="62"/>
      <c r="L6904" s="62"/>
      <c r="P6904" s="61"/>
    </row>
    <row r="6905" spans="6:16">
      <c r="F6905" s="63"/>
      <c r="G6905" s="62"/>
      <c r="I6905" s="61"/>
      <c r="K6905" s="62"/>
      <c r="L6905" s="62"/>
      <c r="P6905" s="61"/>
    </row>
    <row r="6906" spans="6:16">
      <c r="F6906" s="63"/>
      <c r="G6906" s="62"/>
      <c r="I6906" s="61"/>
      <c r="K6906" s="62"/>
      <c r="L6906" s="62"/>
      <c r="P6906" s="61"/>
    </row>
    <row r="6907" spans="6:16">
      <c r="F6907" s="63"/>
      <c r="G6907" s="62"/>
      <c r="I6907" s="61"/>
      <c r="K6907" s="62"/>
      <c r="L6907" s="62"/>
      <c r="P6907" s="61"/>
    </row>
    <row r="6908" spans="6:16">
      <c r="F6908" s="63"/>
      <c r="G6908" s="62"/>
      <c r="I6908" s="61"/>
      <c r="K6908" s="62"/>
      <c r="L6908" s="62"/>
      <c r="P6908" s="61"/>
    </row>
    <row r="6909" spans="6:16">
      <c r="F6909" s="63"/>
      <c r="G6909" s="62"/>
      <c r="I6909" s="61"/>
      <c r="K6909" s="62"/>
      <c r="L6909" s="62"/>
      <c r="P6909" s="61"/>
    </row>
    <row r="6910" spans="6:16">
      <c r="F6910" s="63"/>
      <c r="G6910" s="62"/>
      <c r="I6910" s="61"/>
      <c r="K6910" s="62"/>
      <c r="L6910" s="62"/>
      <c r="P6910" s="61"/>
    </row>
    <row r="6911" spans="6:16">
      <c r="F6911" s="63"/>
      <c r="G6911" s="62"/>
      <c r="I6911" s="61"/>
      <c r="K6911" s="62"/>
      <c r="L6911" s="62"/>
      <c r="P6911" s="61"/>
    </row>
    <row r="6912" spans="6:16">
      <c r="F6912" s="63"/>
      <c r="G6912" s="62"/>
      <c r="I6912" s="61"/>
      <c r="K6912" s="62"/>
      <c r="L6912" s="62"/>
      <c r="P6912" s="61"/>
    </row>
    <row r="6913" spans="6:16">
      <c r="F6913" s="63"/>
      <c r="G6913" s="62"/>
      <c r="I6913" s="61"/>
      <c r="K6913" s="62"/>
      <c r="L6913" s="62"/>
      <c r="P6913" s="61"/>
    </row>
    <row r="6914" spans="6:16">
      <c r="F6914" s="63"/>
      <c r="G6914" s="62"/>
      <c r="I6914" s="61"/>
      <c r="K6914" s="62"/>
      <c r="L6914" s="62"/>
      <c r="P6914" s="61"/>
    </row>
    <row r="6915" spans="6:16">
      <c r="F6915" s="63"/>
      <c r="G6915" s="62"/>
      <c r="I6915" s="61"/>
      <c r="K6915" s="62"/>
      <c r="L6915" s="62"/>
      <c r="P6915" s="61"/>
    </row>
    <row r="6916" spans="6:16">
      <c r="F6916" s="63"/>
      <c r="G6916" s="62"/>
      <c r="I6916" s="61"/>
      <c r="K6916" s="62"/>
      <c r="L6916" s="62"/>
      <c r="P6916" s="61"/>
    </row>
    <row r="6917" spans="6:16">
      <c r="F6917" s="63"/>
      <c r="G6917" s="62"/>
      <c r="I6917" s="61"/>
      <c r="K6917" s="62"/>
      <c r="L6917" s="62"/>
      <c r="P6917" s="61"/>
    </row>
    <row r="6918" spans="6:16">
      <c r="F6918" s="63"/>
      <c r="G6918" s="62"/>
      <c r="I6918" s="61"/>
      <c r="K6918" s="62"/>
      <c r="L6918" s="62"/>
      <c r="P6918" s="61"/>
    </row>
    <row r="6919" spans="6:16">
      <c r="F6919" s="63"/>
      <c r="G6919" s="62"/>
      <c r="I6919" s="61"/>
      <c r="K6919" s="62"/>
      <c r="L6919" s="62"/>
      <c r="P6919" s="61"/>
    </row>
    <row r="6920" spans="6:16">
      <c r="F6920" s="63"/>
      <c r="G6920" s="62"/>
      <c r="I6920" s="61"/>
      <c r="K6920" s="62"/>
      <c r="L6920" s="62"/>
      <c r="P6920" s="61"/>
    </row>
    <row r="6921" spans="6:16">
      <c r="F6921" s="63"/>
      <c r="G6921" s="62"/>
      <c r="I6921" s="61"/>
      <c r="K6921" s="62"/>
      <c r="L6921" s="62"/>
      <c r="P6921" s="61"/>
    </row>
    <row r="6922" spans="6:16">
      <c r="F6922" s="63"/>
      <c r="G6922" s="62"/>
      <c r="I6922" s="61"/>
      <c r="K6922" s="62"/>
      <c r="L6922" s="62"/>
      <c r="P6922" s="61"/>
    </row>
    <row r="6923" spans="6:16">
      <c r="F6923" s="63"/>
      <c r="G6923" s="62"/>
      <c r="I6923" s="61"/>
      <c r="K6923" s="62"/>
      <c r="L6923" s="62"/>
      <c r="P6923" s="61"/>
    </row>
    <row r="6924" spans="6:16">
      <c r="F6924" s="63"/>
      <c r="G6924" s="62"/>
      <c r="I6924" s="61"/>
      <c r="K6924" s="62"/>
      <c r="L6924" s="62"/>
      <c r="P6924" s="61"/>
    </row>
    <row r="6925" spans="6:16">
      <c r="F6925" s="63"/>
      <c r="G6925" s="62"/>
      <c r="I6925" s="61"/>
      <c r="K6925" s="62"/>
      <c r="L6925" s="62"/>
      <c r="P6925" s="61"/>
    </row>
    <row r="6926" spans="6:16">
      <c r="F6926" s="63"/>
      <c r="G6926" s="62"/>
      <c r="I6926" s="61"/>
      <c r="K6926" s="62"/>
      <c r="L6926" s="62"/>
      <c r="P6926" s="61"/>
    </row>
    <row r="6927" spans="6:16">
      <c r="F6927" s="63"/>
      <c r="G6927" s="62"/>
      <c r="I6927" s="61"/>
      <c r="K6927" s="62"/>
      <c r="L6927" s="62"/>
      <c r="P6927" s="61"/>
    </row>
    <row r="6928" spans="6:16">
      <c r="F6928" s="63"/>
      <c r="G6928" s="62"/>
      <c r="I6928" s="61"/>
      <c r="K6928" s="62"/>
      <c r="L6928" s="62"/>
      <c r="P6928" s="61"/>
    </row>
    <row r="6929" spans="6:16">
      <c r="F6929" s="63"/>
      <c r="G6929" s="62"/>
      <c r="I6929" s="61"/>
      <c r="K6929" s="62"/>
      <c r="L6929" s="62"/>
      <c r="P6929" s="61"/>
    </row>
    <row r="6930" spans="6:16">
      <c r="F6930" s="63"/>
      <c r="G6930" s="62"/>
      <c r="I6930" s="61"/>
      <c r="K6930" s="62"/>
      <c r="L6930" s="62"/>
      <c r="P6930" s="61"/>
    </row>
    <row r="6931" spans="6:16">
      <c r="F6931" s="63"/>
      <c r="G6931" s="62"/>
      <c r="I6931" s="61"/>
      <c r="K6931" s="62"/>
      <c r="L6931" s="62"/>
      <c r="P6931" s="61"/>
    </row>
    <row r="6932" spans="6:16">
      <c r="F6932" s="63"/>
      <c r="G6932" s="62"/>
      <c r="I6932" s="61"/>
      <c r="K6932" s="62"/>
      <c r="L6932" s="62"/>
      <c r="P6932" s="61"/>
    </row>
    <row r="6933" spans="6:16">
      <c r="F6933" s="63"/>
      <c r="G6933" s="62"/>
      <c r="I6933" s="61"/>
      <c r="K6933" s="62"/>
      <c r="L6933" s="62"/>
      <c r="P6933" s="61"/>
    </row>
    <row r="6934" spans="6:16">
      <c r="F6934" s="63"/>
      <c r="G6934" s="62"/>
      <c r="I6934" s="61"/>
      <c r="K6934" s="62"/>
      <c r="L6934" s="62"/>
      <c r="P6934" s="61"/>
    </row>
    <row r="6935" spans="6:16">
      <c r="F6935" s="63"/>
      <c r="G6935" s="62"/>
      <c r="I6935" s="61"/>
      <c r="K6935" s="62"/>
      <c r="L6935" s="62"/>
      <c r="P6935" s="61"/>
    </row>
    <row r="6936" spans="6:16">
      <c r="F6936" s="63"/>
      <c r="G6936" s="62"/>
      <c r="I6936" s="61"/>
      <c r="K6936" s="62"/>
      <c r="L6936" s="62"/>
      <c r="P6936" s="61"/>
    </row>
    <row r="6937" spans="6:16">
      <c r="F6937" s="63"/>
      <c r="G6937" s="62"/>
      <c r="I6937" s="61"/>
      <c r="K6937" s="62"/>
      <c r="L6937" s="62"/>
      <c r="P6937" s="61"/>
    </row>
    <row r="6938" spans="6:16">
      <c r="F6938" s="63"/>
      <c r="G6938" s="62"/>
      <c r="I6938" s="61"/>
      <c r="K6938" s="62"/>
      <c r="L6938" s="62"/>
      <c r="P6938" s="61"/>
    </row>
    <row r="6939" spans="6:16">
      <c r="F6939" s="63"/>
      <c r="G6939" s="62"/>
      <c r="I6939" s="61"/>
      <c r="K6939" s="62"/>
      <c r="L6939" s="62"/>
      <c r="P6939" s="61"/>
    </row>
    <row r="6940" spans="6:16">
      <c r="F6940" s="63"/>
      <c r="G6940" s="62"/>
      <c r="I6940" s="61"/>
      <c r="K6940" s="62"/>
      <c r="L6940" s="62"/>
      <c r="P6940" s="61"/>
    </row>
    <row r="6941" spans="6:16">
      <c r="F6941" s="63"/>
      <c r="G6941" s="62"/>
      <c r="I6941" s="61"/>
      <c r="K6941" s="62"/>
      <c r="L6941" s="62"/>
      <c r="P6941" s="61"/>
    </row>
    <row r="6942" spans="6:16">
      <c r="F6942" s="63"/>
      <c r="G6942" s="62"/>
      <c r="I6942" s="61"/>
      <c r="K6942" s="62"/>
      <c r="L6942" s="62"/>
      <c r="P6942" s="61"/>
    </row>
    <row r="6943" spans="6:16">
      <c r="F6943" s="63"/>
      <c r="G6943" s="62"/>
      <c r="I6943" s="61"/>
      <c r="K6943" s="62"/>
      <c r="L6943" s="62"/>
      <c r="P6943" s="61"/>
    </row>
    <row r="6944" spans="6:16">
      <c r="F6944" s="63"/>
      <c r="G6944" s="62"/>
      <c r="I6944" s="61"/>
      <c r="K6944" s="62"/>
      <c r="L6944" s="62"/>
      <c r="P6944" s="61"/>
    </row>
    <row r="6945" spans="6:16">
      <c r="F6945" s="63"/>
      <c r="G6945" s="62"/>
      <c r="I6945" s="61"/>
      <c r="K6945" s="62"/>
      <c r="L6945" s="62"/>
      <c r="P6945" s="61"/>
    </row>
    <row r="6946" spans="6:16">
      <c r="F6946" s="63"/>
      <c r="G6946" s="62"/>
      <c r="I6946" s="61"/>
      <c r="K6946" s="62"/>
      <c r="L6946" s="62"/>
      <c r="P6946" s="61"/>
    </row>
    <row r="6947" spans="6:16">
      <c r="F6947" s="63"/>
      <c r="G6947" s="62"/>
      <c r="I6947" s="61"/>
      <c r="K6947" s="62"/>
      <c r="L6947" s="62"/>
      <c r="P6947" s="61"/>
    </row>
    <row r="6948" spans="6:16">
      <c r="F6948" s="63"/>
      <c r="G6948" s="62"/>
      <c r="I6948" s="61"/>
      <c r="K6948" s="62"/>
      <c r="L6948" s="62"/>
      <c r="P6948" s="61"/>
    </row>
    <row r="6949" spans="6:16">
      <c r="F6949" s="63"/>
      <c r="G6949" s="62"/>
      <c r="I6949" s="61"/>
      <c r="K6949" s="62"/>
      <c r="L6949" s="62"/>
      <c r="P6949" s="61"/>
    </row>
    <row r="6950" spans="6:16">
      <c r="F6950" s="63"/>
      <c r="G6950" s="62"/>
      <c r="I6950" s="61"/>
      <c r="K6950" s="62"/>
      <c r="L6950" s="62"/>
      <c r="P6950" s="61"/>
    </row>
    <row r="6951" spans="6:16">
      <c r="F6951" s="63"/>
      <c r="G6951" s="62"/>
      <c r="I6951" s="61"/>
      <c r="K6951" s="62"/>
      <c r="L6951" s="62"/>
      <c r="P6951" s="61"/>
    </row>
    <row r="6952" spans="6:16">
      <c r="F6952" s="63"/>
      <c r="G6952" s="62"/>
      <c r="I6952" s="61"/>
      <c r="K6952" s="62"/>
      <c r="L6952" s="62"/>
      <c r="P6952" s="61"/>
    </row>
    <row r="6953" spans="6:16">
      <c r="F6953" s="63"/>
      <c r="G6953" s="62"/>
      <c r="I6953" s="61"/>
      <c r="K6953" s="62"/>
      <c r="L6953" s="62"/>
      <c r="P6953" s="61"/>
    </row>
    <row r="6954" spans="6:16">
      <c r="F6954" s="63"/>
      <c r="G6954" s="62"/>
      <c r="I6954" s="61"/>
      <c r="K6954" s="62"/>
      <c r="L6954" s="62"/>
      <c r="P6954" s="61"/>
    </row>
    <row r="6955" spans="6:16">
      <c r="F6955" s="63"/>
      <c r="G6955" s="62"/>
      <c r="I6955" s="61"/>
      <c r="K6955" s="62"/>
      <c r="L6955" s="62"/>
      <c r="P6955" s="61"/>
    </row>
    <row r="6956" spans="6:16">
      <c r="F6956" s="63"/>
      <c r="G6956" s="62"/>
      <c r="I6956" s="61"/>
      <c r="K6956" s="62"/>
      <c r="L6956" s="62"/>
      <c r="P6956" s="61"/>
    </row>
    <row r="6957" spans="6:16">
      <c r="F6957" s="63"/>
      <c r="G6957" s="62"/>
      <c r="I6957" s="61"/>
      <c r="K6957" s="62"/>
      <c r="L6957" s="62"/>
      <c r="P6957" s="61"/>
    </row>
    <row r="6958" spans="6:16">
      <c r="F6958" s="63"/>
      <c r="G6958" s="62"/>
      <c r="I6958" s="61"/>
      <c r="K6958" s="62"/>
      <c r="L6958" s="62"/>
      <c r="P6958" s="61"/>
    </row>
    <row r="6959" spans="6:16">
      <c r="F6959" s="63"/>
      <c r="G6959" s="62"/>
      <c r="I6959" s="61"/>
      <c r="K6959" s="62"/>
      <c r="L6959" s="62"/>
      <c r="P6959" s="61"/>
    </row>
    <row r="6960" spans="6:16">
      <c r="F6960" s="63"/>
      <c r="G6960" s="62"/>
      <c r="I6960" s="61"/>
      <c r="K6960" s="62"/>
      <c r="L6960" s="62"/>
      <c r="P6960" s="61"/>
    </row>
    <row r="6961" spans="6:16">
      <c r="F6961" s="63"/>
      <c r="G6961" s="62"/>
      <c r="I6961" s="61"/>
      <c r="K6961" s="62"/>
      <c r="L6961" s="62"/>
      <c r="P6961" s="61"/>
    </row>
    <row r="6962" spans="6:16">
      <c r="F6962" s="63"/>
      <c r="G6962" s="62"/>
      <c r="I6962" s="61"/>
      <c r="K6962" s="62"/>
      <c r="L6962" s="62"/>
      <c r="P6962" s="61"/>
    </row>
    <row r="6963" spans="6:16">
      <c r="F6963" s="63"/>
      <c r="G6963" s="62"/>
      <c r="I6963" s="61"/>
      <c r="K6963" s="62"/>
      <c r="L6963" s="62"/>
      <c r="P6963" s="61"/>
    </row>
    <row r="6964" spans="6:16">
      <c r="F6964" s="63"/>
      <c r="G6964" s="62"/>
      <c r="I6964" s="61"/>
      <c r="K6964" s="62"/>
      <c r="L6964" s="62"/>
      <c r="P6964" s="61"/>
    </row>
    <row r="6965" spans="6:16">
      <c r="F6965" s="63"/>
      <c r="G6965" s="62"/>
      <c r="I6965" s="61"/>
      <c r="K6965" s="62"/>
      <c r="L6965" s="62"/>
      <c r="P6965" s="61"/>
    </row>
    <row r="6966" spans="6:16">
      <c r="F6966" s="63"/>
      <c r="G6966" s="62"/>
      <c r="I6966" s="61"/>
      <c r="K6966" s="62"/>
      <c r="L6966" s="62"/>
      <c r="P6966" s="61"/>
    </row>
    <row r="6967" spans="6:16">
      <c r="F6967" s="63"/>
      <c r="G6967" s="62"/>
      <c r="I6967" s="61"/>
      <c r="K6967" s="62"/>
      <c r="L6967" s="62"/>
      <c r="P6967" s="61"/>
    </row>
    <row r="6968" spans="6:16">
      <c r="F6968" s="63"/>
      <c r="G6968" s="62"/>
      <c r="I6968" s="61"/>
      <c r="K6968" s="62"/>
      <c r="L6968" s="62"/>
      <c r="P6968" s="61"/>
    </row>
    <row r="6969" spans="6:16">
      <c r="F6969" s="63"/>
      <c r="G6969" s="62"/>
      <c r="I6969" s="61"/>
      <c r="K6969" s="62"/>
      <c r="L6969" s="62"/>
      <c r="P6969" s="61"/>
    </row>
    <row r="6970" spans="6:16">
      <c r="F6970" s="63"/>
      <c r="G6970" s="62"/>
      <c r="I6970" s="61"/>
      <c r="K6970" s="62"/>
      <c r="L6970" s="62"/>
      <c r="P6970" s="61"/>
    </row>
    <row r="6971" spans="6:16">
      <c r="F6971" s="63"/>
      <c r="G6971" s="62"/>
      <c r="I6971" s="61"/>
      <c r="K6971" s="62"/>
      <c r="L6971" s="62"/>
      <c r="P6971" s="61"/>
    </row>
    <row r="6972" spans="6:16">
      <c r="F6972" s="63"/>
      <c r="G6972" s="62"/>
      <c r="I6972" s="61"/>
      <c r="K6972" s="62"/>
      <c r="L6972" s="62"/>
      <c r="P6972" s="61"/>
    </row>
    <row r="6973" spans="6:16">
      <c r="F6973" s="63"/>
      <c r="G6973" s="62"/>
      <c r="I6973" s="61"/>
      <c r="K6973" s="62"/>
      <c r="L6973" s="62"/>
      <c r="P6973" s="61"/>
    </row>
    <row r="6974" spans="6:16">
      <c r="F6974" s="63"/>
      <c r="G6974" s="62"/>
      <c r="I6974" s="61"/>
      <c r="K6974" s="62"/>
      <c r="L6974" s="62"/>
      <c r="P6974" s="61"/>
    </row>
    <row r="6975" spans="6:16">
      <c r="F6975" s="63"/>
      <c r="G6975" s="62"/>
      <c r="I6975" s="61"/>
      <c r="K6975" s="62"/>
      <c r="L6975" s="62"/>
      <c r="P6975" s="61"/>
    </row>
    <row r="6976" spans="6:16">
      <c r="F6976" s="63"/>
      <c r="G6976" s="62"/>
      <c r="I6976" s="61"/>
      <c r="K6976" s="62"/>
      <c r="L6976" s="62"/>
      <c r="P6976" s="61"/>
    </row>
    <row r="6977" spans="6:16">
      <c r="F6977" s="63"/>
      <c r="G6977" s="62"/>
      <c r="I6977" s="61"/>
      <c r="K6977" s="62"/>
      <c r="L6977" s="62"/>
      <c r="P6977" s="61"/>
    </row>
    <row r="6978" spans="6:16">
      <c r="F6978" s="63"/>
      <c r="G6978" s="62"/>
      <c r="I6978" s="61"/>
      <c r="K6978" s="62"/>
      <c r="L6978" s="62"/>
      <c r="P6978" s="61"/>
    </row>
    <row r="6979" spans="6:16">
      <c r="F6979" s="63"/>
      <c r="G6979" s="62"/>
      <c r="I6979" s="61"/>
      <c r="K6979" s="62"/>
      <c r="L6979" s="62"/>
      <c r="P6979" s="61"/>
    </row>
    <row r="6980" spans="6:16">
      <c r="F6980" s="63"/>
      <c r="G6980" s="62"/>
      <c r="I6980" s="61"/>
      <c r="K6980" s="62"/>
      <c r="L6980" s="62"/>
      <c r="P6980" s="61"/>
    </row>
    <row r="6981" spans="6:16">
      <c r="F6981" s="63"/>
      <c r="G6981" s="62"/>
      <c r="I6981" s="61"/>
      <c r="K6981" s="62"/>
      <c r="L6981" s="62"/>
      <c r="P6981" s="61"/>
    </row>
    <row r="6982" spans="6:16">
      <c r="F6982" s="63"/>
      <c r="G6982" s="62"/>
      <c r="I6982" s="61"/>
      <c r="K6982" s="62"/>
      <c r="L6982" s="62"/>
      <c r="P6982" s="61"/>
    </row>
    <row r="6983" spans="6:16">
      <c r="F6983" s="63"/>
      <c r="G6983" s="62"/>
      <c r="I6983" s="61"/>
      <c r="K6983" s="62"/>
      <c r="L6983" s="62"/>
      <c r="P6983" s="61"/>
    </row>
    <row r="6984" spans="6:16">
      <c r="F6984" s="63"/>
      <c r="G6984" s="62"/>
      <c r="I6984" s="61"/>
      <c r="K6984" s="62"/>
      <c r="L6984" s="62"/>
      <c r="P6984" s="61"/>
    </row>
    <row r="6985" spans="6:16">
      <c r="F6985" s="63"/>
      <c r="G6985" s="62"/>
      <c r="I6985" s="61"/>
      <c r="K6985" s="62"/>
      <c r="L6985" s="62"/>
      <c r="P6985" s="61"/>
    </row>
    <row r="6986" spans="6:16">
      <c r="F6986" s="63"/>
      <c r="G6986" s="62"/>
      <c r="I6986" s="61"/>
      <c r="K6986" s="62"/>
      <c r="L6986" s="62"/>
      <c r="P6986" s="61"/>
    </row>
    <row r="6987" spans="6:16">
      <c r="F6987" s="63"/>
      <c r="G6987" s="62"/>
      <c r="I6987" s="61"/>
      <c r="K6987" s="62"/>
      <c r="L6987" s="62"/>
      <c r="P6987" s="61"/>
    </row>
    <row r="6988" spans="6:16">
      <c r="F6988" s="63"/>
      <c r="G6988" s="62"/>
      <c r="I6988" s="61"/>
      <c r="K6988" s="62"/>
      <c r="L6988" s="62"/>
      <c r="P6988" s="61"/>
    </row>
    <row r="6989" spans="6:16">
      <c r="F6989" s="63"/>
      <c r="G6989" s="62"/>
      <c r="I6989" s="61"/>
      <c r="K6989" s="62"/>
      <c r="L6989" s="62"/>
      <c r="P6989" s="61"/>
    </row>
    <row r="6990" spans="6:16">
      <c r="F6990" s="63"/>
      <c r="G6990" s="62"/>
      <c r="I6990" s="61"/>
      <c r="K6990" s="62"/>
      <c r="L6990" s="62"/>
      <c r="P6990" s="61"/>
    </row>
    <row r="6991" spans="6:16">
      <c r="F6991" s="63"/>
      <c r="G6991" s="62"/>
      <c r="I6991" s="61"/>
      <c r="K6991" s="62"/>
      <c r="L6991" s="62"/>
      <c r="P6991" s="61"/>
    </row>
    <row r="6992" spans="6:16">
      <c r="F6992" s="63"/>
      <c r="G6992" s="62"/>
      <c r="I6992" s="61"/>
      <c r="K6992" s="62"/>
      <c r="L6992" s="62"/>
      <c r="P6992" s="61"/>
    </row>
    <row r="6993" spans="6:16">
      <c r="F6993" s="63"/>
      <c r="G6993" s="62"/>
      <c r="I6993" s="61"/>
      <c r="K6993" s="62"/>
      <c r="L6993" s="62"/>
      <c r="P6993" s="61"/>
    </row>
    <row r="6994" spans="6:16">
      <c r="F6994" s="63"/>
      <c r="G6994" s="62"/>
      <c r="I6994" s="61"/>
      <c r="K6994" s="62"/>
      <c r="L6994" s="62"/>
      <c r="P6994" s="61"/>
    </row>
    <row r="6995" spans="6:16">
      <c r="F6995" s="63"/>
      <c r="G6995" s="62"/>
      <c r="I6995" s="61"/>
      <c r="K6995" s="62"/>
      <c r="L6995" s="62"/>
      <c r="P6995" s="61"/>
    </row>
    <row r="6996" spans="6:16">
      <c r="F6996" s="63"/>
      <c r="G6996" s="62"/>
      <c r="I6996" s="61"/>
      <c r="K6996" s="62"/>
      <c r="L6996" s="62"/>
      <c r="P6996" s="61"/>
    </row>
    <row r="6997" spans="6:16">
      <c r="F6997" s="63"/>
      <c r="G6997" s="62"/>
      <c r="I6997" s="61"/>
      <c r="K6997" s="62"/>
      <c r="L6997" s="62"/>
      <c r="P6997" s="61"/>
    </row>
    <row r="6998" spans="6:16">
      <c r="F6998" s="63"/>
      <c r="G6998" s="62"/>
      <c r="I6998" s="61"/>
      <c r="K6998" s="62"/>
      <c r="L6998" s="62"/>
      <c r="P6998" s="61"/>
    </row>
    <row r="6999" spans="6:16">
      <c r="F6999" s="63"/>
      <c r="G6999" s="62"/>
      <c r="I6999" s="61"/>
      <c r="K6999" s="62"/>
      <c r="L6999" s="62"/>
      <c r="P6999" s="61"/>
    </row>
    <row r="7000" spans="6:16">
      <c r="F7000" s="63"/>
      <c r="G7000" s="62"/>
      <c r="I7000" s="61"/>
      <c r="K7000" s="62"/>
      <c r="L7000" s="62"/>
      <c r="P7000" s="61"/>
    </row>
    <row r="7001" spans="6:16">
      <c r="F7001" s="63"/>
      <c r="G7001" s="62"/>
      <c r="I7001" s="61"/>
      <c r="K7001" s="62"/>
      <c r="L7001" s="62"/>
      <c r="P7001" s="61"/>
    </row>
    <row r="7002" spans="6:16">
      <c r="F7002" s="63"/>
      <c r="G7002" s="62"/>
      <c r="I7002" s="61"/>
      <c r="K7002" s="62"/>
      <c r="L7002" s="62"/>
      <c r="P7002" s="61"/>
    </row>
    <row r="7003" spans="6:16">
      <c r="F7003" s="63"/>
      <c r="G7003" s="62"/>
      <c r="I7003" s="61"/>
      <c r="K7003" s="62"/>
      <c r="L7003" s="62"/>
      <c r="P7003" s="61"/>
    </row>
    <row r="7004" spans="6:16">
      <c r="F7004" s="63"/>
      <c r="G7004" s="62"/>
      <c r="I7004" s="61"/>
      <c r="K7004" s="62"/>
      <c r="L7004" s="62"/>
      <c r="P7004" s="61"/>
    </row>
    <row r="7005" spans="6:16">
      <c r="F7005" s="63"/>
      <c r="G7005" s="62"/>
      <c r="I7005" s="61"/>
      <c r="K7005" s="62"/>
      <c r="L7005" s="62"/>
      <c r="P7005" s="61"/>
    </row>
    <row r="7006" spans="6:16">
      <c r="F7006" s="63"/>
      <c r="G7006" s="62"/>
      <c r="I7006" s="61"/>
      <c r="K7006" s="62"/>
      <c r="L7006" s="62"/>
      <c r="P7006" s="61"/>
    </row>
    <row r="7007" spans="6:16">
      <c r="F7007" s="63"/>
      <c r="G7007" s="62"/>
      <c r="I7007" s="61"/>
      <c r="K7007" s="62"/>
      <c r="L7007" s="62"/>
      <c r="P7007" s="61"/>
    </row>
    <row r="7008" spans="6:16">
      <c r="F7008" s="63"/>
      <c r="G7008" s="62"/>
      <c r="I7008" s="61"/>
      <c r="K7008" s="62"/>
      <c r="L7008" s="62"/>
      <c r="P7008" s="61"/>
    </row>
    <row r="7009" spans="6:16">
      <c r="F7009" s="63"/>
      <c r="G7009" s="62"/>
      <c r="I7009" s="61"/>
      <c r="K7009" s="62"/>
      <c r="L7009" s="62"/>
      <c r="P7009" s="61"/>
    </row>
    <row r="7010" spans="6:16">
      <c r="F7010" s="63"/>
      <c r="G7010" s="62"/>
      <c r="I7010" s="61"/>
      <c r="K7010" s="62"/>
      <c r="L7010" s="62"/>
      <c r="P7010" s="61"/>
    </row>
    <row r="7011" spans="6:16">
      <c r="F7011" s="63"/>
      <c r="G7011" s="62"/>
      <c r="I7011" s="61"/>
      <c r="K7011" s="62"/>
      <c r="L7011" s="62"/>
      <c r="P7011" s="61"/>
    </row>
    <row r="7012" spans="6:16">
      <c r="F7012" s="63"/>
      <c r="G7012" s="62"/>
      <c r="I7012" s="61"/>
      <c r="K7012" s="62"/>
      <c r="L7012" s="62"/>
      <c r="P7012" s="61"/>
    </row>
    <row r="7013" spans="6:16">
      <c r="F7013" s="63"/>
      <c r="G7013" s="62"/>
      <c r="I7013" s="61"/>
      <c r="K7013" s="62"/>
      <c r="L7013" s="62"/>
      <c r="P7013" s="61"/>
    </row>
    <row r="7014" spans="6:16">
      <c r="F7014" s="63"/>
      <c r="G7014" s="62"/>
      <c r="I7014" s="61"/>
      <c r="K7014" s="62"/>
      <c r="L7014" s="62"/>
      <c r="P7014" s="61"/>
    </row>
    <row r="7015" spans="6:16">
      <c r="F7015" s="63"/>
      <c r="G7015" s="62"/>
      <c r="I7015" s="61"/>
      <c r="K7015" s="62"/>
      <c r="L7015" s="62"/>
      <c r="P7015" s="61"/>
    </row>
    <row r="7016" spans="6:16">
      <c r="F7016" s="63"/>
      <c r="G7016" s="62"/>
      <c r="I7016" s="61"/>
      <c r="K7016" s="62"/>
      <c r="L7016" s="62"/>
      <c r="P7016" s="61"/>
    </row>
    <row r="7017" spans="6:16">
      <c r="F7017" s="63"/>
      <c r="G7017" s="62"/>
      <c r="I7017" s="61"/>
      <c r="K7017" s="62"/>
      <c r="L7017" s="62"/>
      <c r="P7017" s="61"/>
    </row>
    <row r="7018" spans="6:16">
      <c r="F7018" s="63"/>
      <c r="G7018" s="62"/>
      <c r="I7018" s="61"/>
      <c r="K7018" s="62"/>
      <c r="L7018" s="62"/>
      <c r="P7018" s="61"/>
    </row>
    <row r="7019" spans="6:16">
      <c r="F7019" s="63"/>
      <c r="G7019" s="62"/>
      <c r="I7019" s="61"/>
      <c r="K7019" s="62"/>
      <c r="L7019" s="62"/>
      <c r="P7019" s="61"/>
    </row>
    <row r="7020" spans="6:16">
      <c r="F7020" s="63"/>
      <c r="G7020" s="62"/>
      <c r="I7020" s="61"/>
      <c r="K7020" s="62"/>
      <c r="L7020" s="62"/>
      <c r="P7020" s="61"/>
    </row>
    <row r="7021" spans="6:16">
      <c r="F7021" s="63"/>
      <c r="G7021" s="62"/>
      <c r="I7021" s="61"/>
      <c r="K7021" s="62"/>
      <c r="L7021" s="62"/>
      <c r="P7021" s="61"/>
    </row>
    <row r="7022" spans="6:16">
      <c r="F7022" s="63"/>
      <c r="G7022" s="62"/>
      <c r="I7022" s="61"/>
      <c r="K7022" s="62"/>
      <c r="L7022" s="62"/>
      <c r="P7022" s="61"/>
    </row>
    <row r="7023" spans="6:16">
      <c r="F7023" s="63"/>
      <c r="G7023" s="62"/>
      <c r="I7023" s="61"/>
      <c r="K7023" s="62"/>
      <c r="L7023" s="62"/>
      <c r="P7023" s="61"/>
    </row>
    <row r="7024" spans="6:16">
      <c r="F7024" s="63"/>
      <c r="G7024" s="62"/>
      <c r="I7024" s="61"/>
      <c r="K7024" s="62"/>
      <c r="L7024" s="62"/>
      <c r="P7024" s="61"/>
    </row>
    <row r="7025" spans="6:16">
      <c r="F7025" s="63"/>
      <c r="G7025" s="62"/>
      <c r="I7025" s="61"/>
      <c r="K7025" s="62"/>
      <c r="L7025" s="62"/>
      <c r="P7025" s="61"/>
    </row>
    <row r="7026" spans="6:16">
      <c r="F7026" s="63"/>
      <c r="G7026" s="62"/>
      <c r="I7026" s="61"/>
      <c r="K7026" s="62"/>
      <c r="L7026" s="62"/>
      <c r="P7026" s="61"/>
    </row>
    <row r="7027" spans="6:16">
      <c r="F7027" s="63"/>
      <c r="G7027" s="62"/>
      <c r="I7027" s="61"/>
      <c r="K7027" s="62"/>
      <c r="L7027" s="62"/>
      <c r="P7027" s="61"/>
    </row>
    <row r="7028" spans="6:16">
      <c r="F7028" s="63"/>
      <c r="G7028" s="62"/>
      <c r="I7028" s="61"/>
      <c r="K7028" s="62"/>
      <c r="L7028" s="62"/>
      <c r="P7028" s="61"/>
    </row>
    <row r="7029" spans="6:16">
      <c r="F7029" s="63"/>
      <c r="G7029" s="62"/>
      <c r="I7029" s="61"/>
      <c r="K7029" s="62"/>
      <c r="L7029" s="62"/>
      <c r="P7029" s="61"/>
    </row>
    <row r="7030" spans="6:16">
      <c r="F7030" s="63"/>
      <c r="G7030" s="62"/>
      <c r="I7030" s="61"/>
      <c r="K7030" s="62"/>
      <c r="L7030" s="62"/>
      <c r="P7030" s="61"/>
    </row>
    <row r="7031" spans="6:16">
      <c r="F7031" s="63"/>
      <c r="G7031" s="62"/>
      <c r="I7031" s="61"/>
      <c r="K7031" s="62"/>
      <c r="L7031" s="62"/>
      <c r="P7031" s="61"/>
    </row>
    <row r="7032" spans="6:16">
      <c r="F7032" s="63"/>
      <c r="G7032" s="62"/>
      <c r="I7032" s="61"/>
      <c r="K7032" s="62"/>
      <c r="L7032" s="62"/>
      <c r="P7032" s="61"/>
    </row>
    <row r="7033" spans="6:16">
      <c r="F7033" s="63"/>
      <c r="G7033" s="62"/>
      <c r="I7033" s="61"/>
      <c r="K7033" s="62"/>
      <c r="L7033" s="62"/>
      <c r="P7033" s="61"/>
    </row>
    <row r="7034" spans="6:16">
      <c r="F7034" s="63"/>
      <c r="G7034" s="62"/>
      <c r="I7034" s="61"/>
      <c r="K7034" s="62"/>
      <c r="L7034" s="62"/>
      <c r="P7034" s="61"/>
    </row>
    <row r="7035" spans="6:16">
      <c r="F7035" s="63"/>
      <c r="G7035" s="62"/>
      <c r="I7035" s="61"/>
      <c r="K7035" s="62"/>
      <c r="L7035" s="62"/>
      <c r="P7035" s="61"/>
    </row>
    <row r="7036" spans="6:16">
      <c r="F7036" s="63"/>
      <c r="G7036" s="62"/>
      <c r="I7036" s="61"/>
      <c r="K7036" s="62"/>
      <c r="L7036" s="62"/>
      <c r="P7036" s="61"/>
    </row>
    <row r="7037" spans="6:16">
      <c r="F7037" s="63"/>
      <c r="G7037" s="62"/>
      <c r="I7037" s="61"/>
      <c r="K7037" s="62"/>
      <c r="L7037" s="62"/>
      <c r="P7037" s="61"/>
    </row>
    <row r="7038" spans="6:16">
      <c r="F7038" s="63"/>
      <c r="G7038" s="62"/>
      <c r="I7038" s="61"/>
      <c r="K7038" s="62"/>
      <c r="L7038" s="62"/>
      <c r="P7038" s="61"/>
    </row>
    <row r="7039" spans="6:16">
      <c r="F7039" s="63"/>
      <c r="G7039" s="62"/>
      <c r="I7039" s="61"/>
      <c r="K7039" s="62"/>
      <c r="L7039" s="62"/>
      <c r="P7039" s="61"/>
    </row>
    <row r="7040" spans="6:16">
      <c r="F7040" s="63"/>
      <c r="G7040" s="62"/>
      <c r="I7040" s="61"/>
      <c r="K7040" s="62"/>
      <c r="L7040" s="62"/>
      <c r="P7040" s="61"/>
    </row>
    <row r="7041" spans="6:16">
      <c r="F7041" s="63"/>
      <c r="G7041" s="62"/>
      <c r="I7041" s="61"/>
      <c r="K7041" s="62"/>
      <c r="L7041" s="62"/>
      <c r="P7041" s="61"/>
    </row>
    <row r="7042" spans="6:16">
      <c r="F7042" s="63"/>
      <c r="G7042" s="62"/>
      <c r="I7042" s="61"/>
      <c r="K7042" s="62"/>
      <c r="L7042" s="62"/>
      <c r="P7042" s="61"/>
    </row>
    <row r="7043" spans="6:16">
      <c r="F7043" s="63"/>
      <c r="G7043" s="62"/>
      <c r="I7043" s="61"/>
      <c r="K7043" s="62"/>
      <c r="L7043" s="62"/>
      <c r="P7043" s="61"/>
    </row>
    <row r="7044" spans="6:16">
      <c r="F7044" s="63"/>
      <c r="G7044" s="62"/>
      <c r="I7044" s="61"/>
      <c r="K7044" s="62"/>
      <c r="L7044" s="62"/>
      <c r="P7044" s="61"/>
    </row>
    <row r="7045" spans="6:16">
      <c r="F7045" s="63"/>
      <c r="G7045" s="62"/>
      <c r="I7045" s="61"/>
      <c r="K7045" s="62"/>
      <c r="L7045" s="62"/>
      <c r="P7045" s="61"/>
    </row>
    <row r="7046" spans="6:16">
      <c r="F7046" s="63"/>
      <c r="G7046" s="62"/>
      <c r="I7046" s="61"/>
      <c r="K7046" s="62"/>
      <c r="L7046" s="62"/>
      <c r="P7046" s="61"/>
    </row>
    <row r="7047" spans="6:16">
      <c r="F7047" s="63"/>
      <c r="G7047" s="62"/>
      <c r="I7047" s="61"/>
      <c r="K7047" s="62"/>
      <c r="L7047" s="62"/>
      <c r="P7047" s="61"/>
    </row>
    <row r="7048" spans="6:16">
      <c r="F7048" s="63"/>
      <c r="G7048" s="62"/>
      <c r="I7048" s="61"/>
      <c r="K7048" s="62"/>
      <c r="L7048" s="62"/>
      <c r="P7048" s="61"/>
    </row>
    <row r="7049" spans="6:16">
      <c r="F7049" s="63"/>
      <c r="G7049" s="62"/>
      <c r="I7049" s="61"/>
      <c r="K7049" s="62"/>
      <c r="L7049" s="62"/>
      <c r="P7049" s="61"/>
    </row>
    <row r="7050" spans="6:16">
      <c r="F7050" s="63"/>
      <c r="G7050" s="62"/>
      <c r="I7050" s="61"/>
      <c r="K7050" s="62"/>
      <c r="L7050" s="62"/>
      <c r="P7050" s="61"/>
    </row>
    <row r="7051" spans="6:16">
      <c r="F7051" s="63"/>
      <c r="G7051" s="62"/>
      <c r="I7051" s="61"/>
      <c r="K7051" s="62"/>
      <c r="L7051" s="62"/>
      <c r="P7051" s="61"/>
    </row>
    <row r="7052" spans="6:16">
      <c r="F7052" s="63"/>
      <c r="G7052" s="62"/>
      <c r="I7052" s="61"/>
      <c r="K7052" s="62"/>
      <c r="L7052" s="62"/>
      <c r="P7052" s="61"/>
    </row>
    <row r="7053" spans="6:16">
      <c r="F7053" s="63"/>
      <c r="G7053" s="62"/>
      <c r="I7053" s="61"/>
      <c r="K7053" s="62"/>
      <c r="L7053" s="62"/>
      <c r="P7053" s="61"/>
    </row>
    <row r="7054" spans="6:16">
      <c r="F7054" s="63"/>
      <c r="G7054" s="62"/>
      <c r="I7054" s="61"/>
      <c r="K7054" s="62"/>
      <c r="L7054" s="62"/>
      <c r="P7054" s="61"/>
    </row>
    <row r="7055" spans="6:16">
      <c r="F7055" s="63"/>
      <c r="G7055" s="62"/>
      <c r="I7055" s="61"/>
      <c r="K7055" s="62"/>
      <c r="L7055" s="62"/>
      <c r="P7055" s="61"/>
    </row>
    <row r="7056" spans="6:16">
      <c r="F7056" s="63"/>
      <c r="G7056" s="62"/>
      <c r="I7056" s="61"/>
      <c r="K7056" s="62"/>
      <c r="L7056" s="62"/>
      <c r="P7056" s="61"/>
    </row>
    <row r="7057" spans="6:16">
      <c r="F7057" s="63"/>
      <c r="G7057" s="62"/>
      <c r="I7057" s="61"/>
      <c r="K7057" s="62"/>
      <c r="L7057" s="62"/>
      <c r="P7057" s="61"/>
    </row>
    <row r="7058" spans="6:16">
      <c r="F7058" s="63"/>
      <c r="G7058" s="62"/>
      <c r="I7058" s="61"/>
      <c r="K7058" s="62"/>
      <c r="L7058" s="62"/>
      <c r="P7058" s="61"/>
    </row>
    <row r="7059" spans="6:16">
      <c r="F7059" s="63"/>
      <c r="G7059" s="62"/>
      <c r="I7059" s="61"/>
      <c r="K7059" s="62"/>
      <c r="L7059" s="62"/>
      <c r="P7059" s="61"/>
    </row>
    <row r="7060" spans="6:16">
      <c r="F7060" s="63"/>
      <c r="G7060" s="62"/>
      <c r="I7060" s="61"/>
      <c r="K7060" s="62"/>
      <c r="L7060" s="62"/>
      <c r="P7060" s="61"/>
    </row>
    <row r="7061" spans="6:16">
      <c r="F7061" s="63"/>
      <c r="G7061" s="62"/>
      <c r="I7061" s="61"/>
      <c r="K7061" s="62"/>
      <c r="L7061" s="62"/>
      <c r="P7061" s="61"/>
    </row>
    <row r="7062" spans="6:16">
      <c r="F7062" s="63"/>
      <c r="G7062" s="62"/>
      <c r="I7062" s="61"/>
      <c r="K7062" s="62"/>
      <c r="L7062" s="62"/>
      <c r="P7062" s="61"/>
    </row>
    <row r="7063" spans="6:16">
      <c r="F7063" s="63"/>
      <c r="G7063" s="62"/>
      <c r="I7063" s="61"/>
      <c r="K7063" s="62"/>
      <c r="L7063" s="62"/>
      <c r="P7063" s="61"/>
    </row>
    <row r="7064" spans="6:16">
      <c r="F7064" s="63"/>
      <c r="G7064" s="62"/>
      <c r="I7064" s="61"/>
      <c r="K7064" s="62"/>
      <c r="L7064" s="62"/>
      <c r="P7064" s="61"/>
    </row>
    <row r="7065" spans="6:16">
      <c r="F7065" s="63"/>
      <c r="G7065" s="62"/>
      <c r="I7065" s="61"/>
      <c r="K7065" s="62"/>
      <c r="L7065" s="62"/>
      <c r="P7065" s="61"/>
    </row>
    <row r="7066" spans="6:16">
      <c r="F7066" s="63"/>
      <c r="G7066" s="62"/>
      <c r="I7066" s="61"/>
      <c r="K7066" s="62"/>
      <c r="L7066" s="62"/>
      <c r="P7066" s="61"/>
    </row>
    <row r="7067" spans="6:16">
      <c r="F7067" s="63"/>
      <c r="G7067" s="62"/>
      <c r="I7067" s="61"/>
      <c r="K7067" s="62"/>
      <c r="L7067" s="62"/>
      <c r="P7067" s="61"/>
    </row>
    <row r="7068" spans="6:16">
      <c r="F7068" s="63"/>
      <c r="G7068" s="62"/>
      <c r="I7068" s="61"/>
      <c r="K7068" s="62"/>
      <c r="L7068" s="62"/>
      <c r="P7068" s="61"/>
    </row>
    <row r="7069" spans="6:16">
      <c r="F7069" s="63"/>
      <c r="G7069" s="62"/>
      <c r="I7069" s="61"/>
      <c r="K7069" s="62"/>
      <c r="L7069" s="62"/>
      <c r="P7069" s="61"/>
    </row>
    <row r="7070" spans="6:16">
      <c r="F7070" s="63"/>
      <c r="G7070" s="62"/>
      <c r="I7070" s="61"/>
      <c r="K7070" s="62"/>
      <c r="L7070" s="62"/>
      <c r="P7070" s="61"/>
    </row>
    <row r="7071" spans="6:16">
      <c r="F7071" s="63"/>
      <c r="G7071" s="62"/>
      <c r="I7071" s="61"/>
      <c r="K7071" s="62"/>
      <c r="L7071" s="62"/>
      <c r="P7071" s="61"/>
    </row>
    <row r="7072" spans="6:16">
      <c r="F7072" s="63"/>
      <c r="G7072" s="62"/>
      <c r="I7072" s="61"/>
      <c r="K7072" s="62"/>
      <c r="L7072" s="62"/>
      <c r="P7072" s="61"/>
    </row>
    <row r="7073" spans="6:16">
      <c r="F7073" s="63"/>
      <c r="G7073" s="62"/>
      <c r="I7073" s="61"/>
      <c r="K7073" s="62"/>
      <c r="L7073" s="62"/>
      <c r="P7073" s="61"/>
    </row>
    <row r="7074" spans="6:16">
      <c r="F7074" s="63"/>
      <c r="G7074" s="62"/>
      <c r="I7074" s="61"/>
      <c r="K7074" s="62"/>
      <c r="L7074" s="62"/>
      <c r="P7074" s="61"/>
    </row>
    <row r="7075" spans="6:16">
      <c r="F7075" s="63"/>
      <c r="G7075" s="62"/>
      <c r="I7075" s="61"/>
      <c r="K7075" s="62"/>
      <c r="L7075" s="62"/>
      <c r="P7075" s="61"/>
    </row>
    <row r="7076" spans="6:16">
      <c r="F7076" s="63"/>
      <c r="G7076" s="62"/>
      <c r="I7076" s="61"/>
      <c r="K7076" s="62"/>
      <c r="L7076" s="62"/>
      <c r="P7076" s="61"/>
    </row>
    <row r="7077" spans="6:16">
      <c r="F7077" s="63"/>
      <c r="G7077" s="62"/>
      <c r="I7077" s="61"/>
      <c r="K7077" s="62"/>
      <c r="L7077" s="62"/>
      <c r="P7077" s="61"/>
    </row>
    <row r="7078" spans="6:16">
      <c r="F7078" s="63"/>
      <c r="G7078" s="62"/>
      <c r="I7078" s="61"/>
      <c r="K7078" s="62"/>
      <c r="L7078" s="62"/>
      <c r="P7078" s="61"/>
    </row>
    <row r="7079" spans="6:16">
      <c r="F7079" s="63"/>
      <c r="G7079" s="62"/>
      <c r="I7079" s="61"/>
      <c r="K7079" s="62"/>
      <c r="L7079" s="62"/>
      <c r="P7079" s="61"/>
    </row>
    <row r="7080" spans="6:16">
      <c r="F7080" s="63"/>
      <c r="G7080" s="62"/>
      <c r="I7080" s="61"/>
      <c r="K7080" s="62"/>
      <c r="L7080" s="62"/>
      <c r="P7080" s="61"/>
    </row>
    <row r="7081" spans="6:16">
      <c r="F7081" s="63"/>
      <c r="G7081" s="62"/>
      <c r="I7081" s="61"/>
      <c r="K7081" s="62"/>
      <c r="L7081" s="62"/>
      <c r="P7081" s="61"/>
    </row>
    <row r="7082" spans="6:16">
      <c r="F7082" s="63"/>
      <c r="G7082" s="62"/>
      <c r="I7082" s="61"/>
      <c r="K7082" s="62"/>
      <c r="L7082" s="62"/>
      <c r="P7082" s="61"/>
    </row>
    <row r="7083" spans="6:16">
      <c r="F7083" s="63"/>
      <c r="G7083" s="62"/>
      <c r="I7083" s="61"/>
      <c r="K7083" s="62"/>
      <c r="L7083" s="62"/>
      <c r="P7083" s="61"/>
    </row>
    <row r="7084" spans="6:16">
      <c r="F7084" s="63"/>
      <c r="G7084" s="62"/>
      <c r="I7084" s="61"/>
      <c r="K7084" s="62"/>
      <c r="L7084" s="62"/>
      <c r="P7084" s="61"/>
    </row>
    <row r="7085" spans="6:16">
      <c r="F7085" s="63"/>
      <c r="G7085" s="62"/>
      <c r="I7085" s="61"/>
      <c r="K7085" s="62"/>
      <c r="L7085" s="62"/>
      <c r="P7085" s="61"/>
    </row>
    <row r="7086" spans="6:16">
      <c r="F7086" s="63"/>
      <c r="G7086" s="62"/>
      <c r="I7086" s="61"/>
      <c r="K7086" s="62"/>
      <c r="L7086" s="62"/>
      <c r="P7086" s="61"/>
    </row>
    <row r="7087" spans="6:16">
      <c r="F7087" s="63"/>
      <c r="G7087" s="62"/>
      <c r="I7087" s="61"/>
      <c r="K7087" s="62"/>
      <c r="L7087" s="62"/>
      <c r="P7087" s="61"/>
    </row>
    <row r="7088" spans="6:16">
      <c r="F7088" s="63"/>
      <c r="G7088" s="62"/>
      <c r="I7088" s="61"/>
      <c r="K7088" s="62"/>
      <c r="L7088" s="62"/>
      <c r="P7088" s="61"/>
    </row>
    <row r="7089" spans="6:16">
      <c r="F7089" s="63"/>
      <c r="G7089" s="62"/>
      <c r="I7089" s="61"/>
      <c r="K7089" s="62"/>
      <c r="L7089" s="62"/>
      <c r="P7089" s="61"/>
    </row>
    <row r="7090" spans="6:16">
      <c r="F7090" s="63"/>
      <c r="G7090" s="62"/>
      <c r="I7090" s="61"/>
      <c r="K7090" s="62"/>
      <c r="L7090" s="62"/>
      <c r="P7090" s="61"/>
    </row>
    <row r="7091" spans="6:16">
      <c r="F7091" s="63"/>
      <c r="G7091" s="62"/>
      <c r="I7091" s="61"/>
      <c r="K7091" s="62"/>
      <c r="L7091" s="62"/>
      <c r="P7091" s="61"/>
    </row>
    <row r="7092" spans="6:16">
      <c r="F7092" s="63"/>
      <c r="G7092" s="62"/>
      <c r="I7092" s="61"/>
      <c r="K7092" s="62"/>
      <c r="L7092" s="62"/>
      <c r="P7092" s="61"/>
    </row>
    <row r="7093" spans="6:16">
      <c r="F7093" s="63"/>
      <c r="G7093" s="62"/>
      <c r="I7093" s="61"/>
      <c r="K7093" s="62"/>
      <c r="L7093" s="62"/>
      <c r="P7093" s="61"/>
    </row>
    <row r="7094" spans="6:16">
      <c r="F7094" s="63"/>
      <c r="G7094" s="62"/>
      <c r="I7094" s="61"/>
      <c r="K7094" s="62"/>
      <c r="L7094" s="62"/>
      <c r="P7094" s="61"/>
    </row>
    <row r="7095" spans="6:16">
      <c r="F7095" s="63"/>
      <c r="G7095" s="62"/>
      <c r="I7095" s="61"/>
      <c r="K7095" s="62"/>
      <c r="L7095" s="62"/>
      <c r="P7095" s="61"/>
    </row>
    <row r="7096" spans="6:16">
      <c r="F7096" s="63"/>
      <c r="G7096" s="62"/>
      <c r="I7096" s="61"/>
      <c r="K7096" s="62"/>
      <c r="L7096" s="62"/>
      <c r="P7096" s="61"/>
    </row>
    <row r="7097" spans="6:16">
      <c r="F7097" s="63"/>
      <c r="G7097" s="62"/>
      <c r="I7097" s="61"/>
      <c r="K7097" s="62"/>
      <c r="L7097" s="62"/>
      <c r="P7097" s="61"/>
    </row>
    <row r="7098" spans="6:16">
      <c r="F7098" s="63"/>
      <c r="G7098" s="62"/>
      <c r="I7098" s="61"/>
      <c r="K7098" s="62"/>
      <c r="L7098" s="62"/>
      <c r="P7098" s="61"/>
    </row>
    <row r="7099" spans="6:16">
      <c r="F7099" s="63"/>
      <c r="G7099" s="62"/>
      <c r="I7099" s="61"/>
      <c r="K7099" s="62"/>
      <c r="L7099" s="62"/>
      <c r="P7099" s="61"/>
    </row>
    <row r="7100" spans="6:16">
      <c r="F7100" s="63"/>
      <c r="G7100" s="62"/>
      <c r="I7100" s="61"/>
      <c r="K7100" s="62"/>
      <c r="L7100" s="62"/>
      <c r="P7100" s="61"/>
    </row>
    <row r="7101" spans="6:16">
      <c r="F7101" s="63"/>
      <c r="G7101" s="62"/>
      <c r="I7101" s="61"/>
      <c r="K7101" s="62"/>
      <c r="L7101" s="62"/>
      <c r="P7101" s="61"/>
    </row>
    <row r="7102" spans="6:16">
      <c r="F7102" s="63"/>
      <c r="G7102" s="62"/>
      <c r="I7102" s="61"/>
      <c r="K7102" s="62"/>
      <c r="L7102" s="62"/>
      <c r="P7102" s="61"/>
    </row>
    <row r="7103" spans="6:16">
      <c r="F7103" s="63"/>
      <c r="G7103" s="62"/>
      <c r="I7103" s="61"/>
      <c r="K7103" s="62"/>
      <c r="L7103" s="62"/>
      <c r="P7103" s="61"/>
    </row>
    <row r="7104" spans="6:16">
      <c r="F7104" s="63"/>
      <c r="G7104" s="62"/>
      <c r="I7104" s="61"/>
      <c r="K7104" s="62"/>
      <c r="L7104" s="62"/>
      <c r="P7104" s="61"/>
    </row>
    <row r="7105" spans="6:16">
      <c r="F7105" s="63"/>
      <c r="G7105" s="62"/>
      <c r="I7105" s="61"/>
      <c r="K7105" s="62"/>
      <c r="L7105" s="62"/>
      <c r="P7105" s="61"/>
    </row>
    <row r="7106" spans="6:16">
      <c r="F7106" s="63"/>
      <c r="G7106" s="62"/>
      <c r="I7106" s="61"/>
      <c r="K7106" s="62"/>
      <c r="L7106" s="62"/>
      <c r="P7106" s="61"/>
    </row>
    <row r="7107" spans="6:16">
      <c r="F7107" s="63"/>
      <c r="G7107" s="62"/>
      <c r="I7107" s="61"/>
      <c r="K7107" s="62"/>
      <c r="L7107" s="62"/>
      <c r="P7107" s="61"/>
    </row>
    <row r="7108" spans="6:16">
      <c r="F7108" s="63"/>
      <c r="G7108" s="62"/>
      <c r="I7108" s="61"/>
      <c r="K7108" s="62"/>
      <c r="L7108" s="62"/>
      <c r="P7108" s="61"/>
    </row>
    <row r="7109" spans="6:16">
      <c r="F7109" s="63"/>
      <c r="G7109" s="62"/>
      <c r="I7109" s="61"/>
      <c r="K7109" s="62"/>
      <c r="L7109" s="62"/>
      <c r="P7109" s="61"/>
    </row>
    <row r="7110" spans="6:16">
      <c r="F7110" s="63"/>
      <c r="G7110" s="62"/>
      <c r="I7110" s="61"/>
      <c r="K7110" s="62"/>
      <c r="L7110" s="62"/>
      <c r="P7110" s="61"/>
    </row>
    <row r="7111" spans="6:16">
      <c r="F7111" s="63"/>
      <c r="G7111" s="62"/>
      <c r="I7111" s="61"/>
      <c r="K7111" s="62"/>
      <c r="L7111" s="62"/>
      <c r="P7111" s="61"/>
    </row>
    <row r="7112" spans="6:16">
      <c r="F7112" s="63"/>
      <c r="G7112" s="62"/>
      <c r="I7112" s="61"/>
      <c r="K7112" s="62"/>
      <c r="L7112" s="62"/>
      <c r="P7112" s="61"/>
    </row>
    <row r="7113" spans="6:16">
      <c r="F7113" s="63"/>
      <c r="G7113" s="62"/>
      <c r="I7113" s="61"/>
      <c r="K7113" s="62"/>
      <c r="L7113" s="62"/>
      <c r="P7113" s="61"/>
    </row>
    <row r="7114" spans="6:16">
      <c r="F7114" s="63"/>
      <c r="G7114" s="62"/>
      <c r="I7114" s="61"/>
      <c r="K7114" s="62"/>
      <c r="L7114" s="62"/>
      <c r="P7114" s="61"/>
    </row>
    <row r="7115" spans="6:16">
      <c r="F7115" s="63"/>
      <c r="G7115" s="62"/>
      <c r="I7115" s="61"/>
      <c r="K7115" s="62"/>
      <c r="L7115" s="62"/>
      <c r="P7115" s="61"/>
    </row>
    <row r="7116" spans="6:16">
      <c r="F7116" s="63"/>
      <c r="G7116" s="62"/>
      <c r="I7116" s="61"/>
      <c r="K7116" s="62"/>
      <c r="L7116" s="62"/>
      <c r="P7116" s="61"/>
    </row>
    <row r="7117" spans="6:16">
      <c r="F7117" s="63"/>
      <c r="G7117" s="62"/>
      <c r="I7117" s="61"/>
      <c r="K7117" s="62"/>
      <c r="L7117" s="62"/>
      <c r="P7117" s="61"/>
    </row>
    <row r="7118" spans="6:16">
      <c r="F7118" s="63"/>
      <c r="G7118" s="62"/>
      <c r="I7118" s="61"/>
      <c r="K7118" s="62"/>
      <c r="L7118" s="62"/>
      <c r="P7118" s="61"/>
    </row>
    <row r="7119" spans="6:16">
      <c r="F7119" s="63"/>
      <c r="G7119" s="62"/>
      <c r="I7119" s="61"/>
      <c r="K7119" s="62"/>
      <c r="L7119" s="62"/>
      <c r="P7119" s="61"/>
    </row>
    <row r="7120" spans="6:16">
      <c r="F7120" s="63"/>
      <c r="G7120" s="62"/>
      <c r="I7120" s="61"/>
      <c r="K7120" s="62"/>
      <c r="L7120" s="62"/>
      <c r="P7120" s="61"/>
    </row>
    <row r="7121" spans="6:16">
      <c r="F7121" s="63"/>
      <c r="G7121" s="62"/>
      <c r="I7121" s="61"/>
      <c r="K7121" s="62"/>
      <c r="L7121" s="62"/>
      <c r="P7121" s="61"/>
    </row>
    <row r="7122" spans="6:16">
      <c r="F7122" s="63"/>
      <c r="G7122" s="62"/>
      <c r="I7122" s="61"/>
      <c r="K7122" s="62"/>
      <c r="L7122" s="62"/>
      <c r="P7122" s="61"/>
    </row>
    <row r="7123" spans="6:16">
      <c r="F7123" s="63"/>
      <c r="G7123" s="62"/>
      <c r="I7123" s="61"/>
      <c r="K7123" s="62"/>
      <c r="L7123" s="62"/>
      <c r="P7123" s="61"/>
    </row>
    <row r="7124" spans="6:16">
      <c r="F7124" s="63"/>
      <c r="G7124" s="62"/>
      <c r="I7124" s="61"/>
      <c r="K7124" s="62"/>
      <c r="L7124" s="62"/>
      <c r="P7124" s="61"/>
    </row>
    <row r="7125" spans="6:16">
      <c r="F7125" s="63"/>
      <c r="G7125" s="62"/>
      <c r="I7125" s="61"/>
      <c r="K7125" s="62"/>
      <c r="L7125" s="62"/>
      <c r="P7125" s="61"/>
    </row>
    <row r="7126" spans="6:16">
      <c r="F7126" s="63"/>
      <c r="G7126" s="62"/>
      <c r="I7126" s="61"/>
      <c r="K7126" s="62"/>
      <c r="L7126" s="62"/>
      <c r="P7126" s="61"/>
    </row>
    <row r="7127" spans="6:16">
      <c r="F7127" s="63"/>
      <c r="G7127" s="62"/>
      <c r="I7127" s="61"/>
      <c r="K7127" s="62"/>
      <c r="L7127" s="62"/>
      <c r="P7127" s="61"/>
    </row>
    <row r="7128" spans="6:16">
      <c r="F7128" s="63"/>
      <c r="G7128" s="62"/>
      <c r="I7128" s="61"/>
      <c r="K7128" s="62"/>
      <c r="L7128" s="62"/>
      <c r="P7128" s="61"/>
    </row>
    <row r="7129" spans="6:16">
      <c r="F7129" s="63"/>
      <c r="G7129" s="62"/>
      <c r="I7129" s="61"/>
      <c r="K7129" s="62"/>
      <c r="L7129" s="62"/>
      <c r="P7129" s="61"/>
    </row>
    <row r="7130" spans="6:16">
      <c r="F7130" s="63"/>
      <c r="G7130" s="62"/>
      <c r="I7130" s="61"/>
      <c r="K7130" s="62"/>
      <c r="L7130" s="62"/>
      <c r="P7130" s="61"/>
    </row>
    <row r="7131" spans="6:16">
      <c r="F7131" s="63"/>
      <c r="G7131" s="62"/>
      <c r="I7131" s="61"/>
      <c r="K7131" s="62"/>
      <c r="L7131" s="62"/>
      <c r="P7131" s="61"/>
    </row>
    <row r="7132" spans="6:16">
      <c r="F7132" s="63"/>
      <c r="G7132" s="62"/>
      <c r="I7132" s="61"/>
      <c r="K7132" s="62"/>
      <c r="L7132" s="62"/>
      <c r="P7132" s="61"/>
    </row>
    <row r="7133" spans="6:16">
      <c r="F7133" s="63"/>
      <c r="G7133" s="62"/>
      <c r="I7133" s="61"/>
      <c r="K7133" s="62"/>
      <c r="L7133" s="62"/>
      <c r="P7133" s="61"/>
    </row>
    <row r="7134" spans="6:16">
      <c r="F7134" s="63"/>
      <c r="G7134" s="62"/>
      <c r="I7134" s="61"/>
      <c r="K7134" s="62"/>
      <c r="L7134" s="62"/>
      <c r="P7134" s="61"/>
    </row>
    <row r="7135" spans="6:16">
      <c r="F7135" s="63"/>
      <c r="G7135" s="62"/>
      <c r="I7135" s="61"/>
      <c r="K7135" s="62"/>
      <c r="L7135" s="62"/>
      <c r="P7135" s="61"/>
    </row>
    <row r="7136" spans="6:16">
      <c r="F7136" s="63"/>
      <c r="G7136" s="62"/>
      <c r="I7136" s="61"/>
      <c r="K7136" s="62"/>
      <c r="L7136" s="62"/>
      <c r="P7136" s="61"/>
    </row>
    <row r="7137" spans="6:16">
      <c r="F7137" s="63"/>
      <c r="G7137" s="62"/>
      <c r="I7137" s="61"/>
      <c r="K7137" s="62"/>
      <c r="L7137" s="62"/>
      <c r="P7137" s="61"/>
    </row>
    <row r="7138" spans="6:16">
      <c r="F7138" s="63"/>
      <c r="G7138" s="62"/>
      <c r="I7138" s="61"/>
      <c r="K7138" s="62"/>
      <c r="L7138" s="62"/>
      <c r="P7138" s="61"/>
    </row>
    <row r="7139" spans="6:16">
      <c r="F7139" s="63"/>
      <c r="G7139" s="62"/>
      <c r="I7139" s="61"/>
      <c r="K7139" s="62"/>
      <c r="L7139" s="62"/>
      <c r="P7139" s="61"/>
    </row>
    <row r="7140" spans="6:16">
      <c r="F7140" s="63"/>
      <c r="G7140" s="62"/>
      <c r="I7140" s="61"/>
      <c r="K7140" s="62"/>
      <c r="L7140" s="62"/>
      <c r="P7140" s="61"/>
    </row>
    <row r="7141" spans="6:16">
      <c r="F7141" s="63"/>
      <c r="G7141" s="62"/>
      <c r="I7141" s="61"/>
      <c r="K7141" s="62"/>
      <c r="L7141" s="62"/>
      <c r="P7141" s="61"/>
    </row>
    <row r="7142" spans="6:16">
      <c r="F7142" s="63"/>
      <c r="G7142" s="62"/>
      <c r="I7142" s="61"/>
      <c r="K7142" s="62"/>
      <c r="L7142" s="62"/>
      <c r="P7142" s="61"/>
    </row>
    <row r="7143" spans="6:16">
      <c r="F7143" s="63"/>
      <c r="G7143" s="62"/>
      <c r="I7143" s="61"/>
      <c r="K7143" s="62"/>
      <c r="L7143" s="62"/>
      <c r="P7143" s="61"/>
    </row>
    <row r="7144" spans="6:16">
      <c r="F7144" s="63"/>
      <c r="G7144" s="62"/>
      <c r="I7144" s="61"/>
      <c r="K7144" s="62"/>
      <c r="L7144" s="62"/>
      <c r="P7144" s="61"/>
    </row>
    <row r="7145" spans="6:16">
      <c r="F7145" s="63"/>
      <c r="G7145" s="62"/>
      <c r="I7145" s="61"/>
      <c r="K7145" s="62"/>
      <c r="L7145" s="62"/>
      <c r="P7145" s="61"/>
    </row>
    <row r="7146" spans="6:16">
      <c r="F7146" s="63"/>
      <c r="G7146" s="62"/>
      <c r="I7146" s="61"/>
      <c r="K7146" s="62"/>
      <c r="L7146" s="62"/>
      <c r="P7146" s="61"/>
    </row>
    <row r="7147" spans="6:16">
      <c r="F7147" s="63"/>
      <c r="G7147" s="62"/>
      <c r="I7147" s="61"/>
      <c r="K7147" s="62"/>
      <c r="L7147" s="62"/>
      <c r="P7147" s="61"/>
    </row>
    <row r="7148" spans="6:16">
      <c r="F7148" s="63"/>
      <c r="G7148" s="62"/>
      <c r="I7148" s="61"/>
      <c r="K7148" s="62"/>
      <c r="L7148" s="62"/>
      <c r="P7148" s="61"/>
    </row>
    <row r="7149" spans="6:16">
      <c r="F7149" s="63"/>
      <c r="G7149" s="62"/>
      <c r="I7149" s="61"/>
      <c r="K7149" s="62"/>
      <c r="L7149" s="62"/>
      <c r="P7149" s="61"/>
    </row>
    <row r="7150" spans="6:16">
      <c r="F7150" s="63"/>
      <c r="G7150" s="62"/>
      <c r="I7150" s="61"/>
      <c r="K7150" s="62"/>
      <c r="L7150" s="62"/>
      <c r="P7150" s="61"/>
    </row>
    <row r="7151" spans="6:16">
      <c r="F7151" s="63"/>
      <c r="G7151" s="62"/>
      <c r="I7151" s="61"/>
      <c r="K7151" s="62"/>
      <c r="L7151" s="62"/>
      <c r="P7151" s="61"/>
    </row>
    <row r="7152" spans="6:16">
      <c r="F7152" s="63"/>
      <c r="G7152" s="62"/>
      <c r="I7152" s="61"/>
      <c r="K7152" s="62"/>
      <c r="L7152" s="62"/>
      <c r="P7152" s="61"/>
    </row>
    <row r="7153" spans="6:16">
      <c r="F7153" s="63"/>
      <c r="G7153" s="62"/>
      <c r="I7153" s="61"/>
      <c r="K7153" s="62"/>
      <c r="L7153" s="62"/>
      <c r="P7153" s="61"/>
    </row>
    <row r="7154" spans="6:16">
      <c r="F7154" s="63"/>
      <c r="G7154" s="62"/>
      <c r="I7154" s="61"/>
      <c r="K7154" s="62"/>
      <c r="L7154" s="62"/>
      <c r="P7154" s="61"/>
    </row>
    <row r="7155" spans="6:16">
      <c r="F7155" s="63"/>
      <c r="G7155" s="62"/>
      <c r="I7155" s="61"/>
      <c r="K7155" s="62"/>
      <c r="L7155" s="62"/>
      <c r="P7155" s="61"/>
    </row>
    <row r="7156" spans="6:16">
      <c r="F7156" s="63"/>
      <c r="G7156" s="62"/>
      <c r="I7156" s="61"/>
      <c r="K7156" s="62"/>
      <c r="L7156" s="62"/>
      <c r="P7156" s="61"/>
    </row>
    <row r="7157" spans="6:16">
      <c r="F7157" s="63"/>
      <c r="G7157" s="62"/>
      <c r="I7157" s="61"/>
      <c r="K7157" s="62"/>
      <c r="L7157" s="62"/>
      <c r="P7157" s="61"/>
    </row>
    <row r="7158" spans="6:16">
      <c r="F7158" s="63"/>
      <c r="G7158" s="62"/>
      <c r="I7158" s="61"/>
      <c r="K7158" s="62"/>
      <c r="L7158" s="62"/>
      <c r="P7158" s="61"/>
    </row>
    <row r="7159" spans="6:16">
      <c r="F7159" s="63"/>
      <c r="G7159" s="62"/>
      <c r="I7159" s="61"/>
      <c r="K7159" s="62"/>
      <c r="L7159" s="62"/>
      <c r="P7159" s="61"/>
    </row>
    <row r="7160" spans="6:16">
      <c r="F7160" s="63"/>
      <c r="G7160" s="62"/>
      <c r="I7160" s="61"/>
      <c r="K7160" s="62"/>
      <c r="L7160" s="62"/>
      <c r="P7160" s="61"/>
    </row>
    <row r="7161" spans="6:16">
      <c r="F7161" s="63"/>
      <c r="G7161" s="62"/>
      <c r="I7161" s="61"/>
      <c r="K7161" s="62"/>
      <c r="L7161" s="62"/>
      <c r="P7161" s="61"/>
    </row>
    <row r="7162" spans="6:16">
      <c r="F7162" s="63"/>
      <c r="G7162" s="62"/>
      <c r="I7162" s="61"/>
      <c r="K7162" s="62"/>
      <c r="L7162" s="62"/>
      <c r="P7162" s="61"/>
    </row>
    <row r="7163" spans="6:16">
      <c r="F7163" s="63"/>
      <c r="G7163" s="62"/>
      <c r="I7163" s="61"/>
      <c r="K7163" s="62"/>
      <c r="L7163" s="62"/>
      <c r="P7163" s="61"/>
    </row>
    <row r="7164" spans="6:16">
      <c r="F7164" s="63"/>
      <c r="G7164" s="62"/>
      <c r="I7164" s="61"/>
      <c r="K7164" s="62"/>
      <c r="L7164" s="62"/>
      <c r="P7164" s="61"/>
    </row>
    <row r="7165" spans="6:16">
      <c r="F7165" s="63"/>
      <c r="G7165" s="62"/>
      <c r="I7165" s="61"/>
      <c r="K7165" s="62"/>
      <c r="L7165" s="62"/>
      <c r="P7165" s="61"/>
    </row>
    <row r="7166" spans="6:16">
      <c r="F7166" s="63"/>
      <c r="G7166" s="62"/>
      <c r="I7166" s="61"/>
      <c r="K7166" s="62"/>
      <c r="L7166" s="62"/>
      <c r="P7166" s="61"/>
    </row>
    <row r="7167" spans="6:16">
      <c r="F7167" s="63"/>
      <c r="G7167" s="62"/>
      <c r="I7167" s="61"/>
      <c r="K7167" s="62"/>
      <c r="L7167" s="62"/>
      <c r="P7167" s="61"/>
    </row>
    <row r="7168" spans="6:16">
      <c r="F7168" s="63"/>
      <c r="G7168" s="62"/>
      <c r="I7168" s="61"/>
      <c r="K7168" s="62"/>
      <c r="L7168" s="62"/>
      <c r="P7168" s="61"/>
    </row>
    <row r="7169" spans="6:16">
      <c r="F7169" s="63"/>
      <c r="G7169" s="62"/>
      <c r="I7169" s="61"/>
      <c r="K7169" s="62"/>
      <c r="L7169" s="62"/>
      <c r="P7169" s="61"/>
    </row>
    <row r="7170" spans="6:16">
      <c r="F7170" s="63"/>
      <c r="G7170" s="62"/>
      <c r="I7170" s="61"/>
      <c r="K7170" s="62"/>
      <c r="L7170" s="62"/>
      <c r="P7170" s="61"/>
    </row>
    <row r="7171" spans="6:16">
      <c r="F7171" s="63"/>
      <c r="G7171" s="62"/>
      <c r="I7171" s="61"/>
      <c r="K7171" s="62"/>
      <c r="L7171" s="62"/>
      <c r="P7171" s="61"/>
    </row>
    <row r="7172" spans="6:16">
      <c r="F7172" s="63"/>
      <c r="G7172" s="62"/>
      <c r="I7172" s="61"/>
      <c r="K7172" s="62"/>
      <c r="L7172" s="62"/>
      <c r="P7172" s="61"/>
    </row>
    <row r="7173" spans="6:16">
      <c r="F7173" s="63"/>
      <c r="G7173" s="62"/>
      <c r="I7173" s="61"/>
      <c r="K7173" s="62"/>
      <c r="L7173" s="62"/>
      <c r="P7173" s="61"/>
    </row>
    <row r="7174" spans="6:16">
      <c r="F7174" s="63"/>
      <c r="G7174" s="62"/>
      <c r="I7174" s="61"/>
      <c r="K7174" s="62"/>
      <c r="L7174" s="62"/>
      <c r="P7174" s="61"/>
    </row>
    <row r="7175" spans="6:16">
      <c r="F7175" s="63"/>
      <c r="G7175" s="62"/>
      <c r="I7175" s="61"/>
      <c r="K7175" s="62"/>
      <c r="L7175" s="62"/>
      <c r="P7175" s="61"/>
    </row>
    <row r="7176" spans="6:16">
      <c r="F7176" s="63"/>
      <c r="G7176" s="62"/>
      <c r="I7176" s="61"/>
      <c r="K7176" s="62"/>
      <c r="L7176" s="62"/>
      <c r="P7176" s="61"/>
    </row>
    <row r="7177" spans="6:16">
      <c r="F7177" s="63"/>
      <c r="G7177" s="62"/>
      <c r="I7177" s="61"/>
      <c r="K7177" s="62"/>
      <c r="L7177" s="62"/>
      <c r="P7177" s="61"/>
    </row>
    <row r="7178" spans="6:16">
      <c r="F7178" s="63"/>
      <c r="G7178" s="62"/>
      <c r="I7178" s="61"/>
      <c r="K7178" s="62"/>
      <c r="L7178" s="62"/>
      <c r="P7178" s="61"/>
    </row>
    <row r="7179" spans="6:16">
      <c r="F7179" s="63"/>
      <c r="G7179" s="62"/>
      <c r="I7179" s="61"/>
      <c r="K7179" s="62"/>
      <c r="L7179" s="62"/>
      <c r="P7179" s="61"/>
    </row>
    <row r="7180" spans="6:16">
      <c r="F7180" s="63"/>
      <c r="G7180" s="62"/>
      <c r="I7180" s="61"/>
      <c r="K7180" s="62"/>
      <c r="L7180" s="62"/>
      <c r="P7180" s="61"/>
    </row>
    <row r="7181" spans="6:16">
      <c r="F7181" s="63"/>
      <c r="G7181" s="62"/>
      <c r="I7181" s="61"/>
      <c r="K7181" s="62"/>
      <c r="L7181" s="62"/>
      <c r="P7181" s="61"/>
    </row>
    <row r="7182" spans="6:16">
      <c r="F7182" s="63"/>
      <c r="G7182" s="62"/>
      <c r="I7182" s="61"/>
      <c r="K7182" s="62"/>
      <c r="L7182" s="62"/>
      <c r="P7182" s="61"/>
    </row>
    <row r="7183" spans="6:16">
      <c r="F7183" s="63"/>
      <c r="G7183" s="62"/>
      <c r="I7183" s="61"/>
      <c r="K7183" s="62"/>
      <c r="L7183" s="62"/>
      <c r="P7183" s="61"/>
    </row>
    <row r="7184" spans="6:16">
      <c r="F7184" s="63"/>
      <c r="G7184" s="62"/>
      <c r="I7184" s="61"/>
      <c r="K7184" s="62"/>
      <c r="L7184" s="62"/>
      <c r="P7184" s="61"/>
    </row>
    <row r="7185" spans="6:16">
      <c r="F7185" s="63"/>
      <c r="G7185" s="62"/>
      <c r="I7185" s="61"/>
      <c r="K7185" s="62"/>
      <c r="L7185" s="62"/>
      <c r="P7185" s="61"/>
    </row>
    <row r="7186" spans="6:16">
      <c r="F7186" s="63"/>
      <c r="G7186" s="62"/>
      <c r="I7186" s="61"/>
      <c r="K7186" s="62"/>
      <c r="L7186" s="62"/>
      <c r="P7186" s="61"/>
    </row>
    <row r="7187" spans="6:16">
      <c r="F7187" s="63"/>
      <c r="G7187" s="62"/>
      <c r="I7187" s="61"/>
      <c r="K7187" s="62"/>
      <c r="L7187" s="62"/>
      <c r="P7187" s="61"/>
    </row>
    <row r="7188" spans="6:16">
      <c r="F7188" s="63"/>
      <c r="G7188" s="62"/>
      <c r="I7188" s="61"/>
      <c r="K7188" s="62"/>
      <c r="L7188" s="62"/>
      <c r="P7188" s="61"/>
    </row>
    <row r="7189" spans="6:16">
      <c r="F7189" s="63"/>
      <c r="G7189" s="62"/>
      <c r="I7189" s="61"/>
      <c r="K7189" s="62"/>
      <c r="L7189" s="62"/>
      <c r="P7189" s="61"/>
    </row>
    <row r="7190" spans="6:16">
      <c r="F7190" s="63"/>
      <c r="G7190" s="62"/>
      <c r="I7190" s="61"/>
      <c r="K7190" s="62"/>
      <c r="L7190" s="62"/>
      <c r="P7190" s="61"/>
    </row>
    <row r="7191" spans="6:16">
      <c r="F7191" s="63"/>
      <c r="G7191" s="62"/>
      <c r="I7191" s="61"/>
      <c r="K7191" s="62"/>
      <c r="L7191" s="62"/>
      <c r="P7191" s="61"/>
    </row>
    <row r="7192" spans="6:16">
      <c r="F7192" s="63"/>
      <c r="G7192" s="62"/>
      <c r="I7192" s="61"/>
      <c r="K7192" s="62"/>
      <c r="L7192" s="62"/>
      <c r="P7192" s="61"/>
    </row>
    <row r="7193" spans="6:16">
      <c r="F7193" s="63"/>
      <c r="G7193" s="62"/>
      <c r="I7193" s="61"/>
      <c r="K7193" s="62"/>
      <c r="L7193" s="62"/>
      <c r="P7193" s="61"/>
    </row>
    <row r="7194" spans="6:16">
      <c r="F7194" s="63"/>
      <c r="G7194" s="62"/>
      <c r="I7194" s="61"/>
      <c r="K7194" s="62"/>
      <c r="L7194" s="62"/>
      <c r="P7194" s="61"/>
    </row>
    <row r="7195" spans="6:16">
      <c r="F7195" s="63"/>
      <c r="G7195" s="62"/>
      <c r="I7195" s="61"/>
      <c r="K7195" s="62"/>
      <c r="L7195" s="62"/>
      <c r="P7195" s="61"/>
    </row>
    <row r="7196" spans="6:16">
      <c r="F7196" s="63"/>
      <c r="G7196" s="62"/>
      <c r="I7196" s="61"/>
      <c r="K7196" s="62"/>
      <c r="L7196" s="62"/>
      <c r="P7196" s="61"/>
    </row>
    <row r="7197" spans="6:16">
      <c r="F7197" s="63"/>
      <c r="G7197" s="62"/>
      <c r="I7197" s="61"/>
      <c r="K7197" s="62"/>
      <c r="L7197" s="62"/>
      <c r="P7197" s="61"/>
    </row>
    <row r="7198" spans="6:16">
      <c r="F7198" s="63"/>
      <c r="G7198" s="62"/>
      <c r="I7198" s="61"/>
      <c r="K7198" s="62"/>
      <c r="L7198" s="62"/>
      <c r="P7198" s="61"/>
    </row>
    <row r="7199" spans="6:16">
      <c r="F7199" s="63"/>
      <c r="G7199" s="62"/>
      <c r="I7199" s="61"/>
      <c r="K7199" s="62"/>
      <c r="L7199" s="62"/>
      <c r="P7199" s="61"/>
    </row>
    <row r="7200" spans="6:16">
      <c r="F7200" s="63"/>
      <c r="G7200" s="62"/>
      <c r="I7200" s="61"/>
      <c r="K7200" s="62"/>
      <c r="L7200" s="62"/>
      <c r="P7200" s="61"/>
    </row>
    <row r="7201" spans="6:16">
      <c r="F7201" s="63"/>
      <c r="G7201" s="62"/>
      <c r="I7201" s="61"/>
      <c r="K7201" s="62"/>
      <c r="L7201" s="62"/>
      <c r="P7201" s="61"/>
    </row>
    <row r="7202" spans="6:16">
      <c r="F7202" s="63"/>
      <c r="G7202" s="62"/>
      <c r="I7202" s="61"/>
      <c r="K7202" s="62"/>
      <c r="L7202" s="62"/>
      <c r="P7202" s="61"/>
    </row>
    <row r="7203" spans="6:16">
      <c r="F7203" s="63"/>
      <c r="G7203" s="62"/>
      <c r="I7203" s="61"/>
      <c r="K7203" s="62"/>
      <c r="L7203" s="62"/>
      <c r="P7203" s="61"/>
    </row>
    <row r="7204" spans="6:16">
      <c r="F7204" s="63"/>
      <c r="G7204" s="62"/>
      <c r="I7204" s="61"/>
      <c r="K7204" s="62"/>
      <c r="L7204" s="62"/>
      <c r="P7204" s="61"/>
    </row>
    <row r="7205" spans="6:16">
      <c r="F7205" s="63"/>
      <c r="G7205" s="62"/>
      <c r="I7205" s="61"/>
      <c r="K7205" s="62"/>
      <c r="L7205" s="62"/>
      <c r="P7205" s="61"/>
    </row>
    <row r="7206" spans="6:16">
      <c r="F7206" s="63"/>
      <c r="G7206" s="62"/>
      <c r="I7206" s="61"/>
      <c r="K7206" s="62"/>
      <c r="L7206" s="62"/>
      <c r="P7206" s="61"/>
    </row>
    <row r="7207" spans="6:16">
      <c r="F7207" s="63"/>
      <c r="G7207" s="62"/>
      <c r="I7207" s="61"/>
      <c r="K7207" s="62"/>
      <c r="L7207" s="62"/>
      <c r="P7207" s="61"/>
    </row>
    <row r="7208" spans="6:16">
      <c r="F7208" s="63"/>
      <c r="G7208" s="62"/>
      <c r="I7208" s="61"/>
      <c r="K7208" s="62"/>
      <c r="L7208" s="62"/>
      <c r="P7208" s="61"/>
    </row>
    <row r="7209" spans="6:16">
      <c r="F7209" s="63"/>
      <c r="G7209" s="62"/>
      <c r="I7209" s="61"/>
      <c r="K7209" s="62"/>
      <c r="L7209" s="62"/>
      <c r="P7209" s="61"/>
    </row>
    <row r="7210" spans="6:16">
      <c r="F7210" s="63"/>
      <c r="G7210" s="62"/>
      <c r="I7210" s="61"/>
      <c r="K7210" s="62"/>
      <c r="L7210" s="62"/>
      <c r="P7210" s="61"/>
    </row>
    <row r="7211" spans="6:16">
      <c r="F7211" s="63"/>
      <c r="G7211" s="62"/>
      <c r="I7211" s="61"/>
      <c r="K7211" s="62"/>
      <c r="L7211" s="62"/>
      <c r="P7211" s="61"/>
    </row>
    <row r="7212" spans="6:16">
      <c r="F7212" s="63"/>
      <c r="G7212" s="62"/>
      <c r="I7212" s="61"/>
      <c r="K7212" s="62"/>
      <c r="L7212" s="62"/>
      <c r="P7212" s="61"/>
    </row>
    <row r="7213" spans="6:16">
      <c r="F7213" s="63"/>
      <c r="G7213" s="62"/>
      <c r="I7213" s="61"/>
      <c r="K7213" s="62"/>
      <c r="L7213" s="62"/>
      <c r="P7213" s="61"/>
    </row>
    <row r="7214" spans="6:16">
      <c r="F7214" s="63"/>
      <c r="G7214" s="62"/>
      <c r="I7214" s="61"/>
      <c r="K7214" s="62"/>
      <c r="L7214" s="62"/>
      <c r="P7214" s="61"/>
    </row>
    <row r="7215" spans="6:16">
      <c r="F7215" s="63"/>
      <c r="G7215" s="62"/>
      <c r="I7215" s="61"/>
      <c r="K7215" s="62"/>
      <c r="L7215" s="62"/>
      <c r="P7215" s="61"/>
    </row>
    <row r="7216" spans="6:16">
      <c r="F7216" s="63"/>
      <c r="G7216" s="62"/>
      <c r="I7216" s="61"/>
      <c r="K7216" s="62"/>
      <c r="L7216" s="62"/>
      <c r="P7216" s="61"/>
    </row>
    <row r="7217" spans="6:16">
      <c r="F7217" s="63"/>
      <c r="G7217" s="62"/>
      <c r="I7217" s="61"/>
      <c r="K7217" s="62"/>
      <c r="L7217" s="62"/>
      <c r="P7217" s="61"/>
    </row>
    <row r="7218" spans="6:16">
      <c r="F7218" s="63"/>
      <c r="G7218" s="62"/>
      <c r="I7218" s="61"/>
      <c r="K7218" s="62"/>
      <c r="L7218" s="62"/>
      <c r="P7218" s="61"/>
    </row>
    <row r="7219" spans="6:16">
      <c r="F7219" s="63"/>
      <c r="G7219" s="62"/>
      <c r="I7219" s="61"/>
      <c r="K7219" s="62"/>
      <c r="L7219" s="62"/>
      <c r="P7219" s="61"/>
    </row>
    <row r="7220" spans="6:16">
      <c r="F7220" s="63"/>
      <c r="G7220" s="62"/>
      <c r="I7220" s="61"/>
      <c r="K7220" s="62"/>
      <c r="L7220" s="62"/>
      <c r="P7220" s="61"/>
    </row>
    <row r="7221" spans="6:16">
      <c r="F7221" s="63"/>
      <c r="G7221" s="62"/>
      <c r="I7221" s="61"/>
      <c r="K7221" s="62"/>
      <c r="L7221" s="62"/>
      <c r="P7221" s="61"/>
    </row>
    <row r="7222" spans="6:16">
      <c r="F7222" s="63"/>
      <c r="G7222" s="62"/>
      <c r="I7222" s="61"/>
      <c r="K7222" s="62"/>
      <c r="L7222" s="62"/>
      <c r="P7222" s="61"/>
    </row>
    <row r="7223" spans="6:16">
      <c r="F7223" s="63"/>
      <c r="G7223" s="62"/>
      <c r="I7223" s="61"/>
      <c r="K7223" s="62"/>
      <c r="L7223" s="62"/>
      <c r="P7223" s="61"/>
    </row>
    <row r="7224" spans="6:16">
      <c r="F7224" s="63"/>
      <c r="G7224" s="62"/>
      <c r="I7224" s="61"/>
      <c r="K7224" s="62"/>
      <c r="L7224" s="62"/>
      <c r="P7224" s="61"/>
    </row>
    <row r="7225" spans="6:16">
      <c r="F7225" s="63"/>
      <c r="G7225" s="62"/>
      <c r="I7225" s="61"/>
      <c r="K7225" s="62"/>
      <c r="L7225" s="62"/>
      <c r="P7225" s="61"/>
    </row>
    <row r="7226" spans="6:16">
      <c r="F7226" s="63"/>
      <c r="G7226" s="62"/>
      <c r="I7226" s="61"/>
      <c r="K7226" s="62"/>
      <c r="L7226" s="62"/>
      <c r="P7226" s="61"/>
    </row>
    <row r="7227" spans="6:16">
      <c r="F7227" s="63"/>
      <c r="G7227" s="62"/>
      <c r="I7227" s="61"/>
      <c r="K7227" s="62"/>
      <c r="L7227" s="62"/>
      <c r="P7227" s="61"/>
    </row>
    <row r="7228" spans="6:16">
      <c r="F7228" s="63"/>
      <c r="G7228" s="62"/>
      <c r="I7228" s="61"/>
      <c r="K7228" s="62"/>
      <c r="L7228" s="62"/>
      <c r="P7228" s="61"/>
    </row>
    <row r="7229" spans="6:16">
      <c r="F7229" s="63"/>
      <c r="G7229" s="62"/>
      <c r="I7229" s="61"/>
      <c r="K7229" s="62"/>
      <c r="L7229" s="62"/>
      <c r="P7229" s="61"/>
    </row>
    <row r="7230" spans="6:16">
      <c r="F7230" s="63"/>
      <c r="G7230" s="62"/>
      <c r="I7230" s="61"/>
      <c r="K7230" s="62"/>
      <c r="L7230" s="62"/>
      <c r="P7230" s="61"/>
    </row>
    <row r="7231" spans="6:16">
      <c r="F7231" s="63"/>
      <c r="G7231" s="62"/>
      <c r="I7231" s="61"/>
      <c r="K7231" s="62"/>
      <c r="L7231" s="62"/>
      <c r="P7231" s="61"/>
    </row>
    <row r="7232" spans="6:16">
      <c r="F7232" s="63"/>
      <c r="G7232" s="62"/>
      <c r="I7232" s="61"/>
      <c r="K7232" s="62"/>
      <c r="L7232" s="62"/>
      <c r="P7232" s="61"/>
    </row>
    <row r="7233" spans="6:16">
      <c r="F7233" s="63"/>
      <c r="G7233" s="62"/>
      <c r="I7233" s="61"/>
      <c r="K7233" s="62"/>
      <c r="L7233" s="62"/>
      <c r="P7233" s="61"/>
    </row>
    <row r="7234" spans="6:16">
      <c r="F7234" s="63"/>
      <c r="G7234" s="62"/>
      <c r="I7234" s="61"/>
      <c r="K7234" s="62"/>
      <c r="L7234" s="62"/>
      <c r="P7234" s="61"/>
    </row>
    <row r="7235" spans="6:16">
      <c r="F7235" s="63"/>
      <c r="G7235" s="62"/>
      <c r="I7235" s="61"/>
      <c r="K7235" s="62"/>
      <c r="L7235" s="62"/>
      <c r="P7235" s="61"/>
    </row>
    <row r="7236" spans="6:16">
      <c r="F7236" s="63"/>
      <c r="G7236" s="62"/>
      <c r="I7236" s="61"/>
      <c r="K7236" s="62"/>
      <c r="L7236" s="62"/>
      <c r="P7236" s="61"/>
    </row>
    <row r="7237" spans="6:16">
      <c r="F7237" s="63"/>
      <c r="G7237" s="62"/>
      <c r="I7237" s="61"/>
      <c r="K7237" s="62"/>
      <c r="L7237" s="62"/>
      <c r="P7237" s="61"/>
    </row>
    <row r="7238" spans="6:16">
      <c r="F7238" s="63"/>
      <c r="G7238" s="62"/>
      <c r="I7238" s="61"/>
      <c r="K7238" s="62"/>
      <c r="L7238" s="62"/>
      <c r="P7238" s="61"/>
    </row>
    <row r="7239" spans="6:16">
      <c r="F7239" s="63"/>
      <c r="G7239" s="62"/>
      <c r="I7239" s="61"/>
      <c r="K7239" s="62"/>
      <c r="L7239" s="62"/>
      <c r="P7239" s="61"/>
    </row>
    <row r="7240" spans="6:16">
      <c r="F7240" s="63"/>
      <c r="G7240" s="62"/>
      <c r="I7240" s="61"/>
      <c r="K7240" s="62"/>
      <c r="L7240" s="62"/>
      <c r="P7240" s="61"/>
    </row>
    <row r="7241" spans="6:16">
      <c r="F7241" s="63"/>
      <c r="G7241" s="62"/>
      <c r="I7241" s="61"/>
      <c r="K7241" s="62"/>
      <c r="L7241" s="62"/>
      <c r="P7241" s="61"/>
    </row>
    <row r="7242" spans="6:16">
      <c r="F7242" s="63"/>
      <c r="G7242" s="62"/>
      <c r="I7242" s="61"/>
      <c r="K7242" s="62"/>
      <c r="L7242" s="62"/>
      <c r="P7242" s="61"/>
    </row>
    <row r="7243" spans="6:16">
      <c r="F7243" s="63"/>
      <c r="G7243" s="62"/>
      <c r="I7243" s="61"/>
      <c r="K7243" s="62"/>
      <c r="L7243" s="62"/>
      <c r="P7243" s="61"/>
    </row>
    <row r="7244" spans="6:16">
      <c r="F7244" s="63"/>
      <c r="G7244" s="62"/>
      <c r="I7244" s="61"/>
      <c r="K7244" s="62"/>
      <c r="L7244" s="62"/>
      <c r="P7244" s="61"/>
    </row>
    <row r="7245" spans="6:16">
      <c r="F7245" s="63"/>
      <c r="G7245" s="62"/>
      <c r="I7245" s="61"/>
      <c r="K7245" s="62"/>
      <c r="L7245" s="62"/>
      <c r="P7245" s="61"/>
    </row>
    <row r="7246" spans="6:16">
      <c r="F7246" s="63"/>
      <c r="G7246" s="62"/>
      <c r="I7246" s="61"/>
      <c r="K7246" s="62"/>
      <c r="L7246" s="62"/>
      <c r="P7246" s="61"/>
    </row>
    <row r="7247" spans="6:16">
      <c r="F7247" s="63"/>
      <c r="G7247" s="62"/>
      <c r="I7247" s="61"/>
      <c r="K7247" s="62"/>
      <c r="L7247" s="62"/>
      <c r="P7247" s="61"/>
    </row>
    <row r="7248" spans="6:16">
      <c r="F7248" s="63"/>
      <c r="G7248" s="62"/>
      <c r="I7248" s="61"/>
      <c r="K7248" s="62"/>
      <c r="L7248" s="62"/>
      <c r="P7248" s="61"/>
    </row>
    <row r="7249" spans="6:16">
      <c r="F7249" s="63"/>
      <c r="G7249" s="62"/>
      <c r="I7249" s="61"/>
      <c r="K7249" s="62"/>
      <c r="L7249" s="62"/>
      <c r="P7249" s="61"/>
    </row>
    <row r="7250" spans="6:16">
      <c r="F7250" s="63"/>
      <c r="G7250" s="62"/>
      <c r="I7250" s="61"/>
      <c r="K7250" s="62"/>
      <c r="L7250" s="62"/>
      <c r="P7250" s="61"/>
    </row>
    <row r="7251" spans="6:16">
      <c r="F7251" s="63"/>
      <c r="G7251" s="62"/>
      <c r="I7251" s="61"/>
      <c r="K7251" s="62"/>
      <c r="L7251" s="62"/>
      <c r="P7251" s="61"/>
    </row>
    <row r="7252" spans="6:16">
      <c r="F7252" s="63"/>
      <c r="G7252" s="62"/>
      <c r="I7252" s="61"/>
      <c r="K7252" s="62"/>
      <c r="L7252" s="62"/>
      <c r="P7252" s="61"/>
    </row>
    <row r="7253" spans="6:16">
      <c r="F7253" s="63"/>
      <c r="G7253" s="62"/>
      <c r="I7253" s="61"/>
      <c r="K7253" s="62"/>
      <c r="L7253" s="62"/>
      <c r="P7253" s="61"/>
    </row>
    <row r="7254" spans="6:16">
      <c r="F7254" s="63"/>
      <c r="G7254" s="62"/>
      <c r="I7254" s="61"/>
      <c r="K7254" s="62"/>
      <c r="L7254" s="62"/>
      <c r="P7254" s="61"/>
    </row>
    <row r="7255" spans="6:16">
      <c r="F7255" s="63"/>
      <c r="G7255" s="62"/>
      <c r="I7255" s="61"/>
      <c r="K7255" s="62"/>
      <c r="L7255" s="62"/>
      <c r="P7255" s="61"/>
    </row>
    <row r="7256" spans="6:16">
      <c r="F7256" s="63"/>
      <c r="G7256" s="62"/>
      <c r="I7256" s="61"/>
      <c r="K7256" s="62"/>
      <c r="L7256" s="62"/>
      <c r="P7256" s="61"/>
    </row>
    <row r="7257" spans="6:16">
      <c r="F7257" s="63"/>
      <c r="G7257" s="62"/>
      <c r="I7257" s="61"/>
      <c r="K7257" s="62"/>
      <c r="L7257" s="62"/>
      <c r="P7257" s="61"/>
    </row>
    <row r="7258" spans="6:16">
      <c r="F7258" s="63"/>
      <c r="G7258" s="62"/>
      <c r="I7258" s="61"/>
      <c r="K7258" s="62"/>
      <c r="L7258" s="62"/>
      <c r="P7258" s="61"/>
    </row>
    <row r="7259" spans="6:16">
      <c r="F7259" s="63"/>
      <c r="G7259" s="62"/>
      <c r="I7259" s="61"/>
      <c r="K7259" s="62"/>
      <c r="L7259" s="62"/>
      <c r="P7259" s="61"/>
    </row>
    <row r="7260" spans="6:16">
      <c r="F7260" s="63"/>
      <c r="G7260" s="62"/>
      <c r="I7260" s="61"/>
      <c r="K7260" s="62"/>
      <c r="L7260" s="62"/>
      <c r="P7260" s="61"/>
    </row>
    <row r="7261" spans="6:16">
      <c r="F7261" s="63"/>
      <c r="G7261" s="62"/>
      <c r="I7261" s="61"/>
      <c r="K7261" s="62"/>
      <c r="L7261" s="62"/>
      <c r="P7261" s="61"/>
    </row>
    <row r="7262" spans="6:16">
      <c r="F7262" s="63"/>
      <c r="G7262" s="62"/>
      <c r="I7262" s="61"/>
      <c r="K7262" s="62"/>
      <c r="L7262" s="62"/>
      <c r="P7262" s="61"/>
    </row>
    <row r="7263" spans="6:16">
      <c r="F7263" s="63"/>
      <c r="G7263" s="62"/>
      <c r="I7263" s="61"/>
      <c r="K7263" s="62"/>
      <c r="L7263" s="62"/>
      <c r="P7263" s="61"/>
    </row>
    <row r="7264" spans="6:16">
      <c r="F7264" s="63"/>
      <c r="G7264" s="62"/>
      <c r="I7264" s="61"/>
      <c r="K7264" s="62"/>
      <c r="L7264" s="62"/>
      <c r="P7264" s="61"/>
    </row>
    <row r="7265" spans="6:16">
      <c r="F7265" s="63"/>
      <c r="G7265" s="62"/>
      <c r="I7265" s="61"/>
      <c r="K7265" s="62"/>
      <c r="L7265" s="62"/>
      <c r="P7265" s="61"/>
    </row>
    <row r="7266" spans="6:16">
      <c r="F7266" s="63"/>
      <c r="G7266" s="62"/>
      <c r="I7266" s="61"/>
      <c r="K7266" s="62"/>
      <c r="L7266" s="62"/>
      <c r="P7266" s="61"/>
    </row>
    <row r="7267" spans="6:16">
      <c r="F7267" s="63"/>
      <c r="G7267" s="62"/>
      <c r="I7267" s="61"/>
      <c r="K7267" s="62"/>
      <c r="L7267" s="62"/>
      <c r="P7267" s="61"/>
    </row>
    <row r="7268" spans="6:16">
      <c r="F7268" s="63"/>
      <c r="G7268" s="62"/>
      <c r="I7268" s="61"/>
      <c r="K7268" s="62"/>
      <c r="L7268" s="62"/>
      <c r="P7268" s="61"/>
    </row>
    <row r="7269" spans="6:16">
      <c r="F7269" s="63"/>
      <c r="G7269" s="62"/>
      <c r="I7269" s="61"/>
      <c r="K7269" s="62"/>
      <c r="L7269" s="62"/>
      <c r="P7269" s="61"/>
    </row>
    <row r="7270" spans="6:16">
      <c r="F7270" s="63"/>
      <c r="G7270" s="62"/>
      <c r="I7270" s="61"/>
      <c r="K7270" s="62"/>
      <c r="L7270" s="62"/>
      <c r="P7270" s="61"/>
    </row>
    <row r="7271" spans="6:16">
      <c r="F7271" s="63"/>
      <c r="G7271" s="62"/>
      <c r="I7271" s="61"/>
      <c r="K7271" s="62"/>
      <c r="L7271" s="62"/>
      <c r="P7271" s="61"/>
    </row>
    <row r="7272" spans="6:16">
      <c r="F7272" s="63"/>
      <c r="G7272" s="62"/>
      <c r="I7272" s="61"/>
      <c r="K7272" s="62"/>
      <c r="L7272" s="62"/>
      <c r="P7272" s="61"/>
    </row>
    <row r="7273" spans="6:16">
      <c r="F7273" s="63"/>
      <c r="G7273" s="62"/>
      <c r="I7273" s="61"/>
      <c r="K7273" s="62"/>
      <c r="L7273" s="62"/>
      <c r="P7273" s="61"/>
    </row>
    <row r="7274" spans="6:16">
      <c r="F7274" s="63"/>
      <c r="G7274" s="62"/>
      <c r="I7274" s="61"/>
      <c r="K7274" s="62"/>
      <c r="L7274" s="62"/>
      <c r="P7274" s="61"/>
    </row>
    <row r="7275" spans="6:16">
      <c r="F7275" s="63"/>
      <c r="G7275" s="62"/>
      <c r="I7275" s="61"/>
      <c r="K7275" s="62"/>
      <c r="L7275" s="62"/>
      <c r="P7275" s="61"/>
    </row>
    <row r="7276" spans="6:16">
      <c r="F7276" s="63"/>
      <c r="G7276" s="62"/>
      <c r="I7276" s="61"/>
      <c r="K7276" s="62"/>
      <c r="L7276" s="62"/>
      <c r="P7276" s="61"/>
    </row>
    <row r="7277" spans="6:16">
      <c r="F7277" s="63"/>
      <c r="G7277" s="62"/>
      <c r="I7277" s="61"/>
      <c r="K7277" s="62"/>
      <c r="L7277" s="62"/>
      <c r="P7277" s="61"/>
    </row>
    <row r="7278" spans="6:16">
      <c r="F7278" s="63"/>
      <c r="G7278" s="62"/>
      <c r="I7278" s="61"/>
      <c r="K7278" s="62"/>
      <c r="L7278" s="62"/>
      <c r="P7278" s="61"/>
    </row>
    <row r="7279" spans="6:16">
      <c r="F7279" s="63"/>
      <c r="G7279" s="62"/>
      <c r="I7279" s="61"/>
      <c r="K7279" s="62"/>
      <c r="L7279" s="62"/>
      <c r="P7279" s="61"/>
    </row>
    <row r="7280" spans="6:16">
      <c r="F7280" s="63"/>
      <c r="G7280" s="62"/>
      <c r="I7280" s="61"/>
      <c r="K7280" s="62"/>
      <c r="L7280" s="62"/>
      <c r="P7280" s="61"/>
    </row>
    <row r="7281" spans="6:16">
      <c r="F7281" s="63"/>
      <c r="G7281" s="62"/>
      <c r="I7281" s="61"/>
      <c r="K7281" s="62"/>
      <c r="L7281" s="62"/>
      <c r="P7281" s="61"/>
    </row>
    <row r="7282" spans="6:16">
      <c r="F7282" s="63"/>
      <c r="G7282" s="62"/>
      <c r="I7282" s="61"/>
      <c r="K7282" s="62"/>
      <c r="L7282" s="62"/>
      <c r="P7282" s="61"/>
    </row>
    <row r="7283" spans="6:16">
      <c r="F7283" s="63"/>
      <c r="G7283" s="62"/>
      <c r="I7283" s="61"/>
      <c r="K7283" s="62"/>
      <c r="L7283" s="62"/>
      <c r="P7283" s="61"/>
    </row>
    <row r="7284" spans="6:16">
      <c r="F7284" s="63"/>
      <c r="G7284" s="62"/>
      <c r="I7284" s="61"/>
      <c r="K7284" s="62"/>
      <c r="L7284" s="62"/>
      <c r="P7284" s="61"/>
    </row>
    <row r="7285" spans="6:16">
      <c r="F7285" s="63"/>
      <c r="G7285" s="62"/>
      <c r="I7285" s="61"/>
      <c r="K7285" s="62"/>
      <c r="L7285" s="62"/>
      <c r="P7285" s="61"/>
    </row>
    <row r="7286" spans="6:16">
      <c r="F7286" s="63"/>
      <c r="G7286" s="62"/>
      <c r="I7286" s="61"/>
      <c r="K7286" s="62"/>
      <c r="L7286" s="62"/>
      <c r="P7286" s="61"/>
    </row>
    <row r="7287" spans="6:16">
      <c r="F7287" s="63"/>
      <c r="G7287" s="62"/>
      <c r="I7287" s="61"/>
      <c r="K7287" s="62"/>
      <c r="L7287" s="62"/>
      <c r="P7287" s="61"/>
    </row>
    <row r="7288" spans="6:16">
      <c r="F7288" s="63"/>
      <c r="G7288" s="62"/>
      <c r="I7288" s="61"/>
      <c r="K7288" s="62"/>
      <c r="L7288" s="62"/>
      <c r="P7288" s="61"/>
    </row>
    <row r="7289" spans="6:16">
      <c r="F7289" s="63"/>
      <c r="G7289" s="62"/>
      <c r="I7289" s="61"/>
      <c r="K7289" s="62"/>
      <c r="L7289" s="62"/>
      <c r="P7289" s="61"/>
    </row>
    <row r="7290" spans="6:16">
      <c r="F7290" s="63"/>
      <c r="G7290" s="62"/>
      <c r="I7290" s="61"/>
      <c r="K7290" s="62"/>
      <c r="L7290" s="62"/>
      <c r="P7290" s="61"/>
    </row>
    <row r="7291" spans="6:16">
      <c r="F7291" s="63"/>
      <c r="G7291" s="62"/>
      <c r="I7291" s="61"/>
      <c r="K7291" s="62"/>
      <c r="L7291" s="62"/>
      <c r="P7291" s="61"/>
    </row>
    <row r="7292" spans="6:16">
      <c r="F7292" s="63"/>
      <c r="G7292" s="62"/>
      <c r="I7292" s="61"/>
      <c r="K7292" s="62"/>
      <c r="L7292" s="62"/>
      <c r="P7292" s="61"/>
    </row>
    <row r="7293" spans="6:16">
      <c r="F7293" s="63"/>
      <c r="G7293" s="62"/>
      <c r="I7293" s="61"/>
      <c r="K7293" s="62"/>
      <c r="L7293" s="62"/>
      <c r="P7293" s="61"/>
    </row>
    <row r="7294" spans="6:16">
      <c r="F7294" s="63"/>
      <c r="G7294" s="62"/>
      <c r="I7294" s="61"/>
      <c r="K7294" s="62"/>
      <c r="L7294" s="62"/>
      <c r="P7294" s="61"/>
    </row>
    <row r="7295" spans="6:16">
      <c r="F7295" s="63"/>
      <c r="G7295" s="62"/>
      <c r="I7295" s="61"/>
      <c r="K7295" s="62"/>
      <c r="L7295" s="62"/>
      <c r="P7295" s="61"/>
    </row>
    <row r="7296" spans="6:16">
      <c r="F7296" s="63"/>
      <c r="G7296" s="62"/>
      <c r="I7296" s="61"/>
      <c r="K7296" s="62"/>
      <c r="L7296" s="62"/>
      <c r="P7296" s="61"/>
    </row>
    <row r="7297" spans="6:16">
      <c r="F7297" s="63"/>
      <c r="G7297" s="62"/>
      <c r="I7297" s="61"/>
      <c r="K7297" s="62"/>
      <c r="L7297" s="62"/>
      <c r="P7297" s="61"/>
    </row>
    <row r="7298" spans="6:16">
      <c r="F7298" s="63"/>
      <c r="G7298" s="62"/>
      <c r="I7298" s="61"/>
      <c r="K7298" s="62"/>
      <c r="L7298" s="62"/>
      <c r="P7298" s="61"/>
    </row>
    <row r="7299" spans="6:16">
      <c r="F7299" s="63"/>
      <c r="G7299" s="62"/>
      <c r="I7299" s="61"/>
      <c r="K7299" s="62"/>
      <c r="L7299" s="62"/>
      <c r="P7299" s="61"/>
    </row>
    <row r="7300" spans="6:16">
      <c r="F7300" s="63"/>
      <c r="G7300" s="62"/>
      <c r="I7300" s="61"/>
      <c r="K7300" s="62"/>
      <c r="L7300" s="62"/>
      <c r="P7300" s="61"/>
    </row>
    <row r="7301" spans="6:16">
      <c r="F7301" s="63"/>
      <c r="G7301" s="62"/>
      <c r="I7301" s="61"/>
      <c r="K7301" s="62"/>
      <c r="L7301" s="62"/>
      <c r="P7301" s="61"/>
    </row>
    <row r="7302" spans="6:16">
      <c r="F7302" s="63"/>
      <c r="G7302" s="62"/>
      <c r="I7302" s="61"/>
      <c r="K7302" s="62"/>
      <c r="L7302" s="62"/>
      <c r="P7302" s="61"/>
    </row>
    <row r="7303" spans="6:16">
      <c r="F7303" s="63"/>
      <c r="G7303" s="62"/>
      <c r="I7303" s="61"/>
      <c r="K7303" s="62"/>
      <c r="L7303" s="62"/>
      <c r="P7303" s="61"/>
    </row>
    <row r="7304" spans="6:16">
      <c r="F7304" s="63"/>
      <c r="G7304" s="62"/>
      <c r="I7304" s="61"/>
      <c r="K7304" s="62"/>
      <c r="L7304" s="62"/>
      <c r="P7304" s="61"/>
    </row>
    <row r="7305" spans="6:16">
      <c r="F7305" s="63"/>
      <c r="G7305" s="62"/>
      <c r="I7305" s="61"/>
      <c r="K7305" s="62"/>
      <c r="L7305" s="62"/>
      <c r="P7305" s="61"/>
    </row>
    <row r="7306" spans="6:16">
      <c r="F7306" s="63"/>
      <c r="G7306" s="62"/>
      <c r="I7306" s="61"/>
      <c r="K7306" s="62"/>
      <c r="L7306" s="62"/>
      <c r="P7306" s="61"/>
    </row>
    <row r="7307" spans="6:16">
      <c r="F7307" s="63"/>
      <c r="G7307" s="62"/>
      <c r="I7307" s="61"/>
      <c r="K7307" s="62"/>
      <c r="L7307" s="62"/>
      <c r="P7307" s="61"/>
    </row>
    <row r="7308" spans="6:16">
      <c r="F7308" s="63"/>
      <c r="G7308" s="62"/>
      <c r="I7308" s="61"/>
      <c r="K7308" s="62"/>
      <c r="L7308" s="62"/>
      <c r="P7308" s="61"/>
    </row>
    <row r="7309" spans="6:16">
      <c r="F7309" s="63"/>
      <c r="G7309" s="62"/>
      <c r="I7309" s="61"/>
      <c r="K7309" s="62"/>
      <c r="L7309" s="62"/>
      <c r="P7309" s="61"/>
    </row>
    <row r="7310" spans="6:16">
      <c r="F7310" s="63"/>
      <c r="G7310" s="62"/>
      <c r="I7310" s="61"/>
      <c r="K7310" s="62"/>
      <c r="L7310" s="62"/>
      <c r="P7310" s="61"/>
    </row>
    <row r="7311" spans="6:16">
      <c r="F7311" s="63"/>
      <c r="G7311" s="62"/>
      <c r="I7311" s="61"/>
      <c r="K7311" s="62"/>
      <c r="L7311" s="62"/>
      <c r="P7311" s="61"/>
    </row>
    <row r="7312" spans="6:16">
      <c r="F7312" s="63"/>
      <c r="G7312" s="62"/>
      <c r="I7312" s="61"/>
      <c r="K7312" s="62"/>
      <c r="L7312" s="62"/>
      <c r="P7312" s="61"/>
    </row>
    <row r="7313" spans="6:16">
      <c r="F7313" s="63"/>
      <c r="G7313" s="62"/>
      <c r="I7313" s="61"/>
      <c r="K7313" s="62"/>
      <c r="L7313" s="62"/>
      <c r="P7313" s="61"/>
    </row>
    <row r="7314" spans="6:16">
      <c r="F7314" s="63"/>
      <c r="G7314" s="62"/>
      <c r="I7314" s="61"/>
      <c r="K7314" s="62"/>
      <c r="L7314" s="62"/>
      <c r="P7314" s="61"/>
    </row>
    <row r="7315" spans="6:16">
      <c r="F7315" s="63"/>
      <c r="G7315" s="62"/>
      <c r="I7315" s="61"/>
      <c r="K7315" s="62"/>
      <c r="L7315" s="62"/>
      <c r="P7315" s="61"/>
    </row>
    <row r="7316" spans="6:16">
      <c r="F7316" s="63"/>
      <c r="G7316" s="62"/>
      <c r="I7316" s="61"/>
      <c r="K7316" s="62"/>
      <c r="L7316" s="62"/>
      <c r="P7316" s="61"/>
    </row>
    <row r="7317" spans="6:16">
      <c r="F7317" s="63"/>
      <c r="G7317" s="62"/>
      <c r="I7317" s="61"/>
      <c r="K7317" s="62"/>
      <c r="L7317" s="62"/>
      <c r="P7317" s="61"/>
    </row>
    <row r="7318" spans="6:16">
      <c r="F7318" s="63"/>
      <c r="G7318" s="62"/>
      <c r="I7318" s="61"/>
      <c r="K7318" s="62"/>
      <c r="L7318" s="62"/>
      <c r="P7318" s="61"/>
    </row>
    <row r="7319" spans="6:16">
      <c r="F7319" s="63"/>
      <c r="G7319" s="62"/>
      <c r="I7319" s="61"/>
      <c r="K7319" s="62"/>
      <c r="L7319" s="62"/>
      <c r="P7319" s="61"/>
    </row>
    <row r="7320" spans="6:16">
      <c r="F7320" s="63"/>
      <c r="G7320" s="62"/>
      <c r="I7320" s="61"/>
      <c r="K7320" s="62"/>
      <c r="L7320" s="62"/>
      <c r="P7320" s="61"/>
    </row>
    <row r="7321" spans="6:16">
      <c r="F7321" s="63"/>
      <c r="G7321" s="62"/>
      <c r="I7321" s="61"/>
      <c r="K7321" s="62"/>
      <c r="L7321" s="62"/>
      <c r="P7321" s="61"/>
    </row>
    <row r="7322" spans="6:16">
      <c r="F7322" s="63"/>
      <c r="G7322" s="62"/>
      <c r="I7322" s="61"/>
      <c r="K7322" s="62"/>
      <c r="L7322" s="62"/>
      <c r="P7322" s="61"/>
    </row>
    <row r="7323" spans="6:16">
      <c r="F7323" s="63"/>
      <c r="G7323" s="62"/>
      <c r="I7323" s="61"/>
      <c r="K7323" s="62"/>
      <c r="L7323" s="62"/>
      <c r="P7323" s="61"/>
    </row>
    <row r="7324" spans="6:16">
      <c r="F7324" s="63"/>
      <c r="G7324" s="62"/>
      <c r="I7324" s="61"/>
      <c r="K7324" s="62"/>
      <c r="L7324" s="62"/>
      <c r="P7324" s="61"/>
    </row>
    <row r="7325" spans="6:16">
      <c r="F7325" s="63"/>
      <c r="G7325" s="62"/>
      <c r="I7325" s="61"/>
      <c r="K7325" s="62"/>
      <c r="L7325" s="62"/>
      <c r="P7325" s="61"/>
    </row>
    <row r="7326" spans="6:16">
      <c r="F7326" s="63"/>
      <c r="G7326" s="62"/>
      <c r="I7326" s="61"/>
      <c r="K7326" s="62"/>
      <c r="L7326" s="62"/>
      <c r="P7326" s="61"/>
    </row>
    <row r="7327" spans="6:16">
      <c r="F7327" s="63"/>
      <c r="G7327" s="62"/>
      <c r="I7327" s="61"/>
      <c r="K7327" s="62"/>
      <c r="L7327" s="62"/>
      <c r="P7327" s="61"/>
    </row>
    <row r="7328" spans="6:16">
      <c r="F7328" s="63"/>
      <c r="G7328" s="62"/>
      <c r="I7328" s="61"/>
      <c r="K7328" s="62"/>
      <c r="L7328" s="62"/>
      <c r="P7328" s="61"/>
    </row>
    <row r="7329" spans="6:16">
      <c r="F7329" s="63"/>
      <c r="G7329" s="62"/>
      <c r="I7329" s="61"/>
      <c r="K7329" s="62"/>
      <c r="L7329" s="62"/>
      <c r="P7329" s="61"/>
    </row>
    <row r="7330" spans="6:16">
      <c r="F7330" s="63"/>
      <c r="G7330" s="62"/>
      <c r="I7330" s="61"/>
      <c r="K7330" s="62"/>
      <c r="L7330" s="62"/>
      <c r="P7330" s="61"/>
    </row>
    <row r="7331" spans="6:16">
      <c r="F7331" s="63"/>
      <c r="G7331" s="62"/>
      <c r="I7331" s="61"/>
      <c r="K7331" s="62"/>
      <c r="L7331" s="62"/>
      <c r="P7331" s="61"/>
    </row>
    <row r="7332" spans="6:16">
      <c r="F7332" s="63"/>
      <c r="G7332" s="62"/>
      <c r="I7332" s="61"/>
      <c r="K7332" s="62"/>
      <c r="L7332" s="62"/>
      <c r="P7332" s="61"/>
    </row>
    <row r="7333" spans="6:16">
      <c r="F7333" s="63"/>
      <c r="G7333" s="62"/>
      <c r="I7333" s="61"/>
      <c r="K7333" s="62"/>
      <c r="L7333" s="62"/>
      <c r="P7333" s="61"/>
    </row>
    <row r="7334" spans="6:16">
      <c r="F7334" s="63"/>
      <c r="G7334" s="62"/>
      <c r="I7334" s="61"/>
      <c r="K7334" s="62"/>
      <c r="L7334" s="62"/>
      <c r="P7334" s="61"/>
    </row>
    <row r="7335" spans="6:16">
      <c r="F7335" s="63"/>
      <c r="G7335" s="62"/>
      <c r="I7335" s="61"/>
      <c r="K7335" s="62"/>
      <c r="L7335" s="62"/>
      <c r="P7335" s="61"/>
    </row>
    <row r="7336" spans="6:16">
      <c r="F7336" s="63"/>
      <c r="G7336" s="62"/>
      <c r="I7336" s="61"/>
      <c r="K7336" s="62"/>
      <c r="L7336" s="62"/>
      <c r="P7336" s="61"/>
    </row>
    <row r="7337" spans="6:16">
      <c r="F7337" s="63"/>
      <c r="G7337" s="62"/>
      <c r="I7337" s="61"/>
      <c r="K7337" s="62"/>
      <c r="L7337" s="62"/>
      <c r="P7337" s="61"/>
    </row>
    <row r="7338" spans="6:16">
      <c r="F7338" s="63"/>
      <c r="G7338" s="62"/>
      <c r="I7338" s="61"/>
      <c r="K7338" s="62"/>
      <c r="L7338" s="62"/>
      <c r="P7338" s="61"/>
    </row>
    <row r="7339" spans="6:16">
      <c r="F7339" s="63"/>
      <c r="G7339" s="62"/>
      <c r="I7339" s="61"/>
      <c r="K7339" s="62"/>
      <c r="L7339" s="62"/>
      <c r="P7339" s="61"/>
    </row>
    <row r="7340" spans="6:16">
      <c r="F7340" s="63"/>
      <c r="G7340" s="62"/>
      <c r="I7340" s="61"/>
      <c r="K7340" s="62"/>
      <c r="L7340" s="62"/>
      <c r="P7340" s="61"/>
    </row>
    <row r="7341" spans="6:16">
      <c r="F7341" s="63"/>
      <c r="G7341" s="62"/>
      <c r="I7341" s="61"/>
      <c r="K7341" s="62"/>
      <c r="L7341" s="62"/>
      <c r="P7341" s="61"/>
    </row>
    <row r="7342" spans="6:16">
      <c r="F7342" s="63"/>
      <c r="G7342" s="62"/>
      <c r="I7342" s="61"/>
      <c r="K7342" s="62"/>
      <c r="L7342" s="62"/>
      <c r="P7342" s="61"/>
    </row>
    <row r="7343" spans="6:16">
      <c r="F7343" s="63"/>
      <c r="G7343" s="62"/>
      <c r="I7343" s="61"/>
      <c r="K7343" s="62"/>
      <c r="L7343" s="62"/>
      <c r="P7343" s="61"/>
    </row>
    <row r="7344" spans="6:16">
      <c r="F7344" s="63"/>
      <c r="G7344" s="62"/>
      <c r="I7344" s="61"/>
      <c r="K7344" s="62"/>
      <c r="L7344" s="62"/>
      <c r="P7344" s="61"/>
    </row>
    <row r="7345" spans="6:16">
      <c r="F7345" s="63"/>
      <c r="G7345" s="62"/>
      <c r="I7345" s="61"/>
      <c r="K7345" s="62"/>
      <c r="L7345" s="62"/>
      <c r="P7345" s="61"/>
    </row>
    <row r="7346" spans="6:16">
      <c r="F7346" s="63"/>
      <c r="G7346" s="62"/>
      <c r="I7346" s="61"/>
      <c r="K7346" s="62"/>
      <c r="L7346" s="62"/>
      <c r="P7346" s="61"/>
    </row>
    <row r="7347" spans="6:16">
      <c r="F7347" s="63"/>
      <c r="G7347" s="62"/>
      <c r="I7347" s="61"/>
      <c r="K7347" s="62"/>
      <c r="L7347" s="62"/>
      <c r="P7347" s="61"/>
    </row>
    <row r="7348" spans="6:16">
      <c r="F7348" s="63"/>
      <c r="G7348" s="62"/>
      <c r="I7348" s="61"/>
      <c r="K7348" s="62"/>
      <c r="L7348" s="62"/>
      <c r="P7348" s="61"/>
    </row>
    <row r="7349" spans="6:16">
      <c r="F7349" s="63"/>
      <c r="G7349" s="62"/>
      <c r="I7349" s="61"/>
      <c r="K7349" s="62"/>
      <c r="L7349" s="62"/>
      <c r="P7349" s="61"/>
    </row>
    <row r="7350" spans="6:16">
      <c r="F7350" s="63"/>
      <c r="G7350" s="62"/>
      <c r="I7350" s="61"/>
      <c r="K7350" s="62"/>
      <c r="L7350" s="62"/>
      <c r="P7350" s="61"/>
    </row>
    <row r="7351" spans="6:16">
      <c r="F7351" s="63"/>
      <c r="G7351" s="62"/>
      <c r="I7351" s="61"/>
      <c r="K7351" s="62"/>
      <c r="L7351" s="62"/>
      <c r="P7351" s="61"/>
    </row>
    <row r="7352" spans="6:16">
      <c r="F7352" s="63"/>
      <c r="G7352" s="62"/>
      <c r="I7352" s="61"/>
      <c r="K7352" s="62"/>
      <c r="L7352" s="62"/>
      <c r="P7352" s="61"/>
    </row>
    <row r="7353" spans="6:16">
      <c r="F7353" s="63"/>
      <c r="G7353" s="62"/>
      <c r="I7353" s="61"/>
      <c r="K7353" s="62"/>
      <c r="L7353" s="62"/>
      <c r="P7353" s="61"/>
    </row>
    <row r="7354" spans="6:16">
      <c r="F7354" s="63"/>
      <c r="G7354" s="62"/>
      <c r="I7354" s="61"/>
      <c r="K7354" s="62"/>
      <c r="L7354" s="62"/>
      <c r="P7354" s="61"/>
    </row>
    <row r="7355" spans="6:16">
      <c r="F7355" s="63"/>
      <c r="G7355" s="62"/>
      <c r="I7355" s="61"/>
      <c r="K7355" s="62"/>
      <c r="L7355" s="62"/>
      <c r="P7355" s="61"/>
    </row>
    <row r="7356" spans="6:16">
      <c r="F7356" s="63"/>
      <c r="G7356" s="62"/>
      <c r="I7356" s="61"/>
      <c r="K7356" s="62"/>
      <c r="L7356" s="62"/>
      <c r="P7356" s="61"/>
    </row>
    <row r="7357" spans="6:16">
      <c r="F7357" s="63"/>
      <c r="G7357" s="62"/>
      <c r="I7357" s="61"/>
      <c r="K7357" s="62"/>
      <c r="L7357" s="62"/>
      <c r="P7357" s="61"/>
    </row>
    <row r="7358" spans="6:16">
      <c r="F7358" s="63"/>
      <c r="G7358" s="62"/>
      <c r="I7358" s="61"/>
      <c r="K7358" s="62"/>
      <c r="L7358" s="62"/>
      <c r="P7358" s="61"/>
    </row>
    <row r="7359" spans="6:16">
      <c r="F7359" s="63"/>
      <c r="G7359" s="62"/>
      <c r="I7359" s="61"/>
      <c r="K7359" s="62"/>
      <c r="L7359" s="62"/>
      <c r="P7359" s="61"/>
    </row>
    <row r="7360" spans="6:16">
      <c r="F7360" s="63"/>
      <c r="G7360" s="62"/>
      <c r="I7360" s="61"/>
      <c r="K7360" s="62"/>
      <c r="L7360" s="62"/>
      <c r="P7360" s="61"/>
    </row>
    <row r="7361" spans="6:16">
      <c r="F7361" s="63"/>
      <c r="G7361" s="62"/>
      <c r="I7361" s="61"/>
      <c r="K7361" s="62"/>
      <c r="L7361" s="62"/>
      <c r="P7361" s="61"/>
    </row>
    <row r="7362" spans="6:16">
      <c r="F7362" s="63"/>
      <c r="G7362" s="62"/>
      <c r="I7362" s="61"/>
      <c r="K7362" s="62"/>
      <c r="L7362" s="62"/>
      <c r="P7362" s="61"/>
    </row>
    <row r="7363" spans="6:16">
      <c r="F7363" s="63"/>
      <c r="G7363" s="62"/>
      <c r="I7363" s="61"/>
      <c r="K7363" s="62"/>
      <c r="L7363" s="62"/>
      <c r="P7363" s="61"/>
    </row>
    <row r="7364" spans="6:16">
      <c r="F7364" s="63"/>
      <c r="G7364" s="62"/>
      <c r="I7364" s="61"/>
      <c r="K7364" s="62"/>
      <c r="L7364" s="62"/>
      <c r="P7364" s="61"/>
    </row>
    <row r="7365" spans="6:16">
      <c r="F7365" s="63"/>
      <c r="G7365" s="62"/>
      <c r="I7365" s="61"/>
      <c r="K7365" s="62"/>
      <c r="L7365" s="62"/>
      <c r="P7365" s="61"/>
    </row>
    <row r="7366" spans="6:16">
      <c r="F7366" s="63"/>
      <c r="G7366" s="62"/>
      <c r="I7366" s="61"/>
      <c r="K7366" s="62"/>
      <c r="L7366" s="62"/>
      <c r="P7366" s="61"/>
    </row>
    <row r="7367" spans="6:16">
      <c r="F7367" s="63"/>
      <c r="G7367" s="62"/>
      <c r="I7367" s="61"/>
      <c r="K7367" s="62"/>
      <c r="L7367" s="62"/>
      <c r="P7367" s="61"/>
    </row>
    <row r="7368" spans="6:16">
      <c r="F7368" s="63"/>
      <c r="G7368" s="62"/>
      <c r="I7368" s="61"/>
      <c r="K7368" s="62"/>
      <c r="L7368" s="62"/>
      <c r="P7368" s="61"/>
    </row>
    <row r="7369" spans="6:16">
      <c r="F7369" s="63"/>
      <c r="G7369" s="62"/>
      <c r="I7369" s="61"/>
      <c r="K7369" s="62"/>
      <c r="L7369" s="62"/>
      <c r="P7369" s="61"/>
    </row>
    <row r="7370" spans="6:16">
      <c r="F7370" s="63"/>
      <c r="G7370" s="62"/>
      <c r="I7370" s="61"/>
      <c r="K7370" s="62"/>
      <c r="L7370" s="62"/>
      <c r="P7370" s="61"/>
    </row>
    <row r="7371" spans="6:16">
      <c r="F7371" s="63"/>
      <c r="G7371" s="62"/>
      <c r="I7371" s="61"/>
      <c r="K7371" s="62"/>
      <c r="L7371" s="62"/>
      <c r="P7371" s="61"/>
    </row>
    <row r="7372" spans="6:16">
      <c r="F7372" s="63"/>
      <c r="G7372" s="62"/>
      <c r="I7372" s="61"/>
      <c r="K7372" s="62"/>
      <c r="L7372" s="62"/>
      <c r="P7372" s="61"/>
    </row>
    <row r="7373" spans="6:16">
      <c r="F7373" s="63"/>
      <c r="G7373" s="62"/>
      <c r="I7373" s="61"/>
      <c r="K7373" s="62"/>
      <c r="L7373" s="62"/>
      <c r="P7373" s="61"/>
    </row>
    <row r="7374" spans="6:16">
      <c r="F7374" s="63"/>
      <c r="G7374" s="62"/>
      <c r="I7374" s="61"/>
      <c r="K7374" s="62"/>
      <c r="L7374" s="62"/>
      <c r="P7374" s="61"/>
    </row>
    <row r="7375" spans="6:16">
      <c r="F7375" s="63"/>
      <c r="G7375" s="62"/>
      <c r="I7375" s="61"/>
      <c r="K7375" s="62"/>
      <c r="L7375" s="62"/>
      <c r="P7375" s="61"/>
    </row>
    <row r="7376" spans="6:16">
      <c r="F7376" s="63"/>
      <c r="G7376" s="62"/>
      <c r="I7376" s="61"/>
      <c r="K7376" s="62"/>
      <c r="L7376" s="62"/>
      <c r="P7376" s="61"/>
    </row>
    <row r="7377" spans="6:16">
      <c r="F7377" s="63"/>
      <c r="G7377" s="62"/>
      <c r="I7377" s="61"/>
      <c r="K7377" s="62"/>
      <c r="L7377" s="62"/>
      <c r="P7377" s="61"/>
    </row>
    <row r="7378" spans="6:16">
      <c r="F7378" s="63"/>
      <c r="G7378" s="62"/>
      <c r="I7378" s="61"/>
      <c r="K7378" s="62"/>
      <c r="L7378" s="62"/>
      <c r="P7378" s="61"/>
    </row>
    <row r="7379" spans="6:16">
      <c r="F7379" s="63"/>
      <c r="G7379" s="62"/>
      <c r="I7379" s="61"/>
      <c r="K7379" s="62"/>
      <c r="L7379" s="62"/>
      <c r="P7379" s="61"/>
    </row>
    <row r="7380" spans="6:16">
      <c r="F7380" s="63"/>
      <c r="G7380" s="62"/>
      <c r="I7380" s="61"/>
      <c r="K7380" s="62"/>
      <c r="L7380" s="62"/>
      <c r="P7380" s="61"/>
    </row>
    <row r="7381" spans="6:16">
      <c r="F7381" s="63"/>
      <c r="G7381" s="62"/>
      <c r="I7381" s="61"/>
      <c r="K7381" s="62"/>
      <c r="L7381" s="62"/>
      <c r="P7381" s="61"/>
    </row>
    <row r="7382" spans="6:16">
      <c r="F7382" s="63"/>
      <c r="G7382" s="62"/>
      <c r="I7382" s="61"/>
      <c r="K7382" s="62"/>
      <c r="L7382" s="62"/>
      <c r="P7382" s="61"/>
    </row>
    <row r="7383" spans="6:16">
      <c r="F7383" s="63"/>
      <c r="G7383" s="62"/>
      <c r="I7383" s="61"/>
      <c r="K7383" s="62"/>
      <c r="L7383" s="62"/>
      <c r="P7383" s="61"/>
    </row>
    <row r="7384" spans="6:16">
      <c r="F7384" s="63"/>
      <c r="G7384" s="62"/>
      <c r="I7384" s="61"/>
      <c r="K7384" s="62"/>
      <c r="L7384" s="62"/>
      <c r="P7384" s="61"/>
    </row>
    <row r="7385" spans="6:16">
      <c r="F7385" s="63"/>
      <c r="G7385" s="62"/>
      <c r="I7385" s="61"/>
      <c r="K7385" s="62"/>
      <c r="L7385" s="62"/>
      <c r="P7385" s="61"/>
    </row>
    <row r="7386" spans="6:16">
      <c r="F7386" s="63"/>
      <c r="G7386" s="62"/>
      <c r="I7386" s="61"/>
      <c r="K7386" s="62"/>
      <c r="L7386" s="62"/>
      <c r="P7386" s="61"/>
    </row>
    <row r="7387" spans="6:16">
      <c r="F7387" s="63"/>
      <c r="G7387" s="62"/>
      <c r="I7387" s="61"/>
      <c r="K7387" s="62"/>
      <c r="L7387" s="62"/>
      <c r="P7387" s="61"/>
    </row>
    <row r="7388" spans="6:16">
      <c r="F7388" s="63"/>
      <c r="G7388" s="62"/>
      <c r="I7388" s="61"/>
      <c r="K7388" s="62"/>
      <c r="L7388" s="62"/>
      <c r="P7388" s="61"/>
    </row>
    <row r="7389" spans="6:16">
      <c r="F7389" s="63"/>
      <c r="G7389" s="62"/>
      <c r="I7389" s="61"/>
      <c r="K7389" s="62"/>
      <c r="L7389" s="62"/>
      <c r="P7389" s="61"/>
    </row>
    <row r="7390" spans="6:16">
      <c r="F7390" s="63"/>
      <c r="G7390" s="62"/>
      <c r="I7390" s="61"/>
      <c r="K7390" s="62"/>
      <c r="L7390" s="62"/>
      <c r="P7390" s="61"/>
    </row>
    <row r="7391" spans="6:16">
      <c r="F7391" s="63"/>
      <c r="G7391" s="62"/>
      <c r="I7391" s="61"/>
      <c r="K7391" s="62"/>
      <c r="L7391" s="62"/>
      <c r="P7391" s="61"/>
    </row>
    <row r="7392" spans="6:16">
      <c r="F7392" s="63"/>
      <c r="G7392" s="62"/>
      <c r="I7392" s="61"/>
      <c r="K7392" s="62"/>
      <c r="L7392" s="62"/>
      <c r="P7392" s="61"/>
    </row>
    <row r="7393" spans="6:16">
      <c r="F7393" s="63"/>
      <c r="G7393" s="62"/>
      <c r="I7393" s="61"/>
      <c r="K7393" s="62"/>
      <c r="L7393" s="62"/>
      <c r="P7393" s="61"/>
    </row>
    <row r="7394" spans="6:16">
      <c r="F7394" s="63"/>
      <c r="G7394" s="62"/>
      <c r="I7394" s="61"/>
      <c r="K7394" s="62"/>
      <c r="L7394" s="62"/>
      <c r="P7394" s="61"/>
    </row>
    <row r="7395" spans="6:16">
      <c r="F7395" s="63"/>
      <c r="G7395" s="62"/>
      <c r="I7395" s="61"/>
      <c r="K7395" s="62"/>
      <c r="L7395" s="62"/>
      <c r="P7395" s="61"/>
    </row>
    <row r="7396" spans="6:16">
      <c r="F7396" s="63"/>
      <c r="G7396" s="62"/>
      <c r="I7396" s="61"/>
      <c r="K7396" s="62"/>
      <c r="L7396" s="62"/>
      <c r="P7396" s="61"/>
    </row>
    <row r="7397" spans="6:16">
      <c r="F7397" s="63"/>
      <c r="G7397" s="62"/>
      <c r="I7397" s="61"/>
      <c r="K7397" s="62"/>
      <c r="L7397" s="62"/>
      <c r="P7397" s="61"/>
    </row>
    <row r="7398" spans="6:16">
      <c r="F7398" s="63"/>
      <c r="G7398" s="62"/>
      <c r="I7398" s="61"/>
      <c r="K7398" s="62"/>
      <c r="L7398" s="62"/>
      <c r="P7398" s="61"/>
    </row>
    <row r="7399" spans="6:16">
      <c r="F7399" s="63"/>
      <c r="G7399" s="62"/>
      <c r="I7399" s="61"/>
      <c r="K7399" s="62"/>
      <c r="L7399" s="62"/>
      <c r="P7399" s="61"/>
    </row>
    <row r="7400" spans="6:16">
      <c r="F7400" s="63"/>
      <c r="G7400" s="62"/>
      <c r="I7400" s="61"/>
      <c r="K7400" s="62"/>
      <c r="L7400" s="62"/>
      <c r="P7400" s="61"/>
    </row>
    <row r="7401" spans="6:16">
      <c r="F7401" s="63"/>
      <c r="G7401" s="62"/>
      <c r="I7401" s="61"/>
      <c r="K7401" s="62"/>
      <c r="L7401" s="62"/>
      <c r="P7401" s="61"/>
    </row>
    <row r="7402" spans="6:16">
      <c r="F7402" s="63"/>
      <c r="G7402" s="62"/>
      <c r="I7402" s="61"/>
      <c r="K7402" s="62"/>
      <c r="L7402" s="62"/>
      <c r="P7402" s="61"/>
    </row>
    <row r="7403" spans="6:16">
      <c r="F7403" s="63"/>
      <c r="G7403" s="62"/>
      <c r="I7403" s="61"/>
      <c r="K7403" s="62"/>
      <c r="L7403" s="62"/>
      <c r="P7403" s="61"/>
    </row>
    <row r="7404" spans="6:16">
      <c r="F7404" s="63"/>
      <c r="G7404" s="62"/>
      <c r="I7404" s="61"/>
      <c r="K7404" s="62"/>
      <c r="L7404" s="62"/>
      <c r="P7404" s="61"/>
    </row>
    <row r="7405" spans="6:16">
      <c r="F7405" s="63"/>
      <c r="G7405" s="62"/>
      <c r="I7405" s="61"/>
      <c r="K7405" s="62"/>
      <c r="L7405" s="62"/>
      <c r="P7405" s="61"/>
    </row>
    <row r="7406" spans="6:16">
      <c r="F7406" s="63"/>
      <c r="G7406" s="62"/>
      <c r="I7406" s="61"/>
      <c r="K7406" s="62"/>
      <c r="L7406" s="62"/>
      <c r="P7406" s="61"/>
    </row>
    <row r="7407" spans="6:16">
      <c r="F7407" s="63"/>
      <c r="G7407" s="62"/>
      <c r="I7407" s="61"/>
      <c r="K7407" s="62"/>
      <c r="L7407" s="62"/>
      <c r="P7407" s="61"/>
    </row>
    <row r="7408" spans="6:16">
      <c r="F7408" s="63"/>
      <c r="G7408" s="62"/>
      <c r="I7408" s="61"/>
      <c r="K7408" s="62"/>
      <c r="L7408" s="62"/>
      <c r="P7408" s="61"/>
    </row>
    <row r="7409" spans="6:16">
      <c r="F7409" s="63"/>
      <c r="G7409" s="62"/>
      <c r="I7409" s="61"/>
      <c r="K7409" s="62"/>
      <c r="L7409" s="62"/>
      <c r="P7409" s="61"/>
    </row>
    <row r="7410" spans="6:16">
      <c r="F7410" s="63"/>
      <c r="G7410" s="62"/>
      <c r="I7410" s="61"/>
      <c r="K7410" s="62"/>
      <c r="L7410" s="62"/>
      <c r="P7410" s="61"/>
    </row>
    <row r="7411" spans="6:16">
      <c r="F7411" s="63"/>
      <c r="G7411" s="62"/>
      <c r="I7411" s="61"/>
      <c r="K7411" s="62"/>
      <c r="L7411" s="62"/>
      <c r="P7411" s="61"/>
    </row>
    <row r="7412" spans="6:16">
      <c r="F7412" s="63"/>
      <c r="G7412" s="62"/>
      <c r="I7412" s="61"/>
      <c r="K7412" s="62"/>
      <c r="L7412" s="62"/>
      <c r="P7412" s="61"/>
    </row>
    <row r="7413" spans="6:16">
      <c r="F7413" s="63"/>
      <c r="G7413" s="62"/>
      <c r="I7413" s="61"/>
      <c r="K7413" s="62"/>
      <c r="L7413" s="62"/>
      <c r="P7413" s="61"/>
    </row>
    <row r="7414" spans="6:16">
      <c r="F7414" s="63"/>
      <c r="G7414" s="62"/>
      <c r="I7414" s="61"/>
      <c r="K7414" s="62"/>
      <c r="L7414" s="62"/>
      <c r="P7414" s="61"/>
    </row>
    <row r="7415" spans="6:16">
      <c r="F7415" s="63"/>
      <c r="G7415" s="62"/>
      <c r="I7415" s="61"/>
      <c r="K7415" s="62"/>
      <c r="L7415" s="62"/>
      <c r="P7415" s="61"/>
    </row>
    <row r="7416" spans="6:16">
      <c r="F7416" s="63"/>
      <c r="G7416" s="62"/>
      <c r="I7416" s="61"/>
      <c r="K7416" s="62"/>
      <c r="L7416" s="62"/>
      <c r="P7416" s="61"/>
    </row>
    <row r="7417" spans="6:16">
      <c r="F7417" s="63"/>
      <c r="G7417" s="62"/>
      <c r="I7417" s="61"/>
      <c r="K7417" s="62"/>
      <c r="L7417" s="62"/>
      <c r="P7417" s="61"/>
    </row>
    <row r="7418" spans="6:16">
      <c r="F7418" s="63"/>
      <c r="G7418" s="62"/>
      <c r="I7418" s="61"/>
      <c r="K7418" s="62"/>
      <c r="L7418" s="62"/>
      <c r="P7418" s="61"/>
    </row>
    <row r="7419" spans="6:16">
      <c r="F7419" s="63"/>
      <c r="G7419" s="62"/>
      <c r="I7419" s="61"/>
      <c r="K7419" s="62"/>
      <c r="L7419" s="62"/>
      <c r="P7419" s="61"/>
    </row>
    <row r="7420" spans="6:16">
      <c r="F7420" s="63"/>
      <c r="G7420" s="62"/>
      <c r="I7420" s="61"/>
      <c r="K7420" s="62"/>
      <c r="L7420" s="62"/>
      <c r="P7420" s="61"/>
    </row>
    <row r="7421" spans="6:16">
      <c r="F7421" s="63"/>
      <c r="G7421" s="62"/>
      <c r="I7421" s="61"/>
      <c r="K7421" s="62"/>
      <c r="L7421" s="62"/>
      <c r="P7421" s="61"/>
    </row>
    <row r="7422" spans="6:16">
      <c r="F7422" s="63"/>
      <c r="G7422" s="62"/>
      <c r="I7422" s="61"/>
      <c r="K7422" s="62"/>
      <c r="L7422" s="62"/>
      <c r="P7422" s="61"/>
    </row>
    <row r="7423" spans="6:16">
      <c r="F7423" s="63"/>
      <c r="G7423" s="62"/>
      <c r="I7423" s="61"/>
      <c r="K7423" s="62"/>
      <c r="L7423" s="62"/>
      <c r="P7423" s="61"/>
    </row>
    <row r="7424" spans="6:16">
      <c r="F7424" s="63"/>
      <c r="G7424" s="62"/>
      <c r="I7424" s="61"/>
      <c r="K7424" s="62"/>
      <c r="L7424" s="62"/>
      <c r="P7424" s="61"/>
    </row>
    <row r="7425" spans="6:16">
      <c r="F7425" s="63"/>
      <c r="G7425" s="62"/>
      <c r="I7425" s="61"/>
      <c r="K7425" s="62"/>
      <c r="L7425" s="62"/>
      <c r="P7425" s="61"/>
    </row>
    <row r="7426" spans="6:16">
      <c r="F7426" s="63"/>
      <c r="G7426" s="62"/>
      <c r="I7426" s="61"/>
      <c r="K7426" s="62"/>
      <c r="L7426" s="62"/>
      <c r="P7426" s="61"/>
    </row>
    <row r="7427" spans="6:16">
      <c r="F7427" s="63"/>
      <c r="G7427" s="62"/>
      <c r="I7427" s="61"/>
      <c r="K7427" s="62"/>
      <c r="L7427" s="62"/>
      <c r="P7427" s="61"/>
    </row>
    <row r="7428" spans="6:16">
      <c r="F7428" s="63"/>
      <c r="G7428" s="62"/>
      <c r="I7428" s="61"/>
      <c r="K7428" s="62"/>
      <c r="L7428" s="62"/>
      <c r="P7428" s="61"/>
    </row>
    <row r="7429" spans="6:16">
      <c r="F7429" s="63"/>
      <c r="G7429" s="62"/>
      <c r="I7429" s="61"/>
      <c r="K7429" s="62"/>
      <c r="L7429" s="62"/>
      <c r="P7429" s="61"/>
    </row>
    <row r="7430" spans="6:16">
      <c r="F7430" s="63"/>
      <c r="G7430" s="62"/>
      <c r="I7430" s="61"/>
      <c r="K7430" s="62"/>
      <c r="L7430" s="62"/>
      <c r="P7430" s="61"/>
    </row>
    <row r="7431" spans="6:16">
      <c r="F7431" s="63"/>
      <c r="G7431" s="62"/>
      <c r="I7431" s="61"/>
      <c r="K7431" s="62"/>
      <c r="L7431" s="62"/>
      <c r="P7431" s="61"/>
    </row>
    <row r="7432" spans="6:16">
      <c r="F7432" s="63"/>
      <c r="G7432" s="62"/>
      <c r="I7432" s="61"/>
      <c r="K7432" s="62"/>
      <c r="L7432" s="62"/>
      <c r="P7432" s="61"/>
    </row>
    <row r="7433" spans="6:16">
      <c r="F7433" s="63"/>
      <c r="G7433" s="62"/>
      <c r="I7433" s="61"/>
      <c r="K7433" s="62"/>
      <c r="L7433" s="62"/>
      <c r="P7433" s="61"/>
    </row>
    <row r="7434" spans="6:16">
      <c r="F7434" s="63"/>
      <c r="G7434" s="62"/>
      <c r="I7434" s="61"/>
      <c r="K7434" s="62"/>
      <c r="L7434" s="62"/>
      <c r="P7434" s="61"/>
    </row>
    <row r="7435" spans="6:16">
      <c r="F7435" s="63"/>
      <c r="G7435" s="62"/>
      <c r="I7435" s="61"/>
      <c r="K7435" s="62"/>
      <c r="L7435" s="62"/>
      <c r="P7435" s="61"/>
    </row>
    <row r="7436" spans="6:16">
      <c r="F7436" s="63"/>
      <c r="G7436" s="62"/>
      <c r="I7436" s="61"/>
      <c r="K7436" s="62"/>
      <c r="L7436" s="62"/>
      <c r="P7436" s="61"/>
    </row>
    <row r="7437" spans="6:16">
      <c r="F7437" s="63"/>
      <c r="G7437" s="62"/>
      <c r="I7437" s="61"/>
      <c r="K7437" s="62"/>
      <c r="L7437" s="62"/>
      <c r="P7437" s="61"/>
    </row>
    <row r="7438" spans="6:16">
      <c r="F7438" s="63"/>
      <c r="G7438" s="62"/>
      <c r="I7438" s="61"/>
      <c r="K7438" s="62"/>
      <c r="L7438" s="62"/>
      <c r="P7438" s="61"/>
    </row>
    <row r="7439" spans="6:16">
      <c r="F7439" s="63"/>
      <c r="G7439" s="62"/>
      <c r="I7439" s="61"/>
      <c r="K7439" s="62"/>
      <c r="L7439" s="62"/>
      <c r="P7439" s="61"/>
    </row>
    <row r="7440" spans="6:16">
      <c r="F7440" s="63"/>
      <c r="G7440" s="62"/>
      <c r="I7440" s="61"/>
      <c r="K7440" s="62"/>
      <c r="L7440" s="62"/>
      <c r="P7440" s="61"/>
    </row>
    <row r="7441" spans="6:16">
      <c r="F7441" s="63"/>
      <c r="G7441" s="62"/>
      <c r="I7441" s="61"/>
      <c r="K7441" s="62"/>
      <c r="L7441" s="62"/>
      <c r="P7441" s="61"/>
    </row>
    <row r="7442" spans="6:16">
      <c r="F7442" s="63"/>
      <c r="G7442" s="62"/>
      <c r="I7442" s="61"/>
      <c r="K7442" s="62"/>
      <c r="L7442" s="62"/>
      <c r="P7442" s="61"/>
    </row>
    <row r="7443" spans="6:16">
      <c r="F7443" s="63"/>
      <c r="G7443" s="62"/>
      <c r="I7443" s="61"/>
      <c r="K7443" s="62"/>
      <c r="L7443" s="62"/>
      <c r="P7443" s="61"/>
    </row>
    <row r="7444" spans="6:16">
      <c r="F7444" s="63"/>
      <c r="G7444" s="62"/>
      <c r="I7444" s="61"/>
      <c r="K7444" s="62"/>
      <c r="L7444" s="62"/>
      <c r="P7444" s="61"/>
    </row>
    <row r="7445" spans="6:16">
      <c r="F7445" s="63"/>
      <c r="G7445" s="62"/>
      <c r="I7445" s="61"/>
      <c r="K7445" s="62"/>
      <c r="L7445" s="62"/>
      <c r="P7445" s="61"/>
    </row>
    <row r="7446" spans="6:16">
      <c r="F7446" s="63"/>
      <c r="G7446" s="62"/>
      <c r="I7446" s="61"/>
      <c r="K7446" s="62"/>
      <c r="L7446" s="62"/>
      <c r="P7446" s="61"/>
    </row>
    <row r="7447" spans="6:16">
      <c r="F7447" s="63"/>
      <c r="G7447" s="62"/>
      <c r="I7447" s="61"/>
      <c r="K7447" s="62"/>
      <c r="L7447" s="62"/>
      <c r="P7447" s="61"/>
    </row>
    <row r="7448" spans="6:16">
      <c r="F7448" s="63"/>
      <c r="G7448" s="62"/>
      <c r="I7448" s="61"/>
      <c r="K7448" s="62"/>
      <c r="L7448" s="62"/>
      <c r="P7448" s="61"/>
    </row>
    <row r="7449" spans="6:16">
      <c r="F7449" s="63"/>
      <c r="G7449" s="62"/>
      <c r="I7449" s="61"/>
      <c r="K7449" s="62"/>
      <c r="L7449" s="62"/>
      <c r="P7449" s="61"/>
    </row>
    <row r="7450" spans="6:16">
      <c r="F7450" s="63"/>
      <c r="G7450" s="62"/>
      <c r="I7450" s="61"/>
      <c r="K7450" s="62"/>
      <c r="L7450" s="62"/>
      <c r="P7450" s="61"/>
    </row>
    <row r="7451" spans="6:16">
      <c r="F7451" s="63"/>
      <c r="G7451" s="62"/>
      <c r="I7451" s="61"/>
      <c r="K7451" s="62"/>
      <c r="L7451" s="62"/>
      <c r="P7451" s="61"/>
    </row>
    <row r="7452" spans="6:16">
      <c r="F7452" s="63"/>
      <c r="G7452" s="62"/>
      <c r="I7452" s="61"/>
      <c r="K7452" s="62"/>
      <c r="L7452" s="62"/>
      <c r="P7452" s="61"/>
    </row>
    <row r="7453" spans="6:16">
      <c r="F7453" s="63"/>
      <c r="G7453" s="62"/>
      <c r="I7453" s="61"/>
      <c r="K7453" s="62"/>
      <c r="L7453" s="62"/>
      <c r="P7453" s="61"/>
    </row>
    <row r="7454" spans="6:16">
      <c r="F7454" s="63"/>
      <c r="G7454" s="62"/>
      <c r="I7454" s="61"/>
      <c r="K7454" s="62"/>
      <c r="L7454" s="62"/>
      <c r="P7454" s="61"/>
    </row>
    <row r="7455" spans="6:16">
      <c r="F7455" s="63"/>
      <c r="G7455" s="62"/>
      <c r="I7455" s="61"/>
      <c r="K7455" s="62"/>
      <c r="L7455" s="62"/>
      <c r="P7455" s="61"/>
    </row>
    <row r="7456" spans="6:16">
      <c r="F7456" s="63"/>
      <c r="G7456" s="62"/>
      <c r="I7456" s="61"/>
      <c r="K7456" s="62"/>
      <c r="L7456" s="62"/>
      <c r="P7456" s="61"/>
    </row>
    <row r="7457" spans="6:16">
      <c r="F7457" s="63"/>
      <c r="G7457" s="62"/>
      <c r="I7457" s="61"/>
      <c r="K7457" s="62"/>
      <c r="L7457" s="62"/>
      <c r="P7457" s="61"/>
    </row>
    <row r="7458" spans="6:16">
      <c r="F7458" s="63"/>
      <c r="G7458" s="62"/>
      <c r="I7458" s="61"/>
      <c r="K7458" s="62"/>
      <c r="L7458" s="62"/>
      <c r="P7458" s="61"/>
    </row>
    <row r="7459" spans="6:16">
      <c r="F7459" s="63"/>
      <c r="G7459" s="62"/>
      <c r="I7459" s="61"/>
      <c r="K7459" s="62"/>
      <c r="L7459" s="62"/>
      <c r="P7459" s="61"/>
    </row>
    <row r="7460" spans="6:16">
      <c r="F7460" s="63"/>
      <c r="G7460" s="62"/>
      <c r="I7460" s="61"/>
      <c r="K7460" s="62"/>
      <c r="L7460" s="62"/>
      <c r="P7460" s="61"/>
    </row>
    <row r="7461" spans="6:16">
      <c r="F7461" s="63"/>
      <c r="G7461" s="62"/>
      <c r="I7461" s="61"/>
      <c r="K7461" s="62"/>
      <c r="L7461" s="62"/>
      <c r="P7461" s="61"/>
    </row>
    <row r="7462" spans="6:16">
      <c r="F7462" s="63"/>
      <c r="G7462" s="62"/>
      <c r="I7462" s="61"/>
      <c r="K7462" s="62"/>
      <c r="L7462" s="62"/>
      <c r="P7462" s="61"/>
    </row>
    <row r="7463" spans="6:16">
      <c r="F7463" s="63"/>
      <c r="G7463" s="62"/>
      <c r="I7463" s="61"/>
      <c r="K7463" s="62"/>
      <c r="L7463" s="62"/>
      <c r="P7463" s="61"/>
    </row>
    <row r="7464" spans="6:16">
      <c r="F7464" s="63"/>
      <c r="G7464" s="62"/>
      <c r="I7464" s="61"/>
      <c r="K7464" s="62"/>
      <c r="L7464" s="62"/>
      <c r="P7464" s="61"/>
    </row>
    <row r="7465" spans="6:16">
      <c r="F7465" s="63"/>
      <c r="G7465" s="62"/>
      <c r="I7465" s="61"/>
      <c r="K7465" s="62"/>
      <c r="L7465" s="62"/>
      <c r="P7465" s="61"/>
    </row>
    <row r="7466" spans="6:16">
      <c r="F7466" s="63"/>
      <c r="G7466" s="62"/>
      <c r="I7466" s="61"/>
      <c r="K7466" s="62"/>
      <c r="L7466" s="62"/>
      <c r="P7466" s="61"/>
    </row>
    <row r="7467" spans="6:16">
      <c r="F7467" s="63"/>
      <c r="G7467" s="62"/>
      <c r="I7467" s="61"/>
      <c r="K7467" s="62"/>
      <c r="L7467" s="62"/>
      <c r="P7467" s="61"/>
    </row>
    <row r="7468" spans="6:16">
      <c r="F7468" s="63"/>
      <c r="G7468" s="62"/>
      <c r="I7468" s="61"/>
      <c r="K7468" s="62"/>
      <c r="L7468" s="62"/>
      <c r="P7468" s="61"/>
    </row>
    <row r="7469" spans="6:16">
      <c r="F7469" s="63"/>
      <c r="G7469" s="62"/>
      <c r="I7469" s="61"/>
      <c r="K7469" s="62"/>
      <c r="L7469" s="62"/>
      <c r="P7469" s="61"/>
    </row>
    <row r="7470" spans="6:16">
      <c r="F7470" s="63"/>
      <c r="G7470" s="62"/>
      <c r="I7470" s="61"/>
      <c r="K7470" s="62"/>
      <c r="L7470" s="62"/>
      <c r="P7470" s="61"/>
    </row>
    <row r="7471" spans="6:16">
      <c r="F7471" s="63"/>
      <c r="G7471" s="62"/>
      <c r="I7471" s="61"/>
      <c r="K7471" s="62"/>
      <c r="L7471" s="62"/>
      <c r="P7471" s="61"/>
    </row>
    <row r="7472" spans="6:16">
      <c r="F7472" s="63"/>
      <c r="G7472" s="62"/>
      <c r="I7472" s="61"/>
      <c r="K7472" s="62"/>
      <c r="L7472" s="62"/>
      <c r="P7472" s="61"/>
    </row>
    <row r="7473" spans="6:16">
      <c r="F7473" s="63"/>
      <c r="G7473" s="62"/>
      <c r="I7473" s="61"/>
      <c r="K7473" s="62"/>
      <c r="L7473" s="62"/>
      <c r="P7473" s="61"/>
    </row>
    <row r="7474" spans="6:16">
      <c r="F7474" s="63"/>
      <c r="G7474" s="62"/>
      <c r="I7474" s="61"/>
      <c r="K7474" s="62"/>
      <c r="L7474" s="62"/>
      <c r="P7474" s="61"/>
    </row>
    <row r="7475" spans="6:16">
      <c r="F7475" s="63"/>
      <c r="G7475" s="62"/>
      <c r="I7475" s="61"/>
      <c r="K7475" s="62"/>
      <c r="L7475" s="62"/>
      <c r="P7475" s="61"/>
    </row>
    <row r="7476" spans="6:16">
      <c r="F7476" s="63"/>
      <c r="G7476" s="62"/>
      <c r="I7476" s="61"/>
      <c r="K7476" s="62"/>
      <c r="L7476" s="62"/>
      <c r="P7476" s="61"/>
    </row>
    <row r="7477" spans="6:16">
      <c r="F7477" s="63"/>
      <c r="G7477" s="62"/>
      <c r="I7477" s="61"/>
      <c r="K7477" s="62"/>
      <c r="L7477" s="62"/>
      <c r="P7477" s="61"/>
    </row>
    <row r="7478" spans="6:16">
      <c r="F7478" s="63"/>
      <c r="G7478" s="62"/>
      <c r="I7478" s="61"/>
      <c r="K7478" s="62"/>
      <c r="L7478" s="62"/>
      <c r="P7478" s="61"/>
    </row>
    <row r="7479" spans="6:16">
      <c r="F7479" s="63"/>
      <c r="G7479" s="62"/>
      <c r="I7479" s="61"/>
      <c r="K7479" s="62"/>
      <c r="L7479" s="62"/>
      <c r="P7479" s="61"/>
    </row>
    <row r="7480" spans="6:16">
      <c r="F7480" s="63"/>
      <c r="G7480" s="62"/>
      <c r="I7480" s="61"/>
      <c r="K7480" s="62"/>
      <c r="L7480" s="62"/>
      <c r="P7480" s="61"/>
    </row>
    <row r="7481" spans="6:16">
      <c r="F7481" s="63"/>
      <c r="G7481" s="62"/>
      <c r="I7481" s="61"/>
      <c r="K7481" s="62"/>
      <c r="L7481" s="62"/>
      <c r="P7481" s="61"/>
    </row>
    <row r="7482" spans="6:16">
      <c r="F7482" s="63"/>
      <c r="G7482" s="62"/>
      <c r="I7482" s="61"/>
      <c r="K7482" s="62"/>
      <c r="L7482" s="62"/>
      <c r="P7482" s="61"/>
    </row>
    <row r="7483" spans="6:16">
      <c r="F7483" s="63"/>
      <c r="G7483" s="62"/>
      <c r="I7483" s="61"/>
      <c r="K7483" s="62"/>
      <c r="L7483" s="62"/>
      <c r="P7483" s="61"/>
    </row>
    <row r="7484" spans="6:16">
      <c r="F7484" s="63"/>
      <c r="G7484" s="62"/>
      <c r="I7484" s="61"/>
      <c r="K7484" s="62"/>
      <c r="L7484" s="62"/>
      <c r="P7484" s="61"/>
    </row>
    <row r="7485" spans="6:16">
      <c r="F7485" s="63"/>
      <c r="G7485" s="62"/>
      <c r="I7485" s="61"/>
      <c r="K7485" s="62"/>
      <c r="L7485" s="62"/>
      <c r="P7485" s="61"/>
    </row>
    <row r="7486" spans="6:16">
      <c r="F7486" s="63"/>
      <c r="G7486" s="62"/>
      <c r="I7486" s="61"/>
      <c r="K7486" s="62"/>
      <c r="L7486" s="62"/>
      <c r="P7486" s="61"/>
    </row>
    <row r="7487" spans="6:16">
      <c r="F7487" s="63"/>
      <c r="G7487" s="62"/>
      <c r="I7487" s="61"/>
      <c r="K7487" s="62"/>
      <c r="L7487" s="62"/>
      <c r="P7487" s="61"/>
    </row>
    <row r="7488" spans="6:16">
      <c r="F7488" s="63"/>
      <c r="G7488" s="62"/>
      <c r="I7488" s="61"/>
      <c r="K7488" s="62"/>
      <c r="L7488" s="62"/>
      <c r="P7488" s="61"/>
    </row>
    <row r="7489" spans="6:16">
      <c r="F7489" s="63"/>
      <c r="G7489" s="62"/>
      <c r="I7489" s="61"/>
      <c r="K7489" s="62"/>
      <c r="L7489" s="62"/>
      <c r="P7489" s="61"/>
    </row>
    <row r="7490" spans="6:16">
      <c r="F7490" s="63"/>
      <c r="G7490" s="62"/>
      <c r="I7490" s="61"/>
      <c r="K7490" s="62"/>
      <c r="L7490" s="62"/>
      <c r="P7490" s="61"/>
    </row>
    <row r="7491" spans="6:16">
      <c r="F7491" s="63"/>
      <c r="G7491" s="62"/>
      <c r="I7491" s="61"/>
      <c r="K7491" s="62"/>
      <c r="L7491" s="62"/>
      <c r="P7491" s="61"/>
    </row>
    <row r="7492" spans="6:16">
      <c r="F7492" s="63"/>
      <c r="G7492" s="62"/>
      <c r="I7492" s="61"/>
      <c r="K7492" s="62"/>
      <c r="L7492" s="62"/>
      <c r="P7492" s="61"/>
    </row>
    <row r="7493" spans="6:16">
      <c r="F7493" s="63"/>
      <c r="G7493" s="62"/>
      <c r="I7493" s="61"/>
      <c r="K7493" s="62"/>
      <c r="L7493" s="62"/>
      <c r="P7493" s="61"/>
    </row>
    <row r="7494" spans="6:16">
      <c r="F7494" s="63"/>
      <c r="G7494" s="62"/>
      <c r="I7494" s="61"/>
      <c r="K7494" s="62"/>
      <c r="L7494" s="62"/>
      <c r="P7494" s="61"/>
    </row>
    <row r="7495" spans="6:16">
      <c r="F7495" s="63"/>
      <c r="G7495" s="62"/>
      <c r="I7495" s="61"/>
      <c r="K7495" s="62"/>
      <c r="L7495" s="62"/>
      <c r="P7495" s="61"/>
    </row>
    <row r="7496" spans="6:16">
      <c r="F7496" s="63"/>
      <c r="G7496" s="62"/>
      <c r="I7496" s="61"/>
      <c r="K7496" s="62"/>
      <c r="L7496" s="62"/>
      <c r="P7496" s="61"/>
    </row>
    <row r="7497" spans="6:16">
      <c r="F7497" s="63"/>
      <c r="G7497" s="62"/>
      <c r="I7497" s="61"/>
      <c r="K7497" s="62"/>
      <c r="L7497" s="62"/>
      <c r="P7497" s="61"/>
    </row>
    <row r="7498" spans="6:16">
      <c r="F7498" s="63"/>
      <c r="G7498" s="62"/>
      <c r="I7498" s="61"/>
      <c r="K7498" s="62"/>
      <c r="L7498" s="62"/>
      <c r="P7498" s="61"/>
    </row>
    <row r="7499" spans="6:16">
      <c r="F7499" s="63"/>
      <c r="G7499" s="62"/>
      <c r="I7499" s="61"/>
      <c r="K7499" s="62"/>
      <c r="L7499" s="62"/>
      <c r="P7499" s="61"/>
    </row>
    <row r="7500" spans="6:16">
      <c r="F7500" s="63"/>
      <c r="G7500" s="62"/>
      <c r="I7500" s="61"/>
      <c r="K7500" s="62"/>
      <c r="L7500" s="62"/>
      <c r="P7500" s="61"/>
    </row>
    <row r="7501" spans="6:16">
      <c r="F7501" s="63"/>
      <c r="G7501" s="62"/>
      <c r="I7501" s="61"/>
      <c r="K7501" s="62"/>
      <c r="L7501" s="62"/>
      <c r="P7501" s="61"/>
    </row>
    <row r="7502" spans="6:16">
      <c r="F7502" s="63"/>
      <c r="G7502" s="62"/>
      <c r="I7502" s="61"/>
      <c r="K7502" s="62"/>
      <c r="L7502" s="62"/>
      <c r="P7502" s="61"/>
    </row>
    <row r="7503" spans="6:16">
      <c r="F7503" s="63"/>
      <c r="G7503" s="62"/>
      <c r="I7503" s="61"/>
      <c r="K7503" s="62"/>
      <c r="L7503" s="62"/>
      <c r="P7503" s="61"/>
    </row>
    <row r="7504" spans="6:16">
      <c r="F7504" s="63"/>
      <c r="G7504" s="62"/>
      <c r="I7504" s="61"/>
      <c r="K7504" s="62"/>
      <c r="L7504" s="62"/>
      <c r="P7504" s="61"/>
    </row>
    <row r="7505" spans="6:16">
      <c r="F7505" s="63"/>
      <c r="G7505" s="62"/>
      <c r="I7505" s="61"/>
      <c r="K7505" s="62"/>
      <c r="L7505" s="62"/>
      <c r="P7505" s="61"/>
    </row>
    <row r="7506" spans="6:16">
      <c r="F7506" s="63"/>
      <c r="G7506" s="62"/>
      <c r="I7506" s="61"/>
      <c r="K7506" s="62"/>
      <c r="L7506" s="62"/>
      <c r="P7506" s="61"/>
    </row>
    <row r="7507" spans="6:16">
      <c r="F7507" s="63"/>
      <c r="G7507" s="62"/>
      <c r="I7507" s="61"/>
      <c r="K7507" s="62"/>
      <c r="L7507" s="62"/>
      <c r="P7507" s="61"/>
    </row>
    <row r="7508" spans="6:16">
      <c r="F7508" s="63"/>
      <c r="G7508" s="62"/>
      <c r="I7508" s="61"/>
      <c r="K7508" s="62"/>
      <c r="L7508" s="62"/>
      <c r="P7508" s="61"/>
    </row>
    <row r="7509" spans="6:16">
      <c r="F7509" s="63"/>
      <c r="G7509" s="62"/>
      <c r="I7509" s="61"/>
      <c r="K7509" s="62"/>
      <c r="L7509" s="62"/>
      <c r="P7509" s="61"/>
    </row>
    <row r="7510" spans="6:16">
      <c r="F7510" s="63"/>
      <c r="G7510" s="62"/>
      <c r="I7510" s="61"/>
      <c r="K7510" s="62"/>
      <c r="L7510" s="62"/>
      <c r="P7510" s="61"/>
    </row>
    <row r="7511" spans="6:16">
      <c r="F7511" s="63"/>
      <c r="G7511" s="62"/>
      <c r="I7511" s="61"/>
      <c r="K7511" s="62"/>
      <c r="L7511" s="62"/>
      <c r="P7511" s="61"/>
    </row>
    <row r="7512" spans="6:16">
      <c r="F7512" s="63"/>
      <c r="G7512" s="62"/>
      <c r="I7512" s="61"/>
      <c r="K7512" s="62"/>
      <c r="L7512" s="62"/>
      <c r="P7512" s="61"/>
    </row>
    <row r="7513" spans="6:16">
      <c r="F7513" s="63"/>
      <c r="G7513" s="62"/>
      <c r="I7513" s="61"/>
      <c r="K7513" s="62"/>
      <c r="L7513" s="62"/>
      <c r="P7513" s="61"/>
    </row>
    <row r="7514" spans="6:16">
      <c r="F7514" s="63"/>
      <c r="G7514" s="62"/>
      <c r="I7514" s="61"/>
      <c r="K7514" s="62"/>
      <c r="L7514" s="62"/>
      <c r="P7514" s="61"/>
    </row>
    <row r="7515" spans="6:16">
      <c r="F7515" s="63"/>
      <c r="G7515" s="62"/>
      <c r="I7515" s="61"/>
      <c r="K7515" s="62"/>
      <c r="L7515" s="62"/>
      <c r="P7515" s="61"/>
    </row>
    <row r="7516" spans="6:16">
      <c r="F7516" s="63"/>
      <c r="G7516" s="62"/>
      <c r="I7516" s="61"/>
      <c r="K7516" s="62"/>
      <c r="L7516" s="62"/>
      <c r="P7516" s="61"/>
    </row>
    <row r="7517" spans="6:16">
      <c r="F7517" s="63"/>
      <c r="G7517" s="62"/>
      <c r="I7517" s="61"/>
      <c r="K7517" s="62"/>
      <c r="L7517" s="62"/>
      <c r="P7517" s="61"/>
    </row>
    <row r="7518" spans="6:16">
      <c r="F7518" s="63"/>
      <c r="G7518" s="62"/>
      <c r="I7518" s="61"/>
      <c r="K7518" s="62"/>
      <c r="L7518" s="62"/>
      <c r="P7518" s="61"/>
    </row>
    <row r="7519" spans="6:16">
      <c r="F7519" s="63"/>
      <c r="G7519" s="62"/>
      <c r="I7519" s="61"/>
      <c r="K7519" s="62"/>
      <c r="L7519" s="62"/>
      <c r="P7519" s="61"/>
    </row>
    <row r="7520" spans="6:16">
      <c r="F7520" s="63"/>
      <c r="G7520" s="62"/>
      <c r="I7520" s="61"/>
      <c r="K7520" s="62"/>
      <c r="L7520" s="62"/>
      <c r="P7520" s="61"/>
    </row>
    <row r="7521" spans="6:16">
      <c r="F7521" s="63"/>
      <c r="G7521" s="62"/>
      <c r="I7521" s="61"/>
      <c r="K7521" s="62"/>
      <c r="L7521" s="62"/>
      <c r="P7521" s="61"/>
    </row>
    <row r="7522" spans="6:16">
      <c r="F7522" s="63"/>
      <c r="G7522" s="62"/>
      <c r="I7522" s="61"/>
      <c r="K7522" s="62"/>
      <c r="L7522" s="62"/>
      <c r="P7522" s="61"/>
    </row>
    <row r="7523" spans="6:16">
      <c r="F7523" s="63"/>
      <c r="G7523" s="62"/>
      <c r="I7523" s="61"/>
      <c r="K7523" s="62"/>
      <c r="L7523" s="62"/>
      <c r="P7523" s="61"/>
    </row>
    <row r="7524" spans="6:16">
      <c r="F7524" s="63"/>
      <c r="G7524" s="62"/>
      <c r="I7524" s="61"/>
      <c r="K7524" s="62"/>
      <c r="L7524" s="62"/>
      <c r="P7524" s="61"/>
    </row>
    <row r="7525" spans="6:16">
      <c r="F7525" s="63"/>
      <c r="G7525" s="62"/>
      <c r="I7525" s="61"/>
      <c r="K7525" s="62"/>
      <c r="L7525" s="62"/>
      <c r="P7525" s="61"/>
    </row>
    <row r="7526" spans="6:16">
      <c r="F7526" s="63"/>
      <c r="G7526" s="62"/>
      <c r="I7526" s="61"/>
      <c r="K7526" s="62"/>
      <c r="L7526" s="62"/>
      <c r="P7526" s="61"/>
    </row>
    <row r="7527" spans="6:16">
      <c r="F7527" s="63"/>
      <c r="G7527" s="62"/>
      <c r="I7527" s="61"/>
      <c r="K7527" s="62"/>
      <c r="L7527" s="62"/>
      <c r="P7527" s="61"/>
    </row>
    <row r="7528" spans="6:16">
      <c r="F7528" s="63"/>
      <c r="G7528" s="62"/>
      <c r="I7528" s="61"/>
      <c r="K7528" s="62"/>
      <c r="L7528" s="62"/>
      <c r="P7528" s="61"/>
    </row>
    <row r="7529" spans="6:16">
      <c r="F7529" s="63"/>
      <c r="G7529" s="62"/>
      <c r="I7529" s="61"/>
      <c r="K7529" s="62"/>
      <c r="L7529" s="62"/>
      <c r="P7529" s="61"/>
    </row>
    <row r="7530" spans="6:16">
      <c r="F7530" s="63"/>
      <c r="G7530" s="62"/>
      <c r="I7530" s="61"/>
      <c r="K7530" s="62"/>
      <c r="L7530" s="62"/>
      <c r="P7530" s="61"/>
    </row>
    <row r="7531" spans="6:16">
      <c r="F7531" s="63"/>
      <c r="G7531" s="62"/>
      <c r="I7531" s="61"/>
      <c r="K7531" s="62"/>
      <c r="L7531" s="62"/>
      <c r="P7531" s="61"/>
    </row>
    <row r="7532" spans="6:16">
      <c r="F7532" s="63"/>
      <c r="G7532" s="62"/>
      <c r="I7532" s="61"/>
      <c r="K7532" s="62"/>
      <c r="L7532" s="62"/>
      <c r="P7532" s="61"/>
    </row>
    <row r="7533" spans="6:16">
      <c r="F7533" s="63"/>
      <c r="G7533" s="62"/>
      <c r="I7533" s="61"/>
      <c r="K7533" s="62"/>
      <c r="L7533" s="62"/>
      <c r="P7533" s="61"/>
    </row>
    <row r="7534" spans="6:16">
      <c r="F7534" s="63"/>
      <c r="G7534" s="62"/>
      <c r="I7534" s="61"/>
      <c r="K7534" s="62"/>
      <c r="L7534" s="62"/>
      <c r="P7534" s="61"/>
    </row>
    <row r="7535" spans="6:16">
      <c r="F7535" s="63"/>
      <c r="G7535" s="62"/>
      <c r="I7535" s="61"/>
      <c r="K7535" s="62"/>
      <c r="L7535" s="62"/>
      <c r="P7535" s="61"/>
    </row>
    <row r="7536" spans="6:16">
      <c r="F7536" s="63"/>
      <c r="G7536" s="62"/>
      <c r="I7536" s="61"/>
      <c r="K7536" s="62"/>
      <c r="L7536" s="62"/>
      <c r="P7536" s="61"/>
    </row>
    <row r="7537" spans="6:16">
      <c r="F7537" s="63"/>
      <c r="G7537" s="62"/>
      <c r="I7537" s="61"/>
      <c r="K7537" s="62"/>
      <c r="L7537" s="62"/>
      <c r="P7537" s="61"/>
    </row>
    <row r="7538" spans="6:16">
      <c r="F7538" s="63"/>
      <c r="G7538" s="62"/>
      <c r="I7538" s="61"/>
      <c r="K7538" s="62"/>
      <c r="L7538" s="62"/>
      <c r="P7538" s="61"/>
    </row>
    <row r="7539" spans="6:16">
      <c r="F7539" s="63"/>
      <c r="G7539" s="62"/>
      <c r="I7539" s="61"/>
      <c r="K7539" s="62"/>
      <c r="L7539" s="62"/>
      <c r="P7539" s="61"/>
    </row>
    <row r="7540" spans="6:16">
      <c r="F7540" s="63"/>
      <c r="G7540" s="62"/>
      <c r="I7540" s="61"/>
      <c r="K7540" s="62"/>
      <c r="L7540" s="62"/>
      <c r="P7540" s="61"/>
    </row>
    <row r="7541" spans="6:16">
      <c r="F7541" s="63"/>
      <c r="G7541" s="62"/>
      <c r="I7541" s="61"/>
      <c r="K7541" s="62"/>
      <c r="L7541" s="62"/>
      <c r="P7541" s="61"/>
    </row>
    <row r="7542" spans="6:16">
      <c r="F7542" s="63"/>
      <c r="G7542" s="62"/>
      <c r="I7542" s="61"/>
      <c r="K7542" s="62"/>
      <c r="L7542" s="62"/>
      <c r="P7542" s="61"/>
    </row>
    <row r="7543" spans="6:16">
      <c r="F7543" s="63"/>
      <c r="G7543" s="62"/>
      <c r="I7543" s="61"/>
      <c r="K7543" s="62"/>
      <c r="L7543" s="62"/>
      <c r="P7543" s="61"/>
    </row>
    <row r="7544" spans="6:16">
      <c r="F7544" s="63"/>
      <c r="G7544" s="62"/>
      <c r="I7544" s="61"/>
      <c r="K7544" s="62"/>
      <c r="L7544" s="62"/>
      <c r="P7544" s="61"/>
    </row>
    <row r="7545" spans="6:16">
      <c r="F7545" s="63"/>
      <c r="G7545" s="62"/>
      <c r="I7545" s="61"/>
      <c r="K7545" s="62"/>
      <c r="L7545" s="62"/>
      <c r="P7545" s="61"/>
    </row>
    <row r="7546" spans="6:16">
      <c r="F7546" s="63"/>
      <c r="G7546" s="62"/>
      <c r="I7546" s="61"/>
      <c r="K7546" s="62"/>
      <c r="L7546" s="62"/>
      <c r="P7546" s="61"/>
    </row>
    <row r="7547" spans="6:16">
      <c r="F7547" s="63"/>
      <c r="G7547" s="62"/>
      <c r="I7547" s="61"/>
      <c r="K7547" s="62"/>
      <c r="L7547" s="62"/>
      <c r="P7547" s="61"/>
    </row>
    <row r="7548" spans="6:16">
      <c r="F7548" s="63"/>
      <c r="G7548" s="62"/>
      <c r="I7548" s="61"/>
      <c r="K7548" s="62"/>
      <c r="L7548" s="62"/>
      <c r="P7548" s="61"/>
    </row>
    <row r="7549" spans="6:16">
      <c r="F7549" s="63"/>
      <c r="G7549" s="62"/>
      <c r="I7549" s="61"/>
      <c r="K7549" s="62"/>
      <c r="L7549" s="62"/>
      <c r="P7549" s="61"/>
    </row>
    <row r="7550" spans="6:16">
      <c r="F7550" s="63"/>
      <c r="G7550" s="62"/>
      <c r="I7550" s="61"/>
      <c r="K7550" s="62"/>
      <c r="L7550" s="62"/>
      <c r="P7550" s="61"/>
    </row>
    <row r="7551" spans="6:16">
      <c r="F7551" s="63"/>
      <c r="G7551" s="62"/>
      <c r="I7551" s="61"/>
      <c r="K7551" s="62"/>
      <c r="L7551" s="62"/>
      <c r="P7551" s="61"/>
    </row>
    <row r="7552" spans="6:16">
      <c r="F7552" s="63"/>
      <c r="G7552" s="62"/>
      <c r="I7552" s="61"/>
      <c r="K7552" s="62"/>
      <c r="L7552" s="62"/>
      <c r="P7552" s="61"/>
    </row>
    <row r="7553" spans="6:16">
      <c r="F7553" s="63"/>
      <c r="G7553" s="62"/>
      <c r="I7553" s="61"/>
      <c r="K7553" s="62"/>
      <c r="L7553" s="62"/>
      <c r="P7553" s="61"/>
    </row>
    <row r="7554" spans="6:16">
      <c r="F7554" s="63"/>
      <c r="G7554" s="62"/>
      <c r="I7554" s="61"/>
      <c r="K7554" s="62"/>
      <c r="L7554" s="62"/>
      <c r="P7554" s="61"/>
    </row>
    <row r="7555" spans="6:16">
      <c r="F7555" s="63"/>
      <c r="G7555" s="62"/>
      <c r="I7555" s="61"/>
      <c r="K7555" s="62"/>
      <c r="L7555" s="62"/>
      <c r="P7555" s="61"/>
    </row>
    <row r="7556" spans="6:16">
      <c r="F7556" s="63"/>
      <c r="G7556" s="62"/>
      <c r="I7556" s="61"/>
      <c r="K7556" s="62"/>
      <c r="L7556" s="62"/>
      <c r="P7556" s="61"/>
    </row>
    <row r="7557" spans="6:16">
      <c r="F7557" s="63"/>
      <c r="G7557" s="62"/>
      <c r="I7557" s="61"/>
      <c r="K7557" s="62"/>
      <c r="L7557" s="62"/>
      <c r="P7557" s="61"/>
    </row>
    <row r="7558" spans="6:16">
      <c r="F7558" s="63"/>
      <c r="G7558" s="62"/>
      <c r="I7558" s="61"/>
      <c r="K7558" s="62"/>
      <c r="L7558" s="62"/>
      <c r="P7558" s="61"/>
    </row>
    <row r="7559" spans="6:16">
      <c r="F7559" s="63"/>
      <c r="G7559" s="62"/>
      <c r="I7559" s="61"/>
      <c r="K7559" s="62"/>
      <c r="L7559" s="62"/>
      <c r="P7559" s="61"/>
    </row>
    <row r="7560" spans="6:16">
      <c r="F7560" s="63"/>
      <c r="G7560" s="62"/>
      <c r="I7560" s="61"/>
      <c r="K7560" s="62"/>
      <c r="L7560" s="62"/>
      <c r="P7560" s="61"/>
    </row>
    <row r="7561" spans="6:16">
      <c r="F7561" s="63"/>
      <c r="G7561" s="62"/>
      <c r="I7561" s="61"/>
      <c r="K7561" s="62"/>
      <c r="L7561" s="62"/>
      <c r="P7561" s="61"/>
    </row>
    <row r="7562" spans="6:16">
      <c r="F7562" s="63"/>
      <c r="G7562" s="62"/>
      <c r="I7562" s="61"/>
      <c r="K7562" s="62"/>
      <c r="L7562" s="62"/>
      <c r="P7562" s="61"/>
    </row>
    <row r="7563" spans="6:16">
      <c r="F7563" s="63"/>
      <c r="G7563" s="62"/>
      <c r="I7563" s="61"/>
      <c r="K7563" s="62"/>
      <c r="L7563" s="62"/>
      <c r="P7563" s="61"/>
    </row>
    <row r="7564" spans="6:16">
      <c r="F7564" s="63"/>
      <c r="G7564" s="62"/>
      <c r="I7564" s="61"/>
      <c r="K7564" s="62"/>
      <c r="L7564" s="62"/>
      <c r="P7564" s="61"/>
    </row>
    <row r="7565" spans="6:16">
      <c r="F7565" s="63"/>
      <c r="G7565" s="62"/>
      <c r="I7565" s="61"/>
      <c r="K7565" s="62"/>
      <c r="L7565" s="62"/>
      <c r="P7565" s="61"/>
    </row>
    <row r="7566" spans="6:16">
      <c r="F7566" s="63"/>
      <c r="G7566" s="62"/>
      <c r="I7566" s="61"/>
      <c r="K7566" s="62"/>
      <c r="L7566" s="62"/>
      <c r="P7566" s="61"/>
    </row>
    <row r="7567" spans="6:16">
      <c r="F7567" s="63"/>
      <c r="G7567" s="62"/>
      <c r="I7567" s="61"/>
      <c r="K7567" s="62"/>
      <c r="L7567" s="62"/>
      <c r="P7567" s="61"/>
    </row>
    <row r="7568" spans="6:16">
      <c r="F7568" s="63"/>
      <c r="G7568" s="62"/>
      <c r="I7568" s="61"/>
      <c r="K7568" s="62"/>
      <c r="L7568" s="62"/>
      <c r="P7568" s="61"/>
    </row>
    <row r="7569" spans="6:16">
      <c r="F7569" s="63"/>
      <c r="G7569" s="62"/>
      <c r="I7569" s="61"/>
      <c r="K7569" s="62"/>
      <c r="L7569" s="62"/>
      <c r="P7569" s="61"/>
    </row>
    <row r="7570" spans="6:16">
      <c r="F7570" s="63"/>
      <c r="G7570" s="62"/>
      <c r="I7570" s="61"/>
      <c r="K7570" s="62"/>
      <c r="L7570" s="62"/>
      <c r="P7570" s="61"/>
    </row>
    <row r="7571" spans="6:16">
      <c r="F7571" s="63"/>
      <c r="G7571" s="62"/>
      <c r="I7571" s="61"/>
      <c r="K7571" s="62"/>
      <c r="L7571" s="62"/>
      <c r="P7571" s="61"/>
    </row>
    <row r="7572" spans="6:16">
      <c r="F7572" s="63"/>
      <c r="G7572" s="62"/>
      <c r="I7572" s="61"/>
      <c r="K7572" s="62"/>
      <c r="L7572" s="62"/>
      <c r="P7572" s="61"/>
    </row>
    <row r="7573" spans="6:16">
      <c r="F7573" s="63"/>
      <c r="G7573" s="62"/>
      <c r="I7573" s="61"/>
      <c r="K7573" s="62"/>
      <c r="L7573" s="62"/>
      <c r="P7573" s="61"/>
    </row>
    <row r="7574" spans="6:16">
      <c r="F7574" s="63"/>
      <c r="G7574" s="62"/>
      <c r="I7574" s="61"/>
      <c r="K7574" s="62"/>
      <c r="L7574" s="62"/>
      <c r="P7574" s="61"/>
    </row>
    <row r="7575" spans="6:16">
      <c r="F7575" s="63"/>
      <c r="G7575" s="62"/>
      <c r="I7575" s="61"/>
      <c r="K7575" s="62"/>
      <c r="L7575" s="62"/>
      <c r="P7575" s="61"/>
    </row>
    <row r="7576" spans="6:16">
      <c r="F7576" s="63"/>
      <c r="G7576" s="62"/>
      <c r="I7576" s="61"/>
      <c r="K7576" s="62"/>
      <c r="L7576" s="62"/>
      <c r="P7576" s="61"/>
    </row>
    <row r="7577" spans="6:16">
      <c r="F7577" s="63"/>
      <c r="G7577" s="62"/>
      <c r="I7577" s="61"/>
      <c r="K7577" s="62"/>
      <c r="L7577" s="62"/>
      <c r="P7577" s="61"/>
    </row>
    <row r="7578" spans="6:16">
      <c r="F7578" s="63"/>
      <c r="G7578" s="62"/>
      <c r="I7578" s="61"/>
      <c r="K7578" s="62"/>
      <c r="L7578" s="62"/>
      <c r="P7578" s="61"/>
    </row>
    <row r="7579" spans="6:16">
      <c r="F7579" s="63"/>
      <c r="G7579" s="62"/>
      <c r="I7579" s="61"/>
      <c r="K7579" s="62"/>
      <c r="L7579" s="62"/>
      <c r="P7579" s="61"/>
    </row>
    <row r="7580" spans="6:16">
      <c r="F7580" s="63"/>
      <c r="G7580" s="62"/>
      <c r="I7580" s="61"/>
      <c r="K7580" s="62"/>
      <c r="L7580" s="62"/>
      <c r="P7580" s="61"/>
    </row>
    <row r="7581" spans="6:16">
      <c r="F7581" s="63"/>
      <c r="G7581" s="62"/>
      <c r="I7581" s="61"/>
      <c r="K7581" s="62"/>
      <c r="L7581" s="62"/>
      <c r="P7581" s="61"/>
    </row>
    <row r="7582" spans="6:16">
      <c r="F7582" s="63"/>
      <c r="G7582" s="62"/>
      <c r="I7582" s="61"/>
      <c r="K7582" s="62"/>
      <c r="L7582" s="62"/>
      <c r="P7582" s="61"/>
    </row>
    <row r="7583" spans="6:16">
      <c r="F7583" s="63"/>
      <c r="G7583" s="62"/>
      <c r="I7583" s="61"/>
      <c r="K7583" s="62"/>
      <c r="L7583" s="62"/>
      <c r="P7583" s="61"/>
    </row>
    <row r="7584" spans="6:16">
      <c r="F7584" s="63"/>
      <c r="G7584" s="62"/>
      <c r="I7584" s="61"/>
      <c r="K7584" s="62"/>
      <c r="L7584" s="62"/>
      <c r="P7584" s="61"/>
    </row>
    <row r="7585" spans="6:16">
      <c r="F7585" s="63"/>
      <c r="G7585" s="62"/>
      <c r="I7585" s="61"/>
      <c r="K7585" s="62"/>
      <c r="L7585" s="62"/>
      <c r="P7585" s="61"/>
    </row>
    <row r="7586" spans="6:16">
      <c r="F7586" s="63"/>
      <c r="G7586" s="62"/>
      <c r="I7586" s="61"/>
      <c r="K7586" s="62"/>
      <c r="L7586" s="62"/>
      <c r="P7586" s="61"/>
    </row>
    <row r="7587" spans="6:16">
      <c r="F7587" s="63"/>
      <c r="G7587" s="62"/>
      <c r="I7587" s="61"/>
      <c r="K7587" s="62"/>
      <c r="L7587" s="62"/>
      <c r="P7587" s="61"/>
    </row>
    <row r="7588" spans="6:16">
      <c r="F7588" s="63"/>
      <c r="G7588" s="62"/>
      <c r="I7588" s="61"/>
      <c r="K7588" s="62"/>
      <c r="L7588" s="62"/>
      <c r="P7588" s="61"/>
    </row>
    <row r="7589" spans="6:16">
      <c r="F7589" s="63"/>
      <c r="G7589" s="62"/>
      <c r="I7589" s="61"/>
      <c r="K7589" s="62"/>
      <c r="L7589" s="62"/>
      <c r="P7589" s="61"/>
    </row>
    <row r="7590" spans="6:16">
      <c r="F7590" s="63"/>
      <c r="G7590" s="62"/>
      <c r="I7590" s="61"/>
      <c r="K7590" s="62"/>
      <c r="L7590" s="62"/>
      <c r="P7590" s="61"/>
    </row>
    <row r="7591" spans="6:16">
      <c r="F7591" s="63"/>
      <c r="G7591" s="62"/>
      <c r="I7591" s="61"/>
      <c r="K7591" s="62"/>
      <c r="L7591" s="62"/>
      <c r="P7591" s="61"/>
    </row>
    <row r="7592" spans="6:16">
      <c r="F7592" s="63"/>
      <c r="G7592" s="62"/>
      <c r="I7592" s="61"/>
      <c r="K7592" s="62"/>
      <c r="L7592" s="62"/>
      <c r="P7592" s="61"/>
    </row>
    <row r="7593" spans="6:16">
      <c r="F7593" s="63"/>
      <c r="G7593" s="62"/>
      <c r="I7593" s="61"/>
      <c r="K7593" s="62"/>
      <c r="L7593" s="62"/>
      <c r="P7593" s="61"/>
    </row>
    <row r="7594" spans="6:16">
      <c r="F7594" s="63"/>
      <c r="G7594" s="62"/>
      <c r="I7594" s="61"/>
      <c r="K7594" s="62"/>
      <c r="L7594" s="62"/>
      <c r="P7594" s="61"/>
    </row>
    <row r="7595" spans="6:16">
      <c r="F7595" s="63"/>
      <c r="G7595" s="62"/>
      <c r="I7595" s="61"/>
      <c r="K7595" s="62"/>
      <c r="L7595" s="62"/>
      <c r="P7595" s="61"/>
    </row>
    <row r="7596" spans="6:16">
      <c r="F7596" s="63"/>
      <c r="G7596" s="62"/>
      <c r="I7596" s="61"/>
      <c r="K7596" s="62"/>
      <c r="L7596" s="62"/>
      <c r="P7596" s="61"/>
    </row>
    <row r="7597" spans="6:16">
      <c r="F7597" s="63"/>
      <c r="G7597" s="62"/>
      <c r="I7597" s="61"/>
      <c r="K7597" s="62"/>
      <c r="L7597" s="62"/>
      <c r="P7597" s="61"/>
    </row>
    <row r="7598" spans="6:16">
      <c r="F7598" s="63"/>
      <c r="G7598" s="62"/>
      <c r="I7598" s="61"/>
      <c r="K7598" s="62"/>
      <c r="L7598" s="62"/>
      <c r="P7598" s="61"/>
    </row>
    <row r="7599" spans="6:16">
      <c r="F7599" s="63"/>
      <c r="G7599" s="62"/>
      <c r="I7599" s="61"/>
      <c r="K7599" s="62"/>
      <c r="L7599" s="62"/>
      <c r="P7599" s="61"/>
    </row>
    <row r="7600" spans="6:16">
      <c r="F7600" s="63"/>
      <c r="G7600" s="62"/>
      <c r="I7600" s="61"/>
      <c r="K7600" s="62"/>
      <c r="L7600" s="62"/>
      <c r="P7600" s="61"/>
    </row>
    <row r="7601" spans="6:16">
      <c r="F7601" s="63"/>
      <c r="G7601" s="62"/>
      <c r="I7601" s="61"/>
      <c r="K7601" s="62"/>
      <c r="L7601" s="62"/>
      <c r="P7601" s="61"/>
    </row>
    <row r="7602" spans="6:16">
      <c r="F7602" s="63"/>
      <c r="G7602" s="62"/>
      <c r="I7602" s="61"/>
      <c r="K7602" s="62"/>
      <c r="L7602" s="62"/>
      <c r="P7602" s="61"/>
    </row>
    <row r="7603" spans="6:16">
      <c r="F7603" s="63"/>
      <c r="G7603" s="62"/>
      <c r="I7603" s="61"/>
      <c r="K7603" s="62"/>
      <c r="L7603" s="62"/>
      <c r="P7603" s="61"/>
    </row>
    <row r="7604" spans="6:16">
      <c r="F7604" s="63"/>
      <c r="G7604" s="62"/>
      <c r="I7604" s="61"/>
      <c r="K7604" s="62"/>
      <c r="L7604" s="62"/>
      <c r="P7604" s="61"/>
    </row>
    <row r="7605" spans="6:16">
      <c r="F7605" s="63"/>
      <c r="G7605" s="62"/>
      <c r="I7605" s="61"/>
      <c r="K7605" s="62"/>
      <c r="L7605" s="62"/>
      <c r="P7605" s="61"/>
    </row>
    <row r="7606" spans="6:16">
      <c r="F7606" s="63"/>
      <c r="G7606" s="62"/>
      <c r="I7606" s="61"/>
      <c r="K7606" s="62"/>
      <c r="L7606" s="62"/>
      <c r="P7606" s="61"/>
    </row>
    <row r="7607" spans="6:16">
      <c r="F7607" s="63"/>
      <c r="G7607" s="62"/>
      <c r="I7607" s="61"/>
      <c r="K7607" s="62"/>
      <c r="L7607" s="62"/>
      <c r="P7607" s="61"/>
    </row>
    <row r="7608" spans="6:16">
      <c r="F7608" s="63"/>
      <c r="G7608" s="62"/>
      <c r="I7608" s="61"/>
      <c r="K7608" s="62"/>
      <c r="L7608" s="62"/>
      <c r="P7608" s="61"/>
    </row>
    <row r="7609" spans="6:16">
      <c r="F7609" s="63"/>
      <c r="G7609" s="62"/>
      <c r="I7609" s="61"/>
      <c r="K7609" s="62"/>
      <c r="L7609" s="62"/>
      <c r="P7609" s="61"/>
    </row>
    <row r="7610" spans="6:16">
      <c r="F7610" s="63"/>
      <c r="G7610" s="62"/>
      <c r="I7610" s="61"/>
      <c r="K7610" s="62"/>
      <c r="L7610" s="62"/>
      <c r="P7610" s="61"/>
    </row>
    <row r="7611" spans="6:16">
      <c r="F7611" s="63"/>
      <c r="G7611" s="62"/>
      <c r="I7611" s="61"/>
      <c r="K7611" s="62"/>
      <c r="L7611" s="62"/>
      <c r="P7611" s="61"/>
    </row>
    <row r="7612" spans="6:16">
      <c r="F7612" s="63"/>
      <c r="G7612" s="62"/>
      <c r="I7612" s="61"/>
      <c r="K7612" s="62"/>
      <c r="L7612" s="62"/>
      <c r="P7612" s="61"/>
    </row>
    <row r="7613" spans="6:16">
      <c r="F7613" s="63"/>
      <c r="G7613" s="62"/>
      <c r="I7613" s="61"/>
      <c r="K7613" s="62"/>
      <c r="L7613" s="62"/>
      <c r="P7613" s="61"/>
    </row>
    <row r="7614" spans="6:16">
      <c r="F7614" s="63"/>
      <c r="G7614" s="62"/>
      <c r="I7614" s="61"/>
      <c r="K7614" s="62"/>
      <c r="L7614" s="62"/>
      <c r="P7614" s="61"/>
    </row>
    <row r="7615" spans="6:16">
      <c r="F7615" s="63"/>
      <c r="G7615" s="62"/>
      <c r="I7615" s="61"/>
      <c r="K7615" s="62"/>
      <c r="L7615" s="62"/>
      <c r="P7615" s="61"/>
    </row>
    <row r="7616" spans="6:16">
      <c r="F7616" s="63"/>
      <c r="G7616" s="62"/>
      <c r="I7616" s="61"/>
      <c r="K7616" s="62"/>
      <c r="L7616" s="62"/>
      <c r="P7616" s="61"/>
    </row>
    <row r="7617" spans="6:16">
      <c r="F7617" s="63"/>
      <c r="G7617" s="62"/>
      <c r="I7617" s="61"/>
      <c r="K7617" s="62"/>
      <c r="L7617" s="62"/>
      <c r="P7617" s="61"/>
    </row>
    <row r="7618" spans="6:16">
      <c r="F7618" s="63"/>
      <c r="G7618" s="62"/>
      <c r="I7618" s="61"/>
      <c r="K7618" s="62"/>
      <c r="L7618" s="62"/>
      <c r="P7618" s="61"/>
    </row>
    <row r="7619" spans="6:16">
      <c r="F7619" s="63"/>
      <c r="G7619" s="62"/>
      <c r="I7619" s="61"/>
      <c r="K7619" s="62"/>
      <c r="L7619" s="62"/>
      <c r="P7619" s="61"/>
    </row>
    <row r="7620" spans="6:16">
      <c r="F7620" s="63"/>
      <c r="G7620" s="62"/>
      <c r="I7620" s="61"/>
      <c r="K7620" s="62"/>
      <c r="L7620" s="62"/>
      <c r="P7620" s="61"/>
    </row>
    <row r="7621" spans="6:16">
      <c r="F7621" s="63"/>
      <c r="G7621" s="62"/>
      <c r="I7621" s="61"/>
      <c r="K7621" s="62"/>
      <c r="L7621" s="62"/>
      <c r="P7621" s="61"/>
    </row>
    <row r="7622" spans="6:16">
      <c r="F7622" s="63"/>
      <c r="G7622" s="62"/>
      <c r="I7622" s="61"/>
      <c r="K7622" s="62"/>
      <c r="L7622" s="62"/>
      <c r="P7622" s="61"/>
    </row>
    <row r="7623" spans="6:16">
      <c r="F7623" s="63"/>
      <c r="G7623" s="62"/>
      <c r="I7623" s="61"/>
      <c r="K7623" s="62"/>
      <c r="L7623" s="62"/>
      <c r="P7623" s="61"/>
    </row>
    <row r="7624" spans="6:16">
      <c r="F7624" s="63"/>
      <c r="G7624" s="62"/>
      <c r="I7624" s="61"/>
      <c r="K7624" s="62"/>
      <c r="L7624" s="62"/>
      <c r="P7624" s="61"/>
    </row>
    <row r="7625" spans="6:16">
      <c r="F7625" s="63"/>
      <c r="G7625" s="62"/>
      <c r="I7625" s="61"/>
      <c r="K7625" s="62"/>
      <c r="L7625" s="62"/>
      <c r="P7625" s="61"/>
    </row>
    <row r="7626" spans="6:16">
      <c r="F7626" s="63"/>
      <c r="G7626" s="62"/>
      <c r="I7626" s="61"/>
      <c r="K7626" s="62"/>
      <c r="L7626" s="62"/>
      <c r="P7626" s="61"/>
    </row>
    <row r="7627" spans="6:16">
      <c r="F7627" s="63"/>
      <c r="G7627" s="62"/>
      <c r="I7627" s="61"/>
      <c r="K7627" s="62"/>
      <c r="L7627" s="62"/>
      <c r="P7627" s="61"/>
    </row>
    <row r="7628" spans="6:16">
      <c r="F7628" s="63"/>
      <c r="G7628" s="62"/>
      <c r="I7628" s="61"/>
      <c r="K7628" s="62"/>
      <c r="L7628" s="62"/>
      <c r="P7628" s="61"/>
    </row>
    <row r="7629" spans="6:16">
      <c r="F7629" s="63"/>
      <c r="G7629" s="62"/>
      <c r="I7629" s="61"/>
      <c r="K7629" s="62"/>
      <c r="L7629" s="62"/>
      <c r="P7629" s="61"/>
    </row>
    <row r="7630" spans="6:16">
      <c r="F7630" s="63"/>
      <c r="G7630" s="62"/>
      <c r="I7630" s="61"/>
      <c r="K7630" s="62"/>
      <c r="L7630" s="62"/>
      <c r="P7630" s="61"/>
    </row>
    <row r="7631" spans="6:16">
      <c r="F7631" s="63"/>
      <c r="G7631" s="62"/>
      <c r="I7631" s="61"/>
      <c r="K7631" s="62"/>
      <c r="L7631" s="62"/>
      <c r="P7631" s="61"/>
    </row>
    <row r="7632" spans="6:16">
      <c r="F7632" s="63"/>
      <c r="G7632" s="62"/>
      <c r="I7632" s="61"/>
      <c r="K7632" s="62"/>
      <c r="L7632" s="62"/>
      <c r="P7632" s="61"/>
    </row>
    <row r="7633" spans="6:16">
      <c r="F7633" s="63"/>
      <c r="G7633" s="62"/>
      <c r="I7633" s="61"/>
      <c r="K7633" s="62"/>
      <c r="L7633" s="62"/>
      <c r="P7633" s="61"/>
    </row>
    <row r="7634" spans="6:16">
      <c r="F7634" s="63"/>
      <c r="G7634" s="62"/>
      <c r="I7634" s="61"/>
      <c r="K7634" s="62"/>
      <c r="L7634" s="62"/>
      <c r="P7634" s="61"/>
    </row>
    <row r="7635" spans="6:16">
      <c r="F7635" s="63"/>
      <c r="G7635" s="62"/>
      <c r="I7635" s="61"/>
      <c r="K7635" s="62"/>
      <c r="L7635" s="62"/>
      <c r="P7635" s="61"/>
    </row>
    <row r="7636" spans="6:16">
      <c r="F7636" s="63"/>
      <c r="G7636" s="62"/>
      <c r="I7636" s="61"/>
      <c r="K7636" s="62"/>
      <c r="L7636" s="62"/>
      <c r="P7636" s="61"/>
    </row>
    <row r="7637" spans="6:16">
      <c r="F7637" s="63"/>
      <c r="G7637" s="62"/>
      <c r="I7637" s="61"/>
      <c r="K7637" s="62"/>
      <c r="L7637" s="62"/>
      <c r="P7637" s="61"/>
    </row>
    <row r="7638" spans="6:16">
      <c r="F7638" s="63"/>
      <c r="G7638" s="62"/>
      <c r="I7638" s="61"/>
      <c r="K7638" s="62"/>
      <c r="L7638" s="62"/>
      <c r="P7638" s="61"/>
    </row>
    <row r="7639" spans="6:16">
      <c r="F7639" s="63"/>
      <c r="G7639" s="62"/>
      <c r="I7639" s="61"/>
      <c r="K7639" s="62"/>
      <c r="L7639" s="62"/>
      <c r="P7639" s="61"/>
    </row>
    <row r="7640" spans="6:16">
      <c r="F7640" s="63"/>
      <c r="G7640" s="62"/>
      <c r="I7640" s="61"/>
      <c r="K7640" s="62"/>
      <c r="L7640" s="62"/>
      <c r="P7640" s="61"/>
    </row>
    <row r="7641" spans="6:16">
      <c r="F7641" s="63"/>
      <c r="G7641" s="62"/>
      <c r="I7641" s="61"/>
      <c r="K7641" s="62"/>
      <c r="L7641" s="62"/>
      <c r="P7641" s="61"/>
    </row>
    <row r="7642" spans="6:16">
      <c r="F7642" s="63"/>
      <c r="G7642" s="62"/>
      <c r="I7642" s="61"/>
      <c r="K7642" s="62"/>
      <c r="L7642" s="62"/>
      <c r="P7642" s="61"/>
    </row>
    <row r="7643" spans="6:16">
      <c r="F7643" s="63"/>
      <c r="G7643" s="62"/>
      <c r="I7643" s="61"/>
      <c r="K7643" s="62"/>
      <c r="L7643" s="62"/>
      <c r="P7643" s="61"/>
    </row>
    <row r="7644" spans="6:16">
      <c r="F7644" s="63"/>
      <c r="G7644" s="62"/>
      <c r="I7644" s="61"/>
      <c r="K7644" s="62"/>
      <c r="L7644" s="62"/>
      <c r="P7644" s="61"/>
    </row>
    <row r="7645" spans="6:16">
      <c r="F7645" s="63"/>
      <c r="G7645" s="62"/>
      <c r="I7645" s="61"/>
      <c r="K7645" s="62"/>
      <c r="L7645" s="62"/>
      <c r="P7645" s="61"/>
    </row>
    <row r="7646" spans="6:16">
      <c r="F7646" s="63"/>
      <c r="G7646" s="62"/>
      <c r="I7646" s="61"/>
      <c r="K7646" s="62"/>
      <c r="L7646" s="62"/>
      <c r="P7646" s="61"/>
    </row>
    <row r="7647" spans="6:16">
      <c r="F7647" s="63"/>
      <c r="G7647" s="62"/>
      <c r="I7647" s="61"/>
      <c r="K7647" s="62"/>
      <c r="L7647" s="62"/>
      <c r="P7647" s="61"/>
    </row>
    <row r="7648" spans="6:16">
      <c r="F7648" s="63"/>
      <c r="G7648" s="62"/>
      <c r="I7648" s="61"/>
      <c r="K7648" s="62"/>
      <c r="L7648" s="62"/>
      <c r="P7648" s="61"/>
    </row>
    <row r="7649" spans="6:16">
      <c r="F7649" s="63"/>
      <c r="G7649" s="62"/>
      <c r="I7649" s="61"/>
      <c r="K7649" s="62"/>
      <c r="L7649" s="62"/>
      <c r="P7649" s="61"/>
    </row>
    <row r="7650" spans="6:16">
      <c r="F7650" s="63"/>
      <c r="G7650" s="62"/>
      <c r="I7650" s="61"/>
      <c r="K7650" s="62"/>
      <c r="L7650" s="62"/>
      <c r="P7650" s="61"/>
    </row>
    <row r="7651" spans="6:16">
      <c r="F7651" s="63"/>
      <c r="G7651" s="62"/>
      <c r="I7651" s="61"/>
      <c r="K7651" s="62"/>
      <c r="L7651" s="62"/>
      <c r="P7651" s="61"/>
    </row>
    <row r="7652" spans="6:16">
      <c r="F7652" s="63"/>
      <c r="G7652" s="62"/>
      <c r="I7652" s="61"/>
      <c r="K7652" s="62"/>
      <c r="L7652" s="62"/>
      <c r="P7652" s="61"/>
    </row>
    <row r="7653" spans="6:16">
      <c r="F7653" s="63"/>
      <c r="G7653" s="62"/>
      <c r="I7653" s="61"/>
      <c r="K7653" s="62"/>
      <c r="L7653" s="62"/>
      <c r="P7653" s="61"/>
    </row>
    <row r="7654" spans="6:16">
      <c r="F7654" s="63"/>
      <c r="G7654" s="62"/>
      <c r="I7654" s="61"/>
      <c r="K7654" s="62"/>
      <c r="L7654" s="62"/>
      <c r="P7654" s="61"/>
    </row>
    <row r="7655" spans="6:16">
      <c r="F7655" s="63"/>
      <c r="G7655" s="62"/>
      <c r="I7655" s="61"/>
      <c r="K7655" s="62"/>
      <c r="L7655" s="62"/>
      <c r="P7655" s="61"/>
    </row>
    <row r="7656" spans="6:16">
      <c r="F7656" s="63"/>
      <c r="G7656" s="62"/>
      <c r="I7656" s="61"/>
      <c r="K7656" s="62"/>
      <c r="L7656" s="62"/>
      <c r="P7656" s="61"/>
    </row>
    <row r="7657" spans="6:16">
      <c r="F7657" s="63"/>
      <c r="G7657" s="62"/>
      <c r="I7657" s="61"/>
      <c r="K7657" s="62"/>
      <c r="L7657" s="62"/>
      <c r="P7657" s="61"/>
    </row>
    <row r="7658" spans="6:16">
      <c r="F7658" s="63"/>
      <c r="G7658" s="62"/>
      <c r="I7658" s="61"/>
      <c r="K7658" s="62"/>
      <c r="L7658" s="62"/>
      <c r="P7658" s="61"/>
    </row>
    <row r="7659" spans="6:16">
      <c r="F7659" s="63"/>
      <c r="G7659" s="62"/>
      <c r="I7659" s="61"/>
      <c r="K7659" s="62"/>
      <c r="L7659" s="62"/>
      <c r="P7659" s="61"/>
    </row>
    <row r="7660" spans="6:16">
      <c r="F7660" s="63"/>
      <c r="G7660" s="62"/>
      <c r="I7660" s="61"/>
      <c r="K7660" s="62"/>
      <c r="L7660" s="62"/>
      <c r="P7660" s="61"/>
    </row>
    <row r="7661" spans="6:16">
      <c r="F7661" s="63"/>
      <c r="G7661" s="62"/>
      <c r="I7661" s="61"/>
      <c r="K7661" s="62"/>
      <c r="L7661" s="62"/>
      <c r="P7661" s="61"/>
    </row>
    <row r="7662" spans="6:16">
      <c r="F7662" s="63"/>
      <c r="G7662" s="62"/>
      <c r="I7662" s="61"/>
      <c r="K7662" s="62"/>
      <c r="L7662" s="62"/>
      <c r="P7662" s="61"/>
    </row>
    <row r="7663" spans="6:16">
      <c r="F7663" s="63"/>
      <c r="G7663" s="62"/>
      <c r="I7663" s="61"/>
      <c r="K7663" s="62"/>
      <c r="L7663" s="62"/>
      <c r="P7663" s="61"/>
    </row>
    <row r="7664" spans="6:16">
      <c r="F7664" s="63"/>
      <c r="G7664" s="62"/>
      <c r="I7664" s="61"/>
      <c r="K7664" s="62"/>
      <c r="L7664" s="62"/>
      <c r="P7664" s="61"/>
    </row>
    <row r="7665" spans="6:16">
      <c r="F7665" s="63"/>
      <c r="G7665" s="62"/>
      <c r="I7665" s="61"/>
      <c r="K7665" s="62"/>
      <c r="L7665" s="62"/>
      <c r="P7665" s="61"/>
    </row>
    <row r="7666" spans="6:16">
      <c r="F7666" s="63"/>
      <c r="G7666" s="62"/>
      <c r="I7666" s="61"/>
      <c r="K7666" s="62"/>
      <c r="L7666" s="62"/>
      <c r="P7666" s="61"/>
    </row>
    <row r="7667" spans="6:16">
      <c r="F7667" s="63"/>
      <c r="G7667" s="62"/>
      <c r="I7667" s="61"/>
      <c r="K7667" s="62"/>
      <c r="L7667" s="62"/>
      <c r="P7667" s="61"/>
    </row>
    <row r="7668" spans="6:16">
      <c r="F7668" s="63"/>
      <c r="G7668" s="62"/>
      <c r="I7668" s="61"/>
      <c r="K7668" s="62"/>
      <c r="L7668" s="62"/>
      <c r="P7668" s="61"/>
    </row>
    <row r="7669" spans="6:16">
      <c r="F7669" s="63"/>
      <c r="G7669" s="62"/>
      <c r="I7669" s="61"/>
      <c r="K7669" s="62"/>
      <c r="L7669" s="62"/>
      <c r="P7669" s="61"/>
    </row>
    <row r="7670" spans="6:16">
      <c r="F7670" s="63"/>
      <c r="G7670" s="62"/>
      <c r="I7670" s="61"/>
      <c r="K7670" s="62"/>
      <c r="L7670" s="62"/>
      <c r="P7670" s="61"/>
    </row>
    <row r="7671" spans="6:16">
      <c r="F7671" s="63"/>
      <c r="G7671" s="62"/>
      <c r="I7671" s="61"/>
      <c r="K7671" s="62"/>
      <c r="L7671" s="62"/>
      <c r="P7671" s="61"/>
    </row>
    <row r="7672" spans="6:16">
      <c r="F7672" s="63"/>
      <c r="G7672" s="62"/>
      <c r="I7672" s="61"/>
      <c r="K7672" s="62"/>
      <c r="L7672" s="62"/>
      <c r="P7672" s="61"/>
    </row>
    <row r="7673" spans="6:16">
      <c r="F7673" s="63"/>
      <c r="G7673" s="62"/>
      <c r="I7673" s="61"/>
      <c r="K7673" s="62"/>
      <c r="L7673" s="62"/>
      <c r="P7673" s="61"/>
    </row>
    <row r="7674" spans="6:16">
      <c r="F7674" s="63"/>
      <c r="G7674" s="62"/>
      <c r="I7674" s="61"/>
      <c r="K7674" s="62"/>
      <c r="L7674" s="62"/>
      <c r="P7674" s="61"/>
    </row>
    <row r="7675" spans="6:16">
      <c r="F7675" s="63"/>
      <c r="G7675" s="62"/>
      <c r="I7675" s="61"/>
      <c r="K7675" s="62"/>
      <c r="L7675" s="62"/>
      <c r="P7675" s="61"/>
    </row>
    <row r="7676" spans="6:16">
      <c r="F7676" s="63"/>
      <c r="G7676" s="62"/>
      <c r="I7676" s="61"/>
      <c r="K7676" s="62"/>
      <c r="L7676" s="62"/>
      <c r="P7676" s="61"/>
    </row>
    <row r="7677" spans="6:16">
      <c r="F7677" s="63"/>
      <c r="G7677" s="62"/>
      <c r="I7677" s="61"/>
      <c r="K7677" s="62"/>
      <c r="L7677" s="62"/>
      <c r="P7677" s="61"/>
    </row>
    <row r="7678" spans="6:16">
      <c r="F7678" s="63"/>
      <c r="G7678" s="62"/>
      <c r="I7678" s="61"/>
      <c r="K7678" s="62"/>
      <c r="L7678" s="62"/>
      <c r="P7678" s="61"/>
    </row>
    <row r="7679" spans="6:16">
      <c r="F7679" s="63"/>
      <c r="G7679" s="62"/>
      <c r="I7679" s="61"/>
      <c r="K7679" s="62"/>
      <c r="L7679" s="62"/>
      <c r="P7679" s="61"/>
    </row>
    <row r="7680" spans="6:16">
      <c r="F7680" s="63"/>
      <c r="G7680" s="62"/>
      <c r="I7680" s="61"/>
      <c r="K7680" s="62"/>
      <c r="L7680" s="62"/>
      <c r="P7680" s="61"/>
    </row>
    <row r="7681" spans="6:16">
      <c r="F7681" s="63"/>
      <c r="G7681" s="62"/>
      <c r="I7681" s="61"/>
      <c r="K7681" s="62"/>
      <c r="L7681" s="62"/>
      <c r="P7681" s="61"/>
    </row>
    <row r="7682" spans="6:16">
      <c r="F7682" s="63"/>
      <c r="G7682" s="62"/>
      <c r="I7682" s="61"/>
      <c r="K7682" s="62"/>
      <c r="L7682" s="62"/>
      <c r="P7682" s="61"/>
    </row>
    <row r="7683" spans="6:16">
      <c r="F7683" s="63"/>
      <c r="G7683" s="62"/>
      <c r="I7683" s="61"/>
      <c r="K7683" s="62"/>
      <c r="L7683" s="62"/>
      <c r="P7683" s="61"/>
    </row>
    <row r="7684" spans="6:16">
      <c r="F7684" s="63"/>
      <c r="G7684" s="62"/>
      <c r="I7684" s="61"/>
      <c r="K7684" s="62"/>
      <c r="L7684" s="62"/>
      <c r="P7684" s="61"/>
    </row>
    <row r="7685" spans="6:16">
      <c r="F7685" s="63"/>
      <c r="G7685" s="62"/>
      <c r="I7685" s="61"/>
      <c r="K7685" s="62"/>
      <c r="L7685" s="62"/>
      <c r="P7685" s="61"/>
    </row>
    <row r="7686" spans="6:16">
      <c r="F7686" s="63"/>
      <c r="G7686" s="62"/>
      <c r="I7686" s="61"/>
      <c r="K7686" s="62"/>
      <c r="L7686" s="62"/>
      <c r="P7686" s="61"/>
    </row>
    <row r="7687" spans="6:16">
      <c r="F7687" s="63"/>
      <c r="G7687" s="62"/>
      <c r="I7687" s="61"/>
      <c r="K7687" s="62"/>
      <c r="L7687" s="62"/>
      <c r="P7687" s="61"/>
    </row>
    <row r="7688" spans="6:16">
      <c r="F7688" s="63"/>
      <c r="G7688" s="62"/>
      <c r="I7688" s="61"/>
      <c r="K7688" s="62"/>
      <c r="L7688" s="62"/>
      <c r="P7688" s="61"/>
    </row>
    <row r="7689" spans="6:16">
      <c r="F7689" s="63"/>
      <c r="G7689" s="62"/>
      <c r="I7689" s="61"/>
      <c r="K7689" s="62"/>
      <c r="L7689" s="62"/>
      <c r="P7689" s="61"/>
    </row>
    <row r="7690" spans="6:16">
      <c r="F7690" s="63"/>
      <c r="G7690" s="62"/>
      <c r="I7690" s="61"/>
      <c r="K7690" s="62"/>
      <c r="L7690" s="62"/>
      <c r="P7690" s="61"/>
    </row>
    <row r="7691" spans="6:16">
      <c r="F7691" s="63"/>
      <c r="G7691" s="62"/>
      <c r="I7691" s="61"/>
      <c r="K7691" s="62"/>
      <c r="L7691" s="62"/>
      <c r="P7691" s="61"/>
    </row>
    <row r="7692" spans="6:16">
      <c r="F7692" s="63"/>
      <c r="G7692" s="62"/>
      <c r="I7692" s="61"/>
      <c r="K7692" s="62"/>
      <c r="L7692" s="62"/>
      <c r="P7692" s="61"/>
    </row>
    <row r="7693" spans="6:16">
      <c r="F7693" s="63"/>
      <c r="G7693" s="62"/>
      <c r="I7693" s="61"/>
      <c r="K7693" s="62"/>
      <c r="L7693" s="62"/>
      <c r="P7693" s="61"/>
    </row>
    <row r="7694" spans="6:16">
      <c r="F7694" s="63"/>
      <c r="G7694" s="62"/>
      <c r="I7694" s="61"/>
      <c r="K7694" s="62"/>
      <c r="L7694" s="62"/>
      <c r="P7694" s="61"/>
    </row>
    <row r="7695" spans="6:16">
      <c r="F7695" s="63"/>
      <c r="G7695" s="62"/>
      <c r="I7695" s="61"/>
      <c r="K7695" s="62"/>
      <c r="L7695" s="62"/>
      <c r="P7695" s="61"/>
    </row>
    <row r="7696" spans="6:16">
      <c r="F7696" s="63"/>
      <c r="G7696" s="62"/>
      <c r="I7696" s="61"/>
      <c r="K7696" s="62"/>
      <c r="L7696" s="62"/>
      <c r="P7696" s="61"/>
    </row>
    <row r="7697" spans="6:16">
      <c r="F7697" s="63"/>
      <c r="G7697" s="62"/>
      <c r="I7697" s="61"/>
      <c r="K7697" s="62"/>
      <c r="L7697" s="62"/>
      <c r="P7697" s="61"/>
    </row>
    <row r="7698" spans="6:16">
      <c r="F7698" s="63"/>
      <c r="G7698" s="62"/>
      <c r="I7698" s="61"/>
      <c r="K7698" s="62"/>
      <c r="L7698" s="62"/>
      <c r="P7698" s="61"/>
    </row>
    <row r="7699" spans="6:16">
      <c r="F7699" s="63"/>
      <c r="G7699" s="62"/>
      <c r="I7699" s="61"/>
      <c r="K7699" s="62"/>
      <c r="L7699" s="62"/>
      <c r="P7699" s="61"/>
    </row>
    <row r="7700" spans="6:16">
      <c r="F7700" s="63"/>
      <c r="G7700" s="62"/>
      <c r="I7700" s="61"/>
      <c r="K7700" s="62"/>
      <c r="L7700" s="62"/>
      <c r="P7700" s="61"/>
    </row>
    <row r="7701" spans="6:16">
      <c r="F7701" s="63"/>
      <c r="G7701" s="62"/>
      <c r="I7701" s="61"/>
      <c r="K7701" s="62"/>
      <c r="L7701" s="62"/>
      <c r="P7701" s="61"/>
    </row>
    <row r="7702" spans="6:16">
      <c r="F7702" s="63"/>
      <c r="G7702" s="62"/>
      <c r="I7702" s="61"/>
      <c r="K7702" s="62"/>
      <c r="L7702" s="62"/>
      <c r="P7702" s="61"/>
    </row>
    <row r="7703" spans="6:16">
      <c r="F7703" s="63"/>
      <c r="G7703" s="62"/>
      <c r="I7703" s="61"/>
      <c r="K7703" s="62"/>
      <c r="L7703" s="62"/>
      <c r="P7703" s="61"/>
    </row>
    <row r="7704" spans="6:16">
      <c r="F7704" s="63"/>
      <c r="G7704" s="62"/>
      <c r="I7704" s="61"/>
      <c r="K7704" s="62"/>
      <c r="L7704" s="62"/>
      <c r="P7704" s="61"/>
    </row>
    <row r="7705" spans="6:16">
      <c r="F7705" s="63"/>
      <c r="G7705" s="62"/>
      <c r="I7705" s="61"/>
      <c r="K7705" s="62"/>
      <c r="L7705" s="62"/>
      <c r="P7705" s="61"/>
    </row>
    <row r="7706" spans="6:16">
      <c r="F7706" s="63"/>
      <c r="G7706" s="62"/>
      <c r="I7706" s="61"/>
      <c r="K7706" s="62"/>
      <c r="L7706" s="62"/>
      <c r="P7706" s="61"/>
    </row>
    <row r="7707" spans="6:16">
      <c r="F7707" s="63"/>
      <c r="G7707" s="62"/>
      <c r="I7707" s="61"/>
      <c r="K7707" s="62"/>
      <c r="L7707" s="62"/>
      <c r="P7707" s="61"/>
    </row>
    <row r="7708" spans="6:16">
      <c r="F7708" s="63"/>
      <c r="G7708" s="62"/>
      <c r="I7708" s="61"/>
      <c r="K7708" s="62"/>
      <c r="L7708" s="62"/>
      <c r="P7708" s="61"/>
    </row>
    <row r="7709" spans="6:16">
      <c r="F7709" s="63"/>
      <c r="G7709" s="62"/>
      <c r="I7709" s="61"/>
      <c r="K7709" s="62"/>
      <c r="L7709" s="62"/>
      <c r="P7709" s="61"/>
    </row>
    <row r="7710" spans="6:16">
      <c r="F7710" s="63"/>
      <c r="G7710" s="62"/>
      <c r="I7710" s="61"/>
      <c r="K7710" s="62"/>
      <c r="L7710" s="62"/>
      <c r="P7710" s="61"/>
    </row>
    <row r="7711" spans="6:16">
      <c r="F7711" s="63"/>
      <c r="G7711" s="62"/>
      <c r="I7711" s="61"/>
      <c r="K7711" s="62"/>
      <c r="L7711" s="62"/>
      <c r="P7711" s="61"/>
    </row>
    <row r="7712" spans="6:16">
      <c r="F7712" s="63"/>
      <c r="G7712" s="62"/>
      <c r="I7712" s="61"/>
      <c r="K7712" s="62"/>
      <c r="L7712" s="62"/>
      <c r="P7712" s="61"/>
    </row>
    <row r="7713" spans="6:16">
      <c r="F7713" s="63"/>
      <c r="G7713" s="62"/>
      <c r="I7713" s="61"/>
      <c r="K7713" s="62"/>
      <c r="L7713" s="62"/>
      <c r="P7713" s="61"/>
    </row>
    <row r="7714" spans="6:16">
      <c r="F7714" s="63"/>
      <c r="G7714" s="62"/>
      <c r="I7714" s="61"/>
      <c r="K7714" s="62"/>
      <c r="L7714" s="62"/>
      <c r="P7714" s="61"/>
    </row>
    <row r="7715" spans="6:16">
      <c r="F7715" s="63"/>
      <c r="G7715" s="62"/>
      <c r="I7715" s="61"/>
      <c r="K7715" s="62"/>
      <c r="L7715" s="62"/>
      <c r="P7715" s="61"/>
    </row>
    <row r="7716" spans="6:16">
      <c r="F7716" s="63"/>
      <c r="G7716" s="62"/>
      <c r="I7716" s="61"/>
      <c r="K7716" s="62"/>
      <c r="L7716" s="62"/>
      <c r="P7716" s="61"/>
    </row>
    <row r="7717" spans="6:16">
      <c r="F7717" s="63"/>
      <c r="G7717" s="62"/>
      <c r="I7717" s="61"/>
      <c r="K7717" s="62"/>
      <c r="L7717" s="62"/>
      <c r="P7717" s="61"/>
    </row>
    <row r="7718" spans="6:16">
      <c r="F7718" s="63"/>
      <c r="G7718" s="62"/>
      <c r="I7718" s="61"/>
      <c r="K7718" s="62"/>
      <c r="L7718" s="62"/>
      <c r="P7718" s="61"/>
    </row>
    <row r="7719" spans="6:16">
      <c r="F7719" s="63"/>
      <c r="G7719" s="62"/>
      <c r="I7719" s="61"/>
      <c r="K7719" s="62"/>
      <c r="L7719" s="62"/>
      <c r="P7719" s="61"/>
    </row>
    <row r="7720" spans="6:16">
      <c r="F7720" s="63"/>
      <c r="G7720" s="62"/>
      <c r="I7720" s="61"/>
      <c r="K7720" s="62"/>
      <c r="L7720" s="62"/>
      <c r="P7720" s="61"/>
    </row>
    <row r="7721" spans="6:16">
      <c r="F7721" s="63"/>
      <c r="G7721" s="62"/>
      <c r="I7721" s="61"/>
      <c r="K7721" s="62"/>
      <c r="L7721" s="62"/>
      <c r="P7721" s="61"/>
    </row>
    <row r="7722" spans="6:16">
      <c r="F7722" s="63"/>
      <c r="G7722" s="62"/>
      <c r="I7722" s="61"/>
      <c r="K7722" s="62"/>
      <c r="L7722" s="62"/>
      <c r="P7722" s="61"/>
    </row>
    <row r="7723" spans="6:16">
      <c r="F7723" s="63"/>
      <c r="G7723" s="62"/>
      <c r="I7723" s="61"/>
      <c r="K7723" s="62"/>
      <c r="L7723" s="62"/>
      <c r="P7723" s="61"/>
    </row>
    <row r="7724" spans="6:16">
      <c r="F7724" s="63"/>
      <c r="G7724" s="62"/>
      <c r="I7724" s="61"/>
      <c r="K7724" s="62"/>
      <c r="L7724" s="62"/>
      <c r="P7724" s="61"/>
    </row>
    <row r="7725" spans="6:16">
      <c r="F7725" s="63"/>
      <c r="G7725" s="62"/>
      <c r="I7725" s="61"/>
      <c r="K7725" s="62"/>
      <c r="L7725" s="62"/>
      <c r="P7725" s="61"/>
    </row>
    <row r="7726" spans="6:16">
      <c r="F7726" s="63"/>
      <c r="G7726" s="62"/>
      <c r="I7726" s="61"/>
      <c r="K7726" s="62"/>
      <c r="L7726" s="62"/>
      <c r="P7726" s="61"/>
    </row>
    <row r="7727" spans="6:16">
      <c r="F7727" s="63"/>
      <c r="G7727" s="62"/>
      <c r="I7727" s="61"/>
      <c r="K7727" s="62"/>
      <c r="L7727" s="62"/>
      <c r="P7727" s="61"/>
    </row>
    <row r="7728" spans="6:16">
      <c r="F7728" s="63"/>
      <c r="G7728" s="62"/>
      <c r="I7728" s="61"/>
      <c r="K7728" s="62"/>
      <c r="L7728" s="62"/>
      <c r="P7728" s="61"/>
    </row>
    <row r="7729" spans="6:16">
      <c r="F7729" s="63"/>
      <c r="G7729" s="62"/>
      <c r="I7729" s="61"/>
      <c r="K7729" s="62"/>
      <c r="L7729" s="62"/>
      <c r="P7729" s="61"/>
    </row>
    <row r="7730" spans="6:16">
      <c r="F7730" s="63"/>
      <c r="G7730" s="62"/>
      <c r="I7730" s="61"/>
      <c r="K7730" s="62"/>
      <c r="L7730" s="62"/>
      <c r="P7730" s="61"/>
    </row>
    <row r="7731" spans="6:16">
      <c r="F7731" s="63"/>
      <c r="G7731" s="62"/>
      <c r="I7731" s="61"/>
      <c r="K7731" s="62"/>
      <c r="L7731" s="62"/>
      <c r="P7731" s="61"/>
    </row>
    <row r="7732" spans="6:16">
      <c r="F7732" s="63"/>
      <c r="G7732" s="62"/>
      <c r="I7732" s="61"/>
      <c r="K7732" s="62"/>
      <c r="L7732" s="62"/>
      <c r="P7732" s="61"/>
    </row>
    <row r="7733" spans="6:16">
      <c r="F7733" s="63"/>
      <c r="G7733" s="62"/>
      <c r="I7733" s="61"/>
      <c r="K7733" s="62"/>
      <c r="L7733" s="62"/>
      <c r="P7733" s="61"/>
    </row>
    <row r="7734" spans="6:16">
      <c r="F7734" s="63"/>
      <c r="G7734" s="62"/>
      <c r="I7734" s="61"/>
      <c r="K7734" s="62"/>
      <c r="L7734" s="62"/>
      <c r="P7734" s="61"/>
    </row>
    <row r="7735" spans="6:16">
      <c r="F7735" s="63"/>
      <c r="G7735" s="62"/>
      <c r="I7735" s="61"/>
      <c r="K7735" s="62"/>
      <c r="L7735" s="62"/>
      <c r="P7735" s="61"/>
    </row>
    <row r="7736" spans="6:16">
      <c r="F7736" s="63"/>
      <c r="G7736" s="62"/>
      <c r="I7736" s="61"/>
      <c r="K7736" s="62"/>
      <c r="L7736" s="62"/>
      <c r="P7736" s="61"/>
    </row>
    <row r="7737" spans="6:16">
      <c r="F7737" s="63"/>
      <c r="G7737" s="62"/>
      <c r="I7737" s="61"/>
      <c r="K7737" s="62"/>
      <c r="L7737" s="62"/>
      <c r="P7737" s="61"/>
    </row>
    <row r="7738" spans="6:16">
      <c r="F7738" s="63"/>
      <c r="G7738" s="62"/>
      <c r="I7738" s="61"/>
      <c r="K7738" s="62"/>
      <c r="L7738" s="62"/>
      <c r="P7738" s="61"/>
    </row>
    <row r="7739" spans="6:16">
      <c r="F7739" s="63"/>
      <c r="G7739" s="62"/>
      <c r="I7739" s="61"/>
      <c r="K7739" s="62"/>
      <c r="L7739" s="62"/>
      <c r="P7739" s="61"/>
    </row>
    <row r="7740" spans="6:16">
      <c r="F7740" s="63"/>
      <c r="G7740" s="62"/>
      <c r="I7740" s="61"/>
      <c r="K7740" s="62"/>
      <c r="L7740" s="62"/>
      <c r="P7740" s="61"/>
    </row>
    <row r="7741" spans="6:16">
      <c r="F7741" s="63"/>
      <c r="G7741" s="62"/>
      <c r="I7741" s="61"/>
      <c r="K7741" s="62"/>
      <c r="L7741" s="62"/>
      <c r="P7741" s="61"/>
    </row>
    <row r="7742" spans="6:16">
      <c r="F7742" s="63"/>
      <c r="G7742" s="62"/>
      <c r="I7742" s="61"/>
      <c r="K7742" s="62"/>
      <c r="L7742" s="62"/>
      <c r="P7742" s="61"/>
    </row>
    <row r="7743" spans="6:16">
      <c r="F7743" s="63"/>
      <c r="G7743" s="62"/>
      <c r="I7743" s="61"/>
      <c r="K7743" s="62"/>
      <c r="L7743" s="62"/>
      <c r="P7743" s="61"/>
    </row>
    <row r="7744" spans="6:16">
      <c r="F7744" s="63"/>
      <c r="G7744" s="62"/>
      <c r="I7744" s="61"/>
      <c r="K7744" s="62"/>
      <c r="L7744" s="62"/>
      <c r="P7744" s="61"/>
    </row>
    <row r="7745" spans="6:16">
      <c r="F7745" s="63"/>
      <c r="G7745" s="62"/>
      <c r="I7745" s="61"/>
      <c r="K7745" s="62"/>
      <c r="L7745" s="62"/>
      <c r="P7745" s="61"/>
    </row>
    <row r="7746" spans="6:16">
      <c r="F7746" s="63"/>
      <c r="G7746" s="62"/>
      <c r="I7746" s="61"/>
      <c r="K7746" s="62"/>
      <c r="L7746" s="62"/>
      <c r="P7746" s="61"/>
    </row>
    <row r="7747" spans="6:16">
      <c r="F7747" s="63"/>
      <c r="G7747" s="62"/>
      <c r="I7747" s="61"/>
      <c r="K7747" s="62"/>
      <c r="L7747" s="62"/>
      <c r="P7747" s="61"/>
    </row>
    <row r="7748" spans="6:16">
      <c r="F7748" s="63"/>
      <c r="G7748" s="62"/>
      <c r="I7748" s="61"/>
      <c r="K7748" s="62"/>
      <c r="L7748" s="62"/>
      <c r="P7748" s="61"/>
    </row>
    <row r="7749" spans="6:16">
      <c r="F7749" s="63"/>
      <c r="G7749" s="62"/>
      <c r="I7749" s="61"/>
      <c r="K7749" s="62"/>
      <c r="L7749" s="62"/>
      <c r="P7749" s="61"/>
    </row>
    <row r="7750" spans="6:16">
      <c r="F7750" s="63"/>
      <c r="G7750" s="62"/>
      <c r="I7750" s="61"/>
      <c r="K7750" s="62"/>
      <c r="L7750" s="62"/>
      <c r="P7750" s="61"/>
    </row>
    <row r="7751" spans="6:16">
      <c r="F7751" s="63"/>
      <c r="G7751" s="62"/>
      <c r="I7751" s="61"/>
      <c r="K7751" s="62"/>
      <c r="L7751" s="62"/>
      <c r="P7751" s="61"/>
    </row>
    <row r="7752" spans="6:16">
      <c r="F7752" s="63"/>
      <c r="G7752" s="62"/>
      <c r="I7752" s="61"/>
      <c r="K7752" s="62"/>
      <c r="L7752" s="62"/>
      <c r="P7752" s="61"/>
    </row>
    <row r="7753" spans="6:16">
      <c r="F7753" s="63"/>
      <c r="G7753" s="62"/>
      <c r="I7753" s="61"/>
      <c r="K7753" s="62"/>
      <c r="L7753" s="62"/>
      <c r="P7753" s="61"/>
    </row>
    <row r="7754" spans="6:16">
      <c r="F7754" s="63"/>
      <c r="G7754" s="62"/>
      <c r="I7754" s="61"/>
      <c r="K7754" s="62"/>
      <c r="L7754" s="62"/>
      <c r="P7754" s="61"/>
    </row>
    <row r="7755" spans="6:16">
      <c r="F7755" s="63"/>
      <c r="G7755" s="62"/>
      <c r="I7755" s="61"/>
      <c r="K7755" s="62"/>
      <c r="L7755" s="62"/>
      <c r="P7755" s="61"/>
    </row>
    <row r="7756" spans="6:16">
      <c r="F7756" s="63"/>
      <c r="G7756" s="62"/>
      <c r="I7756" s="61"/>
      <c r="K7756" s="62"/>
      <c r="L7756" s="62"/>
      <c r="P7756" s="61"/>
    </row>
    <row r="7757" spans="6:16">
      <c r="F7757" s="63"/>
      <c r="G7757" s="62"/>
      <c r="I7757" s="61"/>
      <c r="K7757" s="62"/>
      <c r="L7757" s="62"/>
      <c r="P7757" s="61"/>
    </row>
    <row r="7758" spans="6:16">
      <c r="F7758" s="63"/>
      <c r="G7758" s="62"/>
      <c r="I7758" s="61"/>
      <c r="K7758" s="62"/>
      <c r="L7758" s="62"/>
      <c r="P7758" s="61"/>
    </row>
    <row r="7759" spans="6:16">
      <c r="F7759" s="63"/>
      <c r="G7759" s="62"/>
      <c r="I7759" s="61"/>
      <c r="K7759" s="62"/>
      <c r="L7759" s="62"/>
      <c r="P7759" s="61"/>
    </row>
    <row r="7760" spans="6:16">
      <c r="F7760" s="63"/>
      <c r="G7760" s="62"/>
      <c r="I7760" s="61"/>
      <c r="K7760" s="62"/>
      <c r="L7760" s="62"/>
      <c r="P7760" s="61"/>
    </row>
    <row r="7761" spans="6:16">
      <c r="F7761" s="63"/>
      <c r="G7761" s="62"/>
      <c r="I7761" s="61"/>
      <c r="K7761" s="62"/>
      <c r="L7761" s="62"/>
      <c r="P7761" s="61"/>
    </row>
    <row r="7762" spans="6:16">
      <c r="F7762" s="63"/>
      <c r="G7762" s="62"/>
      <c r="I7762" s="61"/>
      <c r="K7762" s="62"/>
      <c r="L7762" s="62"/>
      <c r="P7762" s="61"/>
    </row>
    <row r="7763" spans="6:16">
      <c r="F7763" s="63"/>
      <c r="G7763" s="62"/>
      <c r="I7763" s="61"/>
      <c r="K7763" s="62"/>
      <c r="L7763" s="62"/>
      <c r="P7763" s="61"/>
    </row>
    <row r="7764" spans="6:16">
      <c r="F7764" s="63"/>
      <c r="G7764" s="62"/>
      <c r="I7764" s="61"/>
      <c r="K7764" s="62"/>
      <c r="L7764" s="62"/>
      <c r="P7764" s="61"/>
    </row>
    <row r="7765" spans="6:16">
      <c r="F7765" s="63"/>
      <c r="G7765" s="62"/>
      <c r="I7765" s="61"/>
      <c r="K7765" s="62"/>
      <c r="L7765" s="62"/>
      <c r="P7765" s="61"/>
    </row>
    <row r="7766" spans="6:16">
      <c r="F7766" s="63"/>
      <c r="G7766" s="62"/>
      <c r="I7766" s="61"/>
      <c r="K7766" s="62"/>
      <c r="L7766" s="62"/>
      <c r="P7766" s="61"/>
    </row>
    <row r="7767" spans="6:16">
      <c r="F7767" s="63"/>
      <c r="G7767" s="62"/>
      <c r="I7767" s="61"/>
      <c r="K7767" s="62"/>
      <c r="L7767" s="62"/>
      <c r="P7767" s="61"/>
    </row>
    <row r="7768" spans="6:16">
      <c r="F7768" s="63"/>
      <c r="G7768" s="62"/>
      <c r="I7768" s="61"/>
      <c r="K7768" s="62"/>
      <c r="L7768" s="62"/>
      <c r="P7768" s="61"/>
    </row>
    <row r="7769" spans="6:16">
      <c r="F7769" s="63"/>
      <c r="G7769" s="62"/>
      <c r="I7769" s="61"/>
      <c r="K7769" s="62"/>
      <c r="L7769" s="62"/>
      <c r="P7769" s="61"/>
    </row>
    <row r="7770" spans="6:16">
      <c r="F7770" s="63"/>
      <c r="G7770" s="62"/>
      <c r="I7770" s="61"/>
      <c r="K7770" s="62"/>
      <c r="L7770" s="62"/>
      <c r="P7770" s="61"/>
    </row>
    <row r="7771" spans="6:16">
      <c r="F7771" s="63"/>
      <c r="G7771" s="62"/>
      <c r="I7771" s="61"/>
      <c r="K7771" s="62"/>
      <c r="L7771" s="62"/>
      <c r="P7771" s="61"/>
    </row>
    <row r="7772" spans="6:16">
      <c r="F7772" s="63"/>
      <c r="G7772" s="62"/>
      <c r="I7772" s="61"/>
      <c r="K7772" s="62"/>
      <c r="L7772" s="62"/>
      <c r="P7772" s="61"/>
    </row>
    <row r="7773" spans="6:16">
      <c r="F7773" s="63"/>
      <c r="G7773" s="62"/>
      <c r="I7773" s="61"/>
      <c r="K7773" s="62"/>
      <c r="L7773" s="62"/>
      <c r="P7773" s="61"/>
    </row>
    <row r="7774" spans="6:16">
      <c r="F7774" s="63"/>
      <c r="G7774" s="62"/>
      <c r="I7774" s="61"/>
      <c r="K7774" s="62"/>
      <c r="L7774" s="62"/>
      <c r="P7774" s="61"/>
    </row>
    <row r="7775" spans="6:16">
      <c r="F7775" s="63"/>
      <c r="G7775" s="62"/>
      <c r="I7775" s="61"/>
      <c r="K7775" s="62"/>
      <c r="L7775" s="62"/>
      <c r="P7775" s="61"/>
    </row>
    <row r="7776" spans="6:16">
      <c r="F7776" s="63"/>
      <c r="G7776" s="62"/>
      <c r="I7776" s="61"/>
      <c r="K7776" s="62"/>
      <c r="L7776" s="62"/>
      <c r="P7776" s="61"/>
    </row>
    <row r="7777" spans="6:16">
      <c r="F7777" s="63"/>
      <c r="G7777" s="62"/>
      <c r="I7777" s="61"/>
      <c r="K7777" s="62"/>
      <c r="L7777" s="62"/>
      <c r="P7777" s="61"/>
    </row>
    <row r="7778" spans="6:16">
      <c r="F7778" s="63"/>
      <c r="G7778" s="62"/>
      <c r="I7778" s="61"/>
      <c r="K7778" s="62"/>
      <c r="L7778" s="62"/>
      <c r="P7778" s="61"/>
    </row>
    <row r="7779" spans="6:16">
      <c r="F7779" s="63"/>
      <c r="G7779" s="62"/>
      <c r="I7779" s="61"/>
      <c r="K7779" s="62"/>
      <c r="L7779" s="62"/>
      <c r="P7779" s="61"/>
    </row>
    <row r="7780" spans="6:16">
      <c r="F7780" s="63"/>
      <c r="G7780" s="62"/>
      <c r="I7780" s="61"/>
      <c r="K7780" s="62"/>
      <c r="L7780" s="62"/>
      <c r="P7780" s="61"/>
    </row>
    <row r="7781" spans="6:16">
      <c r="F7781" s="63"/>
      <c r="G7781" s="62"/>
      <c r="I7781" s="61"/>
      <c r="K7781" s="62"/>
      <c r="L7781" s="62"/>
      <c r="P7781" s="61"/>
    </row>
    <row r="7782" spans="6:16">
      <c r="F7782" s="63"/>
      <c r="G7782" s="62"/>
      <c r="I7782" s="61"/>
      <c r="K7782" s="62"/>
      <c r="L7782" s="62"/>
      <c r="P7782" s="61"/>
    </row>
    <row r="7783" spans="6:16">
      <c r="F7783" s="63"/>
      <c r="G7783" s="62"/>
      <c r="I7783" s="61"/>
      <c r="K7783" s="62"/>
      <c r="L7783" s="62"/>
      <c r="P7783" s="61"/>
    </row>
    <row r="7784" spans="6:16">
      <c r="F7784" s="63"/>
      <c r="G7784" s="62"/>
      <c r="I7784" s="61"/>
      <c r="K7784" s="62"/>
      <c r="L7784" s="62"/>
      <c r="P7784" s="61"/>
    </row>
    <row r="7785" spans="6:16">
      <c r="F7785" s="63"/>
      <c r="G7785" s="62"/>
      <c r="I7785" s="61"/>
      <c r="K7785" s="62"/>
      <c r="L7785" s="62"/>
      <c r="P7785" s="61"/>
    </row>
    <row r="7786" spans="6:16">
      <c r="F7786" s="63"/>
      <c r="G7786" s="62"/>
      <c r="I7786" s="61"/>
      <c r="K7786" s="62"/>
      <c r="L7786" s="62"/>
      <c r="P7786" s="61"/>
    </row>
    <row r="7787" spans="6:16">
      <c r="F7787" s="63"/>
      <c r="G7787" s="62"/>
      <c r="I7787" s="61"/>
      <c r="K7787" s="62"/>
      <c r="L7787" s="62"/>
      <c r="P7787" s="61"/>
    </row>
    <row r="7788" spans="6:16">
      <c r="F7788" s="63"/>
      <c r="G7788" s="62"/>
      <c r="I7788" s="61"/>
      <c r="K7788" s="62"/>
      <c r="L7788" s="62"/>
      <c r="P7788" s="61"/>
    </row>
    <row r="7789" spans="6:16">
      <c r="F7789" s="63"/>
      <c r="G7789" s="62"/>
      <c r="I7789" s="61"/>
      <c r="K7789" s="62"/>
      <c r="L7789" s="62"/>
      <c r="P7789" s="61"/>
    </row>
    <row r="7790" spans="6:16">
      <c r="F7790" s="63"/>
      <c r="G7790" s="62"/>
      <c r="I7790" s="61"/>
      <c r="K7790" s="62"/>
      <c r="L7790" s="62"/>
      <c r="P7790" s="61"/>
    </row>
    <row r="7791" spans="6:16">
      <c r="F7791" s="63"/>
      <c r="G7791" s="62"/>
      <c r="I7791" s="61"/>
      <c r="K7791" s="62"/>
      <c r="L7791" s="62"/>
      <c r="P7791" s="61"/>
    </row>
    <row r="7792" spans="6:16">
      <c r="F7792" s="63"/>
      <c r="G7792" s="62"/>
      <c r="I7792" s="61"/>
      <c r="K7792" s="62"/>
      <c r="L7792" s="62"/>
      <c r="P7792" s="61"/>
    </row>
    <row r="7793" spans="6:16">
      <c r="F7793" s="63"/>
      <c r="G7793" s="62"/>
      <c r="I7793" s="61"/>
      <c r="K7793" s="62"/>
      <c r="L7793" s="62"/>
      <c r="P7793" s="61"/>
    </row>
    <row r="7794" spans="6:16">
      <c r="F7794" s="63"/>
      <c r="G7794" s="62"/>
      <c r="I7794" s="61"/>
      <c r="K7794" s="62"/>
      <c r="L7794" s="62"/>
      <c r="P7794" s="61"/>
    </row>
    <row r="7795" spans="6:16">
      <c r="F7795" s="63"/>
      <c r="G7795" s="62"/>
      <c r="I7795" s="61"/>
      <c r="K7795" s="62"/>
      <c r="L7795" s="62"/>
      <c r="P7795" s="61"/>
    </row>
    <row r="7796" spans="6:16">
      <c r="F7796" s="63"/>
      <c r="G7796" s="62"/>
      <c r="I7796" s="61"/>
      <c r="K7796" s="62"/>
      <c r="L7796" s="62"/>
      <c r="P7796" s="61"/>
    </row>
    <row r="7797" spans="6:16">
      <c r="F7797" s="63"/>
      <c r="G7797" s="62"/>
      <c r="I7797" s="61"/>
      <c r="K7797" s="62"/>
      <c r="L7797" s="62"/>
      <c r="P7797" s="61"/>
    </row>
    <row r="7798" spans="6:16">
      <c r="F7798" s="63"/>
      <c r="G7798" s="62"/>
      <c r="I7798" s="61"/>
      <c r="K7798" s="62"/>
      <c r="L7798" s="62"/>
      <c r="P7798" s="61"/>
    </row>
    <row r="7799" spans="6:16">
      <c r="F7799" s="63"/>
      <c r="G7799" s="62"/>
      <c r="I7799" s="61"/>
      <c r="K7799" s="62"/>
      <c r="L7799" s="62"/>
      <c r="P7799" s="61"/>
    </row>
    <row r="7800" spans="6:16">
      <c r="F7800" s="63"/>
      <c r="G7800" s="62"/>
      <c r="I7800" s="61"/>
      <c r="K7800" s="62"/>
      <c r="L7800" s="62"/>
      <c r="P7800" s="61"/>
    </row>
    <row r="7801" spans="6:16">
      <c r="F7801" s="63"/>
      <c r="G7801" s="62"/>
      <c r="I7801" s="61"/>
      <c r="K7801" s="62"/>
      <c r="L7801" s="62"/>
      <c r="P7801" s="61"/>
    </row>
    <row r="7802" spans="6:16">
      <c r="F7802" s="63"/>
      <c r="G7802" s="62"/>
      <c r="I7802" s="61"/>
      <c r="K7802" s="62"/>
      <c r="L7802" s="62"/>
      <c r="P7802" s="61"/>
    </row>
    <row r="7803" spans="6:16">
      <c r="F7803" s="63"/>
      <c r="G7803" s="62"/>
      <c r="I7803" s="61"/>
      <c r="K7803" s="62"/>
      <c r="L7803" s="62"/>
      <c r="P7803" s="61"/>
    </row>
    <row r="7804" spans="6:16">
      <c r="F7804" s="63"/>
      <c r="G7804" s="62"/>
      <c r="I7804" s="61"/>
      <c r="K7804" s="62"/>
      <c r="L7804" s="62"/>
      <c r="P7804" s="61"/>
    </row>
    <row r="7805" spans="6:16">
      <c r="F7805" s="63"/>
      <c r="G7805" s="62"/>
      <c r="I7805" s="61"/>
      <c r="K7805" s="62"/>
      <c r="L7805" s="62"/>
      <c r="P7805" s="61"/>
    </row>
    <row r="7806" spans="6:16">
      <c r="F7806" s="63"/>
      <c r="G7806" s="62"/>
      <c r="I7806" s="61"/>
      <c r="K7806" s="62"/>
      <c r="L7806" s="62"/>
      <c r="P7806" s="61"/>
    </row>
    <row r="7807" spans="6:16">
      <c r="F7807" s="63"/>
      <c r="G7807" s="62"/>
      <c r="I7807" s="61"/>
      <c r="K7807" s="62"/>
      <c r="L7807" s="62"/>
      <c r="P7807" s="61"/>
    </row>
    <row r="7808" spans="6:16">
      <c r="F7808" s="63"/>
      <c r="G7808" s="62"/>
      <c r="I7808" s="61"/>
      <c r="K7808" s="62"/>
      <c r="L7808" s="62"/>
      <c r="P7808" s="61"/>
    </row>
    <row r="7809" spans="6:16">
      <c r="F7809" s="63"/>
      <c r="G7809" s="62"/>
      <c r="I7809" s="61"/>
      <c r="K7809" s="62"/>
      <c r="L7809" s="62"/>
      <c r="P7809" s="61"/>
    </row>
    <row r="7810" spans="6:16">
      <c r="F7810" s="63"/>
      <c r="G7810" s="62"/>
      <c r="I7810" s="61"/>
      <c r="K7810" s="62"/>
      <c r="L7810" s="62"/>
      <c r="P7810" s="61"/>
    </row>
    <row r="7811" spans="6:16">
      <c r="F7811" s="63"/>
      <c r="G7811" s="62"/>
      <c r="I7811" s="61"/>
      <c r="K7811" s="62"/>
      <c r="L7811" s="62"/>
      <c r="P7811" s="61"/>
    </row>
    <row r="7812" spans="6:16">
      <c r="F7812" s="63"/>
      <c r="G7812" s="62"/>
      <c r="I7812" s="61"/>
      <c r="K7812" s="62"/>
      <c r="L7812" s="62"/>
      <c r="P7812" s="61"/>
    </row>
    <row r="7813" spans="6:16">
      <c r="F7813" s="63"/>
      <c r="G7813" s="62"/>
      <c r="I7813" s="61"/>
      <c r="K7813" s="62"/>
      <c r="L7813" s="62"/>
      <c r="P7813" s="61"/>
    </row>
    <row r="7814" spans="6:16">
      <c r="F7814" s="63"/>
      <c r="G7814" s="62"/>
      <c r="I7814" s="61"/>
      <c r="K7814" s="62"/>
      <c r="L7814" s="62"/>
      <c r="P7814" s="61"/>
    </row>
    <row r="7815" spans="6:16">
      <c r="F7815" s="63"/>
      <c r="G7815" s="62"/>
      <c r="I7815" s="61"/>
      <c r="K7815" s="62"/>
      <c r="L7815" s="62"/>
      <c r="P7815" s="61"/>
    </row>
    <row r="7816" spans="6:16">
      <c r="F7816" s="63"/>
      <c r="G7816" s="62"/>
      <c r="I7816" s="61"/>
      <c r="K7816" s="62"/>
      <c r="L7816" s="62"/>
      <c r="P7816" s="61"/>
    </row>
    <row r="7817" spans="6:16">
      <c r="F7817" s="63"/>
      <c r="G7817" s="62"/>
      <c r="I7817" s="61"/>
      <c r="K7817" s="62"/>
      <c r="L7817" s="62"/>
      <c r="P7817" s="61"/>
    </row>
    <row r="7818" spans="6:16">
      <c r="F7818" s="63"/>
      <c r="G7818" s="62"/>
      <c r="I7818" s="61"/>
      <c r="K7818" s="62"/>
      <c r="L7818" s="62"/>
      <c r="P7818" s="61"/>
    </row>
    <row r="7819" spans="6:16">
      <c r="F7819" s="63"/>
      <c r="G7819" s="62"/>
      <c r="I7819" s="61"/>
      <c r="K7819" s="62"/>
      <c r="L7819" s="62"/>
      <c r="P7819" s="61"/>
    </row>
    <row r="7820" spans="6:16">
      <c r="F7820" s="63"/>
      <c r="G7820" s="62"/>
      <c r="I7820" s="61"/>
      <c r="K7820" s="62"/>
      <c r="L7820" s="62"/>
      <c r="P7820" s="61"/>
    </row>
    <row r="7821" spans="6:16">
      <c r="F7821" s="63"/>
      <c r="G7821" s="62"/>
      <c r="I7821" s="61"/>
      <c r="K7821" s="62"/>
      <c r="L7821" s="62"/>
      <c r="P7821" s="61"/>
    </row>
    <row r="7822" spans="6:16">
      <c r="F7822" s="63"/>
      <c r="G7822" s="62"/>
      <c r="I7822" s="61"/>
      <c r="K7822" s="62"/>
      <c r="L7822" s="62"/>
      <c r="P7822" s="61"/>
    </row>
    <row r="7823" spans="6:16">
      <c r="F7823" s="63"/>
      <c r="G7823" s="62"/>
      <c r="I7823" s="61"/>
      <c r="K7823" s="62"/>
      <c r="L7823" s="62"/>
      <c r="P7823" s="61"/>
    </row>
    <row r="7824" spans="6:16">
      <c r="F7824" s="63"/>
      <c r="G7824" s="62"/>
      <c r="I7824" s="61"/>
      <c r="K7824" s="62"/>
      <c r="L7824" s="62"/>
      <c r="P7824" s="61"/>
    </row>
    <row r="7825" spans="6:16">
      <c r="F7825" s="63"/>
      <c r="G7825" s="62"/>
      <c r="I7825" s="61"/>
      <c r="K7825" s="62"/>
      <c r="L7825" s="62"/>
      <c r="P7825" s="61"/>
    </row>
    <row r="7826" spans="6:16">
      <c r="F7826" s="63"/>
      <c r="G7826" s="62"/>
      <c r="I7826" s="61"/>
      <c r="K7826" s="62"/>
      <c r="L7826" s="62"/>
      <c r="P7826" s="61"/>
    </row>
    <row r="7827" spans="6:16">
      <c r="F7827" s="63"/>
      <c r="G7827" s="62"/>
      <c r="I7827" s="61"/>
      <c r="K7827" s="62"/>
      <c r="L7827" s="62"/>
      <c r="P7827" s="61"/>
    </row>
    <row r="7828" spans="6:16">
      <c r="F7828" s="63"/>
      <c r="G7828" s="62"/>
      <c r="I7828" s="61"/>
      <c r="K7828" s="62"/>
      <c r="L7828" s="62"/>
      <c r="P7828" s="61"/>
    </row>
    <row r="7829" spans="6:16">
      <c r="F7829" s="63"/>
      <c r="G7829" s="62"/>
      <c r="I7829" s="61"/>
      <c r="K7829" s="62"/>
      <c r="L7829" s="62"/>
      <c r="P7829" s="61"/>
    </row>
    <row r="7830" spans="6:16">
      <c r="F7830" s="63"/>
      <c r="G7830" s="62"/>
      <c r="I7830" s="61"/>
      <c r="K7830" s="62"/>
      <c r="L7830" s="62"/>
      <c r="P7830" s="61"/>
    </row>
    <row r="7831" spans="6:16">
      <c r="F7831" s="63"/>
      <c r="G7831" s="62"/>
      <c r="I7831" s="61"/>
      <c r="K7831" s="62"/>
      <c r="L7831" s="62"/>
      <c r="P7831" s="61"/>
    </row>
    <row r="7832" spans="6:16">
      <c r="F7832" s="63"/>
      <c r="G7832" s="62"/>
      <c r="I7832" s="61"/>
      <c r="K7832" s="62"/>
      <c r="L7832" s="62"/>
      <c r="P7832" s="61"/>
    </row>
    <row r="7833" spans="6:16">
      <c r="F7833" s="63"/>
      <c r="G7833" s="62"/>
      <c r="I7833" s="61"/>
      <c r="K7833" s="62"/>
      <c r="L7833" s="62"/>
      <c r="P7833" s="61"/>
    </row>
    <row r="7834" spans="6:16">
      <c r="F7834" s="63"/>
      <c r="G7834" s="62"/>
      <c r="I7834" s="61"/>
      <c r="K7834" s="62"/>
      <c r="L7834" s="62"/>
      <c r="P7834" s="61"/>
    </row>
    <row r="7835" spans="6:16">
      <c r="F7835" s="63"/>
      <c r="G7835" s="62"/>
      <c r="I7835" s="61"/>
      <c r="K7835" s="62"/>
      <c r="L7835" s="62"/>
      <c r="P7835" s="61"/>
    </row>
    <row r="7836" spans="6:16">
      <c r="F7836" s="63"/>
      <c r="G7836" s="62"/>
      <c r="I7836" s="61"/>
      <c r="K7836" s="62"/>
      <c r="L7836" s="62"/>
      <c r="P7836" s="61"/>
    </row>
    <row r="7837" spans="6:16">
      <c r="F7837" s="63"/>
      <c r="G7837" s="62"/>
      <c r="I7837" s="61"/>
      <c r="K7837" s="62"/>
      <c r="L7837" s="62"/>
      <c r="P7837" s="61"/>
    </row>
    <row r="7838" spans="6:16">
      <c r="F7838" s="63"/>
      <c r="G7838" s="62"/>
      <c r="I7838" s="61"/>
      <c r="K7838" s="62"/>
      <c r="L7838" s="62"/>
      <c r="P7838" s="61"/>
    </row>
    <row r="7839" spans="6:16">
      <c r="F7839" s="63"/>
      <c r="G7839" s="62"/>
      <c r="I7839" s="61"/>
      <c r="K7839" s="62"/>
      <c r="L7839" s="62"/>
      <c r="P7839" s="61"/>
    </row>
    <row r="7840" spans="6:16">
      <c r="F7840" s="63"/>
      <c r="G7840" s="62"/>
      <c r="I7840" s="61"/>
      <c r="K7840" s="62"/>
      <c r="L7840" s="62"/>
      <c r="P7840" s="61"/>
    </row>
    <row r="7841" spans="6:16">
      <c r="F7841" s="63"/>
      <c r="G7841" s="62"/>
      <c r="I7841" s="61"/>
      <c r="K7841" s="62"/>
      <c r="L7841" s="62"/>
      <c r="P7841" s="61"/>
    </row>
    <row r="7842" spans="6:16">
      <c r="F7842" s="63"/>
      <c r="G7842" s="62"/>
      <c r="I7842" s="61"/>
      <c r="K7842" s="62"/>
      <c r="L7842" s="62"/>
      <c r="P7842" s="61"/>
    </row>
    <row r="7843" spans="6:16">
      <c r="F7843" s="63"/>
      <c r="G7843" s="62"/>
      <c r="I7843" s="61"/>
      <c r="K7843" s="62"/>
      <c r="L7843" s="62"/>
      <c r="P7843" s="61"/>
    </row>
    <row r="7844" spans="6:16">
      <c r="F7844" s="63"/>
      <c r="G7844" s="62"/>
      <c r="I7844" s="61"/>
      <c r="K7844" s="62"/>
      <c r="L7844" s="62"/>
      <c r="P7844" s="61"/>
    </row>
    <row r="7845" spans="6:16">
      <c r="F7845" s="63"/>
      <c r="G7845" s="62"/>
      <c r="I7845" s="61"/>
      <c r="K7845" s="62"/>
      <c r="L7845" s="62"/>
      <c r="P7845" s="61"/>
    </row>
    <row r="7846" spans="6:16">
      <c r="F7846" s="63"/>
      <c r="G7846" s="62"/>
      <c r="I7846" s="61"/>
      <c r="K7846" s="62"/>
      <c r="L7846" s="62"/>
      <c r="P7846" s="61"/>
    </row>
    <row r="7847" spans="6:16">
      <c r="F7847" s="63"/>
      <c r="G7847" s="62"/>
      <c r="I7847" s="61"/>
      <c r="K7847" s="62"/>
      <c r="L7847" s="62"/>
      <c r="P7847" s="61"/>
    </row>
    <row r="7848" spans="6:16">
      <c r="F7848" s="63"/>
      <c r="G7848" s="62"/>
      <c r="I7848" s="61"/>
      <c r="K7848" s="62"/>
      <c r="L7848" s="62"/>
      <c r="P7848" s="61"/>
    </row>
    <row r="7849" spans="6:16">
      <c r="F7849" s="63"/>
      <c r="G7849" s="62"/>
      <c r="I7849" s="61"/>
      <c r="K7849" s="62"/>
      <c r="L7849" s="62"/>
      <c r="P7849" s="61"/>
    </row>
    <row r="7850" spans="6:16">
      <c r="F7850" s="63"/>
      <c r="G7850" s="62"/>
      <c r="I7850" s="61"/>
      <c r="K7850" s="62"/>
      <c r="L7850" s="62"/>
      <c r="P7850" s="61"/>
    </row>
    <row r="7851" spans="6:16">
      <c r="F7851" s="63"/>
      <c r="G7851" s="62"/>
      <c r="I7851" s="61"/>
      <c r="K7851" s="62"/>
      <c r="L7851" s="62"/>
      <c r="P7851" s="61"/>
    </row>
    <row r="7852" spans="6:16">
      <c r="F7852" s="63"/>
      <c r="G7852" s="62"/>
      <c r="I7852" s="61"/>
      <c r="K7852" s="62"/>
      <c r="L7852" s="62"/>
      <c r="P7852" s="61"/>
    </row>
    <row r="7853" spans="6:16">
      <c r="F7853" s="63"/>
      <c r="G7853" s="62"/>
      <c r="I7853" s="61"/>
      <c r="K7853" s="62"/>
      <c r="L7853" s="62"/>
      <c r="P7853" s="61"/>
    </row>
    <row r="7854" spans="6:16">
      <c r="F7854" s="63"/>
      <c r="G7854" s="62"/>
      <c r="I7854" s="61"/>
      <c r="K7854" s="62"/>
      <c r="L7854" s="62"/>
      <c r="P7854" s="61"/>
    </row>
    <row r="7855" spans="6:16">
      <c r="F7855" s="63"/>
      <c r="G7855" s="62"/>
      <c r="I7855" s="61"/>
      <c r="K7855" s="62"/>
      <c r="L7855" s="62"/>
      <c r="P7855" s="61"/>
    </row>
    <row r="7856" spans="6:16">
      <c r="F7856" s="63"/>
      <c r="G7856" s="62"/>
      <c r="I7856" s="61"/>
      <c r="K7856" s="62"/>
      <c r="L7856" s="62"/>
      <c r="P7856" s="61"/>
    </row>
    <row r="7857" spans="6:16">
      <c r="F7857" s="63"/>
      <c r="G7857" s="62"/>
      <c r="I7857" s="61"/>
      <c r="K7857" s="62"/>
      <c r="L7857" s="62"/>
      <c r="P7857" s="61"/>
    </row>
    <row r="7858" spans="6:16">
      <c r="F7858" s="63"/>
      <c r="G7858" s="62"/>
      <c r="I7858" s="61"/>
      <c r="K7858" s="62"/>
      <c r="L7858" s="62"/>
      <c r="P7858" s="61"/>
    </row>
    <row r="7859" spans="6:16">
      <c r="F7859" s="63"/>
      <c r="G7859" s="62"/>
      <c r="I7859" s="61"/>
      <c r="K7859" s="62"/>
      <c r="L7859" s="62"/>
      <c r="P7859" s="61"/>
    </row>
    <row r="7860" spans="6:16">
      <c r="F7860" s="63"/>
      <c r="G7860" s="62"/>
      <c r="I7860" s="61"/>
      <c r="K7860" s="62"/>
      <c r="L7860" s="62"/>
      <c r="P7860" s="61"/>
    </row>
    <row r="7861" spans="6:16">
      <c r="F7861" s="63"/>
      <c r="G7861" s="62"/>
      <c r="I7861" s="61"/>
      <c r="K7861" s="62"/>
      <c r="L7861" s="62"/>
      <c r="P7861" s="61"/>
    </row>
    <row r="7862" spans="6:16">
      <c r="F7862" s="63"/>
      <c r="G7862" s="62"/>
      <c r="I7862" s="61"/>
      <c r="K7862" s="62"/>
      <c r="L7862" s="62"/>
      <c r="P7862" s="61"/>
    </row>
    <row r="7863" spans="6:16">
      <c r="F7863" s="63"/>
      <c r="G7863" s="62"/>
      <c r="I7863" s="61"/>
      <c r="K7863" s="62"/>
      <c r="L7863" s="62"/>
      <c r="P7863" s="61"/>
    </row>
    <row r="7864" spans="6:16">
      <c r="F7864" s="63"/>
      <c r="G7864" s="62"/>
      <c r="I7864" s="61"/>
      <c r="K7864" s="62"/>
      <c r="L7864" s="62"/>
      <c r="P7864" s="61"/>
    </row>
    <row r="7865" spans="6:16">
      <c r="F7865" s="63"/>
      <c r="G7865" s="62"/>
      <c r="I7865" s="61"/>
      <c r="K7865" s="62"/>
      <c r="L7865" s="62"/>
      <c r="P7865" s="61"/>
    </row>
    <row r="7866" spans="6:16">
      <c r="F7866" s="63"/>
      <c r="G7866" s="62"/>
      <c r="I7866" s="61"/>
      <c r="K7866" s="62"/>
      <c r="L7866" s="62"/>
      <c r="P7866" s="61"/>
    </row>
    <row r="7867" spans="6:16">
      <c r="F7867" s="63"/>
      <c r="G7867" s="62"/>
      <c r="I7867" s="61"/>
      <c r="K7867" s="62"/>
      <c r="L7867" s="62"/>
      <c r="P7867" s="61"/>
    </row>
    <row r="7868" spans="6:16">
      <c r="F7868" s="63"/>
      <c r="G7868" s="62"/>
      <c r="I7868" s="61"/>
      <c r="K7868" s="62"/>
      <c r="L7868" s="62"/>
      <c r="P7868" s="61"/>
    </row>
    <row r="7869" spans="6:16">
      <c r="F7869" s="63"/>
      <c r="G7869" s="62"/>
      <c r="I7869" s="61"/>
      <c r="K7869" s="62"/>
      <c r="L7869" s="62"/>
      <c r="P7869" s="61"/>
    </row>
    <row r="7870" spans="6:16">
      <c r="F7870" s="63"/>
      <c r="G7870" s="62"/>
      <c r="I7870" s="61"/>
      <c r="K7870" s="62"/>
      <c r="L7870" s="62"/>
      <c r="P7870" s="61"/>
    </row>
    <row r="7871" spans="6:16">
      <c r="F7871" s="63"/>
      <c r="G7871" s="62"/>
      <c r="I7871" s="61"/>
      <c r="K7871" s="62"/>
      <c r="L7871" s="62"/>
      <c r="P7871" s="61"/>
    </row>
    <row r="7872" spans="6:16">
      <c r="F7872" s="63"/>
      <c r="G7872" s="62"/>
      <c r="I7872" s="61"/>
      <c r="K7872" s="62"/>
      <c r="L7872" s="62"/>
      <c r="P7872" s="61"/>
    </row>
    <row r="7873" spans="6:16">
      <c r="F7873" s="63"/>
      <c r="G7873" s="62"/>
      <c r="I7873" s="61"/>
      <c r="K7873" s="62"/>
      <c r="L7873" s="62"/>
      <c r="P7873" s="61"/>
    </row>
    <row r="7874" spans="6:16">
      <c r="F7874" s="63"/>
      <c r="G7874" s="62"/>
      <c r="I7874" s="61"/>
      <c r="K7874" s="62"/>
      <c r="L7874" s="62"/>
      <c r="P7874" s="61"/>
    </row>
    <row r="7875" spans="6:16">
      <c r="F7875" s="63"/>
      <c r="G7875" s="62"/>
      <c r="I7875" s="61"/>
      <c r="K7875" s="62"/>
      <c r="L7875" s="62"/>
      <c r="P7875" s="61"/>
    </row>
    <row r="7876" spans="6:16">
      <c r="F7876" s="63"/>
      <c r="G7876" s="62"/>
      <c r="I7876" s="61"/>
      <c r="K7876" s="62"/>
      <c r="L7876" s="62"/>
      <c r="P7876" s="61"/>
    </row>
    <row r="7877" spans="6:16">
      <c r="F7877" s="63"/>
      <c r="G7877" s="62"/>
      <c r="I7877" s="61"/>
      <c r="K7877" s="62"/>
      <c r="L7877" s="62"/>
      <c r="P7877" s="61"/>
    </row>
    <row r="7878" spans="6:16">
      <c r="F7878" s="63"/>
      <c r="G7878" s="62"/>
      <c r="I7878" s="61"/>
      <c r="K7878" s="62"/>
      <c r="L7878" s="62"/>
      <c r="P7878" s="61"/>
    </row>
    <row r="7879" spans="6:16">
      <c r="F7879" s="63"/>
      <c r="G7879" s="62"/>
      <c r="I7879" s="61"/>
      <c r="K7879" s="62"/>
      <c r="L7879" s="62"/>
      <c r="P7879" s="61"/>
    </row>
    <row r="7880" spans="6:16">
      <c r="F7880" s="63"/>
      <c r="G7880" s="62"/>
      <c r="I7880" s="61"/>
      <c r="K7880" s="62"/>
      <c r="L7880" s="62"/>
      <c r="P7880" s="61"/>
    </row>
    <row r="7881" spans="6:16">
      <c r="F7881" s="63"/>
      <c r="G7881" s="62"/>
      <c r="I7881" s="61"/>
      <c r="K7881" s="62"/>
      <c r="L7881" s="62"/>
      <c r="P7881" s="61"/>
    </row>
    <row r="7882" spans="6:16">
      <c r="F7882" s="63"/>
      <c r="G7882" s="62"/>
      <c r="I7882" s="61"/>
      <c r="K7882" s="62"/>
      <c r="L7882" s="62"/>
      <c r="P7882" s="61"/>
    </row>
    <row r="7883" spans="6:16">
      <c r="F7883" s="63"/>
      <c r="G7883" s="62"/>
      <c r="I7883" s="61"/>
      <c r="K7883" s="62"/>
      <c r="L7883" s="62"/>
      <c r="P7883" s="61"/>
    </row>
    <row r="7884" spans="6:16">
      <c r="F7884" s="63"/>
      <c r="G7884" s="62"/>
      <c r="I7884" s="61"/>
      <c r="K7884" s="62"/>
      <c r="L7884" s="62"/>
      <c r="P7884" s="61"/>
    </row>
    <row r="7885" spans="6:16">
      <c r="F7885" s="63"/>
      <c r="G7885" s="62"/>
      <c r="I7885" s="61"/>
      <c r="K7885" s="62"/>
      <c r="L7885" s="62"/>
      <c r="P7885" s="61"/>
    </row>
    <row r="7886" spans="6:16">
      <c r="F7886" s="63"/>
      <c r="G7886" s="62"/>
      <c r="I7886" s="61"/>
      <c r="K7886" s="62"/>
      <c r="L7886" s="62"/>
      <c r="P7886" s="61"/>
    </row>
    <row r="7887" spans="6:16">
      <c r="F7887" s="63"/>
      <c r="G7887" s="62"/>
      <c r="I7887" s="61"/>
      <c r="K7887" s="62"/>
      <c r="L7887" s="62"/>
      <c r="P7887" s="61"/>
    </row>
    <row r="7888" spans="6:16">
      <c r="F7888" s="63"/>
      <c r="G7888" s="62"/>
      <c r="I7888" s="61"/>
      <c r="K7888" s="62"/>
      <c r="L7888" s="62"/>
      <c r="P7888" s="61"/>
    </row>
    <row r="7889" spans="6:16">
      <c r="F7889" s="63"/>
      <c r="G7889" s="62"/>
      <c r="I7889" s="61"/>
      <c r="K7889" s="62"/>
      <c r="L7889" s="62"/>
      <c r="P7889" s="61"/>
    </row>
    <row r="7890" spans="6:16">
      <c r="F7890" s="63"/>
      <c r="G7890" s="62"/>
      <c r="I7890" s="61"/>
      <c r="K7890" s="62"/>
      <c r="L7890" s="62"/>
      <c r="P7890" s="61"/>
    </row>
    <row r="7891" spans="6:16">
      <c r="F7891" s="63"/>
      <c r="G7891" s="62"/>
      <c r="I7891" s="61"/>
      <c r="K7891" s="62"/>
      <c r="L7891" s="62"/>
      <c r="P7891" s="61"/>
    </row>
    <row r="7892" spans="6:16">
      <c r="F7892" s="63"/>
      <c r="G7892" s="62"/>
      <c r="I7892" s="61"/>
      <c r="K7892" s="62"/>
      <c r="L7892" s="62"/>
      <c r="P7892" s="61"/>
    </row>
    <row r="7893" spans="6:16">
      <c r="F7893" s="63"/>
      <c r="G7893" s="62"/>
      <c r="I7893" s="61"/>
      <c r="K7893" s="62"/>
      <c r="L7893" s="62"/>
      <c r="P7893" s="61"/>
    </row>
    <row r="7894" spans="6:16">
      <c r="F7894" s="63"/>
      <c r="G7894" s="62"/>
      <c r="I7894" s="61"/>
      <c r="K7894" s="62"/>
      <c r="L7894" s="62"/>
      <c r="P7894" s="61"/>
    </row>
    <row r="7895" spans="6:16">
      <c r="F7895" s="63"/>
      <c r="G7895" s="62"/>
      <c r="I7895" s="61"/>
      <c r="K7895" s="62"/>
      <c r="L7895" s="62"/>
      <c r="P7895" s="61"/>
    </row>
    <row r="7896" spans="6:16">
      <c r="F7896" s="63"/>
      <c r="G7896" s="62"/>
      <c r="I7896" s="61"/>
      <c r="K7896" s="62"/>
      <c r="L7896" s="62"/>
      <c r="P7896" s="61"/>
    </row>
    <row r="7897" spans="6:16">
      <c r="F7897" s="63"/>
      <c r="G7897" s="62"/>
      <c r="I7897" s="61"/>
      <c r="K7897" s="62"/>
      <c r="L7897" s="62"/>
      <c r="P7897" s="61"/>
    </row>
    <row r="7898" spans="6:16">
      <c r="F7898" s="63"/>
      <c r="G7898" s="62"/>
      <c r="I7898" s="61"/>
      <c r="K7898" s="62"/>
      <c r="L7898" s="62"/>
      <c r="P7898" s="61"/>
    </row>
    <row r="7899" spans="6:16">
      <c r="F7899" s="63"/>
      <c r="G7899" s="62"/>
      <c r="I7899" s="61"/>
      <c r="K7899" s="62"/>
      <c r="L7899" s="62"/>
      <c r="P7899" s="61"/>
    </row>
    <row r="7900" spans="6:16">
      <c r="F7900" s="63"/>
      <c r="G7900" s="62"/>
      <c r="I7900" s="61"/>
      <c r="K7900" s="62"/>
      <c r="L7900" s="62"/>
      <c r="P7900" s="61"/>
    </row>
    <row r="7901" spans="6:16">
      <c r="F7901" s="63"/>
      <c r="G7901" s="62"/>
      <c r="I7901" s="61"/>
      <c r="K7901" s="62"/>
      <c r="L7901" s="62"/>
      <c r="P7901" s="61"/>
    </row>
    <row r="7902" spans="6:16">
      <c r="F7902" s="63"/>
      <c r="G7902" s="62"/>
      <c r="I7902" s="61"/>
      <c r="K7902" s="62"/>
      <c r="L7902" s="62"/>
      <c r="P7902" s="61"/>
    </row>
    <row r="7903" spans="6:16">
      <c r="F7903" s="63"/>
      <c r="G7903" s="62"/>
      <c r="I7903" s="61"/>
      <c r="K7903" s="62"/>
      <c r="L7903" s="62"/>
      <c r="P7903" s="61"/>
    </row>
    <row r="7904" spans="6:16">
      <c r="F7904" s="63"/>
      <c r="G7904" s="62"/>
      <c r="I7904" s="61"/>
      <c r="K7904" s="62"/>
      <c r="L7904" s="62"/>
      <c r="P7904" s="61"/>
    </row>
    <row r="7905" spans="6:16">
      <c r="F7905" s="63"/>
      <c r="G7905" s="62"/>
      <c r="I7905" s="61"/>
      <c r="K7905" s="62"/>
      <c r="L7905" s="62"/>
      <c r="P7905" s="61"/>
    </row>
    <row r="7906" spans="6:16">
      <c r="F7906" s="63"/>
      <c r="G7906" s="62"/>
      <c r="I7906" s="61"/>
      <c r="K7906" s="62"/>
      <c r="L7906" s="62"/>
      <c r="P7906" s="61"/>
    </row>
    <row r="7907" spans="6:16">
      <c r="F7907" s="63"/>
      <c r="G7907" s="62"/>
      <c r="I7907" s="61"/>
      <c r="K7907" s="62"/>
      <c r="L7907" s="62"/>
      <c r="P7907" s="61"/>
    </row>
    <row r="7908" spans="6:16">
      <c r="F7908" s="63"/>
      <c r="G7908" s="62"/>
      <c r="I7908" s="61"/>
      <c r="K7908" s="62"/>
      <c r="L7908" s="62"/>
      <c r="P7908" s="61"/>
    </row>
    <row r="7909" spans="6:16">
      <c r="F7909" s="63"/>
      <c r="G7909" s="62"/>
      <c r="I7909" s="61"/>
      <c r="K7909" s="62"/>
      <c r="L7909" s="62"/>
      <c r="P7909" s="61"/>
    </row>
    <row r="7910" spans="6:16">
      <c r="F7910" s="63"/>
      <c r="G7910" s="62"/>
      <c r="I7910" s="61"/>
      <c r="K7910" s="62"/>
      <c r="L7910" s="62"/>
      <c r="P7910" s="61"/>
    </row>
    <row r="7911" spans="6:16">
      <c r="F7911" s="63"/>
      <c r="G7911" s="62"/>
      <c r="I7911" s="61"/>
      <c r="K7911" s="62"/>
      <c r="L7911" s="62"/>
      <c r="P7911" s="61"/>
    </row>
    <row r="7912" spans="6:16">
      <c r="F7912" s="63"/>
      <c r="G7912" s="62"/>
      <c r="I7912" s="61"/>
      <c r="K7912" s="62"/>
      <c r="L7912" s="62"/>
      <c r="P7912" s="61"/>
    </row>
    <row r="7913" spans="6:16">
      <c r="F7913" s="63"/>
      <c r="G7913" s="62"/>
      <c r="I7913" s="61"/>
      <c r="K7913" s="62"/>
      <c r="L7913" s="62"/>
      <c r="P7913" s="61"/>
    </row>
    <row r="7914" spans="6:16">
      <c r="F7914" s="63"/>
      <c r="G7914" s="62"/>
      <c r="I7914" s="61"/>
      <c r="K7914" s="62"/>
      <c r="L7914" s="62"/>
      <c r="P7914" s="61"/>
    </row>
    <row r="7915" spans="6:16">
      <c r="F7915" s="63"/>
      <c r="G7915" s="62"/>
      <c r="I7915" s="61"/>
      <c r="K7915" s="62"/>
      <c r="L7915" s="62"/>
      <c r="P7915" s="61"/>
    </row>
    <row r="7916" spans="6:16">
      <c r="F7916" s="63"/>
      <c r="G7916" s="62"/>
      <c r="I7916" s="61"/>
      <c r="K7916" s="62"/>
      <c r="L7916" s="62"/>
      <c r="P7916" s="61"/>
    </row>
    <row r="7917" spans="6:16">
      <c r="F7917" s="63"/>
      <c r="G7917" s="62"/>
      <c r="I7917" s="61"/>
      <c r="K7917" s="62"/>
      <c r="L7917" s="62"/>
      <c r="P7917" s="61"/>
    </row>
    <row r="7918" spans="6:16">
      <c r="F7918" s="63"/>
      <c r="G7918" s="62"/>
      <c r="I7918" s="61"/>
      <c r="K7918" s="62"/>
      <c r="L7918" s="62"/>
      <c r="P7918" s="61"/>
    </row>
    <row r="7919" spans="6:16">
      <c r="F7919" s="63"/>
      <c r="G7919" s="62"/>
      <c r="I7919" s="61"/>
      <c r="K7919" s="62"/>
      <c r="L7919" s="62"/>
      <c r="P7919" s="61"/>
    </row>
    <row r="7920" spans="6:16">
      <c r="F7920" s="63"/>
      <c r="G7920" s="62"/>
      <c r="I7920" s="61"/>
      <c r="K7920" s="62"/>
      <c r="L7920" s="62"/>
      <c r="P7920" s="61"/>
    </row>
    <row r="7921" spans="6:16">
      <c r="F7921" s="63"/>
      <c r="G7921" s="62"/>
      <c r="I7921" s="61"/>
      <c r="K7921" s="62"/>
      <c r="L7921" s="62"/>
      <c r="P7921" s="61"/>
    </row>
    <row r="7922" spans="6:16">
      <c r="F7922" s="63"/>
      <c r="G7922" s="62"/>
      <c r="I7922" s="61"/>
      <c r="K7922" s="62"/>
      <c r="L7922" s="62"/>
      <c r="P7922" s="61"/>
    </row>
    <row r="7923" spans="6:16">
      <c r="F7923" s="63"/>
      <c r="G7923" s="62"/>
      <c r="I7923" s="61"/>
      <c r="K7923" s="62"/>
      <c r="L7923" s="62"/>
      <c r="P7923" s="61"/>
    </row>
    <row r="7924" spans="6:16">
      <c r="F7924" s="63"/>
      <c r="G7924" s="62"/>
      <c r="I7924" s="61"/>
      <c r="K7924" s="62"/>
      <c r="L7924" s="62"/>
      <c r="P7924" s="61"/>
    </row>
    <row r="7925" spans="6:16">
      <c r="F7925" s="63"/>
      <c r="G7925" s="62"/>
      <c r="I7925" s="61"/>
      <c r="K7925" s="62"/>
      <c r="L7925" s="62"/>
      <c r="P7925" s="61"/>
    </row>
    <row r="7926" spans="6:16">
      <c r="F7926" s="63"/>
      <c r="G7926" s="62"/>
      <c r="I7926" s="61"/>
      <c r="K7926" s="62"/>
      <c r="L7926" s="62"/>
      <c r="P7926" s="61"/>
    </row>
    <row r="7927" spans="6:16">
      <c r="F7927" s="63"/>
      <c r="G7927" s="62"/>
      <c r="I7927" s="61"/>
      <c r="K7927" s="62"/>
      <c r="L7927" s="62"/>
      <c r="P7927" s="61"/>
    </row>
    <row r="7928" spans="6:16">
      <c r="F7928" s="63"/>
      <c r="G7928" s="62"/>
      <c r="I7928" s="61"/>
      <c r="K7928" s="62"/>
      <c r="L7928" s="62"/>
      <c r="P7928" s="61"/>
    </row>
    <row r="7929" spans="6:16">
      <c r="F7929" s="63"/>
      <c r="G7929" s="62"/>
      <c r="I7929" s="61"/>
      <c r="K7929" s="62"/>
      <c r="L7929" s="62"/>
      <c r="P7929" s="61"/>
    </row>
    <row r="7930" spans="6:16">
      <c r="F7930" s="63"/>
      <c r="G7930" s="62"/>
      <c r="I7930" s="61"/>
      <c r="K7930" s="62"/>
      <c r="L7930" s="62"/>
      <c r="P7930" s="61"/>
    </row>
    <row r="7931" spans="6:16">
      <c r="F7931" s="63"/>
      <c r="G7931" s="62"/>
      <c r="I7931" s="61"/>
      <c r="K7931" s="62"/>
      <c r="L7931" s="62"/>
      <c r="P7931" s="61"/>
    </row>
    <row r="7932" spans="6:16">
      <c r="F7932" s="63"/>
      <c r="G7932" s="62"/>
      <c r="I7932" s="61"/>
      <c r="K7932" s="62"/>
      <c r="L7932" s="62"/>
      <c r="P7932" s="61"/>
    </row>
    <row r="7933" spans="6:16">
      <c r="F7933" s="63"/>
      <c r="G7933" s="62"/>
      <c r="I7933" s="61"/>
      <c r="K7933" s="62"/>
      <c r="L7933" s="62"/>
      <c r="P7933" s="61"/>
    </row>
    <row r="7934" spans="6:16">
      <c r="F7934" s="63"/>
      <c r="G7934" s="62"/>
      <c r="I7934" s="61"/>
      <c r="K7934" s="62"/>
      <c r="L7934" s="62"/>
      <c r="P7934" s="61"/>
    </row>
    <row r="7935" spans="6:16">
      <c r="F7935" s="63"/>
      <c r="G7935" s="62"/>
      <c r="I7935" s="61"/>
      <c r="K7935" s="62"/>
      <c r="L7935" s="62"/>
      <c r="P7935" s="61"/>
    </row>
    <row r="7936" spans="6:16">
      <c r="F7936" s="63"/>
      <c r="G7936" s="62"/>
      <c r="I7936" s="61"/>
      <c r="K7936" s="62"/>
      <c r="L7936" s="62"/>
      <c r="P7936" s="61"/>
    </row>
    <row r="7937" spans="6:16">
      <c r="F7937" s="63"/>
      <c r="G7937" s="62"/>
      <c r="I7937" s="61"/>
      <c r="K7937" s="62"/>
      <c r="L7937" s="62"/>
      <c r="P7937" s="61"/>
    </row>
    <row r="7938" spans="6:16">
      <c r="F7938" s="63"/>
      <c r="G7938" s="62"/>
      <c r="I7938" s="61"/>
      <c r="K7938" s="62"/>
      <c r="L7938" s="62"/>
      <c r="P7938" s="61"/>
    </row>
    <row r="7939" spans="6:16">
      <c r="F7939" s="63"/>
      <c r="G7939" s="62"/>
      <c r="I7939" s="61"/>
      <c r="K7939" s="62"/>
      <c r="L7939" s="62"/>
      <c r="P7939" s="61"/>
    </row>
    <row r="7940" spans="6:16">
      <c r="F7940" s="63"/>
      <c r="G7940" s="62"/>
      <c r="I7940" s="61"/>
      <c r="K7940" s="62"/>
      <c r="L7940" s="62"/>
      <c r="P7940" s="61"/>
    </row>
    <row r="7941" spans="6:16">
      <c r="F7941" s="63"/>
      <c r="G7941" s="62"/>
      <c r="I7941" s="61"/>
      <c r="K7941" s="62"/>
      <c r="L7941" s="62"/>
      <c r="P7941" s="61"/>
    </row>
    <row r="7942" spans="6:16">
      <c r="F7942" s="63"/>
      <c r="G7942" s="62"/>
      <c r="I7942" s="61"/>
      <c r="K7942" s="62"/>
      <c r="L7942" s="62"/>
      <c r="P7942" s="61"/>
    </row>
    <row r="7943" spans="6:16">
      <c r="F7943" s="63"/>
      <c r="G7943" s="62"/>
      <c r="I7943" s="61"/>
      <c r="K7943" s="62"/>
      <c r="L7943" s="62"/>
      <c r="P7943" s="61"/>
    </row>
    <row r="7944" spans="6:16">
      <c r="F7944" s="63"/>
      <c r="G7944" s="62"/>
      <c r="I7944" s="61"/>
      <c r="K7944" s="62"/>
      <c r="L7944" s="62"/>
      <c r="P7944" s="61"/>
    </row>
    <row r="7945" spans="6:16">
      <c r="F7945" s="63"/>
      <c r="G7945" s="62"/>
      <c r="I7945" s="61"/>
      <c r="K7945" s="62"/>
      <c r="L7945" s="62"/>
      <c r="P7945" s="61"/>
    </row>
    <row r="7946" spans="6:16">
      <c r="F7946" s="63"/>
      <c r="G7946" s="62"/>
      <c r="I7946" s="61"/>
      <c r="K7946" s="62"/>
      <c r="L7946" s="62"/>
      <c r="P7946" s="61"/>
    </row>
    <row r="7947" spans="6:16">
      <c r="F7947" s="63"/>
      <c r="G7947" s="62"/>
      <c r="I7947" s="61"/>
      <c r="K7947" s="62"/>
      <c r="L7947" s="62"/>
      <c r="P7947" s="61"/>
    </row>
    <row r="7948" spans="6:16">
      <c r="F7948" s="63"/>
      <c r="G7948" s="62"/>
      <c r="I7948" s="61"/>
      <c r="K7948" s="62"/>
      <c r="L7948" s="62"/>
      <c r="P7948" s="61"/>
    </row>
    <row r="7949" spans="6:16">
      <c r="F7949" s="63"/>
      <c r="G7949" s="62"/>
      <c r="I7949" s="61"/>
      <c r="K7949" s="62"/>
      <c r="L7949" s="62"/>
      <c r="P7949" s="61"/>
    </row>
    <row r="7950" spans="6:16">
      <c r="F7950" s="63"/>
      <c r="G7950" s="62"/>
      <c r="I7950" s="61"/>
      <c r="K7950" s="62"/>
      <c r="L7950" s="62"/>
      <c r="P7950" s="61"/>
    </row>
    <row r="7951" spans="6:16">
      <c r="F7951" s="63"/>
      <c r="G7951" s="62"/>
      <c r="I7951" s="61"/>
      <c r="K7951" s="62"/>
      <c r="L7951" s="62"/>
      <c r="P7951" s="61"/>
    </row>
    <row r="7952" spans="6:16">
      <c r="F7952" s="63"/>
      <c r="G7952" s="62"/>
      <c r="I7952" s="61"/>
      <c r="K7952" s="62"/>
      <c r="L7952" s="62"/>
      <c r="P7952" s="61"/>
    </row>
    <row r="7953" spans="6:16">
      <c r="F7953" s="63"/>
      <c r="G7953" s="62"/>
      <c r="I7953" s="61"/>
      <c r="K7953" s="62"/>
      <c r="L7953" s="62"/>
      <c r="P7953" s="61"/>
    </row>
    <row r="7954" spans="6:16">
      <c r="F7954" s="63"/>
      <c r="G7954" s="62"/>
      <c r="I7954" s="61"/>
      <c r="K7954" s="62"/>
      <c r="L7954" s="62"/>
      <c r="P7954" s="61"/>
    </row>
    <row r="7955" spans="6:16">
      <c r="F7955" s="63"/>
      <c r="G7955" s="62"/>
      <c r="I7955" s="61"/>
      <c r="K7955" s="62"/>
      <c r="L7955" s="62"/>
      <c r="P7955" s="61"/>
    </row>
    <row r="7956" spans="6:16">
      <c r="F7956" s="63"/>
      <c r="G7956" s="62"/>
      <c r="I7956" s="61"/>
      <c r="K7956" s="62"/>
      <c r="L7956" s="62"/>
      <c r="P7956" s="61"/>
    </row>
    <row r="7957" spans="6:16">
      <c r="F7957" s="63"/>
      <c r="G7957" s="62"/>
      <c r="I7957" s="61"/>
      <c r="K7957" s="62"/>
      <c r="L7957" s="62"/>
      <c r="P7957" s="61"/>
    </row>
    <row r="7958" spans="6:16">
      <c r="F7958" s="63"/>
      <c r="G7958" s="62"/>
      <c r="I7958" s="61"/>
      <c r="K7958" s="62"/>
      <c r="L7958" s="62"/>
      <c r="P7958" s="61"/>
    </row>
    <row r="7959" spans="6:16">
      <c r="F7959" s="63"/>
      <c r="G7959" s="62"/>
      <c r="I7959" s="61"/>
      <c r="K7959" s="62"/>
      <c r="L7959" s="62"/>
      <c r="P7959" s="61"/>
    </row>
    <row r="7960" spans="6:16">
      <c r="F7960" s="63"/>
      <c r="G7960" s="62"/>
      <c r="I7960" s="61"/>
      <c r="K7960" s="62"/>
      <c r="L7960" s="62"/>
      <c r="P7960" s="61"/>
    </row>
    <row r="7961" spans="6:16">
      <c r="F7961" s="63"/>
      <c r="G7961" s="62"/>
      <c r="I7961" s="61"/>
      <c r="K7961" s="62"/>
      <c r="L7961" s="62"/>
      <c r="P7961" s="61"/>
    </row>
    <row r="7962" spans="6:16">
      <c r="F7962" s="63"/>
      <c r="G7962" s="62"/>
      <c r="I7962" s="61"/>
      <c r="K7962" s="62"/>
      <c r="L7962" s="62"/>
      <c r="P7962" s="61"/>
    </row>
    <row r="7963" spans="6:16">
      <c r="F7963" s="63"/>
      <c r="G7963" s="62"/>
      <c r="I7963" s="61"/>
      <c r="K7963" s="62"/>
      <c r="L7963" s="62"/>
      <c r="P7963" s="61"/>
    </row>
    <row r="7964" spans="6:16">
      <c r="F7964" s="63"/>
      <c r="G7964" s="62"/>
      <c r="I7964" s="61"/>
      <c r="K7964" s="62"/>
      <c r="L7964" s="62"/>
      <c r="P7964" s="61"/>
    </row>
    <row r="7965" spans="6:16">
      <c r="F7965" s="63"/>
      <c r="G7965" s="62"/>
      <c r="I7965" s="61"/>
      <c r="K7965" s="62"/>
      <c r="L7965" s="62"/>
      <c r="P7965" s="61"/>
    </row>
    <row r="7966" spans="6:16">
      <c r="F7966" s="63"/>
      <c r="G7966" s="62"/>
      <c r="I7966" s="61"/>
      <c r="K7966" s="62"/>
      <c r="L7966" s="62"/>
      <c r="P7966" s="61"/>
    </row>
    <row r="7967" spans="6:16">
      <c r="F7967" s="63"/>
      <c r="G7967" s="62"/>
      <c r="I7967" s="61"/>
      <c r="K7967" s="62"/>
      <c r="L7967" s="62"/>
      <c r="P7967" s="61"/>
    </row>
    <row r="7968" spans="6:16">
      <c r="F7968" s="63"/>
      <c r="G7968" s="62"/>
      <c r="I7968" s="61"/>
      <c r="K7968" s="62"/>
      <c r="L7968" s="62"/>
      <c r="P7968" s="61"/>
    </row>
    <row r="7969" spans="6:16">
      <c r="F7969" s="63"/>
      <c r="G7969" s="62"/>
      <c r="I7969" s="61"/>
      <c r="K7969" s="62"/>
      <c r="L7969" s="62"/>
      <c r="P7969" s="61"/>
    </row>
    <row r="7970" spans="6:16">
      <c r="F7970" s="63"/>
      <c r="G7970" s="62"/>
      <c r="I7970" s="61"/>
      <c r="K7970" s="62"/>
      <c r="L7970" s="62"/>
      <c r="P7970" s="61"/>
    </row>
    <row r="7971" spans="6:16">
      <c r="F7971" s="63"/>
      <c r="G7971" s="62"/>
      <c r="I7971" s="61"/>
      <c r="K7971" s="62"/>
      <c r="L7971" s="62"/>
      <c r="P7971" s="61"/>
    </row>
    <row r="7972" spans="6:16">
      <c r="F7972" s="63"/>
      <c r="G7972" s="62"/>
      <c r="I7972" s="61"/>
      <c r="K7972" s="62"/>
      <c r="L7972" s="62"/>
      <c r="P7972" s="61"/>
    </row>
    <row r="7973" spans="6:16">
      <c r="F7973" s="63"/>
      <c r="G7973" s="62"/>
      <c r="I7973" s="61"/>
      <c r="K7973" s="62"/>
      <c r="L7973" s="62"/>
      <c r="P7973" s="61"/>
    </row>
    <row r="7974" spans="6:16">
      <c r="F7974" s="63"/>
      <c r="G7974" s="62"/>
      <c r="I7974" s="61"/>
      <c r="K7974" s="62"/>
      <c r="L7974" s="62"/>
      <c r="P7974" s="61"/>
    </row>
    <row r="7975" spans="6:16">
      <c r="F7975" s="63"/>
      <c r="G7975" s="62"/>
      <c r="I7975" s="61"/>
      <c r="K7975" s="62"/>
      <c r="L7975" s="62"/>
      <c r="P7975" s="61"/>
    </row>
    <row r="7976" spans="6:16">
      <c r="F7976" s="63"/>
      <c r="G7976" s="62"/>
      <c r="I7976" s="61"/>
      <c r="K7976" s="62"/>
      <c r="L7976" s="62"/>
      <c r="P7976" s="61"/>
    </row>
    <row r="7977" spans="6:16">
      <c r="F7977" s="63"/>
      <c r="G7977" s="62"/>
      <c r="I7977" s="61"/>
      <c r="K7977" s="62"/>
      <c r="L7977" s="62"/>
      <c r="P7977" s="61"/>
    </row>
    <row r="7978" spans="6:16">
      <c r="F7978" s="63"/>
      <c r="G7978" s="62"/>
      <c r="I7978" s="61"/>
      <c r="K7978" s="62"/>
      <c r="L7978" s="62"/>
      <c r="P7978" s="61"/>
    </row>
    <row r="7979" spans="6:16">
      <c r="F7979" s="63"/>
      <c r="G7979" s="62"/>
      <c r="I7979" s="61"/>
      <c r="K7979" s="62"/>
      <c r="L7979" s="62"/>
      <c r="P7979" s="61"/>
    </row>
    <row r="7980" spans="6:16">
      <c r="F7980" s="63"/>
      <c r="G7980" s="62"/>
      <c r="I7980" s="61"/>
      <c r="K7980" s="62"/>
      <c r="L7980" s="62"/>
      <c r="P7980" s="61"/>
    </row>
    <row r="7981" spans="6:16">
      <c r="F7981" s="63"/>
      <c r="G7981" s="62"/>
      <c r="I7981" s="61"/>
      <c r="K7981" s="62"/>
      <c r="L7981" s="62"/>
      <c r="P7981" s="61"/>
    </row>
    <row r="7982" spans="6:16">
      <c r="F7982" s="63"/>
      <c r="G7982" s="62"/>
      <c r="I7982" s="61"/>
      <c r="K7982" s="62"/>
      <c r="L7982" s="62"/>
      <c r="P7982" s="61"/>
    </row>
    <row r="7983" spans="6:16">
      <c r="F7983" s="63"/>
      <c r="G7983" s="62"/>
      <c r="I7983" s="61"/>
      <c r="K7983" s="62"/>
      <c r="L7983" s="62"/>
      <c r="P7983" s="61"/>
    </row>
    <row r="7984" spans="6:16">
      <c r="F7984" s="63"/>
      <c r="G7984" s="62"/>
      <c r="I7984" s="61"/>
      <c r="K7984" s="62"/>
      <c r="L7984" s="62"/>
      <c r="P7984" s="61"/>
    </row>
    <row r="7985" spans="6:16">
      <c r="F7985" s="63"/>
      <c r="G7985" s="62"/>
      <c r="I7985" s="61"/>
      <c r="K7985" s="62"/>
      <c r="L7985" s="62"/>
      <c r="P7985" s="61"/>
    </row>
    <row r="7986" spans="6:16">
      <c r="F7986" s="63"/>
      <c r="G7986" s="62"/>
      <c r="I7986" s="61"/>
      <c r="K7986" s="62"/>
      <c r="L7986" s="62"/>
      <c r="P7986" s="61"/>
    </row>
    <row r="7987" spans="6:16">
      <c r="F7987" s="63"/>
      <c r="G7987" s="62"/>
      <c r="I7987" s="61"/>
      <c r="K7987" s="62"/>
      <c r="L7987" s="62"/>
      <c r="P7987" s="61"/>
    </row>
    <row r="7988" spans="6:16">
      <c r="F7988" s="63"/>
      <c r="G7988" s="62"/>
      <c r="I7988" s="61"/>
      <c r="K7988" s="62"/>
      <c r="L7988" s="62"/>
      <c r="P7988" s="61"/>
    </row>
    <row r="7989" spans="6:16">
      <c r="F7989" s="63"/>
      <c r="G7989" s="62"/>
      <c r="I7989" s="61"/>
      <c r="K7989" s="62"/>
      <c r="L7989" s="62"/>
      <c r="P7989" s="61"/>
    </row>
    <row r="7990" spans="6:16">
      <c r="F7990" s="63"/>
      <c r="G7990" s="62"/>
      <c r="I7990" s="61"/>
      <c r="K7990" s="62"/>
      <c r="L7990" s="62"/>
      <c r="P7990" s="61"/>
    </row>
    <row r="7991" spans="6:16">
      <c r="F7991" s="63"/>
      <c r="G7991" s="62"/>
      <c r="I7991" s="61"/>
      <c r="K7991" s="62"/>
      <c r="L7991" s="62"/>
      <c r="P7991" s="61"/>
    </row>
    <row r="7992" spans="6:16">
      <c r="F7992" s="63"/>
      <c r="G7992" s="62"/>
      <c r="I7992" s="61"/>
      <c r="K7992" s="62"/>
      <c r="L7992" s="62"/>
      <c r="P7992" s="61"/>
    </row>
    <row r="7993" spans="6:16">
      <c r="F7993" s="63"/>
      <c r="G7993" s="62"/>
      <c r="I7993" s="61"/>
      <c r="K7993" s="62"/>
      <c r="L7993" s="62"/>
      <c r="P7993" s="61"/>
    </row>
    <row r="7994" spans="6:16">
      <c r="F7994" s="63"/>
      <c r="G7994" s="62"/>
      <c r="I7994" s="61"/>
      <c r="K7994" s="62"/>
      <c r="L7994" s="62"/>
      <c r="P7994" s="61"/>
    </row>
    <row r="7995" spans="6:16">
      <c r="F7995" s="63"/>
      <c r="G7995" s="62"/>
      <c r="I7995" s="61"/>
      <c r="K7995" s="62"/>
      <c r="L7995" s="62"/>
      <c r="P7995" s="61"/>
    </row>
    <row r="7996" spans="6:16">
      <c r="F7996" s="63"/>
      <c r="G7996" s="62"/>
      <c r="I7996" s="61"/>
      <c r="K7996" s="62"/>
      <c r="L7996" s="62"/>
      <c r="P7996" s="61"/>
    </row>
    <row r="7997" spans="6:16">
      <c r="F7997" s="63"/>
      <c r="G7997" s="62"/>
      <c r="I7997" s="61"/>
      <c r="K7997" s="62"/>
      <c r="L7997" s="62"/>
      <c r="P7997" s="61"/>
    </row>
    <row r="7998" spans="6:16">
      <c r="F7998" s="63"/>
      <c r="G7998" s="62"/>
      <c r="I7998" s="61"/>
      <c r="K7998" s="62"/>
      <c r="L7998" s="62"/>
      <c r="P7998" s="61"/>
    </row>
    <row r="7999" spans="6:16">
      <c r="F7999" s="63"/>
      <c r="G7999" s="62"/>
      <c r="I7999" s="61"/>
      <c r="K7999" s="62"/>
      <c r="L7999" s="62"/>
      <c r="P7999" s="61"/>
    </row>
    <row r="8000" spans="6:16">
      <c r="F8000" s="63"/>
      <c r="G8000" s="62"/>
      <c r="I8000" s="61"/>
      <c r="K8000" s="62"/>
      <c r="L8000" s="62"/>
      <c r="P8000" s="61"/>
    </row>
    <row r="8001" spans="6:16">
      <c r="F8001" s="63"/>
      <c r="G8001" s="62"/>
      <c r="I8001" s="61"/>
      <c r="K8001" s="62"/>
      <c r="L8001" s="62"/>
      <c r="P8001" s="61"/>
    </row>
    <row r="8002" spans="6:16">
      <c r="F8002" s="63"/>
      <c r="G8002" s="62"/>
      <c r="I8002" s="61"/>
      <c r="K8002" s="62"/>
      <c r="L8002" s="62"/>
      <c r="P8002" s="61"/>
    </row>
    <row r="8003" spans="6:16">
      <c r="F8003" s="63"/>
      <c r="G8003" s="62"/>
      <c r="I8003" s="61"/>
      <c r="K8003" s="62"/>
      <c r="L8003" s="62"/>
      <c r="P8003" s="61"/>
    </row>
    <row r="8004" spans="6:16">
      <c r="F8004" s="63"/>
      <c r="G8004" s="62"/>
      <c r="I8004" s="61"/>
      <c r="K8004" s="62"/>
      <c r="L8004" s="62"/>
      <c r="P8004" s="61"/>
    </row>
    <row r="8005" spans="6:16">
      <c r="F8005" s="63"/>
      <c r="G8005" s="62"/>
      <c r="I8005" s="61"/>
      <c r="K8005" s="62"/>
      <c r="L8005" s="62"/>
      <c r="P8005" s="61"/>
    </row>
    <row r="8006" spans="6:16">
      <c r="F8006" s="63"/>
      <c r="G8006" s="62"/>
      <c r="I8006" s="61"/>
      <c r="K8006" s="62"/>
      <c r="L8006" s="62"/>
      <c r="P8006" s="61"/>
    </row>
    <row r="8007" spans="6:16">
      <c r="F8007" s="63"/>
      <c r="G8007" s="62"/>
      <c r="I8007" s="61"/>
      <c r="K8007" s="62"/>
      <c r="L8007" s="62"/>
      <c r="P8007" s="61"/>
    </row>
    <row r="8008" spans="6:16">
      <c r="F8008" s="63"/>
      <c r="G8008" s="62"/>
      <c r="I8008" s="61"/>
      <c r="K8008" s="62"/>
      <c r="L8008" s="62"/>
      <c r="P8008" s="61"/>
    </row>
    <row r="8009" spans="6:16">
      <c r="F8009" s="63"/>
      <c r="G8009" s="62"/>
      <c r="I8009" s="61"/>
      <c r="K8009" s="62"/>
      <c r="L8009" s="62"/>
      <c r="P8009" s="61"/>
    </row>
    <row r="8010" spans="6:16">
      <c r="F8010" s="63"/>
      <c r="G8010" s="62"/>
      <c r="I8010" s="61"/>
      <c r="K8010" s="62"/>
      <c r="L8010" s="62"/>
      <c r="P8010" s="61"/>
    </row>
    <row r="8011" spans="6:16">
      <c r="F8011" s="63"/>
      <c r="G8011" s="62"/>
      <c r="I8011" s="61"/>
      <c r="K8011" s="62"/>
      <c r="L8011" s="62"/>
      <c r="P8011" s="61"/>
    </row>
    <row r="8012" spans="6:16">
      <c r="F8012" s="63"/>
      <c r="G8012" s="62"/>
      <c r="I8012" s="61"/>
      <c r="K8012" s="62"/>
      <c r="L8012" s="62"/>
      <c r="P8012" s="61"/>
    </row>
    <row r="8013" spans="6:16">
      <c r="F8013" s="63"/>
      <c r="G8013" s="62"/>
      <c r="I8013" s="61"/>
      <c r="K8013" s="62"/>
      <c r="L8013" s="62"/>
      <c r="P8013" s="61"/>
    </row>
    <row r="8014" spans="6:16">
      <c r="F8014" s="63"/>
      <c r="G8014" s="62"/>
      <c r="I8014" s="61"/>
      <c r="K8014" s="62"/>
      <c r="L8014" s="62"/>
      <c r="P8014" s="61"/>
    </row>
    <row r="8015" spans="6:16">
      <c r="F8015" s="63"/>
      <c r="G8015" s="62"/>
      <c r="I8015" s="61"/>
      <c r="K8015" s="62"/>
      <c r="L8015" s="62"/>
      <c r="P8015" s="61"/>
    </row>
    <row r="8016" spans="6:16">
      <c r="F8016" s="63"/>
      <c r="G8016" s="62"/>
      <c r="I8016" s="61"/>
      <c r="K8016" s="62"/>
      <c r="L8016" s="62"/>
      <c r="P8016" s="61"/>
    </row>
    <row r="8017" spans="6:16">
      <c r="F8017" s="63"/>
      <c r="G8017" s="62"/>
      <c r="I8017" s="61"/>
      <c r="K8017" s="62"/>
      <c r="L8017" s="62"/>
      <c r="P8017" s="61"/>
    </row>
    <row r="8018" spans="6:16">
      <c r="F8018" s="63"/>
      <c r="G8018" s="62"/>
      <c r="I8018" s="61"/>
      <c r="K8018" s="62"/>
      <c r="L8018" s="62"/>
      <c r="P8018" s="61"/>
    </row>
    <row r="8019" spans="6:16">
      <c r="F8019" s="63"/>
      <c r="G8019" s="62"/>
      <c r="I8019" s="61"/>
      <c r="K8019" s="62"/>
      <c r="L8019" s="62"/>
      <c r="P8019" s="61"/>
    </row>
    <row r="8020" spans="6:16">
      <c r="F8020" s="63"/>
      <c r="G8020" s="62"/>
      <c r="I8020" s="61"/>
      <c r="K8020" s="62"/>
      <c r="L8020" s="62"/>
      <c r="P8020" s="61"/>
    </row>
    <row r="8021" spans="6:16">
      <c r="F8021" s="63"/>
      <c r="G8021" s="62"/>
      <c r="I8021" s="61"/>
      <c r="K8021" s="62"/>
      <c r="L8021" s="62"/>
      <c r="P8021" s="61"/>
    </row>
    <row r="8022" spans="6:16">
      <c r="F8022" s="63"/>
      <c r="G8022" s="62"/>
      <c r="I8022" s="61"/>
      <c r="K8022" s="62"/>
      <c r="L8022" s="62"/>
      <c r="P8022" s="61"/>
    </row>
    <row r="8023" spans="6:16">
      <c r="F8023" s="63"/>
      <c r="G8023" s="62"/>
      <c r="I8023" s="61"/>
      <c r="K8023" s="62"/>
      <c r="L8023" s="62"/>
      <c r="P8023" s="61"/>
    </row>
    <row r="8024" spans="6:16">
      <c r="F8024" s="63"/>
      <c r="G8024" s="62"/>
      <c r="I8024" s="61"/>
      <c r="K8024" s="62"/>
      <c r="L8024" s="62"/>
      <c r="P8024" s="61"/>
    </row>
    <row r="8025" spans="6:16">
      <c r="F8025" s="63"/>
      <c r="G8025" s="62"/>
      <c r="I8025" s="61"/>
      <c r="K8025" s="62"/>
      <c r="L8025" s="62"/>
      <c r="P8025" s="61"/>
    </row>
    <row r="8026" spans="6:16">
      <c r="F8026" s="63"/>
      <c r="G8026" s="62"/>
      <c r="I8026" s="61"/>
      <c r="K8026" s="62"/>
      <c r="L8026" s="62"/>
      <c r="P8026" s="61"/>
    </row>
    <row r="8027" spans="6:16">
      <c r="F8027" s="63"/>
      <c r="G8027" s="62"/>
      <c r="I8027" s="61"/>
      <c r="K8027" s="62"/>
      <c r="L8027" s="62"/>
      <c r="P8027" s="61"/>
    </row>
    <row r="8028" spans="6:16">
      <c r="F8028" s="63"/>
      <c r="G8028" s="62"/>
      <c r="I8028" s="61"/>
      <c r="K8028" s="62"/>
      <c r="L8028" s="62"/>
      <c r="P8028" s="61"/>
    </row>
    <row r="8029" spans="6:16">
      <c r="F8029" s="63"/>
      <c r="G8029" s="62"/>
      <c r="I8029" s="61"/>
      <c r="K8029" s="62"/>
      <c r="L8029" s="62"/>
      <c r="P8029" s="61"/>
    </row>
    <row r="8030" spans="6:16">
      <c r="F8030" s="63"/>
      <c r="G8030" s="62"/>
      <c r="I8030" s="61"/>
      <c r="K8030" s="62"/>
      <c r="L8030" s="62"/>
      <c r="P8030" s="61"/>
    </row>
    <row r="8031" spans="6:16">
      <c r="F8031" s="63"/>
      <c r="G8031" s="62"/>
      <c r="I8031" s="61"/>
      <c r="K8031" s="62"/>
      <c r="L8031" s="62"/>
      <c r="P8031" s="61"/>
    </row>
    <row r="8032" spans="6:16">
      <c r="F8032" s="63"/>
      <c r="G8032" s="62"/>
      <c r="I8032" s="61"/>
      <c r="K8032" s="62"/>
      <c r="L8032" s="62"/>
      <c r="P8032" s="61"/>
    </row>
    <row r="8033" spans="6:16">
      <c r="F8033" s="63"/>
      <c r="G8033" s="62"/>
      <c r="I8033" s="61"/>
      <c r="K8033" s="62"/>
      <c r="L8033" s="62"/>
      <c r="P8033" s="61"/>
    </row>
    <row r="8034" spans="6:16">
      <c r="F8034" s="63"/>
      <c r="G8034" s="62"/>
      <c r="I8034" s="61"/>
      <c r="K8034" s="62"/>
      <c r="L8034" s="62"/>
      <c r="P8034" s="61"/>
    </row>
    <row r="8035" spans="6:16">
      <c r="F8035" s="63"/>
      <c r="G8035" s="62"/>
      <c r="I8035" s="61"/>
      <c r="K8035" s="62"/>
      <c r="L8035" s="62"/>
      <c r="P8035" s="61"/>
    </row>
    <row r="8036" spans="6:16">
      <c r="F8036" s="63"/>
      <c r="G8036" s="62"/>
      <c r="I8036" s="61"/>
      <c r="K8036" s="62"/>
      <c r="L8036" s="62"/>
      <c r="P8036" s="61"/>
    </row>
    <row r="8037" spans="6:16">
      <c r="F8037" s="63"/>
      <c r="G8037" s="62"/>
      <c r="I8037" s="61"/>
      <c r="K8037" s="62"/>
      <c r="L8037" s="62"/>
      <c r="P8037" s="61"/>
    </row>
    <row r="8038" spans="6:16">
      <c r="F8038" s="63"/>
      <c r="G8038" s="62"/>
      <c r="I8038" s="61"/>
      <c r="K8038" s="62"/>
      <c r="L8038" s="62"/>
      <c r="P8038" s="61"/>
    </row>
    <row r="8039" spans="6:16">
      <c r="F8039" s="63"/>
      <c r="G8039" s="62"/>
      <c r="I8039" s="61"/>
      <c r="K8039" s="62"/>
      <c r="L8039" s="62"/>
      <c r="P8039" s="61"/>
    </row>
    <row r="8040" spans="6:16">
      <c r="F8040" s="63"/>
      <c r="G8040" s="62"/>
      <c r="I8040" s="61"/>
      <c r="K8040" s="62"/>
      <c r="L8040" s="62"/>
      <c r="P8040" s="61"/>
    </row>
    <row r="8041" spans="6:16">
      <c r="F8041" s="63"/>
      <c r="G8041" s="62"/>
      <c r="I8041" s="61"/>
      <c r="K8041" s="62"/>
      <c r="L8041" s="62"/>
      <c r="P8041" s="61"/>
    </row>
    <row r="8042" spans="6:16">
      <c r="F8042" s="63"/>
      <c r="G8042" s="62"/>
      <c r="I8042" s="61"/>
      <c r="K8042" s="62"/>
      <c r="L8042" s="62"/>
      <c r="P8042" s="61"/>
    </row>
    <row r="8043" spans="6:16">
      <c r="F8043" s="63"/>
      <c r="G8043" s="62"/>
      <c r="I8043" s="61"/>
      <c r="K8043" s="62"/>
      <c r="L8043" s="62"/>
      <c r="P8043" s="61"/>
    </row>
    <row r="8044" spans="6:16">
      <c r="F8044" s="63"/>
      <c r="G8044" s="62"/>
      <c r="I8044" s="61"/>
      <c r="K8044" s="62"/>
      <c r="L8044" s="62"/>
      <c r="P8044" s="61"/>
    </row>
    <row r="8045" spans="6:16">
      <c r="F8045" s="63"/>
      <c r="G8045" s="62"/>
      <c r="I8045" s="61"/>
      <c r="K8045" s="62"/>
      <c r="L8045" s="62"/>
      <c r="P8045" s="61"/>
    </row>
    <row r="8046" spans="6:16">
      <c r="F8046" s="63"/>
      <c r="G8046" s="62"/>
      <c r="I8046" s="61"/>
      <c r="K8046" s="62"/>
      <c r="L8046" s="62"/>
      <c r="P8046" s="61"/>
    </row>
    <row r="8047" spans="6:16">
      <c r="F8047" s="63"/>
      <c r="G8047" s="62"/>
      <c r="I8047" s="61"/>
      <c r="K8047" s="62"/>
      <c r="L8047" s="62"/>
      <c r="P8047" s="61"/>
    </row>
    <row r="8048" spans="6:16">
      <c r="F8048" s="63"/>
      <c r="G8048" s="62"/>
      <c r="I8048" s="61"/>
      <c r="K8048" s="62"/>
      <c r="L8048" s="62"/>
      <c r="P8048" s="61"/>
    </row>
    <row r="8049" spans="6:16">
      <c r="F8049" s="63"/>
      <c r="G8049" s="62"/>
      <c r="I8049" s="61"/>
      <c r="K8049" s="62"/>
      <c r="L8049" s="62"/>
      <c r="P8049" s="61"/>
    </row>
    <row r="8050" spans="6:16">
      <c r="F8050" s="63"/>
      <c r="G8050" s="62"/>
      <c r="I8050" s="61"/>
      <c r="K8050" s="62"/>
      <c r="L8050" s="62"/>
      <c r="P8050" s="61"/>
    </row>
    <row r="8051" spans="6:16">
      <c r="F8051" s="63"/>
      <c r="G8051" s="62"/>
      <c r="I8051" s="61"/>
      <c r="K8051" s="62"/>
      <c r="L8051" s="62"/>
      <c r="P8051" s="61"/>
    </row>
    <row r="8052" spans="6:16">
      <c r="F8052" s="63"/>
      <c r="G8052" s="62"/>
      <c r="I8052" s="61"/>
      <c r="K8052" s="62"/>
      <c r="L8052" s="62"/>
      <c r="P8052" s="61"/>
    </row>
    <row r="8053" spans="6:16">
      <c r="F8053" s="63"/>
      <c r="G8053" s="62"/>
      <c r="I8053" s="61"/>
      <c r="K8053" s="62"/>
      <c r="L8053" s="62"/>
      <c r="P8053" s="61"/>
    </row>
    <row r="8054" spans="6:16">
      <c r="F8054" s="63"/>
      <c r="G8054" s="62"/>
      <c r="I8054" s="61"/>
      <c r="K8054" s="62"/>
      <c r="L8054" s="62"/>
      <c r="P8054" s="61"/>
    </row>
    <row r="8055" spans="6:16">
      <c r="F8055" s="63"/>
      <c r="G8055" s="62"/>
      <c r="I8055" s="61"/>
      <c r="K8055" s="62"/>
      <c r="L8055" s="62"/>
      <c r="P8055" s="61"/>
    </row>
    <row r="8056" spans="6:16">
      <c r="F8056" s="63"/>
      <c r="G8056" s="62"/>
      <c r="I8056" s="61"/>
      <c r="K8056" s="62"/>
      <c r="L8056" s="62"/>
      <c r="P8056" s="61"/>
    </row>
    <row r="8057" spans="6:16">
      <c r="F8057" s="63"/>
      <c r="G8057" s="62"/>
      <c r="I8057" s="61"/>
      <c r="K8057" s="62"/>
      <c r="L8057" s="62"/>
      <c r="P8057" s="61"/>
    </row>
    <row r="8058" spans="6:16">
      <c r="F8058" s="63"/>
      <c r="G8058" s="62"/>
      <c r="I8058" s="61"/>
      <c r="K8058" s="62"/>
      <c r="L8058" s="62"/>
      <c r="P8058" s="61"/>
    </row>
    <row r="8059" spans="6:16">
      <c r="F8059" s="63"/>
      <c r="G8059" s="62"/>
      <c r="I8059" s="61"/>
      <c r="K8059" s="62"/>
      <c r="L8059" s="62"/>
      <c r="P8059" s="61"/>
    </row>
    <row r="8060" spans="6:16">
      <c r="F8060" s="63"/>
      <c r="G8060" s="62"/>
      <c r="I8060" s="61"/>
      <c r="K8060" s="62"/>
      <c r="L8060" s="62"/>
      <c r="P8060" s="61"/>
    </row>
    <row r="8061" spans="6:16">
      <c r="F8061" s="63"/>
      <c r="G8061" s="62"/>
      <c r="I8061" s="61"/>
      <c r="K8061" s="62"/>
      <c r="L8061" s="62"/>
      <c r="P8061" s="61"/>
    </row>
    <row r="8062" spans="6:16">
      <c r="F8062" s="63"/>
      <c r="G8062" s="62"/>
      <c r="I8062" s="61"/>
      <c r="K8062" s="62"/>
      <c r="L8062" s="62"/>
      <c r="P8062" s="61"/>
    </row>
    <row r="8063" spans="6:16">
      <c r="F8063" s="63"/>
      <c r="G8063" s="62"/>
      <c r="I8063" s="61"/>
      <c r="K8063" s="62"/>
      <c r="L8063" s="62"/>
      <c r="P8063" s="61"/>
    </row>
    <row r="8064" spans="6:16">
      <c r="F8064" s="63"/>
      <c r="G8064" s="62"/>
      <c r="I8064" s="61"/>
      <c r="K8064" s="62"/>
      <c r="L8064" s="62"/>
      <c r="P8064" s="61"/>
    </row>
    <row r="8065" spans="6:16">
      <c r="F8065" s="63"/>
      <c r="G8065" s="62"/>
      <c r="I8065" s="61"/>
      <c r="K8065" s="62"/>
      <c r="L8065" s="62"/>
      <c r="P8065" s="61"/>
    </row>
    <row r="8066" spans="6:16">
      <c r="F8066" s="63"/>
      <c r="G8066" s="62"/>
      <c r="I8066" s="61"/>
      <c r="K8066" s="62"/>
      <c r="L8066" s="62"/>
      <c r="P8066" s="61"/>
    </row>
    <row r="8067" spans="6:16">
      <c r="F8067" s="63"/>
      <c r="G8067" s="62"/>
      <c r="I8067" s="61"/>
      <c r="K8067" s="62"/>
      <c r="L8067" s="62"/>
      <c r="P8067" s="61"/>
    </row>
    <row r="8068" spans="6:16">
      <c r="F8068" s="63"/>
      <c r="G8068" s="62"/>
      <c r="I8068" s="61"/>
      <c r="K8068" s="62"/>
      <c r="L8068" s="62"/>
      <c r="P8068" s="61"/>
    </row>
    <row r="8069" spans="6:16">
      <c r="F8069" s="63"/>
      <c r="G8069" s="62"/>
      <c r="I8069" s="61"/>
      <c r="K8069" s="62"/>
      <c r="L8069" s="62"/>
      <c r="P8069" s="61"/>
    </row>
    <row r="8070" spans="6:16">
      <c r="F8070" s="63"/>
      <c r="G8070" s="62"/>
      <c r="I8070" s="61"/>
      <c r="K8070" s="62"/>
      <c r="L8070" s="62"/>
      <c r="P8070" s="61"/>
    </row>
    <row r="8071" spans="6:16">
      <c r="F8071" s="63"/>
      <c r="G8071" s="62"/>
      <c r="I8071" s="61"/>
      <c r="K8071" s="62"/>
      <c r="L8071" s="62"/>
      <c r="P8071" s="61"/>
    </row>
    <row r="8072" spans="6:16">
      <c r="F8072" s="63"/>
      <c r="G8072" s="62"/>
      <c r="I8072" s="61"/>
      <c r="K8072" s="62"/>
      <c r="L8072" s="62"/>
      <c r="P8072" s="61"/>
    </row>
    <row r="8073" spans="6:16">
      <c r="F8073" s="63"/>
      <c r="G8073" s="62"/>
      <c r="I8073" s="61"/>
      <c r="K8073" s="62"/>
      <c r="L8073" s="62"/>
      <c r="P8073" s="61"/>
    </row>
    <row r="8074" spans="6:16">
      <c r="F8074" s="63"/>
      <c r="G8074" s="62"/>
      <c r="I8074" s="61"/>
      <c r="K8074" s="62"/>
      <c r="L8074" s="62"/>
      <c r="P8074" s="61"/>
    </row>
    <row r="8075" spans="6:16">
      <c r="F8075" s="63"/>
      <c r="G8075" s="62"/>
      <c r="I8075" s="61"/>
      <c r="K8075" s="62"/>
      <c r="L8075" s="62"/>
      <c r="P8075" s="61"/>
    </row>
    <row r="8076" spans="6:16">
      <c r="F8076" s="63"/>
      <c r="G8076" s="62"/>
      <c r="I8076" s="61"/>
      <c r="K8076" s="62"/>
      <c r="L8076" s="62"/>
      <c r="P8076" s="61"/>
    </row>
    <row r="8077" spans="6:16">
      <c r="F8077" s="63"/>
      <c r="G8077" s="62"/>
      <c r="I8077" s="61"/>
      <c r="K8077" s="62"/>
      <c r="L8077" s="62"/>
      <c r="P8077" s="61"/>
    </row>
    <row r="8078" spans="6:16">
      <c r="F8078" s="63"/>
      <c r="G8078" s="62"/>
      <c r="I8078" s="61"/>
      <c r="K8078" s="62"/>
      <c r="L8078" s="62"/>
      <c r="P8078" s="61"/>
    </row>
    <row r="8079" spans="6:16">
      <c r="F8079" s="63"/>
      <c r="G8079" s="62"/>
      <c r="I8079" s="61"/>
      <c r="K8079" s="62"/>
      <c r="L8079" s="62"/>
      <c r="P8079" s="61"/>
    </row>
    <row r="8080" spans="6:16">
      <c r="F8080" s="63"/>
      <c r="G8080" s="62"/>
      <c r="I8080" s="61"/>
      <c r="K8080" s="62"/>
      <c r="L8080" s="62"/>
      <c r="P8080" s="61"/>
    </row>
    <row r="8081" spans="6:16">
      <c r="F8081" s="63"/>
      <c r="G8081" s="62"/>
      <c r="I8081" s="61"/>
      <c r="K8081" s="62"/>
      <c r="L8081" s="62"/>
      <c r="P8081" s="61"/>
    </row>
    <row r="8082" spans="6:16">
      <c r="F8082" s="63"/>
      <c r="G8082" s="62"/>
      <c r="I8082" s="61"/>
      <c r="K8082" s="62"/>
      <c r="L8082" s="62"/>
      <c r="P8082" s="61"/>
    </row>
    <row r="8083" spans="6:16">
      <c r="F8083" s="63"/>
      <c r="G8083" s="62"/>
      <c r="I8083" s="61"/>
      <c r="K8083" s="62"/>
      <c r="L8083" s="62"/>
      <c r="P8083" s="61"/>
    </row>
    <row r="8084" spans="6:16">
      <c r="F8084" s="63"/>
      <c r="G8084" s="62"/>
      <c r="I8084" s="61"/>
      <c r="K8084" s="62"/>
      <c r="L8084" s="62"/>
      <c r="P8084" s="61"/>
    </row>
    <row r="8085" spans="6:16">
      <c r="F8085" s="63"/>
      <c r="G8085" s="62"/>
      <c r="I8085" s="61"/>
      <c r="K8085" s="62"/>
      <c r="L8085" s="62"/>
      <c r="P8085" s="61"/>
    </row>
    <row r="8086" spans="6:16">
      <c r="F8086" s="63"/>
      <c r="G8086" s="62"/>
      <c r="I8086" s="61"/>
      <c r="K8086" s="62"/>
      <c r="L8086" s="62"/>
      <c r="P8086" s="61"/>
    </row>
    <row r="8087" spans="6:16">
      <c r="F8087" s="63"/>
      <c r="G8087" s="62"/>
      <c r="I8087" s="61"/>
      <c r="K8087" s="62"/>
      <c r="L8087" s="62"/>
      <c r="P8087" s="61"/>
    </row>
    <row r="8088" spans="6:16">
      <c r="F8088" s="63"/>
      <c r="G8088" s="62"/>
      <c r="I8088" s="61"/>
      <c r="K8088" s="62"/>
      <c r="L8088" s="62"/>
      <c r="P8088" s="61"/>
    </row>
    <row r="8089" spans="6:16">
      <c r="F8089" s="63"/>
      <c r="G8089" s="62"/>
      <c r="I8089" s="61"/>
      <c r="K8089" s="62"/>
      <c r="L8089" s="62"/>
      <c r="P8089" s="61"/>
    </row>
    <row r="8090" spans="6:16">
      <c r="F8090" s="63"/>
      <c r="G8090" s="62"/>
      <c r="I8090" s="61"/>
      <c r="K8090" s="62"/>
      <c r="L8090" s="62"/>
      <c r="P8090" s="61"/>
    </row>
    <row r="8091" spans="6:16">
      <c r="F8091" s="63"/>
      <c r="G8091" s="62"/>
      <c r="I8091" s="61"/>
      <c r="K8091" s="62"/>
      <c r="L8091" s="62"/>
      <c r="P8091" s="61"/>
    </row>
    <row r="8092" spans="6:16">
      <c r="F8092" s="63"/>
      <c r="G8092" s="62"/>
      <c r="I8092" s="61"/>
      <c r="K8092" s="62"/>
      <c r="L8092" s="62"/>
      <c r="P8092" s="61"/>
    </row>
    <row r="8093" spans="6:16">
      <c r="F8093" s="63"/>
      <c r="G8093" s="62"/>
      <c r="I8093" s="61"/>
      <c r="K8093" s="62"/>
      <c r="L8093" s="62"/>
      <c r="P8093" s="61"/>
    </row>
    <row r="8094" spans="6:16">
      <c r="F8094" s="63"/>
      <c r="G8094" s="62"/>
      <c r="I8094" s="61"/>
      <c r="K8094" s="62"/>
      <c r="L8094" s="62"/>
      <c r="P8094" s="61"/>
    </row>
    <row r="8095" spans="6:16">
      <c r="F8095" s="63"/>
      <c r="G8095" s="62"/>
      <c r="I8095" s="61"/>
      <c r="K8095" s="62"/>
      <c r="L8095" s="62"/>
      <c r="P8095" s="61"/>
    </row>
    <row r="8096" spans="6:16">
      <c r="F8096" s="63"/>
      <c r="G8096" s="62"/>
      <c r="I8096" s="61"/>
      <c r="K8096" s="62"/>
      <c r="L8096" s="62"/>
      <c r="P8096" s="61"/>
    </row>
    <row r="8097" spans="6:16">
      <c r="F8097" s="63"/>
      <c r="G8097" s="62"/>
      <c r="I8097" s="61"/>
      <c r="K8097" s="62"/>
      <c r="L8097" s="62"/>
      <c r="P8097" s="61"/>
    </row>
    <row r="8098" spans="6:16">
      <c r="F8098" s="63"/>
      <c r="G8098" s="62"/>
      <c r="I8098" s="61"/>
      <c r="K8098" s="62"/>
      <c r="L8098" s="62"/>
      <c r="P8098" s="61"/>
    </row>
    <row r="8099" spans="6:16">
      <c r="F8099" s="63"/>
      <c r="G8099" s="62"/>
      <c r="I8099" s="61"/>
      <c r="K8099" s="62"/>
      <c r="L8099" s="62"/>
      <c r="P8099" s="61"/>
    </row>
    <row r="8100" spans="6:16">
      <c r="F8100" s="63"/>
      <c r="G8100" s="62"/>
      <c r="I8100" s="61"/>
      <c r="K8100" s="62"/>
      <c r="L8100" s="62"/>
      <c r="P8100" s="61"/>
    </row>
    <row r="8101" spans="6:16">
      <c r="F8101" s="63"/>
      <c r="G8101" s="62"/>
      <c r="I8101" s="61"/>
      <c r="K8101" s="62"/>
      <c r="L8101" s="62"/>
      <c r="P8101" s="61"/>
    </row>
    <row r="8102" spans="6:16">
      <c r="F8102" s="63"/>
      <c r="G8102" s="62"/>
      <c r="I8102" s="61"/>
      <c r="K8102" s="62"/>
      <c r="L8102" s="62"/>
      <c r="P8102" s="61"/>
    </row>
    <row r="8103" spans="6:16">
      <c r="F8103" s="63"/>
      <c r="G8103" s="62"/>
      <c r="I8103" s="61"/>
      <c r="K8103" s="62"/>
      <c r="L8103" s="62"/>
      <c r="P8103" s="61"/>
    </row>
    <row r="8104" spans="6:16">
      <c r="F8104" s="63"/>
      <c r="G8104" s="62"/>
      <c r="I8104" s="61"/>
      <c r="K8104" s="62"/>
      <c r="L8104" s="62"/>
      <c r="P8104" s="61"/>
    </row>
    <row r="8105" spans="6:16">
      <c r="F8105" s="63"/>
      <c r="G8105" s="62"/>
      <c r="I8105" s="61"/>
      <c r="K8105" s="62"/>
      <c r="L8105" s="62"/>
      <c r="P8105" s="61"/>
    </row>
    <row r="8106" spans="6:16">
      <c r="F8106" s="63"/>
      <c r="G8106" s="62"/>
      <c r="I8106" s="61"/>
      <c r="K8106" s="62"/>
      <c r="L8106" s="62"/>
      <c r="P8106" s="61"/>
    </row>
    <row r="8107" spans="6:16">
      <c r="F8107" s="63"/>
      <c r="G8107" s="62"/>
      <c r="I8107" s="61"/>
      <c r="K8107" s="62"/>
      <c r="L8107" s="62"/>
      <c r="P8107" s="61"/>
    </row>
    <row r="8108" spans="6:16">
      <c r="F8108" s="63"/>
      <c r="G8108" s="62"/>
      <c r="I8108" s="61"/>
      <c r="K8108" s="62"/>
      <c r="L8108" s="62"/>
      <c r="P8108" s="61"/>
    </row>
    <row r="8109" spans="6:16">
      <c r="F8109" s="63"/>
      <c r="G8109" s="62"/>
      <c r="I8109" s="61"/>
      <c r="K8109" s="62"/>
      <c r="L8109" s="62"/>
      <c r="P8109" s="61"/>
    </row>
    <row r="8110" spans="6:16">
      <c r="F8110" s="63"/>
      <c r="G8110" s="62"/>
      <c r="I8110" s="61"/>
      <c r="K8110" s="62"/>
      <c r="L8110" s="62"/>
      <c r="P8110" s="61"/>
    </row>
    <row r="8111" spans="6:16">
      <c r="F8111" s="63"/>
      <c r="G8111" s="62"/>
      <c r="I8111" s="61"/>
      <c r="K8111" s="62"/>
      <c r="L8111" s="62"/>
      <c r="P8111" s="61"/>
    </row>
    <row r="8112" spans="6:16">
      <c r="F8112" s="63"/>
      <c r="G8112" s="62"/>
      <c r="I8112" s="61"/>
      <c r="K8112" s="62"/>
      <c r="L8112" s="62"/>
      <c r="P8112" s="61"/>
    </row>
    <row r="8113" spans="6:16">
      <c r="F8113" s="63"/>
      <c r="G8113" s="62"/>
      <c r="I8113" s="61"/>
      <c r="K8113" s="62"/>
      <c r="L8113" s="62"/>
      <c r="P8113" s="61"/>
    </row>
    <row r="8114" spans="6:16">
      <c r="F8114" s="63"/>
      <c r="G8114" s="62"/>
      <c r="I8114" s="61"/>
      <c r="K8114" s="62"/>
      <c r="L8114" s="62"/>
      <c r="P8114" s="61"/>
    </row>
    <row r="8115" spans="6:16">
      <c r="F8115" s="63"/>
      <c r="G8115" s="62"/>
      <c r="I8115" s="61"/>
      <c r="K8115" s="62"/>
      <c r="L8115" s="62"/>
      <c r="P8115" s="61"/>
    </row>
    <row r="8116" spans="6:16">
      <c r="F8116" s="63"/>
      <c r="G8116" s="62"/>
      <c r="I8116" s="61"/>
      <c r="K8116" s="62"/>
      <c r="L8116" s="62"/>
      <c r="P8116" s="61"/>
    </row>
    <row r="8117" spans="6:16">
      <c r="F8117" s="63"/>
      <c r="G8117" s="62"/>
      <c r="I8117" s="61"/>
      <c r="K8117" s="62"/>
      <c r="L8117" s="62"/>
      <c r="P8117" s="61"/>
    </row>
    <row r="8118" spans="6:16">
      <c r="F8118" s="63"/>
      <c r="G8118" s="62"/>
      <c r="I8118" s="61"/>
      <c r="K8118" s="62"/>
      <c r="L8118" s="62"/>
      <c r="P8118" s="61"/>
    </row>
    <row r="8119" spans="6:16">
      <c r="F8119" s="63"/>
      <c r="G8119" s="62"/>
      <c r="I8119" s="61"/>
      <c r="K8119" s="62"/>
      <c r="L8119" s="62"/>
      <c r="P8119" s="61"/>
    </row>
    <row r="8120" spans="6:16">
      <c r="F8120" s="63"/>
      <c r="G8120" s="62"/>
      <c r="I8120" s="61"/>
      <c r="K8120" s="62"/>
      <c r="L8120" s="62"/>
      <c r="P8120" s="61"/>
    </row>
    <row r="8121" spans="6:16">
      <c r="F8121" s="63"/>
      <c r="G8121" s="62"/>
      <c r="I8121" s="61"/>
      <c r="K8121" s="62"/>
      <c r="L8121" s="62"/>
      <c r="P8121" s="61"/>
    </row>
    <row r="8122" spans="6:16">
      <c r="F8122" s="63"/>
      <c r="G8122" s="62"/>
      <c r="I8122" s="61"/>
      <c r="K8122" s="62"/>
      <c r="L8122" s="62"/>
      <c r="P8122" s="61"/>
    </row>
    <row r="8123" spans="6:16">
      <c r="F8123" s="63"/>
      <c r="G8123" s="62"/>
      <c r="I8123" s="61"/>
      <c r="K8123" s="62"/>
      <c r="L8123" s="62"/>
      <c r="P8123" s="61"/>
    </row>
    <row r="8124" spans="6:16">
      <c r="F8124" s="63"/>
      <c r="G8124" s="62"/>
      <c r="I8124" s="61"/>
      <c r="K8124" s="62"/>
      <c r="L8124" s="62"/>
      <c r="P8124" s="61"/>
    </row>
    <row r="8125" spans="6:16">
      <c r="F8125" s="63"/>
      <c r="G8125" s="62"/>
      <c r="I8125" s="61"/>
      <c r="K8125" s="62"/>
      <c r="L8125" s="62"/>
      <c r="P8125" s="61"/>
    </row>
    <row r="8126" spans="6:16">
      <c r="F8126" s="63"/>
      <c r="G8126" s="62"/>
      <c r="I8126" s="61"/>
      <c r="K8126" s="62"/>
      <c r="L8126" s="62"/>
      <c r="P8126" s="61"/>
    </row>
    <row r="8127" spans="6:16">
      <c r="F8127" s="63"/>
      <c r="G8127" s="62"/>
      <c r="I8127" s="61"/>
      <c r="K8127" s="62"/>
      <c r="L8127" s="62"/>
      <c r="P8127" s="61"/>
    </row>
    <row r="8128" spans="6:16">
      <c r="F8128" s="63"/>
      <c r="G8128" s="62"/>
      <c r="I8128" s="61"/>
      <c r="K8128" s="62"/>
      <c r="L8128" s="62"/>
      <c r="P8128" s="61"/>
    </row>
    <row r="8129" spans="6:16">
      <c r="F8129" s="63"/>
      <c r="G8129" s="62"/>
      <c r="I8129" s="61"/>
      <c r="K8129" s="62"/>
      <c r="L8129" s="62"/>
      <c r="P8129" s="61"/>
    </row>
    <row r="8130" spans="6:16">
      <c r="F8130" s="63"/>
      <c r="G8130" s="62"/>
      <c r="I8130" s="61"/>
      <c r="K8130" s="62"/>
      <c r="L8130" s="62"/>
      <c r="P8130" s="61"/>
    </row>
    <row r="8131" spans="6:16">
      <c r="F8131" s="63"/>
      <c r="G8131" s="62"/>
      <c r="I8131" s="61"/>
      <c r="K8131" s="62"/>
      <c r="L8131" s="62"/>
      <c r="P8131" s="61"/>
    </row>
    <row r="8132" spans="6:16">
      <c r="F8132" s="63"/>
      <c r="G8132" s="62"/>
      <c r="I8132" s="61"/>
      <c r="K8132" s="62"/>
      <c r="L8132" s="62"/>
      <c r="P8132" s="61"/>
    </row>
    <row r="8133" spans="6:16">
      <c r="F8133" s="63"/>
      <c r="G8133" s="62"/>
      <c r="I8133" s="61"/>
      <c r="K8133" s="62"/>
      <c r="L8133" s="62"/>
      <c r="P8133" s="61"/>
    </row>
    <row r="8134" spans="6:16">
      <c r="F8134" s="63"/>
      <c r="G8134" s="62"/>
      <c r="I8134" s="61"/>
      <c r="K8134" s="62"/>
      <c r="L8134" s="62"/>
      <c r="P8134" s="61"/>
    </row>
    <row r="8135" spans="6:16">
      <c r="F8135" s="63"/>
      <c r="G8135" s="62"/>
      <c r="I8135" s="61"/>
      <c r="K8135" s="62"/>
      <c r="L8135" s="62"/>
      <c r="P8135" s="61"/>
    </row>
    <row r="8136" spans="6:16">
      <c r="F8136" s="63"/>
      <c r="G8136" s="62"/>
      <c r="I8136" s="61"/>
      <c r="K8136" s="62"/>
      <c r="L8136" s="62"/>
      <c r="P8136" s="61"/>
    </row>
    <row r="8137" spans="6:16">
      <c r="F8137" s="63"/>
      <c r="G8137" s="62"/>
      <c r="I8137" s="61"/>
      <c r="K8137" s="62"/>
      <c r="L8137" s="62"/>
      <c r="P8137" s="61"/>
    </row>
    <row r="8138" spans="6:16">
      <c r="F8138" s="63"/>
      <c r="G8138" s="62"/>
      <c r="I8138" s="61"/>
      <c r="K8138" s="62"/>
      <c r="L8138" s="62"/>
      <c r="P8138" s="61"/>
    </row>
    <row r="8139" spans="6:16">
      <c r="F8139" s="63"/>
      <c r="G8139" s="62"/>
      <c r="I8139" s="61"/>
      <c r="K8139" s="62"/>
      <c r="L8139" s="62"/>
      <c r="P8139" s="61"/>
    </row>
    <row r="8140" spans="6:16">
      <c r="F8140" s="63"/>
      <c r="G8140" s="62"/>
      <c r="I8140" s="61"/>
      <c r="K8140" s="62"/>
      <c r="L8140" s="62"/>
      <c r="P8140" s="61"/>
    </row>
    <row r="8141" spans="6:16">
      <c r="F8141" s="63"/>
      <c r="G8141" s="62"/>
      <c r="I8141" s="61"/>
      <c r="K8141" s="62"/>
      <c r="L8141" s="62"/>
      <c r="P8141" s="61"/>
    </row>
    <row r="8142" spans="6:16">
      <c r="F8142" s="63"/>
      <c r="G8142" s="62"/>
      <c r="I8142" s="61"/>
      <c r="K8142" s="62"/>
      <c r="L8142" s="62"/>
      <c r="P8142" s="61"/>
    </row>
    <row r="8143" spans="6:16">
      <c r="F8143" s="63"/>
      <c r="G8143" s="62"/>
      <c r="I8143" s="61"/>
      <c r="K8143" s="62"/>
      <c r="L8143" s="62"/>
      <c r="P8143" s="61"/>
    </row>
    <row r="8144" spans="6:16">
      <c r="F8144" s="63"/>
      <c r="G8144" s="62"/>
      <c r="I8144" s="61"/>
      <c r="K8144" s="62"/>
      <c r="L8144" s="62"/>
      <c r="P8144" s="61"/>
    </row>
    <row r="8145" spans="6:16">
      <c r="F8145" s="63"/>
      <c r="G8145" s="62"/>
      <c r="I8145" s="61"/>
      <c r="K8145" s="62"/>
      <c r="L8145" s="62"/>
      <c r="P8145" s="61"/>
    </row>
    <row r="8146" spans="6:16">
      <c r="F8146" s="63"/>
      <c r="G8146" s="62"/>
      <c r="I8146" s="61"/>
      <c r="K8146" s="62"/>
      <c r="L8146" s="62"/>
      <c r="P8146" s="61"/>
    </row>
    <row r="8147" spans="6:16">
      <c r="F8147" s="63"/>
      <c r="G8147" s="62"/>
      <c r="I8147" s="61"/>
      <c r="K8147" s="62"/>
      <c r="L8147" s="62"/>
      <c r="P8147" s="61"/>
    </row>
    <row r="8148" spans="6:16">
      <c r="F8148" s="63"/>
      <c r="G8148" s="62"/>
      <c r="I8148" s="61"/>
      <c r="K8148" s="62"/>
      <c r="L8148" s="62"/>
      <c r="P8148" s="61"/>
    </row>
    <row r="8149" spans="6:16">
      <c r="F8149" s="63"/>
      <c r="G8149" s="62"/>
      <c r="I8149" s="61"/>
      <c r="K8149" s="62"/>
      <c r="L8149" s="62"/>
      <c r="P8149" s="61"/>
    </row>
    <row r="8150" spans="6:16">
      <c r="F8150" s="63"/>
      <c r="G8150" s="62"/>
      <c r="I8150" s="61"/>
      <c r="K8150" s="62"/>
      <c r="L8150" s="62"/>
      <c r="P8150" s="61"/>
    </row>
    <row r="8151" spans="6:16">
      <c r="F8151" s="63"/>
      <c r="G8151" s="62"/>
      <c r="I8151" s="61"/>
      <c r="K8151" s="62"/>
      <c r="L8151" s="62"/>
      <c r="P8151" s="61"/>
    </row>
    <row r="8152" spans="6:16">
      <c r="F8152" s="63"/>
      <c r="G8152" s="62"/>
      <c r="I8152" s="61"/>
      <c r="K8152" s="62"/>
      <c r="L8152" s="62"/>
      <c r="P8152" s="61"/>
    </row>
    <row r="8153" spans="6:16">
      <c r="F8153" s="63"/>
      <c r="G8153" s="62"/>
      <c r="I8153" s="61"/>
      <c r="K8153" s="62"/>
      <c r="L8153" s="62"/>
      <c r="P8153" s="61"/>
    </row>
    <row r="8154" spans="6:16">
      <c r="F8154" s="63"/>
      <c r="G8154" s="62"/>
      <c r="I8154" s="61"/>
      <c r="K8154" s="62"/>
      <c r="L8154" s="62"/>
      <c r="P8154" s="61"/>
    </row>
    <row r="8155" spans="6:16">
      <c r="F8155" s="63"/>
      <c r="G8155" s="62"/>
      <c r="I8155" s="61"/>
      <c r="K8155" s="62"/>
      <c r="L8155" s="62"/>
      <c r="P8155" s="61"/>
    </row>
    <row r="8156" spans="6:16">
      <c r="F8156" s="63"/>
      <c r="G8156" s="62"/>
      <c r="I8156" s="61"/>
      <c r="K8156" s="62"/>
      <c r="L8156" s="62"/>
      <c r="P8156" s="61"/>
    </row>
    <row r="8157" spans="6:16">
      <c r="F8157" s="63"/>
      <c r="G8157" s="62"/>
      <c r="I8157" s="61"/>
      <c r="K8157" s="62"/>
      <c r="L8157" s="62"/>
      <c r="P8157" s="61"/>
    </row>
    <row r="8158" spans="6:16">
      <c r="F8158" s="63"/>
      <c r="G8158" s="62"/>
      <c r="I8158" s="61"/>
      <c r="K8158" s="62"/>
      <c r="L8158" s="62"/>
      <c r="P8158" s="61"/>
    </row>
    <row r="8159" spans="6:16">
      <c r="F8159" s="63"/>
      <c r="G8159" s="62"/>
      <c r="I8159" s="61"/>
      <c r="K8159" s="62"/>
      <c r="L8159" s="62"/>
      <c r="P8159" s="61"/>
    </row>
    <row r="8160" spans="6:16">
      <c r="F8160" s="63"/>
      <c r="G8160" s="62"/>
      <c r="I8160" s="61"/>
      <c r="K8160" s="62"/>
      <c r="L8160" s="62"/>
      <c r="P8160" s="61"/>
    </row>
    <row r="8161" spans="6:16">
      <c r="F8161" s="63"/>
      <c r="G8161" s="62"/>
      <c r="I8161" s="61"/>
      <c r="K8161" s="62"/>
      <c r="L8161" s="62"/>
      <c r="P8161" s="61"/>
    </row>
    <row r="8162" spans="6:16">
      <c r="F8162" s="63"/>
      <c r="G8162" s="62"/>
      <c r="I8162" s="61"/>
      <c r="K8162" s="62"/>
      <c r="L8162" s="62"/>
      <c r="P8162" s="61"/>
    </row>
    <row r="8163" spans="6:16">
      <c r="F8163" s="63"/>
      <c r="G8163" s="62"/>
      <c r="I8163" s="61"/>
      <c r="K8163" s="62"/>
      <c r="L8163" s="62"/>
      <c r="P8163" s="61"/>
    </row>
    <row r="8164" spans="6:16">
      <c r="F8164" s="63"/>
      <c r="G8164" s="62"/>
      <c r="I8164" s="61"/>
      <c r="K8164" s="62"/>
      <c r="L8164" s="62"/>
      <c r="P8164" s="61"/>
    </row>
    <row r="8165" spans="6:16">
      <c r="F8165" s="63"/>
      <c r="G8165" s="62"/>
      <c r="I8165" s="61"/>
      <c r="K8165" s="62"/>
      <c r="L8165" s="62"/>
      <c r="P8165" s="61"/>
    </row>
    <row r="8166" spans="6:16">
      <c r="F8166" s="63"/>
      <c r="G8166" s="62"/>
      <c r="I8166" s="61"/>
      <c r="K8166" s="62"/>
      <c r="L8166" s="62"/>
      <c r="P8166" s="61"/>
    </row>
    <row r="8167" spans="6:16">
      <c r="F8167" s="63"/>
      <c r="G8167" s="62"/>
      <c r="I8167" s="61"/>
      <c r="K8167" s="62"/>
      <c r="L8167" s="62"/>
      <c r="P8167" s="61"/>
    </row>
    <row r="8168" spans="6:16">
      <c r="F8168" s="63"/>
      <c r="G8168" s="62"/>
      <c r="I8168" s="61"/>
      <c r="K8168" s="62"/>
      <c r="L8168" s="62"/>
      <c r="P8168" s="61"/>
    </row>
    <row r="8169" spans="6:16">
      <c r="F8169" s="63"/>
      <c r="G8169" s="62"/>
      <c r="I8169" s="61"/>
      <c r="K8169" s="62"/>
      <c r="L8169" s="62"/>
      <c r="P8169" s="61"/>
    </row>
    <row r="8170" spans="6:16">
      <c r="F8170" s="63"/>
      <c r="G8170" s="62"/>
      <c r="I8170" s="61"/>
      <c r="K8170" s="62"/>
      <c r="L8170" s="62"/>
      <c r="P8170" s="61"/>
    </row>
    <row r="8171" spans="6:16">
      <c r="F8171" s="63"/>
      <c r="G8171" s="62"/>
      <c r="I8171" s="61"/>
      <c r="K8171" s="62"/>
      <c r="L8171" s="62"/>
      <c r="P8171" s="61"/>
    </row>
    <row r="8172" spans="6:16">
      <c r="F8172" s="63"/>
      <c r="G8172" s="62"/>
      <c r="I8172" s="61"/>
      <c r="K8172" s="62"/>
      <c r="L8172" s="62"/>
      <c r="P8172" s="61"/>
    </row>
    <row r="8173" spans="6:16">
      <c r="F8173" s="63"/>
      <c r="G8173" s="62"/>
      <c r="I8173" s="61"/>
      <c r="K8173" s="62"/>
      <c r="L8173" s="62"/>
      <c r="P8173" s="61"/>
    </row>
    <row r="8174" spans="6:16">
      <c r="F8174" s="63"/>
      <c r="G8174" s="62"/>
      <c r="I8174" s="61"/>
      <c r="K8174" s="62"/>
      <c r="L8174" s="62"/>
      <c r="P8174" s="61"/>
    </row>
    <row r="8175" spans="6:16">
      <c r="F8175" s="63"/>
      <c r="G8175" s="62"/>
      <c r="I8175" s="61"/>
      <c r="K8175" s="62"/>
      <c r="L8175" s="62"/>
      <c r="P8175" s="61"/>
    </row>
    <row r="8176" spans="6:16">
      <c r="F8176" s="63"/>
      <c r="G8176" s="62"/>
      <c r="I8176" s="61"/>
      <c r="K8176" s="62"/>
      <c r="L8176" s="62"/>
      <c r="P8176" s="61"/>
    </row>
    <row r="8177" spans="6:16">
      <c r="F8177" s="63"/>
      <c r="G8177" s="62"/>
      <c r="I8177" s="61"/>
      <c r="K8177" s="62"/>
      <c r="L8177" s="62"/>
      <c r="P8177" s="61"/>
    </row>
    <row r="8178" spans="6:16">
      <c r="F8178" s="63"/>
      <c r="G8178" s="62"/>
      <c r="I8178" s="61"/>
      <c r="K8178" s="62"/>
      <c r="L8178" s="62"/>
      <c r="P8178" s="61"/>
    </row>
    <row r="8179" spans="6:16">
      <c r="F8179" s="63"/>
      <c r="G8179" s="62"/>
      <c r="I8179" s="61"/>
      <c r="K8179" s="62"/>
      <c r="L8179" s="62"/>
      <c r="P8179" s="61"/>
    </row>
    <row r="8180" spans="6:16">
      <c r="F8180" s="63"/>
      <c r="G8180" s="62"/>
      <c r="I8180" s="61"/>
      <c r="K8180" s="62"/>
      <c r="L8180" s="62"/>
      <c r="P8180" s="61"/>
    </row>
    <row r="8181" spans="6:16">
      <c r="F8181" s="63"/>
      <c r="G8181" s="62"/>
      <c r="I8181" s="61"/>
      <c r="K8181" s="62"/>
      <c r="L8181" s="62"/>
      <c r="P8181" s="61"/>
    </row>
    <row r="8182" spans="6:16">
      <c r="F8182" s="63"/>
      <c r="G8182" s="62"/>
      <c r="I8182" s="61"/>
      <c r="K8182" s="62"/>
      <c r="L8182" s="62"/>
      <c r="P8182" s="61"/>
    </row>
    <row r="8183" spans="6:16">
      <c r="F8183" s="63"/>
      <c r="G8183" s="62"/>
      <c r="I8183" s="61"/>
      <c r="K8183" s="62"/>
      <c r="L8183" s="62"/>
      <c r="P8183" s="61"/>
    </row>
    <row r="8184" spans="6:16">
      <c r="F8184" s="63"/>
      <c r="G8184" s="62"/>
      <c r="I8184" s="61"/>
      <c r="K8184" s="62"/>
      <c r="L8184" s="62"/>
      <c r="P8184" s="61"/>
    </row>
    <row r="8185" spans="6:16">
      <c r="F8185" s="63"/>
      <c r="G8185" s="62"/>
      <c r="I8185" s="61"/>
      <c r="K8185" s="62"/>
      <c r="L8185" s="62"/>
      <c r="P8185" s="61"/>
    </row>
    <row r="8186" spans="6:16">
      <c r="F8186" s="63"/>
      <c r="G8186" s="62"/>
      <c r="I8186" s="61"/>
      <c r="K8186" s="62"/>
      <c r="L8186" s="62"/>
      <c r="P8186" s="61"/>
    </row>
    <row r="8187" spans="6:16">
      <c r="F8187" s="63"/>
      <c r="G8187" s="62"/>
      <c r="I8187" s="61"/>
      <c r="K8187" s="62"/>
      <c r="L8187" s="62"/>
      <c r="P8187" s="61"/>
    </row>
    <row r="8188" spans="6:16">
      <c r="F8188" s="63"/>
      <c r="G8188" s="62"/>
      <c r="I8188" s="61"/>
      <c r="K8188" s="62"/>
      <c r="L8188" s="62"/>
      <c r="P8188" s="61"/>
    </row>
    <row r="8189" spans="6:16">
      <c r="F8189" s="63"/>
      <c r="G8189" s="62"/>
      <c r="I8189" s="61"/>
      <c r="K8189" s="62"/>
      <c r="L8189" s="62"/>
      <c r="P8189" s="61"/>
    </row>
    <row r="8190" spans="6:16">
      <c r="F8190" s="63"/>
      <c r="G8190" s="62"/>
      <c r="I8190" s="61"/>
      <c r="K8190" s="62"/>
      <c r="L8190" s="62"/>
      <c r="P8190" s="61"/>
    </row>
    <row r="8191" spans="6:16">
      <c r="F8191" s="63"/>
      <c r="G8191" s="62"/>
      <c r="I8191" s="61"/>
      <c r="K8191" s="62"/>
      <c r="L8191" s="62"/>
      <c r="P8191" s="61"/>
    </row>
    <row r="8192" spans="6:16">
      <c r="F8192" s="63"/>
      <c r="G8192" s="62"/>
      <c r="I8192" s="61"/>
      <c r="K8192" s="62"/>
      <c r="L8192" s="62"/>
      <c r="P8192" s="61"/>
    </row>
    <row r="8193" spans="6:16">
      <c r="F8193" s="63"/>
      <c r="G8193" s="62"/>
      <c r="I8193" s="61"/>
      <c r="K8193" s="62"/>
      <c r="L8193" s="62"/>
      <c r="P8193" s="61"/>
    </row>
    <row r="8194" spans="6:16">
      <c r="F8194" s="63"/>
      <c r="G8194" s="62"/>
      <c r="I8194" s="61"/>
      <c r="K8194" s="62"/>
      <c r="L8194" s="62"/>
      <c r="P8194" s="61"/>
    </row>
    <row r="8195" spans="6:16">
      <c r="F8195" s="63"/>
      <c r="G8195" s="62"/>
      <c r="I8195" s="61"/>
      <c r="K8195" s="62"/>
      <c r="L8195" s="62"/>
      <c r="P8195" s="61"/>
    </row>
    <row r="8196" spans="6:16">
      <c r="F8196" s="63"/>
      <c r="G8196" s="62"/>
      <c r="I8196" s="61"/>
      <c r="K8196" s="62"/>
      <c r="L8196" s="62"/>
      <c r="P8196" s="61"/>
    </row>
    <row r="8197" spans="6:16">
      <c r="F8197" s="63"/>
      <c r="G8197" s="62"/>
      <c r="I8197" s="61"/>
      <c r="K8197" s="62"/>
      <c r="L8197" s="62"/>
      <c r="P8197" s="61"/>
    </row>
    <row r="8198" spans="6:16">
      <c r="F8198" s="63"/>
      <c r="G8198" s="62"/>
      <c r="I8198" s="61"/>
      <c r="K8198" s="62"/>
      <c r="L8198" s="62"/>
      <c r="P8198" s="61"/>
    </row>
    <row r="8199" spans="6:16">
      <c r="F8199" s="63"/>
      <c r="G8199" s="62"/>
      <c r="I8199" s="61"/>
      <c r="K8199" s="62"/>
      <c r="L8199" s="62"/>
      <c r="P8199" s="61"/>
    </row>
    <row r="8200" spans="6:16">
      <c r="F8200" s="63"/>
      <c r="G8200" s="62"/>
      <c r="I8200" s="61"/>
      <c r="K8200" s="62"/>
      <c r="L8200" s="62"/>
      <c r="P8200" s="61"/>
    </row>
    <row r="8201" spans="6:16">
      <c r="F8201" s="63"/>
      <c r="G8201" s="62"/>
      <c r="I8201" s="61"/>
      <c r="K8201" s="62"/>
      <c r="L8201" s="62"/>
      <c r="P8201" s="61"/>
    </row>
    <row r="8202" spans="6:16">
      <c r="F8202" s="63"/>
      <c r="G8202" s="62"/>
      <c r="I8202" s="61"/>
      <c r="K8202" s="62"/>
      <c r="L8202" s="62"/>
      <c r="P8202" s="61"/>
    </row>
    <row r="8203" spans="6:16">
      <c r="F8203" s="63"/>
      <c r="G8203" s="62"/>
      <c r="I8203" s="61"/>
      <c r="K8203" s="62"/>
      <c r="L8203" s="62"/>
      <c r="P8203" s="61"/>
    </row>
    <row r="8204" spans="6:16">
      <c r="F8204" s="63"/>
      <c r="G8204" s="62"/>
      <c r="I8204" s="61"/>
      <c r="K8204" s="62"/>
      <c r="L8204" s="62"/>
      <c r="P8204" s="61"/>
    </row>
    <row r="8205" spans="6:16">
      <c r="F8205" s="63"/>
      <c r="G8205" s="62"/>
      <c r="I8205" s="61"/>
      <c r="K8205" s="62"/>
      <c r="L8205" s="62"/>
      <c r="P8205" s="61"/>
    </row>
    <row r="8206" spans="6:16">
      <c r="F8206" s="63"/>
      <c r="G8206" s="62"/>
      <c r="I8206" s="61"/>
      <c r="K8206" s="62"/>
      <c r="L8206" s="62"/>
      <c r="P8206" s="61"/>
    </row>
    <row r="8207" spans="6:16">
      <c r="F8207" s="63"/>
      <c r="G8207" s="62"/>
      <c r="I8207" s="61"/>
      <c r="K8207" s="62"/>
      <c r="L8207" s="62"/>
      <c r="P8207" s="61"/>
    </row>
    <row r="8208" spans="6:16">
      <c r="F8208" s="63"/>
      <c r="G8208" s="62"/>
      <c r="I8208" s="61"/>
      <c r="K8208" s="62"/>
      <c r="L8208" s="62"/>
      <c r="P8208" s="61"/>
    </row>
    <row r="8209" spans="6:16">
      <c r="F8209" s="63"/>
      <c r="G8209" s="62"/>
      <c r="I8209" s="61"/>
      <c r="K8209" s="62"/>
      <c r="L8209" s="62"/>
      <c r="P8209" s="61"/>
    </row>
    <row r="8210" spans="6:16">
      <c r="F8210" s="63"/>
      <c r="G8210" s="62"/>
      <c r="I8210" s="61"/>
      <c r="K8210" s="62"/>
      <c r="L8210" s="62"/>
      <c r="P8210" s="61"/>
    </row>
    <row r="8211" spans="6:16">
      <c r="F8211" s="63"/>
      <c r="G8211" s="62"/>
      <c r="I8211" s="61"/>
      <c r="K8211" s="62"/>
      <c r="L8211" s="62"/>
      <c r="P8211" s="61"/>
    </row>
    <row r="8212" spans="6:16">
      <c r="F8212" s="63"/>
      <c r="G8212" s="62"/>
      <c r="I8212" s="61"/>
      <c r="K8212" s="62"/>
      <c r="L8212" s="62"/>
      <c r="P8212" s="61"/>
    </row>
    <row r="8213" spans="6:16">
      <c r="F8213" s="63"/>
      <c r="G8213" s="62"/>
      <c r="I8213" s="61"/>
      <c r="K8213" s="62"/>
      <c r="L8213" s="62"/>
      <c r="P8213" s="61"/>
    </row>
    <row r="8214" spans="6:16">
      <c r="F8214" s="63"/>
      <c r="G8214" s="62"/>
      <c r="I8214" s="61"/>
      <c r="K8214" s="62"/>
      <c r="L8214" s="62"/>
      <c r="P8214" s="61"/>
    </row>
    <row r="8215" spans="6:16">
      <c r="F8215" s="63"/>
      <c r="G8215" s="62"/>
      <c r="I8215" s="61"/>
      <c r="K8215" s="62"/>
      <c r="L8215" s="62"/>
      <c r="P8215" s="61"/>
    </row>
    <row r="8216" spans="6:16">
      <c r="F8216" s="63"/>
      <c r="G8216" s="62"/>
      <c r="I8216" s="61"/>
      <c r="K8216" s="62"/>
      <c r="L8216" s="62"/>
      <c r="P8216" s="61"/>
    </row>
    <row r="8217" spans="6:16">
      <c r="F8217" s="63"/>
      <c r="G8217" s="62"/>
      <c r="I8217" s="61"/>
      <c r="K8217" s="62"/>
      <c r="L8217" s="62"/>
      <c r="P8217" s="61"/>
    </row>
    <row r="8218" spans="6:16">
      <c r="F8218" s="63"/>
      <c r="G8218" s="62"/>
      <c r="I8218" s="61"/>
      <c r="K8218" s="62"/>
      <c r="L8218" s="62"/>
      <c r="P8218" s="61"/>
    </row>
    <row r="8219" spans="6:16">
      <c r="F8219" s="63"/>
      <c r="G8219" s="62"/>
      <c r="I8219" s="61"/>
      <c r="K8219" s="62"/>
      <c r="L8219" s="62"/>
      <c r="P8219" s="61"/>
    </row>
    <row r="8220" spans="6:16">
      <c r="F8220" s="63"/>
      <c r="G8220" s="62"/>
      <c r="I8220" s="61"/>
      <c r="K8220" s="62"/>
      <c r="L8220" s="62"/>
      <c r="P8220" s="61"/>
    </row>
    <row r="8221" spans="6:16">
      <c r="F8221" s="63"/>
      <c r="G8221" s="62"/>
      <c r="I8221" s="61"/>
      <c r="K8221" s="62"/>
      <c r="L8221" s="62"/>
      <c r="P8221" s="61"/>
    </row>
    <row r="8222" spans="6:16">
      <c r="F8222" s="63"/>
      <c r="G8222" s="62"/>
      <c r="I8222" s="61"/>
      <c r="K8222" s="62"/>
      <c r="L8222" s="62"/>
      <c r="P8222" s="61"/>
    </row>
    <row r="8223" spans="6:16">
      <c r="F8223" s="63"/>
      <c r="G8223" s="62"/>
      <c r="I8223" s="61"/>
      <c r="K8223" s="62"/>
      <c r="L8223" s="62"/>
      <c r="P8223" s="61"/>
    </row>
    <row r="8224" spans="6:16">
      <c r="F8224" s="63"/>
      <c r="G8224" s="62"/>
      <c r="I8224" s="61"/>
      <c r="K8224" s="62"/>
      <c r="L8224" s="62"/>
      <c r="P8224" s="61"/>
    </row>
    <row r="8225" spans="6:16">
      <c r="F8225" s="63"/>
      <c r="G8225" s="62"/>
      <c r="I8225" s="61"/>
      <c r="K8225" s="62"/>
      <c r="L8225" s="62"/>
      <c r="P8225" s="61"/>
    </row>
    <row r="8226" spans="6:16">
      <c r="F8226" s="63"/>
      <c r="G8226" s="62"/>
      <c r="I8226" s="61"/>
      <c r="K8226" s="62"/>
      <c r="L8226" s="62"/>
      <c r="P8226" s="61"/>
    </row>
    <row r="8227" spans="6:16">
      <c r="F8227" s="63"/>
      <c r="G8227" s="62"/>
      <c r="I8227" s="61"/>
      <c r="K8227" s="62"/>
      <c r="L8227" s="62"/>
      <c r="P8227" s="61"/>
    </row>
    <row r="8228" spans="6:16">
      <c r="F8228" s="63"/>
      <c r="G8228" s="62"/>
      <c r="I8228" s="61"/>
      <c r="K8228" s="62"/>
      <c r="L8228" s="62"/>
      <c r="P8228" s="61"/>
    </row>
    <row r="8229" spans="6:16">
      <c r="F8229" s="63"/>
      <c r="G8229" s="62"/>
      <c r="I8229" s="61"/>
      <c r="K8229" s="62"/>
      <c r="L8229" s="62"/>
      <c r="P8229" s="61"/>
    </row>
    <row r="8230" spans="6:16">
      <c r="F8230" s="63"/>
      <c r="G8230" s="62"/>
      <c r="I8230" s="61"/>
      <c r="K8230" s="62"/>
      <c r="L8230" s="62"/>
      <c r="P8230" s="61"/>
    </row>
    <row r="8231" spans="6:16">
      <c r="F8231" s="63"/>
      <c r="G8231" s="62"/>
      <c r="I8231" s="61"/>
      <c r="K8231" s="62"/>
      <c r="L8231" s="62"/>
      <c r="P8231" s="61"/>
    </row>
    <row r="8232" spans="6:16">
      <c r="F8232" s="63"/>
      <c r="G8232" s="62"/>
      <c r="I8232" s="61"/>
      <c r="K8232" s="62"/>
      <c r="L8232" s="62"/>
      <c r="P8232" s="61"/>
    </row>
    <row r="8233" spans="6:16">
      <c r="F8233" s="63"/>
      <c r="G8233" s="62"/>
      <c r="I8233" s="61"/>
      <c r="K8233" s="62"/>
      <c r="L8233" s="62"/>
      <c r="P8233" s="61"/>
    </row>
    <row r="8234" spans="6:16">
      <c r="F8234" s="63"/>
      <c r="G8234" s="62"/>
      <c r="I8234" s="61"/>
      <c r="K8234" s="62"/>
      <c r="L8234" s="62"/>
      <c r="P8234" s="61"/>
    </row>
    <row r="8235" spans="6:16">
      <c r="F8235" s="63"/>
      <c r="G8235" s="62"/>
      <c r="I8235" s="61"/>
      <c r="K8235" s="62"/>
      <c r="L8235" s="62"/>
      <c r="P8235" s="61"/>
    </row>
    <row r="8236" spans="6:16">
      <c r="F8236" s="63"/>
      <c r="G8236" s="62"/>
      <c r="I8236" s="61"/>
      <c r="K8236" s="62"/>
      <c r="L8236" s="62"/>
      <c r="P8236" s="61"/>
    </row>
    <row r="8237" spans="6:16">
      <c r="F8237" s="63"/>
      <c r="G8237" s="62"/>
      <c r="I8237" s="61"/>
      <c r="K8237" s="62"/>
      <c r="L8237" s="62"/>
      <c r="P8237" s="61"/>
    </row>
    <row r="8238" spans="6:16">
      <c r="F8238" s="63"/>
      <c r="G8238" s="62"/>
      <c r="I8238" s="61"/>
      <c r="K8238" s="62"/>
      <c r="L8238" s="62"/>
      <c r="P8238" s="61"/>
    </row>
    <row r="8239" spans="6:16">
      <c r="F8239" s="63"/>
      <c r="G8239" s="62"/>
      <c r="I8239" s="61"/>
      <c r="K8239" s="62"/>
      <c r="L8239" s="62"/>
      <c r="P8239" s="61"/>
    </row>
    <row r="8240" spans="6:16">
      <c r="F8240" s="63"/>
      <c r="G8240" s="62"/>
      <c r="I8240" s="61"/>
      <c r="K8240" s="62"/>
      <c r="L8240" s="62"/>
      <c r="P8240" s="61"/>
    </row>
    <row r="8241" spans="6:16">
      <c r="F8241" s="63"/>
      <c r="G8241" s="62"/>
      <c r="I8241" s="61"/>
      <c r="K8241" s="62"/>
      <c r="L8241" s="62"/>
      <c r="P8241" s="61"/>
    </row>
    <row r="8242" spans="6:16">
      <c r="F8242" s="63"/>
      <c r="G8242" s="62"/>
      <c r="I8242" s="61"/>
      <c r="K8242" s="62"/>
      <c r="L8242" s="62"/>
      <c r="P8242" s="61"/>
    </row>
    <row r="8243" spans="6:16">
      <c r="F8243" s="63"/>
      <c r="G8243" s="62"/>
      <c r="I8243" s="61"/>
      <c r="K8243" s="62"/>
      <c r="L8243" s="62"/>
      <c r="P8243" s="61"/>
    </row>
    <row r="8244" spans="6:16">
      <c r="F8244" s="63"/>
      <c r="G8244" s="62"/>
      <c r="I8244" s="61"/>
      <c r="K8244" s="62"/>
      <c r="L8244" s="62"/>
      <c r="P8244" s="61"/>
    </row>
    <row r="8245" spans="6:16">
      <c r="F8245" s="63"/>
      <c r="G8245" s="62"/>
      <c r="I8245" s="61"/>
      <c r="K8245" s="62"/>
      <c r="L8245" s="62"/>
      <c r="P8245" s="61"/>
    </row>
    <row r="8246" spans="6:16">
      <c r="F8246" s="63"/>
      <c r="G8246" s="62"/>
      <c r="I8246" s="61"/>
      <c r="K8246" s="62"/>
      <c r="L8246" s="62"/>
      <c r="P8246" s="61"/>
    </row>
    <row r="8247" spans="6:16">
      <c r="F8247" s="63"/>
      <c r="G8247" s="62"/>
      <c r="I8247" s="61"/>
      <c r="K8247" s="62"/>
      <c r="L8247" s="62"/>
      <c r="P8247" s="61"/>
    </row>
    <row r="8248" spans="6:16">
      <c r="F8248" s="63"/>
      <c r="G8248" s="62"/>
      <c r="I8248" s="61"/>
      <c r="K8248" s="62"/>
      <c r="L8248" s="62"/>
      <c r="P8248" s="61"/>
    </row>
    <row r="8249" spans="6:16">
      <c r="F8249" s="63"/>
      <c r="G8249" s="62"/>
      <c r="I8249" s="61"/>
      <c r="K8249" s="62"/>
      <c r="L8249" s="62"/>
      <c r="P8249" s="61"/>
    </row>
    <row r="8250" spans="6:16">
      <c r="F8250" s="63"/>
      <c r="G8250" s="62"/>
      <c r="I8250" s="61"/>
      <c r="K8250" s="62"/>
      <c r="L8250" s="62"/>
      <c r="P8250" s="61"/>
    </row>
    <row r="8251" spans="6:16">
      <c r="F8251" s="63"/>
      <c r="G8251" s="62"/>
      <c r="I8251" s="61"/>
      <c r="K8251" s="62"/>
      <c r="L8251" s="62"/>
      <c r="P8251" s="61"/>
    </row>
    <row r="8252" spans="6:16">
      <c r="F8252" s="63"/>
      <c r="G8252" s="62"/>
      <c r="I8252" s="61"/>
      <c r="K8252" s="62"/>
      <c r="L8252" s="62"/>
      <c r="P8252" s="61"/>
    </row>
    <row r="8253" spans="6:16">
      <c r="F8253" s="63"/>
      <c r="G8253" s="62"/>
      <c r="I8253" s="61"/>
      <c r="K8253" s="62"/>
      <c r="L8253" s="62"/>
      <c r="P8253" s="61"/>
    </row>
    <row r="8254" spans="6:16">
      <c r="F8254" s="63"/>
      <c r="G8254" s="62"/>
      <c r="I8254" s="61"/>
      <c r="K8254" s="62"/>
      <c r="L8254" s="62"/>
      <c r="P8254" s="61"/>
    </row>
    <row r="8255" spans="6:16">
      <c r="F8255" s="63"/>
      <c r="G8255" s="62"/>
      <c r="I8255" s="61"/>
      <c r="K8255" s="62"/>
      <c r="L8255" s="62"/>
      <c r="P8255" s="61"/>
    </row>
    <row r="8256" spans="6:16">
      <c r="F8256" s="63"/>
      <c r="G8256" s="62"/>
      <c r="I8256" s="61"/>
      <c r="K8256" s="62"/>
      <c r="L8256" s="62"/>
      <c r="P8256" s="61"/>
    </row>
    <row r="8257" spans="6:16">
      <c r="F8257" s="63"/>
      <c r="G8257" s="62"/>
      <c r="I8257" s="61"/>
      <c r="K8257" s="62"/>
      <c r="L8257" s="62"/>
      <c r="P8257" s="61"/>
    </row>
    <row r="8258" spans="6:16">
      <c r="F8258" s="63"/>
      <c r="G8258" s="62"/>
      <c r="I8258" s="61"/>
      <c r="K8258" s="62"/>
      <c r="L8258" s="62"/>
      <c r="P8258" s="61"/>
    </row>
    <row r="8259" spans="6:16">
      <c r="F8259" s="63"/>
      <c r="G8259" s="62"/>
      <c r="I8259" s="61"/>
      <c r="K8259" s="62"/>
      <c r="L8259" s="62"/>
      <c r="P8259" s="61"/>
    </row>
    <row r="8260" spans="6:16">
      <c r="F8260" s="63"/>
      <c r="G8260" s="62"/>
      <c r="I8260" s="61"/>
      <c r="K8260" s="62"/>
      <c r="L8260" s="62"/>
      <c r="P8260" s="61"/>
    </row>
    <row r="8261" spans="6:16">
      <c r="F8261" s="63"/>
      <c r="G8261" s="62"/>
      <c r="I8261" s="61"/>
      <c r="K8261" s="62"/>
      <c r="L8261" s="62"/>
      <c r="P8261" s="61"/>
    </row>
    <row r="8262" spans="6:16">
      <c r="F8262" s="63"/>
      <c r="G8262" s="62"/>
      <c r="I8262" s="61"/>
      <c r="K8262" s="62"/>
      <c r="L8262" s="62"/>
      <c r="P8262" s="61"/>
    </row>
    <row r="8263" spans="6:16">
      <c r="F8263" s="63"/>
      <c r="G8263" s="62"/>
      <c r="I8263" s="61"/>
      <c r="K8263" s="62"/>
      <c r="L8263" s="62"/>
      <c r="P8263" s="61"/>
    </row>
    <row r="8264" spans="6:16">
      <c r="F8264" s="63"/>
      <c r="G8264" s="62"/>
      <c r="I8264" s="61"/>
      <c r="K8264" s="62"/>
      <c r="L8264" s="62"/>
      <c r="P8264" s="61"/>
    </row>
    <row r="8265" spans="6:16">
      <c r="F8265" s="63"/>
      <c r="G8265" s="62"/>
      <c r="I8265" s="61"/>
      <c r="K8265" s="62"/>
      <c r="L8265" s="62"/>
      <c r="P8265" s="61"/>
    </row>
    <row r="8266" spans="6:16">
      <c r="F8266" s="63"/>
      <c r="G8266" s="62"/>
      <c r="I8266" s="61"/>
      <c r="K8266" s="62"/>
      <c r="L8266" s="62"/>
      <c r="P8266" s="61"/>
    </row>
    <row r="8267" spans="6:16">
      <c r="F8267" s="63"/>
      <c r="G8267" s="62"/>
      <c r="I8267" s="61"/>
      <c r="K8267" s="62"/>
      <c r="L8267" s="62"/>
      <c r="P8267" s="61"/>
    </row>
    <row r="8268" spans="6:16">
      <c r="F8268" s="63"/>
      <c r="G8268" s="62"/>
      <c r="I8268" s="61"/>
      <c r="K8268" s="62"/>
      <c r="L8268" s="62"/>
      <c r="P8268" s="61"/>
    </row>
    <row r="8269" spans="6:16">
      <c r="F8269" s="63"/>
      <c r="G8269" s="62"/>
      <c r="I8269" s="61"/>
      <c r="K8269" s="62"/>
      <c r="L8269" s="62"/>
      <c r="P8269" s="61"/>
    </row>
    <row r="8270" spans="6:16">
      <c r="F8270" s="63"/>
      <c r="G8270" s="62"/>
      <c r="I8270" s="61"/>
      <c r="K8270" s="62"/>
      <c r="L8270" s="62"/>
      <c r="P8270" s="61"/>
    </row>
    <row r="8271" spans="6:16">
      <c r="F8271" s="63"/>
      <c r="G8271" s="62"/>
      <c r="I8271" s="61"/>
      <c r="K8271" s="62"/>
      <c r="L8271" s="62"/>
      <c r="P8271" s="61"/>
    </row>
    <row r="8272" spans="6:16">
      <c r="F8272" s="63"/>
      <c r="G8272" s="62"/>
      <c r="I8272" s="61"/>
      <c r="K8272" s="62"/>
      <c r="L8272" s="62"/>
      <c r="P8272" s="61"/>
    </row>
    <row r="8273" spans="6:16">
      <c r="F8273" s="63"/>
      <c r="G8273" s="62"/>
      <c r="I8273" s="61"/>
      <c r="K8273" s="62"/>
      <c r="L8273" s="62"/>
      <c r="P8273" s="61"/>
    </row>
    <row r="8274" spans="6:16">
      <c r="F8274" s="63"/>
      <c r="G8274" s="62"/>
      <c r="I8274" s="61"/>
      <c r="K8274" s="62"/>
      <c r="L8274" s="62"/>
      <c r="P8274" s="61"/>
    </row>
    <row r="8275" spans="6:16">
      <c r="F8275" s="63"/>
      <c r="G8275" s="62"/>
      <c r="I8275" s="61"/>
      <c r="K8275" s="62"/>
      <c r="L8275" s="62"/>
      <c r="P8275" s="61"/>
    </row>
    <row r="8276" spans="6:16">
      <c r="F8276" s="63"/>
      <c r="G8276" s="62"/>
      <c r="I8276" s="61"/>
      <c r="K8276" s="62"/>
      <c r="L8276" s="62"/>
      <c r="P8276" s="61"/>
    </row>
    <row r="8277" spans="6:16">
      <c r="F8277" s="63"/>
      <c r="G8277" s="62"/>
      <c r="I8277" s="61"/>
      <c r="K8277" s="62"/>
      <c r="L8277" s="62"/>
      <c r="P8277" s="61"/>
    </row>
    <row r="8278" spans="6:16">
      <c r="F8278" s="63"/>
      <c r="G8278" s="62"/>
      <c r="I8278" s="61"/>
      <c r="K8278" s="62"/>
      <c r="L8278" s="62"/>
      <c r="P8278" s="61"/>
    </row>
    <row r="8279" spans="6:16">
      <c r="F8279" s="63"/>
      <c r="G8279" s="62"/>
      <c r="I8279" s="61"/>
      <c r="K8279" s="62"/>
      <c r="L8279" s="62"/>
      <c r="P8279" s="61"/>
    </row>
    <row r="8280" spans="6:16">
      <c r="F8280" s="63"/>
      <c r="G8280" s="62"/>
      <c r="I8280" s="61"/>
      <c r="K8280" s="62"/>
      <c r="L8280" s="62"/>
      <c r="P8280" s="61"/>
    </row>
    <row r="8281" spans="6:16">
      <c r="F8281" s="63"/>
      <c r="G8281" s="62"/>
      <c r="I8281" s="61"/>
      <c r="K8281" s="62"/>
      <c r="L8281" s="62"/>
      <c r="P8281" s="61"/>
    </row>
    <row r="8282" spans="6:16">
      <c r="F8282" s="63"/>
      <c r="G8282" s="62"/>
      <c r="I8282" s="61"/>
      <c r="K8282" s="62"/>
      <c r="L8282" s="62"/>
      <c r="P8282" s="61"/>
    </row>
    <row r="8283" spans="6:16">
      <c r="F8283" s="63"/>
      <c r="G8283" s="62"/>
      <c r="I8283" s="61"/>
      <c r="K8283" s="62"/>
      <c r="L8283" s="62"/>
      <c r="P8283" s="61"/>
    </row>
    <row r="8284" spans="6:16">
      <c r="F8284" s="63"/>
      <c r="G8284" s="62"/>
      <c r="I8284" s="61"/>
      <c r="K8284" s="62"/>
      <c r="L8284" s="62"/>
      <c r="P8284" s="61"/>
    </row>
    <row r="8285" spans="6:16">
      <c r="F8285" s="63"/>
      <c r="G8285" s="62"/>
      <c r="I8285" s="61"/>
      <c r="K8285" s="62"/>
      <c r="L8285" s="62"/>
      <c r="P8285" s="61"/>
    </row>
    <row r="8286" spans="6:16">
      <c r="F8286" s="63"/>
      <c r="G8286" s="62"/>
      <c r="I8286" s="61"/>
      <c r="K8286" s="62"/>
      <c r="L8286" s="62"/>
      <c r="P8286" s="61"/>
    </row>
    <row r="8287" spans="6:16">
      <c r="F8287" s="63"/>
      <c r="G8287" s="62"/>
      <c r="I8287" s="61"/>
      <c r="K8287" s="62"/>
      <c r="L8287" s="62"/>
      <c r="P8287" s="61"/>
    </row>
    <row r="8288" spans="6:16">
      <c r="F8288" s="63"/>
      <c r="G8288" s="62"/>
      <c r="I8288" s="61"/>
      <c r="K8288" s="62"/>
      <c r="L8288" s="62"/>
      <c r="P8288" s="61"/>
    </row>
    <row r="8289" spans="6:16">
      <c r="F8289" s="63"/>
      <c r="G8289" s="62"/>
      <c r="I8289" s="61"/>
      <c r="K8289" s="62"/>
      <c r="L8289" s="62"/>
      <c r="P8289" s="61"/>
    </row>
    <row r="8290" spans="6:16">
      <c r="F8290" s="63"/>
      <c r="G8290" s="62"/>
      <c r="I8290" s="61"/>
      <c r="K8290" s="62"/>
      <c r="L8290" s="62"/>
      <c r="P8290" s="61"/>
    </row>
    <row r="8291" spans="6:16">
      <c r="F8291" s="63"/>
      <c r="G8291" s="62"/>
      <c r="I8291" s="61"/>
      <c r="K8291" s="62"/>
      <c r="L8291" s="62"/>
      <c r="P8291" s="61"/>
    </row>
    <row r="8292" spans="6:16">
      <c r="F8292" s="63"/>
      <c r="G8292" s="62"/>
      <c r="I8292" s="61"/>
      <c r="K8292" s="62"/>
      <c r="L8292" s="62"/>
      <c r="P8292" s="61"/>
    </row>
    <row r="8293" spans="6:16">
      <c r="F8293" s="63"/>
      <c r="G8293" s="62"/>
      <c r="I8293" s="61"/>
      <c r="K8293" s="62"/>
      <c r="L8293" s="62"/>
      <c r="P8293" s="61"/>
    </row>
    <row r="8294" spans="6:16">
      <c r="F8294" s="63"/>
      <c r="G8294" s="62"/>
      <c r="I8294" s="61"/>
      <c r="K8294" s="62"/>
      <c r="L8294" s="62"/>
      <c r="P8294" s="61"/>
    </row>
    <row r="8295" spans="6:16">
      <c r="F8295" s="63"/>
      <c r="G8295" s="62"/>
      <c r="I8295" s="61"/>
      <c r="K8295" s="62"/>
      <c r="L8295" s="62"/>
      <c r="P8295" s="61"/>
    </row>
    <row r="8296" spans="6:16">
      <c r="F8296" s="63"/>
      <c r="G8296" s="62"/>
      <c r="I8296" s="61"/>
      <c r="K8296" s="62"/>
      <c r="L8296" s="62"/>
      <c r="P8296" s="61"/>
    </row>
    <row r="8297" spans="6:16">
      <c r="F8297" s="63"/>
      <c r="G8297" s="62"/>
      <c r="I8297" s="61"/>
      <c r="K8297" s="62"/>
      <c r="L8297" s="62"/>
      <c r="P8297" s="61"/>
    </row>
    <row r="8298" spans="6:16">
      <c r="F8298" s="63"/>
      <c r="G8298" s="62"/>
      <c r="I8298" s="61"/>
      <c r="K8298" s="62"/>
      <c r="L8298" s="62"/>
      <c r="P8298" s="61"/>
    </row>
    <row r="8299" spans="6:16">
      <c r="F8299" s="63"/>
      <c r="G8299" s="62"/>
      <c r="I8299" s="61"/>
      <c r="K8299" s="62"/>
      <c r="L8299" s="62"/>
      <c r="P8299" s="61"/>
    </row>
    <row r="8300" spans="6:16">
      <c r="F8300" s="63"/>
      <c r="G8300" s="62"/>
      <c r="I8300" s="61"/>
      <c r="K8300" s="62"/>
      <c r="L8300" s="62"/>
      <c r="P8300" s="61"/>
    </row>
    <row r="8301" spans="6:16">
      <c r="F8301" s="63"/>
      <c r="G8301" s="62"/>
      <c r="I8301" s="61"/>
      <c r="K8301" s="62"/>
      <c r="L8301" s="62"/>
      <c r="P8301" s="61"/>
    </row>
    <row r="8302" spans="6:16">
      <c r="F8302" s="63"/>
      <c r="G8302" s="62"/>
      <c r="I8302" s="61"/>
      <c r="K8302" s="62"/>
      <c r="L8302" s="62"/>
      <c r="P8302" s="61"/>
    </row>
    <row r="8303" spans="6:16">
      <c r="F8303" s="63"/>
      <c r="G8303" s="62"/>
      <c r="I8303" s="61"/>
      <c r="K8303" s="62"/>
      <c r="L8303" s="62"/>
      <c r="P8303" s="61"/>
    </row>
    <row r="8304" spans="6:16">
      <c r="F8304" s="63"/>
      <c r="G8304" s="62"/>
      <c r="I8304" s="61"/>
      <c r="K8304" s="62"/>
      <c r="L8304" s="62"/>
      <c r="P8304" s="61"/>
    </row>
    <row r="8305" spans="6:16">
      <c r="F8305" s="63"/>
      <c r="G8305" s="62"/>
      <c r="I8305" s="61"/>
      <c r="K8305" s="62"/>
      <c r="L8305" s="62"/>
      <c r="P8305" s="61"/>
    </row>
    <row r="8306" spans="6:16">
      <c r="F8306" s="63"/>
      <c r="G8306" s="62"/>
      <c r="I8306" s="61"/>
      <c r="K8306" s="62"/>
      <c r="L8306" s="62"/>
      <c r="P8306" s="61"/>
    </row>
    <row r="8307" spans="6:16">
      <c r="F8307" s="63"/>
      <c r="G8307" s="62"/>
      <c r="I8307" s="61"/>
      <c r="K8307" s="62"/>
      <c r="L8307" s="62"/>
      <c r="P8307" s="61"/>
    </row>
    <row r="8308" spans="6:16">
      <c r="F8308" s="63"/>
      <c r="G8308" s="62"/>
      <c r="I8308" s="61"/>
      <c r="K8308" s="62"/>
      <c r="L8308" s="62"/>
      <c r="P8308" s="61"/>
    </row>
    <row r="8309" spans="6:16">
      <c r="F8309" s="63"/>
      <c r="G8309" s="62"/>
      <c r="I8309" s="61"/>
      <c r="K8309" s="62"/>
      <c r="L8309" s="62"/>
      <c r="P8309" s="61"/>
    </row>
    <row r="8310" spans="6:16">
      <c r="F8310" s="63"/>
      <c r="G8310" s="62"/>
      <c r="I8310" s="61"/>
      <c r="K8310" s="62"/>
      <c r="L8310" s="62"/>
      <c r="P8310" s="61"/>
    </row>
    <row r="8311" spans="6:16">
      <c r="F8311" s="63"/>
      <c r="G8311" s="62"/>
      <c r="I8311" s="61"/>
      <c r="K8311" s="62"/>
      <c r="L8311" s="62"/>
      <c r="P8311" s="61"/>
    </row>
    <row r="8312" spans="6:16">
      <c r="F8312" s="63"/>
      <c r="G8312" s="62"/>
      <c r="I8312" s="61"/>
      <c r="K8312" s="62"/>
      <c r="L8312" s="62"/>
      <c r="P8312" s="61"/>
    </row>
    <row r="8313" spans="6:16">
      <c r="F8313" s="63"/>
      <c r="G8313" s="62"/>
      <c r="I8313" s="61"/>
      <c r="K8313" s="62"/>
      <c r="L8313" s="62"/>
      <c r="P8313" s="61"/>
    </row>
    <row r="8314" spans="6:16">
      <c r="F8314" s="63"/>
      <c r="G8314" s="62"/>
      <c r="I8314" s="61"/>
      <c r="K8314" s="62"/>
      <c r="L8314" s="62"/>
      <c r="P8314" s="61"/>
    </row>
    <row r="8315" spans="6:16">
      <c r="F8315" s="63"/>
      <c r="G8315" s="62"/>
      <c r="I8315" s="61"/>
      <c r="K8315" s="62"/>
      <c r="L8315" s="62"/>
      <c r="P8315" s="61"/>
    </row>
    <row r="8316" spans="6:16">
      <c r="F8316" s="63"/>
      <c r="G8316" s="62"/>
      <c r="I8316" s="61"/>
      <c r="K8316" s="62"/>
      <c r="L8316" s="62"/>
      <c r="P8316" s="61"/>
    </row>
    <row r="8317" spans="6:16">
      <c r="F8317" s="63"/>
      <c r="G8317" s="62"/>
      <c r="I8317" s="61"/>
      <c r="K8317" s="62"/>
      <c r="L8317" s="62"/>
      <c r="P8317" s="61"/>
    </row>
    <row r="8318" spans="6:16">
      <c r="F8318" s="63"/>
      <c r="G8318" s="62"/>
      <c r="I8318" s="61"/>
      <c r="K8318" s="62"/>
      <c r="L8318" s="62"/>
      <c r="P8318" s="61"/>
    </row>
    <row r="8319" spans="6:16">
      <c r="F8319" s="63"/>
      <c r="G8319" s="62"/>
      <c r="I8319" s="61"/>
      <c r="K8319" s="62"/>
      <c r="L8319" s="62"/>
      <c r="P8319" s="61"/>
    </row>
    <row r="8320" spans="6:16">
      <c r="F8320" s="63"/>
      <c r="G8320" s="62"/>
      <c r="I8320" s="61"/>
      <c r="K8320" s="62"/>
      <c r="L8320" s="62"/>
      <c r="P8320" s="61"/>
    </row>
    <row r="8321" spans="6:16">
      <c r="F8321" s="63"/>
      <c r="G8321" s="62"/>
      <c r="I8321" s="61"/>
      <c r="K8321" s="62"/>
      <c r="L8321" s="62"/>
      <c r="P8321" s="61"/>
    </row>
    <row r="8322" spans="6:16">
      <c r="F8322" s="63"/>
      <c r="G8322" s="62"/>
      <c r="I8322" s="61"/>
      <c r="K8322" s="62"/>
      <c r="L8322" s="62"/>
      <c r="P8322" s="61"/>
    </row>
    <row r="8323" spans="6:16">
      <c r="F8323" s="63"/>
      <c r="G8323" s="62"/>
      <c r="I8323" s="61"/>
      <c r="K8323" s="62"/>
      <c r="L8323" s="62"/>
      <c r="P8323" s="61"/>
    </row>
    <row r="8324" spans="6:16">
      <c r="F8324" s="63"/>
      <c r="G8324" s="62"/>
      <c r="I8324" s="61"/>
      <c r="K8324" s="62"/>
      <c r="L8324" s="62"/>
      <c r="P8324" s="61"/>
    </row>
    <row r="8325" spans="6:16">
      <c r="F8325" s="63"/>
      <c r="G8325" s="62"/>
      <c r="I8325" s="61"/>
      <c r="K8325" s="62"/>
      <c r="L8325" s="62"/>
      <c r="P8325" s="61"/>
    </row>
    <row r="8326" spans="6:16">
      <c r="F8326" s="63"/>
      <c r="G8326" s="62"/>
      <c r="I8326" s="61"/>
      <c r="K8326" s="62"/>
      <c r="L8326" s="62"/>
      <c r="P8326" s="61"/>
    </row>
    <row r="8327" spans="6:16">
      <c r="F8327" s="63"/>
      <c r="G8327" s="62"/>
      <c r="I8327" s="61"/>
      <c r="K8327" s="62"/>
      <c r="L8327" s="62"/>
      <c r="P8327" s="61"/>
    </row>
    <row r="8328" spans="6:16">
      <c r="F8328" s="63"/>
      <c r="G8328" s="62"/>
      <c r="I8328" s="61"/>
      <c r="K8328" s="62"/>
      <c r="L8328" s="62"/>
      <c r="P8328" s="61"/>
    </row>
    <row r="8329" spans="6:16">
      <c r="F8329" s="63"/>
      <c r="G8329" s="62"/>
      <c r="I8329" s="61"/>
      <c r="K8329" s="62"/>
      <c r="L8329" s="62"/>
      <c r="P8329" s="61"/>
    </row>
    <row r="8330" spans="6:16">
      <c r="F8330" s="63"/>
      <c r="G8330" s="62"/>
      <c r="I8330" s="61"/>
      <c r="K8330" s="62"/>
      <c r="L8330" s="62"/>
      <c r="P8330" s="61"/>
    </row>
    <row r="8331" spans="6:16">
      <c r="F8331" s="63"/>
      <c r="G8331" s="62"/>
      <c r="I8331" s="61"/>
      <c r="K8331" s="62"/>
      <c r="L8331" s="62"/>
      <c r="P8331" s="61"/>
    </row>
    <row r="8332" spans="6:16">
      <c r="F8332" s="63"/>
      <c r="G8332" s="62"/>
      <c r="I8332" s="61"/>
      <c r="K8332" s="62"/>
      <c r="L8332" s="62"/>
      <c r="P8332" s="61"/>
    </row>
    <row r="8333" spans="6:16">
      <c r="F8333" s="63"/>
      <c r="G8333" s="62"/>
      <c r="I8333" s="61"/>
      <c r="K8333" s="62"/>
      <c r="L8333" s="62"/>
      <c r="P8333" s="61"/>
    </row>
    <row r="8334" spans="6:16">
      <c r="F8334" s="63"/>
      <c r="G8334" s="62"/>
      <c r="I8334" s="61"/>
      <c r="K8334" s="62"/>
      <c r="L8334" s="62"/>
      <c r="P8334" s="61"/>
    </row>
    <row r="8335" spans="6:16">
      <c r="F8335" s="63"/>
      <c r="G8335" s="62"/>
      <c r="I8335" s="61"/>
      <c r="K8335" s="62"/>
      <c r="L8335" s="62"/>
      <c r="P8335" s="61"/>
    </row>
    <row r="8336" spans="6:16">
      <c r="F8336" s="63"/>
      <c r="G8336" s="62"/>
      <c r="I8336" s="61"/>
      <c r="K8336" s="62"/>
      <c r="L8336" s="62"/>
      <c r="P8336" s="61"/>
    </row>
    <row r="8337" spans="6:16">
      <c r="F8337" s="63"/>
      <c r="G8337" s="62"/>
      <c r="I8337" s="61"/>
      <c r="K8337" s="62"/>
      <c r="L8337" s="62"/>
      <c r="P8337" s="61"/>
    </row>
    <row r="8338" spans="6:16">
      <c r="F8338" s="63"/>
      <c r="G8338" s="62"/>
      <c r="I8338" s="61"/>
      <c r="K8338" s="62"/>
      <c r="L8338" s="62"/>
      <c r="P8338" s="61"/>
    </row>
    <row r="8339" spans="6:16">
      <c r="F8339" s="63"/>
      <c r="G8339" s="62"/>
      <c r="I8339" s="61"/>
      <c r="K8339" s="62"/>
      <c r="L8339" s="62"/>
      <c r="P8339" s="61"/>
    </row>
    <row r="8340" spans="6:16">
      <c r="F8340" s="63"/>
      <c r="G8340" s="62"/>
      <c r="I8340" s="61"/>
      <c r="K8340" s="62"/>
      <c r="L8340" s="62"/>
      <c r="P8340" s="61"/>
    </row>
    <row r="8341" spans="6:16">
      <c r="F8341" s="63"/>
      <c r="G8341" s="62"/>
      <c r="I8341" s="61"/>
      <c r="K8341" s="62"/>
      <c r="L8341" s="62"/>
      <c r="P8341" s="61"/>
    </row>
    <row r="8342" spans="6:16">
      <c r="F8342" s="63"/>
      <c r="G8342" s="62"/>
      <c r="I8342" s="61"/>
      <c r="K8342" s="62"/>
      <c r="L8342" s="62"/>
      <c r="P8342" s="61"/>
    </row>
    <row r="8343" spans="6:16">
      <c r="F8343" s="63"/>
      <c r="G8343" s="62"/>
      <c r="I8343" s="61"/>
      <c r="K8343" s="62"/>
      <c r="L8343" s="62"/>
      <c r="P8343" s="61"/>
    </row>
    <row r="8344" spans="6:16">
      <c r="F8344" s="63"/>
      <c r="G8344" s="62"/>
      <c r="I8344" s="61"/>
      <c r="K8344" s="62"/>
      <c r="L8344" s="62"/>
      <c r="P8344" s="61"/>
    </row>
    <row r="8345" spans="6:16">
      <c r="F8345" s="63"/>
      <c r="G8345" s="62"/>
      <c r="I8345" s="61"/>
      <c r="K8345" s="62"/>
      <c r="L8345" s="62"/>
      <c r="P8345" s="61"/>
    </row>
    <row r="8346" spans="6:16">
      <c r="F8346" s="63"/>
      <c r="G8346" s="62"/>
      <c r="I8346" s="61"/>
      <c r="K8346" s="62"/>
      <c r="L8346" s="62"/>
      <c r="P8346" s="61"/>
    </row>
    <row r="8347" spans="6:16">
      <c r="F8347" s="63"/>
      <c r="G8347" s="62"/>
      <c r="I8347" s="61"/>
      <c r="K8347" s="62"/>
      <c r="L8347" s="62"/>
      <c r="P8347" s="61"/>
    </row>
    <row r="8348" spans="6:16">
      <c r="F8348" s="63"/>
      <c r="G8348" s="62"/>
      <c r="I8348" s="61"/>
      <c r="K8348" s="62"/>
      <c r="L8348" s="62"/>
      <c r="P8348" s="61"/>
    </row>
    <row r="8349" spans="6:16">
      <c r="F8349" s="63"/>
      <c r="G8349" s="62"/>
      <c r="I8349" s="61"/>
      <c r="K8349" s="62"/>
      <c r="L8349" s="62"/>
      <c r="P8349" s="61"/>
    </row>
    <row r="8350" spans="6:16">
      <c r="F8350" s="63"/>
      <c r="G8350" s="62"/>
      <c r="I8350" s="61"/>
      <c r="K8350" s="62"/>
      <c r="L8350" s="62"/>
      <c r="P8350" s="61"/>
    </row>
    <row r="8351" spans="6:16">
      <c r="F8351" s="63"/>
      <c r="G8351" s="62"/>
      <c r="I8351" s="61"/>
      <c r="K8351" s="62"/>
      <c r="L8351" s="62"/>
      <c r="P8351" s="61"/>
    </row>
    <row r="8352" spans="6:16">
      <c r="F8352" s="63"/>
      <c r="G8352" s="62"/>
      <c r="I8352" s="61"/>
      <c r="K8352" s="62"/>
      <c r="L8352" s="62"/>
      <c r="P8352" s="61"/>
    </row>
    <row r="8353" spans="6:16">
      <c r="F8353" s="63"/>
      <c r="G8353" s="62"/>
      <c r="I8353" s="61"/>
      <c r="K8353" s="62"/>
      <c r="L8353" s="62"/>
      <c r="P8353" s="61"/>
    </row>
    <row r="8354" spans="6:16">
      <c r="F8354" s="63"/>
      <c r="G8354" s="62"/>
      <c r="I8354" s="61"/>
      <c r="K8354" s="62"/>
      <c r="L8354" s="62"/>
      <c r="P8354" s="61"/>
    </row>
    <row r="8355" spans="6:16">
      <c r="F8355" s="63"/>
      <c r="G8355" s="62"/>
      <c r="I8355" s="61"/>
      <c r="K8355" s="62"/>
      <c r="L8355" s="62"/>
      <c r="P8355" s="61"/>
    </row>
    <row r="8356" spans="6:16">
      <c r="F8356" s="63"/>
      <c r="G8356" s="62"/>
      <c r="I8356" s="61"/>
      <c r="K8356" s="62"/>
      <c r="L8356" s="62"/>
      <c r="P8356" s="61"/>
    </row>
    <row r="8357" spans="6:16">
      <c r="F8357" s="63"/>
      <c r="G8357" s="62"/>
      <c r="I8357" s="61"/>
      <c r="K8357" s="62"/>
      <c r="L8357" s="62"/>
      <c r="P8357" s="61"/>
    </row>
    <row r="8358" spans="6:16">
      <c r="F8358" s="63"/>
      <c r="G8358" s="62"/>
      <c r="I8358" s="61"/>
      <c r="K8358" s="62"/>
      <c r="L8358" s="62"/>
      <c r="P8358" s="61"/>
    </row>
    <row r="8359" spans="6:16">
      <c r="F8359" s="63"/>
      <c r="G8359" s="62"/>
      <c r="I8359" s="61"/>
      <c r="K8359" s="62"/>
      <c r="L8359" s="62"/>
      <c r="P8359" s="61"/>
    </row>
    <row r="8360" spans="6:16">
      <c r="F8360" s="63"/>
      <c r="G8360" s="62"/>
      <c r="I8360" s="61"/>
      <c r="K8360" s="62"/>
      <c r="L8360" s="62"/>
      <c r="P8360" s="61"/>
    </row>
    <row r="8361" spans="6:16">
      <c r="F8361" s="63"/>
      <c r="G8361" s="62"/>
      <c r="I8361" s="61"/>
      <c r="K8361" s="62"/>
      <c r="L8361" s="62"/>
      <c r="P8361" s="61"/>
    </row>
    <row r="8362" spans="6:16">
      <c r="F8362" s="63"/>
      <c r="G8362" s="62"/>
      <c r="I8362" s="61"/>
      <c r="K8362" s="62"/>
      <c r="L8362" s="62"/>
      <c r="P8362" s="61"/>
    </row>
    <row r="8363" spans="6:16">
      <c r="F8363" s="63"/>
      <c r="G8363" s="62"/>
      <c r="I8363" s="61"/>
      <c r="K8363" s="62"/>
      <c r="L8363" s="62"/>
      <c r="P8363" s="61"/>
    </row>
    <row r="8364" spans="6:16">
      <c r="F8364" s="63"/>
      <c r="G8364" s="62"/>
      <c r="I8364" s="61"/>
      <c r="K8364" s="62"/>
      <c r="L8364" s="62"/>
      <c r="P8364" s="61"/>
    </row>
    <row r="8365" spans="6:16">
      <c r="F8365" s="63"/>
      <c r="G8365" s="62"/>
      <c r="I8365" s="61"/>
      <c r="K8365" s="62"/>
      <c r="L8365" s="62"/>
      <c r="P8365" s="61"/>
    </row>
    <row r="8366" spans="6:16">
      <c r="F8366" s="63"/>
      <c r="G8366" s="62"/>
      <c r="I8366" s="61"/>
      <c r="K8366" s="62"/>
      <c r="L8366" s="62"/>
      <c r="P8366" s="61"/>
    </row>
    <row r="8367" spans="6:16">
      <c r="F8367" s="63"/>
      <c r="G8367" s="62"/>
      <c r="I8367" s="61"/>
      <c r="K8367" s="62"/>
      <c r="L8367" s="62"/>
      <c r="P8367" s="61"/>
    </row>
    <row r="8368" spans="6:16">
      <c r="F8368" s="63"/>
      <c r="G8368" s="62"/>
      <c r="I8368" s="61"/>
      <c r="K8368" s="62"/>
      <c r="L8368" s="62"/>
      <c r="P8368" s="61"/>
    </row>
    <row r="8369" spans="6:16">
      <c r="F8369" s="63"/>
      <c r="G8369" s="62"/>
      <c r="I8369" s="61"/>
      <c r="K8369" s="62"/>
      <c r="L8369" s="62"/>
      <c r="P8369" s="61"/>
    </row>
    <row r="8370" spans="6:16">
      <c r="F8370" s="63"/>
      <c r="G8370" s="62"/>
      <c r="I8370" s="61"/>
      <c r="K8370" s="62"/>
      <c r="L8370" s="62"/>
      <c r="P8370" s="61"/>
    </row>
    <row r="8371" spans="6:16">
      <c r="F8371" s="63"/>
      <c r="G8371" s="62"/>
      <c r="I8371" s="61"/>
      <c r="K8371" s="62"/>
      <c r="L8371" s="62"/>
      <c r="P8371" s="61"/>
    </row>
    <row r="8372" spans="6:16">
      <c r="F8372" s="63"/>
      <c r="G8372" s="62"/>
      <c r="I8372" s="61"/>
      <c r="K8372" s="62"/>
      <c r="L8372" s="62"/>
      <c r="P8372" s="61"/>
    </row>
    <row r="8373" spans="6:16">
      <c r="F8373" s="63"/>
      <c r="G8373" s="62"/>
      <c r="I8373" s="61"/>
      <c r="K8373" s="62"/>
      <c r="L8373" s="62"/>
      <c r="P8373" s="61"/>
    </row>
    <row r="8374" spans="6:16">
      <c r="F8374" s="63"/>
      <c r="G8374" s="62"/>
      <c r="I8374" s="61"/>
      <c r="K8374" s="62"/>
      <c r="L8374" s="62"/>
      <c r="P8374" s="61"/>
    </row>
    <row r="8375" spans="6:16">
      <c r="F8375" s="63"/>
      <c r="G8375" s="62"/>
      <c r="I8375" s="61"/>
      <c r="K8375" s="62"/>
      <c r="L8375" s="62"/>
      <c r="P8375" s="61"/>
    </row>
    <row r="8376" spans="6:16">
      <c r="F8376" s="63"/>
      <c r="G8376" s="62"/>
      <c r="I8376" s="61"/>
      <c r="K8376" s="62"/>
      <c r="L8376" s="62"/>
      <c r="P8376" s="61"/>
    </row>
    <row r="8377" spans="6:16">
      <c r="F8377" s="63"/>
      <c r="G8377" s="62"/>
      <c r="I8377" s="61"/>
      <c r="K8377" s="62"/>
      <c r="L8377" s="62"/>
      <c r="P8377" s="61"/>
    </row>
    <row r="8378" spans="6:16">
      <c r="F8378" s="63"/>
      <c r="G8378" s="62"/>
      <c r="I8378" s="61"/>
      <c r="K8378" s="62"/>
      <c r="L8378" s="62"/>
      <c r="P8378" s="61"/>
    </row>
    <row r="8379" spans="6:16">
      <c r="F8379" s="63"/>
      <c r="G8379" s="62"/>
      <c r="I8379" s="61"/>
      <c r="K8379" s="62"/>
      <c r="L8379" s="62"/>
      <c r="P8379" s="61"/>
    </row>
    <row r="8380" spans="6:16">
      <c r="F8380" s="63"/>
      <c r="G8380" s="62"/>
      <c r="I8380" s="61"/>
      <c r="K8380" s="62"/>
      <c r="L8380" s="62"/>
      <c r="P8380" s="61"/>
    </row>
    <row r="8381" spans="6:16">
      <c r="F8381" s="63"/>
      <c r="G8381" s="62"/>
      <c r="I8381" s="61"/>
      <c r="K8381" s="62"/>
      <c r="L8381" s="62"/>
      <c r="P8381" s="61"/>
    </row>
    <row r="8382" spans="6:16">
      <c r="F8382" s="63"/>
      <c r="G8382" s="62"/>
      <c r="I8382" s="61"/>
      <c r="K8382" s="62"/>
      <c r="L8382" s="62"/>
      <c r="P8382" s="61"/>
    </row>
    <row r="8383" spans="6:16">
      <c r="F8383" s="63"/>
      <c r="G8383" s="62"/>
      <c r="I8383" s="61"/>
      <c r="K8383" s="62"/>
      <c r="L8383" s="62"/>
      <c r="P8383" s="61"/>
    </row>
    <row r="8384" spans="6:16">
      <c r="F8384" s="63"/>
      <c r="G8384" s="62"/>
      <c r="I8384" s="61"/>
      <c r="K8384" s="62"/>
      <c r="L8384" s="62"/>
      <c r="P8384" s="61"/>
    </row>
    <row r="8385" spans="6:16">
      <c r="F8385" s="63"/>
      <c r="G8385" s="62"/>
      <c r="I8385" s="61"/>
      <c r="K8385" s="62"/>
      <c r="L8385" s="62"/>
      <c r="P8385" s="61"/>
    </row>
    <row r="8386" spans="6:16">
      <c r="F8386" s="63"/>
      <c r="G8386" s="62"/>
      <c r="I8386" s="61"/>
      <c r="K8386" s="62"/>
      <c r="L8386" s="62"/>
      <c r="P8386" s="61"/>
    </row>
    <row r="8387" spans="6:16">
      <c r="F8387" s="63"/>
      <c r="G8387" s="62"/>
      <c r="I8387" s="61"/>
      <c r="K8387" s="62"/>
      <c r="L8387" s="62"/>
      <c r="P8387" s="61"/>
    </row>
    <row r="8388" spans="6:16">
      <c r="F8388" s="63"/>
      <c r="G8388" s="62"/>
      <c r="I8388" s="61"/>
      <c r="K8388" s="62"/>
      <c r="L8388" s="62"/>
      <c r="P8388" s="61"/>
    </row>
    <row r="8389" spans="6:16">
      <c r="F8389" s="63"/>
      <c r="G8389" s="62"/>
      <c r="I8389" s="61"/>
      <c r="K8389" s="62"/>
      <c r="L8389" s="62"/>
      <c r="P8389" s="61"/>
    </row>
    <row r="8390" spans="6:16">
      <c r="F8390" s="63"/>
      <c r="G8390" s="62"/>
      <c r="I8390" s="61"/>
      <c r="K8390" s="62"/>
      <c r="L8390" s="62"/>
      <c r="P8390" s="61"/>
    </row>
    <row r="8391" spans="6:16">
      <c r="F8391" s="63"/>
      <c r="G8391" s="62"/>
      <c r="I8391" s="61"/>
      <c r="K8391" s="62"/>
      <c r="L8391" s="62"/>
      <c r="P8391" s="61"/>
    </row>
    <row r="8392" spans="6:16">
      <c r="F8392" s="63"/>
      <c r="G8392" s="62"/>
      <c r="I8392" s="61"/>
      <c r="K8392" s="62"/>
      <c r="L8392" s="62"/>
      <c r="P8392" s="61"/>
    </row>
    <row r="8393" spans="6:16">
      <c r="F8393" s="63"/>
      <c r="G8393" s="62"/>
      <c r="I8393" s="61"/>
      <c r="K8393" s="62"/>
      <c r="L8393" s="62"/>
      <c r="P8393" s="61"/>
    </row>
    <row r="8394" spans="6:16">
      <c r="F8394" s="63"/>
      <c r="G8394" s="62"/>
      <c r="I8394" s="61"/>
      <c r="K8394" s="62"/>
      <c r="L8394" s="62"/>
      <c r="P8394" s="61"/>
    </row>
    <row r="8395" spans="6:16">
      <c r="F8395" s="63"/>
      <c r="G8395" s="62"/>
      <c r="I8395" s="61"/>
      <c r="K8395" s="62"/>
      <c r="L8395" s="62"/>
      <c r="P8395" s="61"/>
    </row>
    <row r="8396" spans="6:16">
      <c r="F8396" s="63"/>
      <c r="G8396" s="62"/>
      <c r="I8396" s="61"/>
      <c r="K8396" s="62"/>
      <c r="L8396" s="62"/>
      <c r="P8396" s="61"/>
    </row>
    <row r="8397" spans="6:16">
      <c r="F8397" s="63"/>
      <c r="G8397" s="62"/>
      <c r="I8397" s="61"/>
      <c r="K8397" s="62"/>
      <c r="L8397" s="62"/>
      <c r="P8397" s="61"/>
    </row>
    <row r="8398" spans="6:16">
      <c r="F8398" s="63"/>
      <c r="G8398" s="62"/>
      <c r="I8398" s="61"/>
      <c r="K8398" s="62"/>
      <c r="L8398" s="62"/>
      <c r="P8398" s="61"/>
    </row>
    <row r="8399" spans="6:16">
      <c r="F8399" s="63"/>
      <c r="G8399" s="62"/>
      <c r="I8399" s="61"/>
      <c r="K8399" s="62"/>
      <c r="L8399" s="62"/>
      <c r="P8399" s="61"/>
    </row>
    <row r="8400" spans="6:16">
      <c r="F8400" s="63"/>
      <c r="G8400" s="62"/>
      <c r="I8400" s="61"/>
      <c r="K8400" s="62"/>
      <c r="L8400" s="62"/>
      <c r="P8400" s="61"/>
    </row>
    <row r="8401" spans="6:16">
      <c r="F8401" s="63"/>
      <c r="G8401" s="62"/>
      <c r="I8401" s="61"/>
      <c r="K8401" s="62"/>
      <c r="L8401" s="62"/>
      <c r="P8401" s="61"/>
    </row>
    <row r="8402" spans="6:16">
      <c r="F8402" s="63"/>
      <c r="G8402" s="62"/>
      <c r="I8402" s="61"/>
      <c r="K8402" s="62"/>
      <c r="L8402" s="62"/>
      <c r="P8402" s="61"/>
    </row>
    <row r="8403" spans="6:16">
      <c r="F8403" s="63"/>
      <c r="G8403" s="62"/>
      <c r="I8403" s="61"/>
      <c r="K8403" s="62"/>
      <c r="L8403" s="62"/>
      <c r="P8403" s="61"/>
    </row>
    <row r="8404" spans="6:16">
      <c r="F8404" s="63"/>
      <c r="G8404" s="62"/>
      <c r="I8404" s="61"/>
      <c r="K8404" s="62"/>
      <c r="L8404" s="62"/>
      <c r="P8404" s="61"/>
    </row>
    <row r="8405" spans="6:16">
      <c r="F8405" s="63"/>
      <c r="G8405" s="62"/>
      <c r="I8405" s="61"/>
      <c r="K8405" s="62"/>
      <c r="L8405" s="62"/>
      <c r="P8405" s="61"/>
    </row>
    <row r="8406" spans="6:16">
      <c r="F8406" s="63"/>
      <c r="G8406" s="62"/>
      <c r="I8406" s="61"/>
      <c r="K8406" s="62"/>
      <c r="L8406" s="62"/>
      <c r="P8406" s="61"/>
    </row>
    <row r="8407" spans="6:16">
      <c r="F8407" s="63"/>
      <c r="G8407" s="62"/>
      <c r="I8407" s="61"/>
      <c r="K8407" s="62"/>
      <c r="L8407" s="62"/>
      <c r="P8407" s="61"/>
    </row>
    <row r="8408" spans="6:16">
      <c r="F8408" s="63"/>
      <c r="G8408" s="62"/>
      <c r="I8408" s="61"/>
      <c r="K8408" s="62"/>
      <c r="L8408" s="62"/>
      <c r="P8408" s="61"/>
    </row>
    <row r="8409" spans="6:16">
      <c r="F8409" s="63"/>
      <c r="G8409" s="62"/>
      <c r="I8409" s="61"/>
      <c r="K8409" s="62"/>
      <c r="L8409" s="62"/>
      <c r="P8409" s="61"/>
    </row>
    <row r="8410" spans="6:16">
      <c r="F8410" s="63"/>
      <c r="G8410" s="62"/>
      <c r="I8410" s="61"/>
      <c r="K8410" s="62"/>
      <c r="L8410" s="62"/>
      <c r="P8410" s="61"/>
    </row>
    <row r="8411" spans="6:16">
      <c r="F8411" s="63"/>
      <c r="G8411" s="62"/>
      <c r="I8411" s="61"/>
      <c r="K8411" s="62"/>
      <c r="L8411" s="62"/>
      <c r="P8411" s="61"/>
    </row>
    <row r="8412" spans="6:16">
      <c r="F8412" s="63"/>
      <c r="G8412" s="62"/>
      <c r="I8412" s="61"/>
      <c r="K8412" s="62"/>
      <c r="L8412" s="62"/>
      <c r="P8412" s="61"/>
    </row>
    <row r="8413" spans="6:16">
      <c r="F8413" s="63"/>
      <c r="G8413" s="62"/>
      <c r="I8413" s="61"/>
      <c r="K8413" s="62"/>
      <c r="L8413" s="62"/>
      <c r="P8413" s="61"/>
    </row>
    <row r="8414" spans="6:16">
      <c r="F8414" s="63"/>
      <c r="G8414" s="62"/>
      <c r="I8414" s="61"/>
      <c r="K8414" s="62"/>
      <c r="L8414" s="62"/>
      <c r="P8414" s="61"/>
    </row>
    <row r="8415" spans="6:16">
      <c r="F8415" s="63"/>
      <c r="G8415" s="62"/>
      <c r="I8415" s="61"/>
      <c r="K8415" s="62"/>
      <c r="L8415" s="62"/>
      <c r="P8415" s="61"/>
    </row>
    <row r="8416" spans="6:16">
      <c r="F8416" s="63"/>
      <c r="G8416" s="62"/>
      <c r="I8416" s="61"/>
      <c r="K8416" s="62"/>
      <c r="L8416" s="62"/>
      <c r="P8416" s="61"/>
    </row>
    <row r="8417" spans="6:16">
      <c r="F8417" s="63"/>
      <c r="G8417" s="62"/>
      <c r="I8417" s="61"/>
      <c r="K8417" s="62"/>
      <c r="L8417" s="62"/>
      <c r="P8417" s="61"/>
    </row>
    <row r="8418" spans="6:16">
      <c r="F8418" s="63"/>
      <c r="G8418" s="62"/>
      <c r="I8418" s="61"/>
      <c r="K8418" s="62"/>
      <c r="L8418" s="62"/>
      <c r="P8418" s="61"/>
    </row>
    <row r="8419" spans="6:16">
      <c r="F8419" s="63"/>
      <c r="G8419" s="62"/>
      <c r="I8419" s="61"/>
      <c r="K8419" s="62"/>
      <c r="L8419" s="62"/>
      <c r="P8419" s="61"/>
    </row>
    <row r="8420" spans="6:16">
      <c r="F8420" s="63"/>
      <c r="G8420" s="62"/>
      <c r="I8420" s="61"/>
      <c r="K8420" s="62"/>
      <c r="L8420" s="62"/>
      <c r="P8420" s="61"/>
    </row>
    <row r="8421" spans="6:16">
      <c r="F8421" s="63"/>
      <c r="G8421" s="62"/>
      <c r="I8421" s="61"/>
      <c r="K8421" s="62"/>
      <c r="L8421" s="62"/>
      <c r="P8421" s="61"/>
    </row>
    <row r="8422" spans="6:16">
      <c r="F8422" s="63"/>
      <c r="G8422" s="62"/>
      <c r="I8422" s="61"/>
      <c r="K8422" s="62"/>
      <c r="L8422" s="62"/>
      <c r="P8422" s="61"/>
    </row>
    <row r="8423" spans="6:16">
      <c r="F8423" s="63"/>
      <c r="G8423" s="62"/>
      <c r="I8423" s="61"/>
      <c r="K8423" s="62"/>
      <c r="L8423" s="62"/>
      <c r="P8423" s="61"/>
    </row>
    <row r="8424" spans="6:16">
      <c r="F8424" s="63"/>
      <c r="G8424" s="62"/>
      <c r="I8424" s="61"/>
      <c r="K8424" s="62"/>
      <c r="L8424" s="62"/>
      <c r="P8424" s="61"/>
    </row>
    <row r="8425" spans="6:16">
      <c r="F8425" s="63"/>
      <c r="G8425" s="62"/>
      <c r="I8425" s="61"/>
      <c r="K8425" s="62"/>
      <c r="L8425" s="62"/>
      <c r="P8425" s="61"/>
    </row>
    <row r="8426" spans="6:16">
      <c r="F8426" s="63"/>
      <c r="G8426" s="62"/>
      <c r="I8426" s="61"/>
      <c r="K8426" s="62"/>
      <c r="L8426" s="62"/>
      <c r="P8426" s="61"/>
    </row>
    <row r="8427" spans="6:16">
      <c r="F8427" s="63"/>
      <c r="G8427" s="62"/>
      <c r="I8427" s="61"/>
      <c r="K8427" s="62"/>
      <c r="L8427" s="62"/>
      <c r="P8427" s="61"/>
    </row>
    <row r="8428" spans="6:16">
      <c r="F8428" s="63"/>
      <c r="G8428" s="62"/>
      <c r="I8428" s="61"/>
      <c r="K8428" s="62"/>
      <c r="L8428" s="62"/>
      <c r="P8428" s="61"/>
    </row>
    <row r="8429" spans="6:16">
      <c r="F8429" s="63"/>
      <c r="G8429" s="62"/>
      <c r="I8429" s="61"/>
      <c r="K8429" s="62"/>
      <c r="L8429" s="62"/>
      <c r="P8429" s="61"/>
    </row>
    <row r="8430" spans="6:16">
      <c r="F8430" s="63"/>
      <c r="G8430" s="62"/>
      <c r="I8430" s="61"/>
      <c r="K8430" s="62"/>
      <c r="L8430" s="62"/>
      <c r="P8430" s="61"/>
    </row>
    <row r="8431" spans="6:16">
      <c r="F8431" s="63"/>
      <c r="G8431" s="62"/>
      <c r="I8431" s="61"/>
      <c r="K8431" s="62"/>
      <c r="L8431" s="62"/>
      <c r="P8431" s="61"/>
    </row>
    <row r="8432" spans="6:16">
      <c r="F8432" s="63"/>
      <c r="G8432" s="62"/>
      <c r="I8432" s="61"/>
      <c r="K8432" s="62"/>
      <c r="L8432" s="62"/>
      <c r="P8432" s="61"/>
    </row>
    <row r="8433" spans="6:16">
      <c r="F8433" s="63"/>
      <c r="G8433" s="62"/>
      <c r="I8433" s="61"/>
      <c r="K8433" s="62"/>
      <c r="L8433" s="62"/>
      <c r="P8433" s="61"/>
    </row>
    <row r="8434" spans="6:16">
      <c r="F8434" s="63"/>
      <c r="G8434" s="62"/>
      <c r="I8434" s="61"/>
      <c r="K8434" s="62"/>
      <c r="L8434" s="62"/>
      <c r="P8434" s="61"/>
    </row>
    <row r="8435" spans="6:16">
      <c r="F8435" s="63"/>
      <c r="G8435" s="62"/>
      <c r="I8435" s="61"/>
      <c r="K8435" s="62"/>
      <c r="L8435" s="62"/>
      <c r="P8435" s="61"/>
    </row>
    <row r="8436" spans="6:16">
      <c r="F8436" s="63"/>
      <c r="G8436" s="62"/>
      <c r="I8436" s="61"/>
      <c r="K8436" s="62"/>
      <c r="L8436" s="62"/>
      <c r="P8436" s="61"/>
    </row>
    <row r="8437" spans="6:16">
      <c r="F8437" s="63"/>
      <c r="G8437" s="62"/>
      <c r="I8437" s="61"/>
      <c r="K8437" s="62"/>
      <c r="L8437" s="62"/>
      <c r="P8437" s="61"/>
    </row>
    <row r="8438" spans="6:16">
      <c r="F8438" s="63"/>
      <c r="G8438" s="62"/>
      <c r="I8438" s="61"/>
      <c r="K8438" s="62"/>
      <c r="L8438" s="62"/>
      <c r="P8438" s="61"/>
    </row>
    <row r="8439" spans="6:16">
      <c r="F8439" s="63"/>
      <c r="G8439" s="62"/>
      <c r="I8439" s="61"/>
      <c r="K8439" s="62"/>
      <c r="L8439" s="62"/>
      <c r="P8439" s="61"/>
    </row>
    <row r="8440" spans="6:16">
      <c r="F8440" s="63"/>
      <c r="G8440" s="62"/>
      <c r="I8440" s="61"/>
      <c r="K8440" s="62"/>
      <c r="L8440" s="62"/>
      <c r="P8440" s="61"/>
    </row>
    <row r="8441" spans="6:16">
      <c r="F8441" s="63"/>
      <c r="G8441" s="62"/>
      <c r="I8441" s="61"/>
      <c r="K8441" s="62"/>
      <c r="L8441" s="62"/>
      <c r="P8441" s="61"/>
    </row>
    <row r="8442" spans="6:16">
      <c r="F8442" s="63"/>
      <c r="G8442" s="62"/>
      <c r="I8442" s="61"/>
      <c r="K8442" s="62"/>
      <c r="L8442" s="62"/>
      <c r="P8442" s="61"/>
    </row>
    <row r="8443" spans="6:16">
      <c r="F8443" s="63"/>
      <c r="G8443" s="62"/>
      <c r="I8443" s="61"/>
      <c r="K8443" s="62"/>
      <c r="L8443" s="62"/>
      <c r="P8443" s="61"/>
    </row>
    <row r="8444" spans="6:16">
      <c r="F8444" s="63"/>
      <c r="G8444" s="62"/>
      <c r="I8444" s="61"/>
      <c r="K8444" s="62"/>
      <c r="L8444" s="62"/>
      <c r="P8444" s="61"/>
    </row>
    <row r="8445" spans="6:16">
      <c r="F8445" s="63"/>
      <c r="G8445" s="62"/>
      <c r="I8445" s="61"/>
      <c r="K8445" s="62"/>
      <c r="L8445" s="62"/>
      <c r="P8445" s="61"/>
    </row>
    <row r="8446" spans="6:16">
      <c r="F8446" s="63"/>
      <c r="G8446" s="62"/>
      <c r="I8446" s="61"/>
      <c r="K8446" s="62"/>
      <c r="L8446" s="62"/>
      <c r="P8446" s="61"/>
    </row>
    <row r="8447" spans="6:16">
      <c r="F8447" s="63"/>
      <c r="G8447" s="62"/>
      <c r="I8447" s="61"/>
      <c r="K8447" s="62"/>
      <c r="L8447" s="62"/>
      <c r="P8447" s="61"/>
    </row>
    <row r="8448" spans="6:16">
      <c r="F8448" s="63"/>
      <c r="G8448" s="62"/>
      <c r="I8448" s="61"/>
      <c r="K8448" s="62"/>
      <c r="L8448" s="62"/>
      <c r="P8448" s="61"/>
    </row>
    <row r="8449" spans="6:16">
      <c r="F8449" s="63"/>
      <c r="G8449" s="62"/>
      <c r="I8449" s="61"/>
      <c r="K8449" s="62"/>
      <c r="L8449" s="62"/>
      <c r="P8449" s="61"/>
    </row>
    <row r="8450" spans="6:16">
      <c r="F8450" s="63"/>
      <c r="G8450" s="62"/>
      <c r="I8450" s="61"/>
      <c r="K8450" s="62"/>
      <c r="L8450" s="62"/>
      <c r="P8450" s="61"/>
    </row>
    <row r="8451" spans="6:16">
      <c r="F8451" s="63"/>
      <c r="G8451" s="62"/>
      <c r="I8451" s="61"/>
      <c r="K8451" s="62"/>
      <c r="L8451" s="62"/>
      <c r="P8451" s="61"/>
    </row>
    <row r="8452" spans="6:16">
      <c r="F8452" s="63"/>
      <c r="G8452" s="62"/>
      <c r="I8452" s="61"/>
      <c r="K8452" s="62"/>
      <c r="L8452" s="62"/>
      <c r="P8452" s="61"/>
    </row>
    <row r="8453" spans="6:16">
      <c r="F8453" s="63"/>
      <c r="G8453" s="62"/>
      <c r="I8453" s="61"/>
      <c r="K8453" s="62"/>
      <c r="L8453" s="62"/>
      <c r="P8453" s="61"/>
    </row>
    <row r="8454" spans="6:16">
      <c r="F8454" s="63"/>
      <c r="G8454" s="62"/>
      <c r="I8454" s="61"/>
      <c r="K8454" s="62"/>
      <c r="L8454" s="62"/>
      <c r="P8454" s="61"/>
    </row>
    <row r="8455" spans="6:16">
      <c r="F8455" s="63"/>
      <c r="G8455" s="62"/>
      <c r="I8455" s="61"/>
      <c r="K8455" s="62"/>
      <c r="L8455" s="62"/>
      <c r="P8455" s="61"/>
    </row>
    <row r="8456" spans="6:16">
      <c r="F8456" s="63"/>
      <c r="G8456" s="62"/>
      <c r="I8456" s="61"/>
      <c r="K8456" s="62"/>
      <c r="L8456" s="62"/>
      <c r="P8456" s="61"/>
    </row>
    <row r="8457" spans="6:16">
      <c r="F8457" s="63"/>
      <c r="G8457" s="62"/>
      <c r="I8457" s="61"/>
      <c r="K8457" s="62"/>
      <c r="L8457" s="62"/>
      <c r="P8457" s="61"/>
    </row>
    <row r="8458" spans="6:16">
      <c r="F8458" s="63"/>
      <c r="G8458" s="62"/>
      <c r="I8458" s="61"/>
      <c r="K8458" s="62"/>
      <c r="L8458" s="62"/>
      <c r="P8458" s="61"/>
    </row>
    <row r="8459" spans="6:16">
      <c r="F8459" s="63"/>
      <c r="G8459" s="62"/>
      <c r="I8459" s="61"/>
      <c r="K8459" s="62"/>
      <c r="L8459" s="62"/>
      <c r="P8459" s="61"/>
    </row>
    <row r="8460" spans="6:16">
      <c r="F8460" s="63"/>
      <c r="G8460" s="62"/>
      <c r="I8460" s="61"/>
      <c r="K8460" s="62"/>
      <c r="L8460" s="62"/>
      <c r="P8460" s="61"/>
    </row>
    <row r="8461" spans="6:16">
      <c r="F8461" s="63"/>
      <c r="G8461" s="62"/>
      <c r="I8461" s="61"/>
      <c r="K8461" s="62"/>
      <c r="L8461" s="62"/>
      <c r="P8461" s="61"/>
    </row>
    <row r="8462" spans="6:16">
      <c r="F8462" s="63"/>
      <c r="G8462" s="62"/>
      <c r="I8462" s="61"/>
      <c r="K8462" s="62"/>
      <c r="L8462" s="62"/>
      <c r="P8462" s="61"/>
    </row>
    <row r="8463" spans="6:16">
      <c r="F8463" s="63"/>
      <c r="G8463" s="62"/>
      <c r="I8463" s="61"/>
      <c r="K8463" s="62"/>
      <c r="L8463" s="62"/>
      <c r="P8463" s="61"/>
    </row>
    <row r="8464" spans="6:16">
      <c r="F8464" s="63"/>
      <c r="G8464" s="62"/>
      <c r="I8464" s="61"/>
      <c r="K8464" s="62"/>
      <c r="L8464" s="62"/>
      <c r="P8464" s="61"/>
    </row>
    <row r="8465" spans="6:16">
      <c r="F8465" s="63"/>
      <c r="G8465" s="62"/>
      <c r="I8465" s="61"/>
      <c r="K8465" s="62"/>
      <c r="L8465" s="62"/>
      <c r="P8465" s="61"/>
    </row>
    <row r="8466" spans="6:16">
      <c r="F8466" s="63"/>
      <c r="G8466" s="62"/>
      <c r="I8466" s="61"/>
      <c r="K8466" s="62"/>
      <c r="L8466" s="62"/>
      <c r="P8466" s="61"/>
    </row>
    <row r="8467" spans="6:16">
      <c r="F8467" s="63"/>
      <c r="G8467" s="62"/>
      <c r="I8467" s="61"/>
      <c r="K8467" s="62"/>
      <c r="L8467" s="62"/>
      <c r="P8467" s="61"/>
    </row>
    <row r="8468" spans="6:16">
      <c r="F8468" s="63"/>
      <c r="G8468" s="62"/>
      <c r="I8468" s="61"/>
      <c r="K8468" s="62"/>
      <c r="L8468" s="62"/>
      <c r="P8468" s="61"/>
    </row>
    <row r="8469" spans="6:16">
      <c r="F8469" s="63"/>
      <c r="G8469" s="62"/>
      <c r="I8469" s="61"/>
      <c r="K8469" s="62"/>
      <c r="L8469" s="62"/>
      <c r="P8469" s="61"/>
    </row>
    <row r="8470" spans="6:16">
      <c r="F8470" s="63"/>
      <c r="G8470" s="62"/>
      <c r="I8470" s="61"/>
      <c r="K8470" s="62"/>
      <c r="L8470" s="62"/>
      <c r="P8470" s="61"/>
    </row>
    <row r="8471" spans="6:16">
      <c r="F8471" s="63"/>
      <c r="G8471" s="62"/>
      <c r="I8471" s="61"/>
      <c r="K8471" s="62"/>
      <c r="L8471" s="62"/>
      <c r="P8471" s="61"/>
    </row>
    <row r="8472" spans="6:16">
      <c r="F8472" s="63"/>
      <c r="G8472" s="62"/>
      <c r="I8472" s="61"/>
      <c r="K8472" s="62"/>
      <c r="L8472" s="62"/>
      <c r="P8472" s="61"/>
    </row>
    <row r="8473" spans="6:16">
      <c r="F8473" s="63"/>
      <c r="G8473" s="62"/>
      <c r="I8473" s="61"/>
      <c r="K8473" s="62"/>
      <c r="L8473" s="62"/>
      <c r="P8473" s="61"/>
    </row>
    <row r="8474" spans="6:16">
      <c r="F8474" s="63"/>
      <c r="G8474" s="62"/>
      <c r="I8474" s="61"/>
      <c r="K8474" s="62"/>
      <c r="L8474" s="62"/>
      <c r="P8474" s="61"/>
    </row>
    <row r="8475" spans="6:16">
      <c r="F8475" s="63"/>
      <c r="G8475" s="62"/>
      <c r="I8475" s="61"/>
      <c r="K8475" s="62"/>
      <c r="L8475" s="62"/>
      <c r="P8475" s="61"/>
    </row>
    <row r="8476" spans="6:16">
      <c r="F8476" s="63"/>
      <c r="G8476" s="62"/>
      <c r="I8476" s="61"/>
      <c r="K8476" s="62"/>
      <c r="L8476" s="62"/>
      <c r="P8476" s="61"/>
    </row>
    <row r="8477" spans="6:16">
      <c r="F8477" s="63"/>
      <c r="G8477" s="62"/>
      <c r="I8477" s="61"/>
      <c r="K8477" s="62"/>
      <c r="L8477" s="62"/>
      <c r="P8477" s="61"/>
    </row>
    <row r="8478" spans="6:16">
      <c r="F8478" s="63"/>
      <c r="G8478" s="62"/>
      <c r="I8478" s="61"/>
      <c r="K8478" s="62"/>
      <c r="L8478" s="62"/>
      <c r="P8478" s="61"/>
    </row>
    <row r="8479" spans="6:16">
      <c r="F8479" s="63"/>
      <c r="G8479" s="62"/>
      <c r="I8479" s="61"/>
      <c r="K8479" s="62"/>
      <c r="L8479" s="62"/>
      <c r="P8479" s="61"/>
    </row>
    <row r="8480" spans="6:16">
      <c r="F8480" s="63"/>
      <c r="G8480" s="62"/>
      <c r="I8480" s="61"/>
      <c r="K8480" s="62"/>
      <c r="L8480" s="62"/>
      <c r="P8480" s="61"/>
    </row>
    <row r="8481" spans="6:16">
      <c r="F8481" s="63"/>
      <c r="G8481" s="62"/>
      <c r="I8481" s="61"/>
      <c r="K8481" s="62"/>
      <c r="L8481" s="62"/>
      <c r="P8481" s="61"/>
    </row>
    <row r="8482" spans="6:16">
      <c r="F8482" s="63"/>
      <c r="G8482" s="62"/>
      <c r="I8482" s="61"/>
      <c r="K8482" s="62"/>
      <c r="L8482" s="62"/>
      <c r="P8482" s="61"/>
    </row>
    <row r="8483" spans="6:16">
      <c r="F8483" s="63"/>
      <c r="G8483" s="62"/>
      <c r="I8483" s="61"/>
      <c r="K8483" s="62"/>
      <c r="L8483" s="62"/>
      <c r="P8483" s="61"/>
    </row>
    <row r="8484" spans="6:16">
      <c r="F8484" s="63"/>
      <c r="G8484" s="62"/>
      <c r="I8484" s="61"/>
      <c r="K8484" s="62"/>
      <c r="L8484" s="62"/>
      <c r="P8484" s="61"/>
    </row>
    <row r="8485" spans="6:16">
      <c r="F8485" s="63"/>
      <c r="G8485" s="62"/>
      <c r="I8485" s="61"/>
      <c r="K8485" s="62"/>
      <c r="L8485" s="62"/>
      <c r="P8485" s="61"/>
    </row>
    <row r="8486" spans="6:16">
      <c r="F8486" s="63"/>
      <c r="G8486" s="62"/>
      <c r="I8486" s="61"/>
      <c r="K8486" s="62"/>
      <c r="L8486" s="62"/>
      <c r="P8486" s="61"/>
    </row>
    <row r="8487" spans="6:16">
      <c r="F8487" s="63"/>
      <c r="G8487" s="62"/>
      <c r="I8487" s="61"/>
      <c r="K8487" s="62"/>
      <c r="L8487" s="62"/>
      <c r="P8487" s="61"/>
    </row>
    <row r="8488" spans="6:16">
      <c r="F8488" s="63"/>
      <c r="G8488" s="62"/>
      <c r="I8488" s="61"/>
      <c r="K8488" s="62"/>
      <c r="L8488" s="62"/>
      <c r="P8488" s="61"/>
    </row>
    <row r="8489" spans="6:16">
      <c r="F8489" s="63"/>
      <c r="G8489" s="62"/>
      <c r="I8489" s="61"/>
      <c r="K8489" s="62"/>
      <c r="L8489" s="62"/>
      <c r="P8489" s="61"/>
    </row>
    <row r="8490" spans="6:16">
      <c r="F8490" s="63"/>
      <c r="G8490" s="62"/>
      <c r="I8490" s="61"/>
      <c r="K8490" s="62"/>
      <c r="L8490" s="62"/>
      <c r="P8490" s="61"/>
    </row>
    <row r="8491" spans="6:16">
      <c r="F8491" s="63"/>
      <c r="G8491" s="62"/>
      <c r="I8491" s="61"/>
      <c r="K8491" s="62"/>
      <c r="L8491" s="62"/>
      <c r="P8491" s="61"/>
    </row>
    <row r="8492" spans="6:16">
      <c r="F8492" s="63"/>
      <c r="G8492" s="62"/>
      <c r="I8492" s="61"/>
      <c r="K8492" s="62"/>
      <c r="L8492" s="62"/>
      <c r="P8492" s="61"/>
    </row>
    <row r="8493" spans="6:16">
      <c r="F8493" s="63"/>
      <c r="G8493" s="62"/>
      <c r="I8493" s="61"/>
      <c r="K8493" s="62"/>
      <c r="L8493" s="62"/>
      <c r="P8493" s="61"/>
    </row>
    <row r="8494" spans="6:16">
      <c r="F8494" s="63"/>
      <c r="G8494" s="62"/>
      <c r="I8494" s="61"/>
      <c r="K8494" s="62"/>
      <c r="L8494" s="62"/>
      <c r="P8494" s="61"/>
    </row>
    <row r="8495" spans="6:16">
      <c r="F8495" s="63"/>
      <c r="G8495" s="62"/>
      <c r="I8495" s="61"/>
      <c r="K8495" s="62"/>
      <c r="L8495" s="62"/>
      <c r="P8495" s="61"/>
    </row>
    <row r="8496" spans="6:16">
      <c r="F8496" s="63"/>
      <c r="G8496" s="62"/>
      <c r="I8496" s="61"/>
      <c r="K8496" s="62"/>
      <c r="L8496" s="62"/>
      <c r="P8496" s="61"/>
    </row>
    <row r="8497" spans="6:16">
      <c r="F8497" s="63"/>
      <c r="G8497" s="62"/>
      <c r="I8497" s="61"/>
      <c r="K8497" s="62"/>
      <c r="L8497" s="62"/>
      <c r="P8497" s="61"/>
    </row>
    <row r="8498" spans="6:16">
      <c r="F8498" s="63"/>
      <c r="G8498" s="62"/>
      <c r="I8498" s="61"/>
      <c r="K8498" s="62"/>
      <c r="L8498" s="62"/>
      <c r="P8498" s="61"/>
    </row>
    <row r="8499" spans="6:16">
      <c r="F8499" s="63"/>
      <c r="G8499" s="62"/>
      <c r="I8499" s="61"/>
      <c r="K8499" s="62"/>
      <c r="L8499" s="62"/>
      <c r="P8499" s="61"/>
    </row>
    <row r="8500" spans="6:16">
      <c r="F8500" s="63"/>
      <c r="G8500" s="62"/>
      <c r="I8500" s="61"/>
      <c r="K8500" s="62"/>
      <c r="L8500" s="62"/>
      <c r="P8500" s="61"/>
    </row>
    <row r="8501" spans="6:16">
      <c r="F8501" s="63"/>
      <c r="G8501" s="62"/>
      <c r="I8501" s="61"/>
      <c r="K8501" s="62"/>
      <c r="L8501" s="62"/>
      <c r="P8501" s="61"/>
    </row>
    <row r="8502" spans="6:16">
      <c r="F8502" s="63"/>
      <c r="G8502" s="62"/>
      <c r="I8502" s="61"/>
      <c r="K8502" s="62"/>
      <c r="L8502" s="62"/>
      <c r="P8502" s="61"/>
    </row>
    <row r="8503" spans="6:16">
      <c r="F8503" s="63"/>
      <c r="G8503" s="62"/>
      <c r="I8503" s="61"/>
      <c r="K8503" s="62"/>
      <c r="L8503" s="62"/>
      <c r="P8503" s="61"/>
    </row>
    <row r="8504" spans="6:16">
      <c r="F8504" s="63"/>
      <c r="G8504" s="62"/>
      <c r="I8504" s="61"/>
      <c r="K8504" s="62"/>
      <c r="L8504" s="62"/>
      <c r="P8504" s="61"/>
    </row>
    <row r="8505" spans="6:16">
      <c r="F8505" s="63"/>
      <c r="G8505" s="62"/>
      <c r="I8505" s="61"/>
      <c r="K8505" s="62"/>
      <c r="L8505" s="62"/>
      <c r="P8505" s="61"/>
    </row>
    <row r="8506" spans="6:16">
      <c r="F8506" s="63"/>
      <c r="G8506" s="62"/>
      <c r="I8506" s="61"/>
      <c r="K8506" s="62"/>
      <c r="L8506" s="62"/>
      <c r="P8506" s="61"/>
    </row>
    <row r="8507" spans="6:16">
      <c r="F8507" s="63"/>
      <c r="G8507" s="62"/>
      <c r="I8507" s="61"/>
      <c r="K8507" s="62"/>
      <c r="L8507" s="62"/>
      <c r="P8507" s="61"/>
    </row>
    <row r="8508" spans="6:16">
      <c r="F8508" s="63"/>
      <c r="G8508" s="62"/>
      <c r="I8508" s="61"/>
      <c r="K8508" s="62"/>
      <c r="L8508" s="62"/>
      <c r="P8508" s="61"/>
    </row>
    <row r="8509" spans="6:16">
      <c r="F8509" s="63"/>
      <c r="G8509" s="62"/>
      <c r="I8509" s="61"/>
      <c r="K8509" s="62"/>
      <c r="L8509" s="62"/>
      <c r="P8509" s="61"/>
    </row>
    <row r="8510" spans="6:16">
      <c r="F8510" s="63"/>
      <c r="G8510" s="62"/>
      <c r="I8510" s="61"/>
      <c r="K8510" s="62"/>
      <c r="L8510" s="62"/>
      <c r="P8510" s="61"/>
    </row>
    <row r="8511" spans="6:16">
      <c r="F8511" s="63"/>
      <c r="G8511" s="62"/>
      <c r="I8511" s="61"/>
      <c r="K8511" s="62"/>
      <c r="L8511" s="62"/>
      <c r="P8511" s="61"/>
    </row>
    <row r="8512" spans="6:16">
      <c r="F8512" s="63"/>
      <c r="G8512" s="62"/>
      <c r="I8512" s="61"/>
      <c r="K8512" s="62"/>
      <c r="L8512" s="62"/>
      <c r="P8512" s="61"/>
    </row>
    <row r="8513" spans="6:16">
      <c r="F8513" s="63"/>
      <c r="G8513" s="62"/>
      <c r="I8513" s="61"/>
      <c r="K8513" s="62"/>
      <c r="L8513" s="62"/>
      <c r="P8513" s="61"/>
    </row>
    <row r="8514" spans="6:16">
      <c r="F8514" s="63"/>
      <c r="G8514" s="62"/>
      <c r="I8514" s="61"/>
      <c r="K8514" s="62"/>
      <c r="L8514" s="62"/>
      <c r="P8514" s="61"/>
    </row>
    <row r="8515" spans="6:16">
      <c r="F8515" s="63"/>
      <c r="G8515" s="62"/>
      <c r="I8515" s="61"/>
      <c r="K8515" s="62"/>
      <c r="L8515" s="62"/>
      <c r="P8515" s="61"/>
    </row>
    <row r="8516" spans="6:16">
      <c r="F8516" s="63"/>
      <c r="G8516" s="62"/>
      <c r="I8516" s="61"/>
      <c r="K8516" s="62"/>
      <c r="L8516" s="62"/>
      <c r="P8516" s="61"/>
    </row>
    <row r="8517" spans="6:16">
      <c r="F8517" s="63"/>
      <c r="G8517" s="62"/>
      <c r="I8517" s="61"/>
      <c r="K8517" s="62"/>
      <c r="L8517" s="62"/>
      <c r="P8517" s="61"/>
    </row>
    <row r="8518" spans="6:16">
      <c r="F8518" s="63"/>
      <c r="G8518" s="62"/>
      <c r="I8518" s="61"/>
      <c r="K8518" s="62"/>
      <c r="L8518" s="62"/>
      <c r="P8518" s="61"/>
    </row>
    <row r="8519" spans="6:16">
      <c r="F8519" s="63"/>
      <c r="G8519" s="62"/>
      <c r="I8519" s="61"/>
      <c r="K8519" s="62"/>
      <c r="L8519" s="62"/>
      <c r="P8519" s="61"/>
    </row>
    <row r="8520" spans="6:16">
      <c r="F8520" s="63"/>
      <c r="G8520" s="62"/>
      <c r="I8520" s="61"/>
      <c r="K8520" s="62"/>
      <c r="L8520" s="62"/>
      <c r="P8520" s="61"/>
    </row>
    <row r="8521" spans="6:16">
      <c r="F8521" s="63"/>
      <c r="G8521" s="62"/>
      <c r="I8521" s="61"/>
      <c r="K8521" s="62"/>
      <c r="L8521" s="62"/>
      <c r="P8521" s="61"/>
    </row>
    <row r="8522" spans="6:16">
      <c r="F8522" s="63"/>
      <c r="G8522" s="62"/>
      <c r="I8522" s="61"/>
      <c r="K8522" s="62"/>
      <c r="L8522" s="62"/>
      <c r="P8522" s="61"/>
    </row>
    <row r="8523" spans="6:16">
      <c r="F8523" s="63"/>
      <c r="G8523" s="62"/>
      <c r="I8523" s="61"/>
      <c r="K8523" s="62"/>
      <c r="L8523" s="62"/>
      <c r="P8523" s="61"/>
    </row>
    <row r="8524" spans="6:16">
      <c r="F8524" s="63"/>
      <c r="G8524" s="62"/>
      <c r="I8524" s="61"/>
      <c r="K8524" s="62"/>
      <c r="L8524" s="62"/>
      <c r="P8524" s="61"/>
    </row>
    <row r="8525" spans="6:16">
      <c r="F8525" s="63"/>
      <c r="G8525" s="62"/>
      <c r="I8525" s="61"/>
      <c r="K8525" s="62"/>
      <c r="L8525" s="62"/>
      <c r="P8525" s="61"/>
    </row>
    <row r="8526" spans="6:16">
      <c r="F8526" s="63"/>
      <c r="G8526" s="62"/>
      <c r="I8526" s="61"/>
      <c r="K8526" s="62"/>
      <c r="L8526" s="62"/>
      <c r="P8526" s="61"/>
    </row>
    <row r="8527" spans="6:16">
      <c r="F8527" s="63"/>
      <c r="G8527" s="62"/>
      <c r="I8527" s="61"/>
      <c r="K8527" s="62"/>
      <c r="L8527" s="62"/>
      <c r="P8527" s="61"/>
    </row>
    <row r="8528" spans="6:16">
      <c r="F8528" s="63"/>
      <c r="G8528" s="62"/>
      <c r="I8528" s="61"/>
      <c r="K8528" s="62"/>
      <c r="L8528" s="62"/>
      <c r="P8528" s="61"/>
    </row>
    <row r="8529" spans="6:16">
      <c r="F8529" s="63"/>
      <c r="G8529" s="62"/>
      <c r="I8529" s="61"/>
      <c r="K8529" s="62"/>
      <c r="L8529" s="62"/>
      <c r="P8529" s="61"/>
    </row>
    <row r="8530" spans="6:16">
      <c r="F8530" s="63"/>
      <c r="G8530" s="62"/>
      <c r="I8530" s="61"/>
      <c r="K8530" s="62"/>
      <c r="L8530" s="62"/>
      <c r="P8530" s="61"/>
    </row>
    <row r="8531" spans="6:16">
      <c r="F8531" s="63"/>
      <c r="G8531" s="62"/>
      <c r="I8531" s="61"/>
      <c r="K8531" s="62"/>
      <c r="L8531" s="62"/>
      <c r="P8531" s="61"/>
    </row>
    <row r="8532" spans="6:16">
      <c r="F8532" s="63"/>
      <c r="G8532" s="62"/>
      <c r="I8532" s="61"/>
      <c r="K8532" s="62"/>
      <c r="L8532" s="62"/>
      <c r="P8532" s="61"/>
    </row>
    <row r="8533" spans="6:16">
      <c r="F8533" s="63"/>
      <c r="G8533" s="62"/>
      <c r="I8533" s="61"/>
      <c r="K8533" s="62"/>
      <c r="L8533" s="62"/>
      <c r="P8533" s="61"/>
    </row>
    <row r="8534" spans="6:16">
      <c r="F8534" s="63"/>
      <c r="G8534" s="62"/>
      <c r="I8534" s="61"/>
      <c r="K8534" s="62"/>
      <c r="L8534" s="62"/>
      <c r="P8534" s="61"/>
    </row>
    <row r="8535" spans="6:16">
      <c r="F8535" s="63"/>
      <c r="G8535" s="62"/>
      <c r="I8535" s="61"/>
      <c r="K8535" s="62"/>
      <c r="L8535" s="62"/>
      <c r="P8535" s="61"/>
    </row>
    <row r="8536" spans="6:16">
      <c r="F8536" s="63"/>
      <c r="G8536" s="62"/>
      <c r="I8536" s="61"/>
      <c r="K8536" s="62"/>
      <c r="L8536" s="62"/>
      <c r="P8536" s="61"/>
    </row>
    <row r="8537" spans="6:16">
      <c r="F8537" s="63"/>
      <c r="G8537" s="62"/>
      <c r="I8537" s="61"/>
      <c r="K8537" s="62"/>
      <c r="L8537" s="62"/>
      <c r="P8537" s="61"/>
    </row>
    <row r="8538" spans="6:16">
      <c r="F8538" s="63"/>
      <c r="G8538" s="62"/>
      <c r="I8538" s="61"/>
      <c r="K8538" s="62"/>
      <c r="L8538" s="62"/>
      <c r="P8538" s="61"/>
    </row>
    <row r="8539" spans="6:16">
      <c r="F8539" s="63"/>
      <c r="G8539" s="62"/>
      <c r="I8539" s="61"/>
      <c r="K8539" s="62"/>
      <c r="L8539" s="62"/>
      <c r="P8539" s="61"/>
    </row>
    <row r="8540" spans="6:16">
      <c r="F8540" s="63"/>
      <c r="G8540" s="62"/>
      <c r="I8540" s="61"/>
      <c r="K8540" s="62"/>
      <c r="L8540" s="62"/>
      <c r="P8540" s="61"/>
    </row>
    <row r="8541" spans="6:16">
      <c r="F8541" s="63"/>
      <c r="G8541" s="62"/>
      <c r="I8541" s="61"/>
      <c r="K8541" s="62"/>
      <c r="L8541" s="62"/>
      <c r="P8541" s="61"/>
    </row>
    <row r="8542" spans="6:16">
      <c r="F8542" s="63"/>
      <c r="G8542" s="62"/>
      <c r="I8542" s="61"/>
      <c r="K8542" s="62"/>
      <c r="L8542" s="62"/>
      <c r="P8542" s="61"/>
    </row>
    <row r="8543" spans="6:16">
      <c r="F8543" s="63"/>
      <c r="G8543" s="62"/>
      <c r="I8543" s="61"/>
      <c r="K8543" s="62"/>
      <c r="L8543" s="62"/>
      <c r="P8543" s="61"/>
    </row>
    <row r="8544" spans="6:16">
      <c r="F8544" s="63"/>
      <c r="G8544" s="62"/>
      <c r="I8544" s="61"/>
      <c r="K8544" s="62"/>
      <c r="L8544" s="62"/>
      <c r="P8544" s="61"/>
    </row>
    <row r="8545" spans="6:16">
      <c r="F8545" s="63"/>
      <c r="G8545" s="62"/>
      <c r="I8545" s="61"/>
      <c r="K8545" s="62"/>
      <c r="L8545" s="62"/>
      <c r="P8545" s="61"/>
    </row>
    <row r="8546" spans="6:16">
      <c r="F8546" s="63"/>
      <c r="G8546" s="62"/>
      <c r="I8546" s="61"/>
      <c r="K8546" s="62"/>
      <c r="L8546" s="62"/>
      <c r="P8546" s="61"/>
    </row>
    <row r="8547" spans="6:16">
      <c r="F8547" s="63"/>
      <c r="G8547" s="62"/>
      <c r="I8547" s="61"/>
      <c r="K8547" s="62"/>
      <c r="L8547" s="62"/>
      <c r="P8547" s="61"/>
    </row>
    <row r="8548" spans="6:16">
      <c r="F8548" s="63"/>
      <c r="G8548" s="62"/>
      <c r="I8548" s="61"/>
      <c r="K8548" s="62"/>
      <c r="L8548" s="62"/>
      <c r="P8548" s="61"/>
    </row>
    <row r="8549" spans="6:16">
      <c r="F8549" s="63"/>
      <c r="G8549" s="62"/>
      <c r="I8549" s="61"/>
      <c r="K8549" s="62"/>
      <c r="L8549" s="62"/>
      <c r="P8549" s="61"/>
    </row>
    <row r="8550" spans="6:16">
      <c r="F8550" s="63"/>
      <c r="G8550" s="62"/>
      <c r="I8550" s="61"/>
      <c r="K8550" s="62"/>
      <c r="L8550" s="62"/>
      <c r="P8550" s="61"/>
    </row>
    <row r="8551" spans="6:16">
      <c r="F8551" s="63"/>
      <c r="G8551" s="62"/>
      <c r="I8551" s="61"/>
      <c r="K8551" s="62"/>
      <c r="L8551" s="62"/>
      <c r="P8551" s="61"/>
    </row>
    <row r="8552" spans="6:16">
      <c r="F8552" s="63"/>
      <c r="G8552" s="62"/>
      <c r="I8552" s="61"/>
      <c r="K8552" s="62"/>
      <c r="L8552" s="62"/>
      <c r="P8552" s="61"/>
    </row>
    <row r="8553" spans="6:16">
      <c r="F8553" s="63"/>
      <c r="G8553" s="62"/>
      <c r="I8553" s="61"/>
      <c r="K8553" s="62"/>
      <c r="L8553" s="62"/>
      <c r="P8553" s="61"/>
    </row>
    <row r="8554" spans="6:16">
      <c r="F8554" s="63"/>
      <c r="G8554" s="62"/>
      <c r="I8554" s="61"/>
      <c r="K8554" s="62"/>
      <c r="L8554" s="62"/>
      <c r="P8554" s="61"/>
    </row>
    <row r="8555" spans="6:16">
      <c r="F8555" s="63"/>
      <c r="G8555" s="62"/>
      <c r="I8555" s="61"/>
      <c r="K8555" s="62"/>
      <c r="L8555" s="62"/>
      <c r="P8555" s="61"/>
    </row>
    <row r="8556" spans="6:16">
      <c r="F8556" s="63"/>
      <c r="G8556" s="62"/>
      <c r="I8556" s="61"/>
      <c r="K8556" s="62"/>
      <c r="L8556" s="62"/>
      <c r="P8556" s="61"/>
    </row>
    <row r="8557" spans="6:16">
      <c r="F8557" s="63"/>
      <c r="G8557" s="62"/>
      <c r="I8557" s="61"/>
      <c r="K8557" s="62"/>
      <c r="L8557" s="62"/>
      <c r="P8557" s="61"/>
    </row>
    <row r="8558" spans="6:16">
      <c r="F8558" s="63"/>
      <c r="G8558" s="62"/>
      <c r="I8558" s="61"/>
      <c r="K8558" s="62"/>
      <c r="L8558" s="62"/>
      <c r="P8558" s="61"/>
    </row>
    <row r="8559" spans="6:16">
      <c r="F8559" s="63"/>
      <c r="G8559" s="62"/>
      <c r="I8559" s="61"/>
      <c r="K8559" s="62"/>
      <c r="L8559" s="62"/>
      <c r="P8559" s="61"/>
    </row>
    <row r="8560" spans="6:16">
      <c r="F8560" s="63"/>
      <c r="G8560" s="62"/>
      <c r="I8560" s="61"/>
      <c r="K8560" s="62"/>
      <c r="L8560" s="62"/>
      <c r="P8560" s="61"/>
    </row>
    <row r="8561" spans="6:16">
      <c r="F8561" s="63"/>
      <c r="G8561" s="62"/>
      <c r="I8561" s="61"/>
      <c r="K8561" s="62"/>
      <c r="L8561" s="62"/>
      <c r="P8561" s="61"/>
    </row>
    <row r="8562" spans="6:16">
      <c r="F8562" s="63"/>
      <c r="G8562" s="62"/>
      <c r="I8562" s="61"/>
      <c r="K8562" s="62"/>
      <c r="L8562" s="62"/>
      <c r="P8562" s="61"/>
    </row>
    <row r="8563" spans="6:16">
      <c r="F8563" s="63"/>
      <c r="G8563" s="62"/>
      <c r="I8563" s="61"/>
      <c r="K8563" s="62"/>
      <c r="L8563" s="62"/>
      <c r="P8563" s="61"/>
    </row>
    <row r="8564" spans="6:16">
      <c r="F8564" s="63"/>
      <c r="G8564" s="62"/>
      <c r="I8564" s="61"/>
      <c r="K8564" s="62"/>
      <c r="L8564" s="62"/>
      <c r="P8564" s="61"/>
    </row>
    <row r="8565" spans="6:16">
      <c r="F8565" s="63"/>
      <c r="G8565" s="62"/>
      <c r="I8565" s="61"/>
      <c r="K8565" s="62"/>
      <c r="L8565" s="62"/>
      <c r="P8565" s="61"/>
    </row>
    <row r="8566" spans="6:16">
      <c r="F8566" s="63"/>
      <c r="G8566" s="62"/>
      <c r="I8566" s="61"/>
      <c r="K8566" s="62"/>
      <c r="L8566" s="62"/>
      <c r="P8566" s="61"/>
    </row>
    <row r="8567" spans="6:16">
      <c r="F8567" s="63"/>
      <c r="G8567" s="62"/>
      <c r="I8567" s="61"/>
      <c r="K8567" s="62"/>
      <c r="L8567" s="62"/>
      <c r="P8567" s="61"/>
    </row>
    <row r="8568" spans="6:16">
      <c r="F8568" s="63"/>
      <c r="G8568" s="62"/>
      <c r="I8568" s="61"/>
      <c r="K8568" s="62"/>
      <c r="L8568" s="62"/>
      <c r="P8568" s="61"/>
    </row>
    <row r="8569" spans="6:16">
      <c r="F8569" s="63"/>
      <c r="G8569" s="62"/>
      <c r="I8569" s="61"/>
      <c r="K8569" s="62"/>
      <c r="L8569" s="62"/>
      <c r="P8569" s="61"/>
    </row>
    <row r="8570" spans="6:16">
      <c r="F8570" s="63"/>
      <c r="G8570" s="62"/>
      <c r="I8570" s="61"/>
      <c r="K8570" s="62"/>
      <c r="L8570" s="62"/>
      <c r="P8570" s="61"/>
    </row>
    <row r="8571" spans="6:16">
      <c r="F8571" s="63"/>
      <c r="G8571" s="62"/>
      <c r="I8571" s="61"/>
      <c r="K8571" s="62"/>
      <c r="L8571" s="62"/>
      <c r="P8571" s="61"/>
    </row>
    <row r="8572" spans="6:16">
      <c r="F8572" s="63"/>
      <c r="G8572" s="62"/>
      <c r="I8572" s="61"/>
      <c r="K8572" s="62"/>
      <c r="L8572" s="62"/>
      <c r="P8572" s="61"/>
    </row>
    <row r="8573" spans="6:16">
      <c r="F8573" s="63"/>
      <c r="G8573" s="62"/>
      <c r="I8573" s="61"/>
      <c r="K8573" s="62"/>
      <c r="L8573" s="62"/>
      <c r="P8573" s="61"/>
    </row>
    <row r="8574" spans="6:16">
      <c r="F8574" s="63"/>
      <c r="G8574" s="62"/>
      <c r="I8574" s="61"/>
      <c r="K8574" s="62"/>
      <c r="L8574" s="62"/>
      <c r="P8574" s="61"/>
    </row>
    <row r="8575" spans="6:16">
      <c r="F8575" s="63"/>
      <c r="G8575" s="62"/>
      <c r="I8575" s="61"/>
      <c r="K8575" s="62"/>
      <c r="L8575" s="62"/>
      <c r="P8575" s="61"/>
    </row>
    <row r="8576" spans="6:16">
      <c r="F8576" s="63"/>
      <c r="G8576" s="62"/>
      <c r="I8576" s="61"/>
      <c r="K8576" s="62"/>
      <c r="L8576" s="62"/>
      <c r="P8576" s="61"/>
    </row>
    <row r="8577" spans="6:16">
      <c r="F8577" s="63"/>
      <c r="G8577" s="62"/>
      <c r="I8577" s="61"/>
      <c r="K8577" s="62"/>
      <c r="L8577" s="62"/>
      <c r="P8577" s="61"/>
    </row>
    <row r="8578" spans="6:16">
      <c r="F8578" s="63"/>
      <c r="G8578" s="62"/>
      <c r="I8578" s="61"/>
      <c r="K8578" s="62"/>
      <c r="L8578" s="62"/>
      <c r="P8578" s="61"/>
    </row>
    <row r="8579" spans="6:16">
      <c r="F8579" s="63"/>
      <c r="G8579" s="62"/>
      <c r="I8579" s="61"/>
      <c r="K8579" s="62"/>
      <c r="L8579" s="62"/>
      <c r="P8579" s="61"/>
    </row>
    <row r="8580" spans="6:16">
      <c r="F8580" s="63"/>
      <c r="G8580" s="62"/>
      <c r="I8580" s="61"/>
      <c r="K8580" s="62"/>
      <c r="L8580" s="62"/>
      <c r="P8580" s="61"/>
    </row>
    <row r="8581" spans="6:16">
      <c r="F8581" s="63"/>
      <c r="G8581" s="62"/>
      <c r="I8581" s="61"/>
      <c r="K8581" s="62"/>
      <c r="L8581" s="62"/>
      <c r="P8581" s="61"/>
    </row>
    <row r="8582" spans="6:16">
      <c r="F8582" s="63"/>
      <c r="G8582" s="62"/>
      <c r="I8582" s="61"/>
      <c r="K8582" s="62"/>
      <c r="L8582" s="62"/>
      <c r="P8582" s="61"/>
    </row>
    <row r="8583" spans="6:16">
      <c r="F8583" s="63"/>
      <c r="G8583" s="62"/>
      <c r="I8583" s="61"/>
      <c r="K8583" s="62"/>
      <c r="L8583" s="62"/>
      <c r="P8583" s="61"/>
    </row>
    <row r="8584" spans="6:16">
      <c r="F8584" s="63"/>
      <c r="G8584" s="62"/>
      <c r="I8584" s="61"/>
      <c r="K8584" s="62"/>
      <c r="L8584" s="62"/>
      <c r="P8584" s="61"/>
    </row>
    <row r="8585" spans="6:16">
      <c r="F8585" s="63"/>
      <c r="G8585" s="62"/>
      <c r="I8585" s="61"/>
      <c r="K8585" s="62"/>
      <c r="L8585" s="62"/>
      <c r="P8585" s="61"/>
    </row>
    <row r="8586" spans="6:16">
      <c r="F8586" s="63"/>
      <c r="G8586" s="62"/>
      <c r="I8586" s="61"/>
      <c r="K8586" s="62"/>
      <c r="L8586" s="62"/>
      <c r="P8586" s="61"/>
    </row>
    <row r="8587" spans="6:16">
      <c r="F8587" s="63"/>
      <c r="G8587" s="62"/>
      <c r="I8587" s="61"/>
      <c r="K8587" s="62"/>
      <c r="L8587" s="62"/>
      <c r="P8587" s="61"/>
    </row>
    <row r="8588" spans="6:16">
      <c r="F8588" s="63"/>
      <c r="G8588" s="62"/>
      <c r="I8588" s="61"/>
      <c r="K8588" s="62"/>
      <c r="L8588" s="62"/>
      <c r="P8588" s="61"/>
    </row>
    <row r="8589" spans="6:16">
      <c r="F8589" s="63"/>
      <c r="G8589" s="62"/>
      <c r="I8589" s="61"/>
      <c r="K8589" s="62"/>
      <c r="L8589" s="62"/>
      <c r="P8589" s="61"/>
    </row>
    <row r="8590" spans="6:16">
      <c r="F8590" s="63"/>
      <c r="G8590" s="62"/>
      <c r="I8590" s="61"/>
      <c r="K8590" s="62"/>
      <c r="L8590" s="62"/>
      <c r="P8590" s="61"/>
    </row>
    <row r="8591" spans="6:16">
      <c r="F8591" s="63"/>
      <c r="G8591" s="62"/>
      <c r="I8591" s="61"/>
      <c r="K8591" s="62"/>
      <c r="L8591" s="62"/>
      <c r="P8591" s="61"/>
    </row>
    <row r="8592" spans="6:16">
      <c r="F8592" s="63"/>
      <c r="G8592" s="62"/>
      <c r="I8592" s="61"/>
      <c r="K8592" s="62"/>
      <c r="L8592" s="62"/>
      <c r="P8592" s="61"/>
    </row>
    <row r="8593" spans="6:16">
      <c r="F8593" s="63"/>
      <c r="G8593" s="62"/>
      <c r="I8593" s="61"/>
      <c r="K8593" s="62"/>
      <c r="L8593" s="62"/>
      <c r="P8593" s="61"/>
    </row>
    <row r="8594" spans="6:16">
      <c r="F8594" s="63"/>
      <c r="G8594" s="62"/>
      <c r="I8594" s="61"/>
      <c r="K8594" s="62"/>
      <c r="L8594" s="62"/>
      <c r="P8594" s="61"/>
    </row>
    <row r="8595" spans="6:16">
      <c r="F8595" s="63"/>
      <c r="G8595" s="62"/>
      <c r="I8595" s="61"/>
      <c r="K8595" s="62"/>
      <c r="L8595" s="62"/>
      <c r="P8595" s="61"/>
    </row>
    <row r="8596" spans="6:16">
      <c r="F8596" s="63"/>
      <c r="G8596" s="62"/>
      <c r="I8596" s="61"/>
      <c r="K8596" s="62"/>
      <c r="L8596" s="62"/>
      <c r="P8596" s="61"/>
    </row>
    <row r="8597" spans="6:16">
      <c r="F8597" s="63"/>
      <c r="G8597" s="62"/>
      <c r="I8597" s="61"/>
      <c r="K8597" s="62"/>
      <c r="L8597" s="62"/>
      <c r="P8597" s="61"/>
    </row>
    <row r="8598" spans="6:16">
      <c r="F8598" s="63"/>
      <c r="G8598" s="62"/>
      <c r="I8598" s="61"/>
      <c r="K8598" s="62"/>
      <c r="L8598" s="62"/>
      <c r="P8598" s="61"/>
    </row>
    <row r="8599" spans="6:16">
      <c r="F8599" s="63"/>
      <c r="G8599" s="62"/>
      <c r="I8599" s="61"/>
      <c r="K8599" s="62"/>
      <c r="L8599" s="62"/>
      <c r="P8599" s="61"/>
    </row>
    <row r="8600" spans="6:16">
      <c r="F8600" s="63"/>
      <c r="G8600" s="62"/>
      <c r="I8600" s="61"/>
      <c r="K8600" s="62"/>
      <c r="L8600" s="62"/>
      <c r="P8600" s="61"/>
    </row>
    <row r="8601" spans="6:16">
      <c r="F8601" s="63"/>
      <c r="G8601" s="62"/>
      <c r="I8601" s="61"/>
      <c r="K8601" s="62"/>
      <c r="L8601" s="62"/>
      <c r="P8601" s="61"/>
    </row>
    <row r="8602" spans="6:16">
      <c r="F8602" s="63"/>
      <c r="G8602" s="62"/>
      <c r="I8602" s="61"/>
      <c r="K8602" s="62"/>
      <c r="L8602" s="62"/>
      <c r="P8602" s="61"/>
    </row>
    <row r="8603" spans="6:16">
      <c r="F8603" s="63"/>
      <c r="G8603" s="62"/>
      <c r="I8603" s="61"/>
      <c r="K8603" s="62"/>
      <c r="L8603" s="62"/>
      <c r="P8603" s="61"/>
    </row>
    <row r="8604" spans="6:16">
      <c r="F8604" s="63"/>
      <c r="G8604" s="62"/>
      <c r="I8604" s="61"/>
      <c r="K8604" s="62"/>
      <c r="L8604" s="62"/>
      <c r="P8604" s="61"/>
    </row>
    <row r="8605" spans="6:16">
      <c r="F8605" s="63"/>
      <c r="G8605" s="62"/>
      <c r="I8605" s="61"/>
      <c r="K8605" s="62"/>
      <c r="L8605" s="62"/>
      <c r="P8605" s="61"/>
    </row>
    <row r="8606" spans="6:16">
      <c r="F8606" s="63"/>
      <c r="G8606" s="62"/>
      <c r="I8606" s="61"/>
      <c r="K8606" s="62"/>
      <c r="L8606" s="62"/>
      <c r="P8606" s="61"/>
    </row>
    <row r="8607" spans="6:16">
      <c r="F8607" s="63"/>
      <c r="G8607" s="62"/>
      <c r="I8607" s="61"/>
      <c r="K8607" s="62"/>
      <c r="L8607" s="62"/>
      <c r="P8607" s="61"/>
    </row>
    <row r="8608" spans="6:16">
      <c r="F8608" s="63"/>
      <c r="G8608" s="62"/>
      <c r="I8608" s="61"/>
      <c r="K8608" s="62"/>
      <c r="L8608" s="62"/>
      <c r="P8608" s="61"/>
    </row>
    <row r="8609" spans="6:16">
      <c r="F8609" s="63"/>
      <c r="G8609" s="62"/>
      <c r="I8609" s="61"/>
      <c r="K8609" s="62"/>
      <c r="L8609" s="62"/>
      <c r="P8609" s="61"/>
    </row>
    <row r="8610" spans="6:16">
      <c r="F8610" s="63"/>
      <c r="G8610" s="62"/>
      <c r="I8610" s="61"/>
      <c r="K8610" s="62"/>
      <c r="L8610" s="62"/>
      <c r="P8610" s="61"/>
    </row>
    <row r="8611" spans="6:16">
      <c r="F8611" s="63"/>
      <c r="G8611" s="62"/>
      <c r="I8611" s="61"/>
      <c r="K8611" s="62"/>
      <c r="L8611" s="62"/>
      <c r="P8611" s="61"/>
    </row>
    <row r="8612" spans="6:16">
      <c r="F8612" s="63"/>
      <c r="G8612" s="62"/>
      <c r="I8612" s="61"/>
      <c r="K8612" s="62"/>
      <c r="L8612" s="62"/>
      <c r="P8612" s="61"/>
    </row>
    <row r="8613" spans="6:16">
      <c r="F8613" s="63"/>
      <c r="G8613" s="62"/>
      <c r="I8613" s="61"/>
      <c r="K8613" s="62"/>
      <c r="L8613" s="62"/>
      <c r="P8613" s="61"/>
    </row>
    <row r="8614" spans="6:16">
      <c r="F8614" s="63"/>
      <c r="G8614" s="62"/>
      <c r="I8614" s="61"/>
      <c r="K8614" s="62"/>
      <c r="L8614" s="62"/>
      <c r="P8614" s="61"/>
    </row>
    <row r="8615" spans="6:16">
      <c r="F8615" s="63"/>
      <c r="G8615" s="62"/>
      <c r="I8615" s="61"/>
      <c r="K8615" s="62"/>
      <c r="L8615" s="62"/>
      <c r="P8615" s="61"/>
    </row>
    <row r="8616" spans="6:16">
      <c r="F8616" s="63"/>
      <c r="G8616" s="62"/>
      <c r="I8616" s="61"/>
      <c r="K8616" s="62"/>
      <c r="L8616" s="62"/>
      <c r="P8616" s="61"/>
    </row>
    <row r="8617" spans="6:16">
      <c r="F8617" s="63"/>
      <c r="G8617" s="62"/>
      <c r="I8617" s="61"/>
      <c r="K8617" s="62"/>
      <c r="L8617" s="62"/>
      <c r="P8617" s="61"/>
    </row>
    <row r="8618" spans="6:16">
      <c r="F8618" s="63"/>
      <c r="G8618" s="62"/>
      <c r="I8618" s="61"/>
      <c r="K8618" s="62"/>
      <c r="L8618" s="62"/>
      <c r="P8618" s="61"/>
    </row>
    <row r="8619" spans="6:16">
      <c r="F8619" s="63"/>
      <c r="G8619" s="62"/>
      <c r="I8619" s="61"/>
      <c r="K8619" s="62"/>
      <c r="L8619" s="62"/>
      <c r="P8619" s="61"/>
    </row>
    <row r="8620" spans="6:16">
      <c r="F8620" s="63"/>
      <c r="G8620" s="62"/>
      <c r="I8620" s="61"/>
      <c r="K8620" s="62"/>
      <c r="L8620" s="62"/>
      <c r="P8620" s="61"/>
    </row>
    <row r="8621" spans="6:16">
      <c r="F8621" s="63"/>
      <c r="G8621" s="62"/>
      <c r="I8621" s="61"/>
      <c r="K8621" s="62"/>
      <c r="L8621" s="62"/>
      <c r="P8621" s="61"/>
    </row>
    <row r="8622" spans="6:16">
      <c r="F8622" s="63"/>
      <c r="G8622" s="62"/>
      <c r="I8622" s="61"/>
      <c r="K8622" s="62"/>
      <c r="L8622" s="62"/>
      <c r="P8622" s="61"/>
    </row>
    <row r="8623" spans="6:16">
      <c r="F8623" s="63"/>
      <c r="G8623" s="62"/>
      <c r="I8623" s="61"/>
      <c r="K8623" s="62"/>
      <c r="L8623" s="62"/>
      <c r="P8623" s="61"/>
    </row>
    <row r="8624" spans="6:16">
      <c r="F8624" s="63"/>
      <c r="G8624" s="62"/>
      <c r="I8624" s="61"/>
      <c r="K8624" s="62"/>
      <c r="L8624" s="62"/>
      <c r="P8624" s="61"/>
    </row>
    <row r="8625" spans="6:16">
      <c r="F8625" s="63"/>
      <c r="G8625" s="62"/>
      <c r="I8625" s="61"/>
      <c r="K8625" s="62"/>
      <c r="L8625" s="62"/>
      <c r="P8625" s="61"/>
    </row>
    <row r="8626" spans="6:16">
      <c r="F8626" s="63"/>
      <c r="G8626" s="62"/>
      <c r="I8626" s="61"/>
      <c r="K8626" s="62"/>
      <c r="L8626" s="62"/>
      <c r="P8626" s="61"/>
    </row>
    <row r="8627" spans="6:16">
      <c r="F8627" s="63"/>
      <c r="G8627" s="62"/>
      <c r="I8627" s="61"/>
      <c r="K8627" s="62"/>
      <c r="L8627" s="62"/>
      <c r="P8627" s="61"/>
    </row>
    <row r="8628" spans="6:16">
      <c r="F8628" s="63"/>
      <c r="G8628" s="62"/>
      <c r="I8628" s="61"/>
      <c r="K8628" s="62"/>
      <c r="L8628" s="62"/>
      <c r="P8628" s="61"/>
    </row>
    <row r="8629" spans="6:16">
      <c r="F8629" s="63"/>
      <c r="G8629" s="62"/>
      <c r="I8629" s="61"/>
      <c r="K8629" s="62"/>
      <c r="L8629" s="62"/>
      <c r="P8629" s="61"/>
    </row>
    <row r="8630" spans="6:16">
      <c r="F8630" s="63"/>
      <c r="G8630" s="62"/>
      <c r="I8630" s="61"/>
      <c r="K8630" s="62"/>
      <c r="L8630" s="62"/>
      <c r="P8630" s="61"/>
    </row>
    <row r="8631" spans="6:16">
      <c r="F8631" s="63"/>
      <c r="G8631" s="62"/>
      <c r="I8631" s="61"/>
      <c r="K8631" s="62"/>
      <c r="L8631" s="62"/>
      <c r="P8631" s="61"/>
    </row>
    <row r="8632" spans="6:16">
      <c r="F8632" s="63"/>
      <c r="G8632" s="62"/>
      <c r="I8632" s="61"/>
      <c r="K8632" s="62"/>
      <c r="L8632" s="62"/>
      <c r="P8632" s="61"/>
    </row>
    <row r="8633" spans="6:16">
      <c r="F8633" s="63"/>
      <c r="G8633" s="62"/>
      <c r="I8633" s="61"/>
      <c r="K8633" s="62"/>
      <c r="L8633" s="62"/>
      <c r="P8633" s="61"/>
    </row>
    <row r="8634" spans="6:16">
      <c r="F8634" s="63"/>
      <c r="G8634" s="62"/>
      <c r="I8634" s="61"/>
      <c r="K8634" s="62"/>
      <c r="L8634" s="62"/>
      <c r="P8634" s="61"/>
    </row>
    <row r="8635" spans="6:16">
      <c r="F8635" s="63"/>
      <c r="G8635" s="62"/>
      <c r="I8635" s="61"/>
      <c r="K8635" s="62"/>
      <c r="L8635" s="62"/>
      <c r="P8635" s="61"/>
    </row>
    <row r="8636" spans="6:16">
      <c r="F8636" s="63"/>
      <c r="G8636" s="62"/>
      <c r="I8636" s="61"/>
      <c r="K8636" s="62"/>
      <c r="L8636" s="62"/>
      <c r="P8636" s="61"/>
    </row>
    <row r="8637" spans="6:16">
      <c r="F8637" s="63"/>
      <c r="G8637" s="62"/>
      <c r="I8637" s="61"/>
      <c r="K8637" s="62"/>
      <c r="L8637" s="62"/>
      <c r="P8637" s="61"/>
    </row>
    <row r="8638" spans="6:16">
      <c r="F8638" s="63"/>
      <c r="G8638" s="62"/>
      <c r="I8638" s="61"/>
      <c r="K8638" s="62"/>
      <c r="L8638" s="62"/>
      <c r="P8638" s="61"/>
    </row>
    <row r="8639" spans="6:16">
      <c r="F8639" s="63"/>
      <c r="G8639" s="62"/>
      <c r="I8639" s="61"/>
      <c r="K8639" s="62"/>
      <c r="L8639" s="62"/>
      <c r="P8639" s="61"/>
    </row>
    <row r="8640" spans="6:16">
      <c r="F8640" s="63"/>
      <c r="G8640" s="62"/>
      <c r="I8640" s="61"/>
      <c r="K8640" s="62"/>
      <c r="L8640" s="62"/>
      <c r="P8640" s="61"/>
    </row>
    <row r="8641" spans="6:16">
      <c r="F8641" s="63"/>
      <c r="G8641" s="62"/>
      <c r="I8641" s="61"/>
      <c r="K8641" s="62"/>
      <c r="L8641" s="62"/>
      <c r="P8641" s="61"/>
    </row>
    <row r="8642" spans="6:16">
      <c r="F8642" s="63"/>
      <c r="G8642" s="62"/>
      <c r="I8642" s="61"/>
      <c r="K8642" s="62"/>
      <c r="L8642" s="62"/>
      <c r="P8642" s="61"/>
    </row>
    <row r="8643" spans="6:16">
      <c r="F8643" s="63"/>
      <c r="G8643" s="62"/>
      <c r="I8643" s="61"/>
      <c r="K8643" s="62"/>
      <c r="L8643" s="62"/>
      <c r="P8643" s="61"/>
    </row>
    <row r="8644" spans="6:16">
      <c r="F8644" s="63"/>
      <c r="G8644" s="62"/>
      <c r="I8644" s="61"/>
      <c r="K8644" s="62"/>
      <c r="L8644" s="62"/>
      <c r="P8644" s="61"/>
    </row>
    <row r="8645" spans="6:16">
      <c r="F8645" s="63"/>
      <c r="G8645" s="62"/>
      <c r="I8645" s="61"/>
      <c r="K8645" s="62"/>
      <c r="L8645" s="62"/>
      <c r="P8645" s="61"/>
    </row>
    <row r="8646" spans="6:16">
      <c r="F8646" s="63"/>
      <c r="G8646" s="62"/>
      <c r="I8646" s="61"/>
      <c r="K8646" s="62"/>
      <c r="L8646" s="62"/>
      <c r="P8646" s="61"/>
    </row>
    <row r="8647" spans="6:16">
      <c r="F8647" s="63"/>
      <c r="G8647" s="62"/>
      <c r="I8647" s="61"/>
      <c r="K8647" s="62"/>
      <c r="L8647" s="62"/>
      <c r="P8647" s="61"/>
    </row>
    <row r="8648" spans="6:16">
      <c r="F8648" s="63"/>
      <c r="G8648" s="62"/>
      <c r="I8648" s="61"/>
      <c r="K8648" s="62"/>
      <c r="L8648" s="62"/>
      <c r="P8648" s="61"/>
    </row>
    <row r="8649" spans="6:16">
      <c r="F8649" s="63"/>
      <c r="G8649" s="62"/>
      <c r="I8649" s="61"/>
      <c r="K8649" s="62"/>
      <c r="L8649" s="62"/>
      <c r="P8649" s="61"/>
    </row>
    <row r="8650" spans="6:16">
      <c r="F8650" s="63"/>
      <c r="G8650" s="62"/>
      <c r="I8650" s="61"/>
      <c r="K8650" s="62"/>
      <c r="L8650" s="62"/>
      <c r="P8650" s="61"/>
    </row>
    <row r="8651" spans="6:16">
      <c r="F8651" s="63"/>
      <c r="G8651" s="62"/>
      <c r="I8651" s="61"/>
      <c r="K8651" s="62"/>
      <c r="L8651" s="62"/>
      <c r="P8651" s="61"/>
    </row>
    <row r="8652" spans="6:16">
      <c r="F8652" s="63"/>
      <c r="G8652" s="62"/>
      <c r="I8652" s="61"/>
      <c r="K8652" s="62"/>
      <c r="L8652" s="62"/>
      <c r="P8652" s="61"/>
    </row>
    <row r="8653" spans="6:16">
      <c r="F8653" s="63"/>
      <c r="G8653" s="62"/>
      <c r="I8653" s="61"/>
      <c r="K8653" s="62"/>
      <c r="L8653" s="62"/>
      <c r="P8653" s="61"/>
    </row>
    <row r="8654" spans="6:16">
      <c r="F8654" s="63"/>
      <c r="G8654" s="62"/>
      <c r="I8654" s="61"/>
      <c r="K8654" s="62"/>
      <c r="L8654" s="62"/>
      <c r="P8654" s="61"/>
    </row>
    <row r="8655" spans="6:16">
      <c r="F8655" s="63"/>
      <c r="G8655" s="62"/>
      <c r="I8655" s="61"/>
      <c r="K8655" s="62"/>
      <c r="L8655" s="62"/>
      <c r="P8655" s="61"/>
    </row>
    <row r="8656" spans="6:16">
      <c r="F8656" s="63"/>
      <c r="G8656" s="62"/>
      <c r="I8656" s="61"/>
      <c r="K8656" s="62"/>
      <c r="L8656" s="62"/>
      <c r="P8656" s="61"/>
    </row>
    <row r="8657" spans="6:16">
      <c r="F8657" s="63"/>
      <c r="G8657" s="62"/>
      <c r="I8657" s="61"/>
      <c r="K8657" s="62"/>
      <c r="L8657" s="62"/>
      <c r="P8657" s="61"/>
    </row>
    <row r="8658" spans="6:16">
      <c r="F8658" s="63"/>
      <c r="G8658" s="62"/>
      <c r="I8658" s="61"/>
      <c r="K8658" s="62"/>
      <c r="L8658" s="62"/>
      <c r="P8658" s="61"/>
    </row>
    <row r="8659" spans="6:16">
      <c r="F8659" s="63"/>
      <c r="G8659" s="62"/>
      <c r="I8659" s="61"/>
      <c r="K8659" s="62"/>
      <c r="L8659" s="62"/>
      <c r="P8659" s="61"/>
    </row>
    <row r="8660" spans="6:16">
      <c r="F8660" s="63"/>
      <c r="G8660" s="62"/>
      <c r="I8660" s="61"/>
      <c r="K8660" s="62"/>
      <c r="L8660" s="62"/>
      <c r="P8660" s="61"/>
    </row>
    <row r="8661" spans="6:16">
      <c r="F8661" s="63"/>
      <c r="G8661" s="62"/>
      <c r="I8661" s="61"/>
      <c r="K8661" s="62"/>
      <c r="L8661" s="62"/>
      <c r="P8661" s="61"/>
    </row>
    <row r="8662" spans="6:16">
      <c r="F8662" s="63"/>
      <c r="G8662" s="62"/>
      <c r="I8662" s="61"/>
      <c r="K8662" s="62"/>
      <c r="L8662" s="62"/>
      <c r="P8662" s="61"/>
    </row>
    <row r="8663" spans="6:16">
      <c r="F8663" s="63"/>
      <c r="G8663" s="62"/>
      <c r="I8663" s="61"/>
      <c r="K8663" s="62"/>
      <c r="L8663" s="62"/>
      <c r="P8663" s="61"/>
    </row>
    <row r="8664" spans="6:16">
      <c r="F8664" s="63"/>
      <c r="G8664" s="62"/>
      <c r="I8664" s="61"/>
      <c r="K8664" s="62"/>
      <c r="L8664" s="62"/>
      <c r="P8664" s="61"/>
    </row>
    <row r="8665" spans="6:16">
      <c r="F8665" s="63"/>
      <c r="G8665" s="62"/>
      <c r="I8665" s="61"/>
      <c r="K8665" s="62"/>
      <c r="L8665" s="62"/>
      <c r="P8665" s="61"/>
    </row>
    <row r="8666" spans="6:16">
      <c r="F8666" s="63"/>
      <c r="G8666" s="62"/>
      <c r="I8666" s="61"/>
      <c r="K8666" s="62"/>
      <c r="L8666" s="62"/>
      <c r="P8666" s="61"/>
    </row>
    <row r="8667" spans="6:16">
      <c r="F8667" s="63"/>
      <c r="G8667" s="62"/>
      <c r="I8667" s="61"/>
      <c r="K8667" s="62"/>
      <c r="L8667" s="62"/>
      <c r="P8667" s="61"/>
    </row>
    <row r="8668" spans="6:16">
      <c r="F8668" s="63"/>
      <c r="G8668" s="62"/>
      <c r="I8668" s="61"/>
      <c r="K8668" s="62"/>
      <c r="L8668" s="62"/>
      <c r="P8668" s="61"/>
    </row>
    <row r="8669" spans="6:16">
      <c r="F8669" s="63"/>
      <c r="G8669" s="62"/>
      <c r="I8669" s="61"/>
      <c r="K8669" s="62"/>
      <c r="L8669" s="62"/>
      <c r="P8669" s="61"/>
    </row>
    <row r="8670" spans="6:16">
      <c r="F8670" s="63"/>
      <c r="G8670" s="62"/>
      <c r="I8670" s="61"/>
      <c r="K8670" s="62"/>
      <c r="L8670" s="62"/>
      <c r="P8670" s="61"/>
    </row>
    <row r="8671" spans="6:16">
      <c r="F8671" s="63"/>
      <c r="G8671" s="62"/>
      <c r="I8671" s="61"/>
      <c r="K8671" s="62"/>
      <c r="L8671" s="62"/>
      <c r="P8671" s="61"/>
    </row>
    <row r="8672" spans="6:16">
      <c r="F8672" s="63"/>
      <c r="G8672" s="62"/>
      <c r="I8672" s="61"/>
      <c r="K8672" s="62"/>
      <c r="L8672" s="62"/>
      <c r="P8672" s="61"/>
    </row>
    <row r="8673" spans="6:16">
      <c r="F8673" s="63"/>
      <c r="G8673" s="62"/>
      <c r="I8673" s="61"/>
      <c r="K8673" s="62"/>
      <c r="L8673" s="62"/>
      <c r="P8673" s="61"/>
    </row>
    <row r="8674" spans="6:16">
      <c r="F8674" s="63"/>
      <c r="G8674" s="62"/>
      <c r="I8674" s="61"/>
      <c r="K8674" s="62"/>
      <c r="L8674" s="62"/>
      <c r="P8674" s="61"/>
    </row>
    <row r="8675" spans="6:16">
      <c r="F8675" s="63"/>
      <c r="G8675" s="62"/>
      <c r="I8675" s="61"/>
      <c r="K8675" s="62"/>
      <c r="L8675" s="62"/>
      <c r="P8675" s="61"/>
    </row>
    <row r="8676" spans="6:16">
      <c r="F8676" s="63"/>
      <c r="G8676" s="62"/>
      <c r="I8676" s="61"/>
      <c r="K8676" s="62"/>
      <c r="L8676" s="62"/>
      <c r="P8676" s="61"/>
    </row>
    <row r="8677" spans="6:16">
      <c r="F8677" s="63"/>
      <c r="G8677" s="62"/>
      <c r="I8677" s="61"/>
      <c r="K8677" s="62"/>
      <c r="L8677" s="62"/>
      <c r="P8677" s="61"/>
    </row>
    <row r="8678" spans="6:16">
      <c r="F8678" s="63"/>
      <c r="G8678" s="62"/>
      <c r="I8678" s="61"/>
      <c r="K8678" s="62"/>
      <c r="L8678" s="62"/>
      <c r="P8678" s="61"/>
    </row>
    <row r="8679" spans="6:16">
      <c r="F8679" s="63"/>
      <c r="G8679" s="62"/>
      <c r="I8679" s="61"/>
      <c r="K8679" s="62"/>
      <c r="L8679" s="62"/>
      <c r="P8679" s="61"/>
    </row>
    <row r="8680" spans="6:16">
      <c r="F8680" s="63"/>
      <c r="G8680" s="62"/>
      <c r="I8680" s="61"/>
      <c r="K8680" s="62"/>
      <c r="L8680" s="62"/>
      <c r="P8680" s="61"/>
    </row>
    <row r="8681" spans="6:16">
      <c r="F8681" s="63"/>
      <c r="G8681" s="62"/>
      <c r="I8681" s="61"/>
      <c r="K8681" s="62"/>
      <c r="L8681" s="62"/>
      <c r="P8681" s="61"/>
    </row>
    <row r="8682" spans="6:16">
      <c r="F8682" s="63"/>
      <c r="G8682" s="62"/>
      <c r="I8682" s="61"/>
      <c r="K8682" s="62"/>
      <c r="L8682" s="62"/>
      <c r="P8682" s="61"/>
    </row>
    <row r="8683" spans="6:16">
      <c r="F8683" s="63"/>
      <c r="G8683" s="62"/>
      <c r="I8683" s="61"/>
      <c r="K8683" s="62"/>
      <c r="L8683" s="62"/>
      <c r="P8683" s="61"/>
    </row>
    <row r="8684" spans="6:16">
      <c r="F8684" s="63"/>
      <c r="G8684" s="62"/>
      <c r="I8684" s="61"/>
      <c r="K8684" s="62"/>
      <c r="L8684" s="62"/>
      <c r="P8684" s="61"/>
    </row>
    <row r="8685" spans="6:16">
      <c r="F8685" s="63"/>
      <c r="G8685" s="62"/>
      <c r="I8685" s="61"/>
      <c r="K8685" s="62"/>
      <c r="L8685" s="62"/>
      <c r="P8685" s="61"/>
    </row>
    <row r="8686" spans="6:16">
      <c r="F8686" s="63"/>
      <c r="G8686" s="62"/>
      <c r="I8686" s="61"/>
      <c r="K8686" s="62"/>
      <c r="L8686" s="62"/>
      <c r="P8686" s="61"/>
    </row>
    <row r="8687" spans="6:16">
      <c r="F8687" s="63"/>
      <c r="G8687" s="62"/>
      <c r="I8687" s="61"/>
      <c r="K8687" s="62"/>
      <c r="L8687" s="62"/>
      <c r="P8687" s="61"/>
    </row>
    <row r="8688" spans="6:16">
      <c r="F8688" s="63"/>
      <c r="G8688" s="62"/>
      <c r="I8688" s="61"/>
      <c r="K8688" s="62"/>
      <c r="L8688" s="62"/>
      <c r="P8688" s="61"/>
    </row>
    <row r="8689" spans="6:16">
      <c r="F8689" s="63"/>
      <c r="G8689" s="62"/>
      <c r="I8689" s="61"/>
      <c r="K8689" s="62"/>
      <c r="L8689" s="62"/>
      <c r="P8689" s="61"/>
    </row>
    <row r="8690" spans="6:16">
      <c r="F8690" s="63"/>
      <c r="G8690" s="62"/>
      <c r="I8690" s="61"/>
      <c r="K8690" s="62"/>
      <c r="L8690" s="62"/>
      <c r="P8690" s="61"/>
    </row>
    <row r="8691" spans="6:16">
      <c r="F8691" s="63"/>
      <c r="G8691" s="62"/>
      <c r="I8691" s="61"/>
      <c r="K8691" s="62"/>
      <c r="L8691" s="62"/>
      <c r="P8691" s="61"/>
    </row>
    <row r="8692" spans="6:16">
      <c r="F8692" s="63"/>
      <c r="G8692" s="62"/>
      <c r="I8692" s="61"/>
      <c r="K8692" s="62"/>
      <c r="L8692" s="62"/>
      <c r="P8692" s="61"/>
    </row>
    <row r="8693" spans="6:16">
      <c r="F8693" s="63"/>
      <c r="G8693" s="62"/>
      <c r="I8693" s="61"/>
      <c r="K8693" s="62"/>
      <c r="L8693" s="62"/>
      <c r="P8693" s="61"/>
    </row>
    <row r="8694" spans="6:16">
      <c r="F8694" s="63"/>
      <c r="G8694" s="62"/>
      <c r="I8694" s="61"/>
      <c r="K8694" s="62"/>
      <c r="L8694" s="62"/>
      <c r="P8694" s="61"/>
    </row>
    <row r="8695" spans="6:16">
      <c r="F8695" s="63"/>
      <c r="G8695" s="62"/>
      <c r="I8695" s="61"/>
      <c r="K8695" s="62"/>
      <c r="L8695" s="62"/>
      <c r="P8695" s="61"/>
    </row>
    <row r="8696" spans="6:16">
      <c r="F8696" s="63"/>
      <c r="G8696" s="62"/>
      <c r="I8696" s="61"/>
      <c r="K8696" s="62"/>
      <c r="L8696" s="62"/>
      <c r="P8696" s="61"/>
    </row>
    <row r="8697" spans="6:16">
      <c r="F8697" s="63"/>
      <c r="G8697" s="62"/>
      <c r="I8697" s="61"/>
      <c r="K8697" s="62"/>
      <c r="L8697" s="62"/>
      <c r="P8697" s="61"/>
    </row>
    <row r="8698" spans="6:16">
      <c r="F8698" s="63"/>
      <c r="G8698" s="62"/>
      <c r="I8698" s="61"/>
      <c r="K8698" s="62"/>
      <c r="L8698" s="62"/>
      <c r="P8698" s="61"/>
    </row>
    <row r="8699" spans="6:16">
      <c r="F8699" s="63"/>
      <c r="G8699" s="62"/>
      <c r="I8699" s="61"/>
      <c r="K8699" s="62"/>
      <c r="L8699" s="62"/>
      <c r="P8699" s="61"/>
    </row>
    <row r="8700" spans="6:16">
      <c r="F8700" s="63"/>
      <c r="G8700" s="62"/>
      <c r="I8700" s="61"/>
      <c r="K8700" s="62"/>
      <c r="L8700" s="62"/>
      <c r="P8700" s="61"/>
    </row>
    <row r="8701" spans="6:16">
      <c r="F8701" s="63"/>
      <c r="G8701" s="62"/>
      <c r="I8701" s="61"/>
      <c r="K8701" s="62"/>
      <c r="L8701" s="62"/>
      <c r="P8701" s="61"/>
    </row>
    <row r="8702" spans="6:16">
      <c r="F8702" s="63"/>
      <c r="G8702" s="62"/>
      <c r="I8702" s="61"/>
      <c r="K8702" s="62"/>
      <c r="L8702" s="62"/>
      <c r="P8702" s="61"/>
    </row>
    <row r="8703" spans="6:16">
      <c r="F8703" s="63"/>
      <c r="G8703" s="62"/>
      <c r="I8703" s="61"/>
      <c r="K8703" s="62"/>
      <c r="L8703" s="62"/>
      <c r="P8703" s="61"/>
    </row>
    <row r="8704" spans="6:16">
      <c r="F8704" s="63"/>
      <c r="G8704" s="62"/>
      <c r="I8704" s="61"/>
      <c r="K8704" s="62"/>
      <c r="L8704" s="62"/>
      <c r="P8704" s="61"/>
    </row>
    <row r="8705" spans="6:16">
      <c r="F8705" s="63"/>
      <c r="G8705" s="62"/>
      <c r="I8705" s="61"/>
      <c r="K8705" s="62"/>
      <c r="L8705" s="62"/>
      <c r="P8705" s="61"/>
    </row>
    <row r="8706" spans="6:16">
      <c r="F8706" s="63"/>
      <c r="G8706" s="62"/>
      <c r="I8706" s="61"/>
      <c r="K8706" s="62"/>
      <c r="L8706" s="62"/>
      <c r="P8706" s="61"/>
    </row>
    <row r="8707" spans="6:16">
      <c r="F8707" s="63"/>
      <c r="G8707" s="62"/>
      <c r="I8707" s="61"/>
      <c r="K8707" s="62"/>
      <c r="L8707" s="62"/>
      <c r="P8707" s="61"/>
    </row>
    <row r="8708" spans="6:16">
      <c r="F8708" s="63"/>
      <c r="G8708" s="62"/>
      <c r="I8708" s="61"/>
      <c r="K8708" s="62"/>
      <c r="L8708" s="62"/>
      <c r="P8708" s="61"/>
    </row>
    <row r="8709" spans="6:16">
      <c r="F8709" s="63"/>
      <c r="G8709" s="62"/>
      <c r="I8709" s="61"/>
      <c r="K8709" s="62"/>
      <c r="L8709" s="62"/>
      <c r="P8709" s="61"/>
    </row>
    <row r="8710" spans="6:16">
      <c r="F8710" s="63"/>
      <c r="G8710" s="62"/>
      <c r="I8710" s="61"/>
      <c r="K8710" s="62"/>
      <c r="L8710" s="62"/>
      <c r="P8710" s="61"/>
    </row>
    <row r="8711" spans="6:16">
      <c r="F8711" s="63"/>
      <c r="G8711" s="62"/>
      <c r="I8711" s="61"/>
      <c r="K8711" s="62"/>
      <c r="L8711" s="62"/>
      <c r="P8711" s="61"/>
    </row>
    <row r="8712" spans="6:16">
      <c r="F8712" s="63"/>
      <c r="G8712" s="62"/>
      <c r="I8712" s="61"/>
      <c r="K8712" s="62"/>
      <c r="L8712" s="62"/>
      <c r="P8712" s="61"/>
    </row>
    <row r="8713" spans="6:16">
      <c r="F8713" s="63"/>
      <c r="G8713" s="62"/>
      <c r="I8713" s="61"/>
      <c r="K8713" s="62"/>
      <c r="L8713" s="62"/>
      <c r="P8713" s="61"/>
    </row>
    <row r="8714" spans="6:16">
      <c r="F8714" s="63"/>
      <c r="G8714" s="62"/>
      <c r="I8714" s="61"/>
      <c r="K8714" s="62"/>
      <c r="L8714" s="62"/>
      <c r="P8714" s="61"/>
    </row>
    <row r="8715" spans="6:16">
      <c r="F8715" s="63"/>
      <c r="G8715" s="62"/>
      <c r="I8715" s="61"/>
      <c r="K8715" s="62"/>
      <c r="L8715" s="62"/>
      <c r="P8715" s="61"/>
    </row>
    <row r="8716" spans="6:16">
      <c r="F8716" s="63"/>
      <c r="G8716" s="62"/>
      <c r="I8716" s="61"/>
      <c r="K8716" s="62"/>
      <c r="L8716" s="62"/>
      <c r="P8716" s="61"/>
    </row>
    <row r="8717" spans="6:16">
      <c r="F8717" s="63"/>
      <c r="G8717" s="62"/>
      <c r="I8717" s="61"/>
      <c r="K8717" s="62"/>
      <c r="L8717" s="62"/>
      <c r="P8717" s="61"/>
    </row>
    <row r="8718" spans="6:16">
      <c r="F8718" s="63"/>
      <c r="G8718" s="62"/>
      <c r="I8718" s="61"/>
      <c r="K8718" s="62"/>
      <c r="L8718" s="62"/>
      <c r="P8718" s="61"/>
    </row>
    <row r="8719" spans="6:16">
      <c r="F8719" s="63"/>
      <c r="G8719" s="62"/>
      <c r="I8719" s="61"/>
      <c r="K8719" s="62"/>
      <c r="L8719" s="62"/>
      <c r="P8719" s="61"/>
    </row>
    <row r="8720" spans="6:16">
      <c r="F8720" s="63"/>
      <c r="G8720" s="62"/>
      <c r="I8720" s="61"/>
      <c r="K8720" s="62"/>
      <c r="L8720" s="62"/>
      <c r="P8720" s="61"/>
    </row>
    <row r="8721" spans="6:16">
      <c r="F8721" s="63"/>
      <c r="G8721" s="62"/>
      <c r="I8721" s="61"/>
      <c r="K8721" s="62"/>
      <c r="L8721" s="62"/>
      <c r="P8721" s="61"/>
    </row>
    <row r="8722" spans="6:16">
      <c r="F8722" s="63"/>
      <c r="G8722" s="62"/>
      <c r="I8722" s="61"/>
      <c r="K8722" s="62"/>
      <c r="L8722" s="62"/>
      <c r="P8722" s="61"/>
    </row>
    <row r="8723" spans="6:16">
      <c r="F8723" s="63"/>
      <c r="G8723" s="62"/>
      <c r="I8723" s="61"/>
      <c r="K8723" s="62"/>
      <c r="L8723" s="62"/>
      <c r="P8723" s="61"/>
    </row>
    <row r="8724" spans="6:16">
      <c r="F8724" s="63"/>
      <c r="G8724" s="62"/>
      <c r="I8724" s="61"/>
      <c r="K8724" s="62"/>
      <c r="L8724" s="62"/>
      <c r="P8724" s="61"/>
    </row>
    <row r="8725" spans="6:16">
      <c r="F8725" s="63"/>
      <c r="G8725" s="62"/>
      <c r="I8725" s="61"/>
      <c r="K8725" s="62"/>
      <c r="L8725" s="62"/>
      <c r="P8725" s="61"/>
    </row>
    <row r="8726" spans="6:16">
      <c r="F8726" s="63"/>
      <c r="G8726" s="62"/>
      <c r="I8726" s="61"/>
      <c r="K8726" s="62"/>
      <c r="L8726" s="62"/>
      <c r="P8726" s="61"/>
    </row>
    <row r="8727" spans="6:16">
      <c r="F8727" s="63"/>
      <c r="G8727" s="62"/>
      <c r="I8727" s="61"/>
      <c r="K8727" s="62"/>
      <c r="L8727" s="62"/>
      <c r="P8727" s="61"/>
    </row>
    <row r="8728" spans="6:16">
      <c r="F8728" s="63"/>
      <c r="G8728" s="62"/>
      <c r="I8728" s="61"/>
      <c r="K8728" s="62"/>
      <c r="L8728" s="62"/>
      <c r="P8728" s="61"/>
    </row>
    <row r="8729" spans="6:16">
      <c r="F8729" s="63"/>
      <c r="G8729" s="62"/>
      <c r="I8729" s="61"/>
      <c r="K8729" s="62"/>
      <c r="L8729" s="62"/>
      <c r="P8729" s="61"/>
    </row>
    <row r="8730" spans="6:16">
      <c r="F8730" s="63"/>
      <c r="G8730" s="62"/>
      <c r="I8730" s="61"/>
      <c r="K8730" s="62"/>
      <c r="L8730" s="62"/>
      <c r="P8730" s="61"/>
    </row>
    <row r="8731" spans="6:16">
      <c r="F8731" s="63"/>
      <c r="G8731" s="62"/>
      <c r="I8731" s="61"/>
      <c r="K8731" s="62"/>
      <c r="L8731" s="62"/>
      <c r="P8731" s="61"/>
    </row>
    <row r="8732" spans="6:16">
      <c r="F8732" s="63"/>
      <c r="G8732" s="62"/>
      <c r="I8732" s="61"/>
      <c r="K8732" s="62"/>
      <c r="L8732" s="62"/>
      <c r="P8732" s="61"/>
    </row>
    <row r="8733" spans="6:16">
      <c r="F8733" s="63"/>
      <c r="G8733" s="62"/>
      <c r="I8733" s="61"/>
      <c r="K8733" s="62"/>
      <c r="L8733" s="62"/>
      <c r="P8733" s="61"/>
    </row>
    <row r="8734" spans="6:16">
      <c r="F8734" s="63"/>
      <c r="G8734" s="62"/>
      <c r="I8734" s="61"/>
      <c r="K8734" s="62"/>
      <c r="L8734" s="62"/>
      <c r="P8734" s="61"/>
    </row>
    <row r="8735" spans="6:16">
      <c r="F8735" s="63"/>
      <c r="G8735" s="62"/>
      <c r="I8735" s="61"/>
      <c r="K8735" s="62"/>
      <c r="L8735" s="62"/>
      <c r="P8735" s="61"/>
    </row>
    <row r="8736" spans="6:16">
      <c r="F8736" s="63"/>
      <c r="G8736" s="62"/>
      <c r="I8736" s="61"/>
      <c r="K8736" s="62"/>
      <c r="L8736" s="62"/>
      <c r="P8736" s="61"/>
    </row>
    <row r="8737" spans="6:16">
      <c r="F8737" s="63"/>
      <c r="G8737" s="62"/>
      <c r="I8737" s="61"/>
      <c r="K8737" s="62"/>
      <c r="L8737" s="62"/>
      <c r="P8737" s="61"/>
    </row>
    <row r="8738" spans="6:16">
      <c r="F8738" s="63"/>
      <c r="G8738" s="62"/>
      <c r="I8738" s="61"/>
      <c r="K8738" s="62"/>
      <c r="L8738" s="62"/>
      <c r="P8738" s="61"/>
    </row>
    <row r="8739" spans="6:16">
      <c r="F8739" s="63"/>
      <c r="G8739" s="62"/>
      <c r="I8739" s="61"/>
      <c r="K8739" s="62"/>
      <c r="L8739" s="62"/>
      <c r="P8739" s="61"/>
    </row>
    <row r="8740" spans="6:16">
      <c r="F8740" s="63"/>
      <c r="G8740" s="62"/>
      <c r="I8740" s="61"/>
      <c r="K8740" s="62"/>
      <c r="L8740" s="62"/>
      <c r="P8740" s="61"/>
    </row>
    <row r="8741" spans="6:16">
      <c r="F8741" s="63"/>
      <c r="G8741" s="62"/>
      <c r="I8741" s="61"/>
      <c r="K8741" s="62"/>
      <c r="L8741" s="62"/>
      <c r="P8741" s="61"/>
    </row>
    <row r="8742" spans="6:16">
      <c r="F8742" s="63"/>
      <c r="G8742" s="62"/>
      <c r="I8742" s="61"/>
      <c r="K8742" s="62"/>
      <c r="L8742" s="62"/>
      <c r="P8742" s="61"/>
    </row>
    <row r="8743" spans="6:16">
      <c r="F8743" s="63"/>
      <c r="G8743" s="62"/>
      <c r="I8743" s="61"/>
      <c r="K8743" s="62"/>
      <c r="L8743" s="62"/>
      <c r="P8743" s="61"/>
    </row>
    <row r="8744" spans="6:16">
      <c r="F8744" s="63"/>
      <c r="G8744" s="62"/>
      <c r="I8744" s="61"/>
      <c r="K8744" s="62"/>
      <c r="L8744" s="62"/>
      <c r="P8744" s="61"/>
    </row>
    <row r="8745" spans="6:16">
      <c r="F8745" s="63"/>
      <c r="G8745" s="62"/>
      <c r="I8745" s="61"/>
      <c r="K8745" s="62"/>
      <c r="L8745" s="62"/>
      <c r="P8745" s="61"/>
    </row>
    <row r="8746" spans="6:16">
      <c r="F8746" s="63"/>
      <c r="G8746" s="62"/>
      <c r="I8746" s="61"/>
      <c r="K8746" s="62"/>
      <c r="L8746" s="62"/>
      <c r="P8746" s="61"/>
    </row>
    <row r="8747" spans="6:16">
      <c r="F8747" s="63"/>
      <c r="G8747" s="62"/>
      <c r="I8747" s="61"/>
      <c r="K8747" s="62"/>
      <c r="L8747" s="62"/>
      <c r="P8747" s="61"/>
    </row>
    <row r="8748" spans="6:16">
      <c r="F8748" s="63"/>
      <c r="G8748" s="62"/>
      <c r="I8748" s="61"/>
      <c r="K8748" s="62"/>
      <c r="L8748" s="62"/>
      <c r="P8748" s="61"/>
    </row>
    <row r="8749" spans="6:16">
      <c r="F8749" s="63"/>
      <c r="G8749" s="62"/>
      <c r="I8749" s="61"/>
      <c r="K8749" s="62"/>
      <c r="L8749" s="62"/>
      <c r="P8749" s="61"/>
    </row>
    <row r="8750" spans="6:16">
      <c r="F8750" s="63"/>
      <c r="G8750" s="62"/>
      <c r="I8750" s="61"/>
      <c r="K8750" s="62"/>
      <c r="L8750" s="62"/>
      <c r="P8750" s="61"/>
    </row>
    <row r="8751" spans="6:16">
      <c r="F8751" s="63"/>
      <c r="G8751" s="62"/>
      <c r="I8751" s="61"/>
      <c r="K8751" s="62"/>
      <c r="L8751" s="62"/>
      <c r="P8751" s="61"/>
    </row>
    <row r="8752" spans="6:16">
      <c r="F8752" s="63"/>
      <c r="G8752" s="62"/>
      <c r="I8752" s="61"/>
      <c r="K8752" s="62"/>
      <c r="L8752" s="62"/>
      <c r="P8752" s="61"/>
    </row>
    <row r="8753" spans="6:16">
      <c r="F8753" s="63"/>
      <c r="G8753" s="62"/>
      <c r="I8753" s="61"/>
      <c r="K8753" s="62"/>
      <c r="L8753" s="62"/>
      <c r="P8753" s="61"/>
    </row>
    <row r="8754" spans="6:16">
      <c r="F8754" s="63"/>
      <c r="G8754" s="62"/>
      <c r="I8754" s="61"/>
      <c r="K8754" s="62"/>
      <c r="L8754" s="62"/>
      <c r="P8754" s="61"/>
    </row>
    <row r="8755" spans="6:16">
      <c r="F8755" s="63"/>
      <c r="G8755" s="62"/>
      <c r="I8755" s="61"/>
      <c r="K8755" s="62"/>
      <c r="L8755" s="62"/>
      <c r="P8755" s="61"/>
    </row>
    <row r="8756" spans="6:16">
      <c r="F8756" s="63"/>
      <c r="G8756" s="62"/>
      <c r="I8756" s="61"/>
      <c r="K8756" s="62"/>
      <c r="L8756" s="62"/>
      <c r="P8756" s="61"/>
    </row>
    <row r="8757" spans="6:16">
      <c r="F8757" s="63"/>
      <c r="G8757" s="62"/>
      <c r="I8757" s="61"/>
      <c r="K8757" s="62"/>
      <c r="L8757" s="62"/>
      <c r="P8757" s="61"/>
    </row>
    <row r="8758" spans="6:16">
      <c r="F8758" s="63"/>
      <c r="G8758" s="62"/>
      <c r="I8758" s="61"/>
      <c r="K8758" s="62"/>
      <c r="L8758" s="62"/>
      <c r="P8758" s="61"/>
    </row>
    <row r="8759" spans="6:16">
      <c r="F8759" s="63"/>
      <c r="G8759" s="62"/>
      <c r="I8759" s="61"/>
      <c r="K8759" s="62"/>
      <c r="L8759" s="62"/>
      <c r="P8759" s="61"/>
    </row>
    <row r="8760" spans="6:16">
      <c r="F8760" s="63"/>
      <c r="G8760" s="62"/>
      <c r="I8760" s="61"/>
      <c r="K8760" s="62"/>
      <c r="L8760" s="62"/>
      <c r="P8760" s="61"/>
    </row>
    <row r="8761" spans="6:16">
      <c r="F8761" s="63"/>
      <c r="G8761" s="62"/>
      <c r="I8761" s="61"/>
      <c r="K8761" s="62"/>
      <c r="L8761" s="62"/>
      <c r="P8761" s="61"/>
    </row>
    <row r="8762" spans="6:16">
      <c r="F8762" s="63"/>
      <c r="G8762" s="62"/>
      <c r="I8762" s="61"/>
      <c r="K8762" s="62"/>
      <c r="L8762" s="62"/>
      <c r="P8762" s="61"/>
    </row>
    <row r="8763" spans="6:16">
      <c r="F8763" s="63"/>
      <c r="G8763" s="62"/>
      <c r="I8763" s="61"/>
      <c r="K8763" s="62"/>
      <c r="L8763" s="62"/>
      <c r="P8763" s="61"/>
    </row>
    <row r="8764" spans="6:16">
      <c r="F8764" s="63"/>
      <c r="G8764" s="62"/>
      <c r="I8764" s="61"/>
      <c r="K8764" s="62"/>
      <c r="L8764" s="62"/>
      <c r="P8764" s="61"/>
    </row>
    <row r="8765" spans="6:16">
      <c r="F8765" s="63"/>
      <c r="G8765" s="62"/>
      <c r="I8765" s="61"/>
      <c r="K8765" s="62"/>
      <c r="L8765" s="62"/>
      <c r="P8765" s="61"/>
    </row>
    <row r="8766" spans="6:16">
      <c r="F8766" s="63"/>
      <c r="G8766" s="62"/>
      <c r="I8766" s="61"/>
      <c r="K8766" s="62"/>
      <c r="L8766" s="62"/>
      <c r="P8766" s="61"/>
    </row>
    <row r="8767" spans="6:16">
      <c r="F8767" s="63"/>
      <c r="G8767" s="62"/>
      <c r="I8767" s="61"/>
      <c r="K8767" s="62"/>
      <c r="L8767" s="62"/>
      <c r="P8767" s="61"/>
    </row>
    <row r="8768" spans="6:16">
      <c r="F8768" s="63"/>
      <c r="G8768" s="62"/>
      <c r="I8768" s="61"/>
      <c r="K8768" s="62"/>
      <c r="L8768" s="62"/>
      <c r="P8768" s="61"/>
    </row>
    <row r="8769" spans="6:16">
      <c r="F8769" s="63"/>
      <c r="G8769" s="62"/>
      <c r="I8769" s="61"/>
      <c r="K8769" s="62"/>
      <c r="L8769" s="62"/>
      <c r="P8769" s="61"/>
    </row>
    <row r="8770" spans="6:16">
      <c r="F8770" s="63"/>
      <c r="G8770" s="62"/>
      <c r="I8770" s="61"/>
      <c r="K8770" s="62"/>
      <c r="L8770" s="62"/>
      <c r="P8770" s="61"/>
    </row>
    <row r="8771" spans="6:16">
      <c r="F8771" s="63"/>
      <c r="G8771" s="62"/>
      <c r="I8771" s="61"/>
      <c r="K8771" s="62"/>
      <c r="L8771" s="62"/>
      <c r="P8771" s="61"/>
    </row>
    <row r="8772" spans="6:16">
      <c r="F8772" s="63"/>
      <c r="G8772" s="62"/>
      <c r="I8772" s="61"/>
      <c r="K8772" s="62"/>
      <c r="L8772" s="62"/>
      <c r="P8772" s="61"/>
    </row>
    <row r="8773" spans="6:16">
      <c r="F8773" s="63"/>
      <c r="G8773" s="62"/>
      <c r="I8773" s="61"/>
      <c r="K8773" s="62"/>
      <c r="L8773" s="62"/>
      <c r="P8773" s="61"/>
    </row>
    <row r="8774" spans="6:16">
      <c r="F8774" s="63"/>
      <c r="G8774" s="62"/>
      <c r="I8774" s="61"/>
      <c r="K8774" s="62"/>
      <c r="L8774" s="62"/>
      <c r="P8774" s="61"/>
    </row>
    <row r="8775" spans="6:16">
      <c r="F8775" s="63"/>
      <c r="G8775" s="62"/>
      <c r="I8775" s="61"/>
      <c r="K8775" s="62"/>
      <c r="L8775" s="62"/>
      <c r="P8775" s="61"/>
    </row>
    <row r="8776" spans="6:16">
      <c r="F8776" s="63"/>
      <c r="G8776" s="62"/>
      <c r="I8776" s="61"/>
      <c r="K8776" s="62"/>
      <c r="L8776" s="62"/>
      <c r="P8776" s="61"/>
    </row>
    <row r="8777" spans="6:16">
      <c r="F8777" s="63"/>
      <c r="G8777" s="62"/>
      <c r="I8777" s="61"/>
      <c r="K8777" s="62"/>
      <c r="L8777" s="62"/>
      <c r="P8777" s="61"/>
    </row>
    <row r="8778" spans="6:16">
      <c r="F8778" s="63"/>
      <c r="G8778" s="62"/>
      <c r="I8778" s="61"/>
      <c r="K8778" s="62"/>
      <c r="L8778" s="62"/>
      <c r="P8778" s="61"/>
    </row>
    <row r="8779" spans="6:16">
      <c r="F8779" s="63"/>
      <c r="G8779" s="62"/>
      <c r="I8779" s="61"/>
      <c r="K8779" s="62"/>
      <c r="L8779" s="62"/>
      <c r="P8779" s="61"/>
    </row>
    <row r="8780" spans="6:16">
      <c r="F8780" s="63"/>
      <c r="G8780" s="62"/>
      <c r="I8780" s="61"/>
      <c r="K8780" s="62"/>
      <c r="L8780" s="62"/>
      <c r="P8780" s="61"/>
    </row>
    <row r="8781" spans="6:16">
      <c r="F8781" s="63"/>
      <c r="G8781" s="62"/>
      <c r="I8781" s="61"/>
      <c r="K8781" s="62"/>
      <c r="L8781" s="62"/>
      <c r="P8781" s="61"/>
    </row>
    <row r="8782" spans="6:16">
      <c r="F8782" s="63"/>
      <c r="G8782" s="62"/>
      <c r="I8782" s="61"/>
      <c r="K8782" s="62"/>
      <c r="L8782" s="62"/>
      <c r="P8782" s="61"/>
    </row>
    <row r="8783" spans="6:16">
      <c r="F8783" s="63"/>
      <c r="G8783" s="62"/>
      <c r="I8783" s="61"/>
      <c r="K8783" s="62"/>
      <c r="L8783" s="62"/>
      <c r="P8783" s="61"/>
    </row>
    <row r="8784" spans="6:16">
      <c r="F8784" s="63"/>
      <c r="G8784" s="62"/>
      <c r="I8784" s="61"/>
      <c r="K8784" s="62"/>
      <c r="L8784" s="62"/>
      <c r="P8784" s="61"/>
    </row>
    <row r="8785" spans="6:16">
      <c r="F8785" s="63"/>
      <c r="G8785" s="62"/>
      <c r="I8785" s="61"/>
      <c r="K8785" s="62"/>
      <c r="L8785" s="62"/>
      <c r="P8785" s="61"/>
    </row>
    <row r="8786" spans="6:16">
      <c r="F8786" s="63"/>
      <c r="G8786" s="62"/>
      <c r="I8786" s="61"/>
      <c r="K8786" s="62"/>
      <c r="L8786" s="62"/>
      <c r="P8786" s="61"/>
    </row>
    <row r="8787" spans="6:16">
      <c r="F8787" s="63"/>
      <c r="G8787" s="62"/>
      <c r="I8787" s="61"/>
      <c r="K8787" s="62"/>
      <c r="L8787" s="62"/>
      <c r="P8787" s="61"/>
    </row>
    <row r="8788" spans="6:16">
      <c r="F8788" s="63"/>
      <c r="G8788" s="62"/>
      <c r="I8788" s="61"/>
      <c r="K8788" s="62"/>
      <c r="L8788" s="62"/>
      <c r="P8788" s="61"/>
    </row>
    <row r="8789" spans="6:16">
      <c r="F8789" s="63"/>
      <c r="G8789" s="62"/>
      <c r="I8789" s="61"/>
      <c r="K8789" s="62"/>
      <c r="L8789" s="62"/>
      <c r="P8789" s="61"/>
    </row>
    <row r="8790" spans="6:16">
      <c r="F8790" s="63"/>
      <c r="G8790" s="62"/>
      <c r="I8790" s="61"/>
      <c r="K8790" s="62"/>
      <c r="L8790" s="62"/>
      <c r="P8790" s="61"/>
    </row>
    <row r="8791" spans="6:16">
      <c r="F8791" s="63"/>
      <c r="G8791" s="62"/>
      <c r="I8791" s="61"/>
      <c r="K8791" s="62"/>
      <c r="L8791" s="62"/>
      <c r="P8791" s="61"/>
    </row>
    <row r="8792" spans="6:16">
      <c r="F8792" s="63"/>
      <c r="G8792" s="62"/>
      <c r="I8792" s="61"/>
      <c r="K8792" s="62"/>
      <c r="L8792" s="62"/>
      <c r="P8792" s="61"/>
    </row>
    <row r="8793" spans="6:16">
      <c r="F8793" s="63"/>
      <c r="G8793" s="62"/>
      <c r="I8793" s="61"/>
      <c r="K8793" s="62"/>
      <c r="L8793" s="62"/>
      <c r="P8793" s="61"/>
    </row>
    <row r="8794" spans="6:16">
      <c r="F8794" s="63"/>
      <c r="G8794" s="62"/>
      <c r="I8794" s="61"/>
      <c r="K8794" s="62"/>
      <c r="L8794" s="62"/>
      <c r="P8794" s="61"/>
    </row>
    <row r="8795" spans="6:16">
      <c r="F8795" s="63"/>
      <c r="G8795" s="62"/>
      <c r="I8795" s="61"/>
      <c r="K8795" s="62"/>
      <c r="L8795" s="62"/>
      <c r="P8795" s="61"/>
    </row>
    <row r="8796" spans="6:16">
      <c r="F8796" s="63"/>
      <c r="G8796" s="62"/>
      <c r="I8796" s="61"/>
      <c r="K8796" s="62"/>
      <c r="L8796" s="62"/>
      <c r="P8796" s="61"/>
    </row>
    <row r="8797" spans="6:16">
      <c r="F8797" s="63"/>
      <c r="G8797" s="62"/>
      <c r="I8797" s="61"/>
      <c r="K8797" s="62"/>
      <c r="L8797" s="62"/>
      <c r="P8797" s="61"/>
    </row>
    <row r="8798" spans="6:16">
      <c r="F8798" s="63"/>
      <c r="G8798" s="62"/>
      <c r="I8798" s="61"/>
      <c r="K8798" s="62"/>
      <c r="L8798" s="62"/>
      <c r="P8798" s="61"/>
    </row>
    <row r="8799" spans="6:16">
      <c r="F8799" s="63"/>
      <c r="G8799" s="62"/>
      <c r="I8799" s="61"/>
      <c r="K8799" s="62"/>
      <c r="L8799" s="62"/>
      <c r="P8799" s="61"/>
    </row>
    <row r="8800" spans="6:16">
      <c r="F8800" s="63"/>
      <c r="G8800" s="62"/>
      <c r="I8800" s="61"/>
      <c r="K8800" s="62"/>
      <c r="L8800" s="62"/>
      <c r="P8800" s="61"/>
    </row>
    <row r="8801" spans="6:16">
      <c r="F8801" s="63"/>
      <c r="G8801" s="62"/>
      <c r="I8801" s="61"/>
      <c r="K8801" s="62"/>
      <c r="L8801" s="62"/>
      <c r="P8801" s="61"/>
    </row>
    <row r="8802" spans="6:16">
      <c r="F8802" s="63"/>
      <c r="G8802" s="62"/>
      <c r="I8802" s="61"/>
      <c r="K8802" s="62"/>
      <c r="L8802" s="62"/>
      <c r="P8802" s="61"/>
    </row>
    <row r="8803" spans="6:16">
      <c r="F8803" s="63"/>
      <c r="G8803" s="62"/>
      <c r="I8803" s="61"/>
      <c r="K8803" s="62"/>
      <c r="L8803" s="62"/>
      <c r="P8803" s="61"/>
    </row>
    <row r="8804" spans="6:16">
      <c r="F8804" s="63"/>
      <c r="G8804" s="62"/>
      <c r="I8804" s="61"/>
      <c r="K8804" s="62"/>
      <c r="L8804" s="62"/>
      <c r="P8804" s="61"/>
    </row>
    <row r="8805" spans="6:16">
      <c r="F8805" s="63"/>
      <c r="G8805" s="62"/>
      <c r="I8805" s="61"/>
      <c r="K8805" s="62"/>
      <c r="L8805" s="62"/>
      <c r="P8805" s="61"/>
    </row>
    <row r="8806" spans="6:16">
      <c r="F8806" s="63"/>
      <c r="G8806" s="62"/>
      <c r="I8806" s="61"/>
      <c r="K8806" s="62"/>
      <c r="L8806" s="62"/>
      <c r="P8806" s="61"/>
    </row>
    <row r="8807" spans="6:16">
      <c r="F8807" s="63"/>
      <c r="G8807" s="62"/>
      <c r="I8807" s="61"/>
      <c r="K8807" s="62"/>
      <c r="L8807" s="62"/>
      <c r="P8807" s="61"/>
    </row>
    <row r="8808" spans="6:16">
      <c r="F8808" s="63"/>
      <c r="G8808" s="62"/>
      <c r="I8808" s="61"/>
      <c r="K8808" s="62"/>
      <c r="L8808" s="62"/>
      <c r="P8808" s="61"/>
    </row>
    <row r="8809" spans="6:16">
      <c r="F8809" s="63"/>
      <c r="G8809" s="62"/>
      <c r="I8809" s="61"/>
      <c r="K8809" s="62"/>
      <c r="L8809" s="62"/>
      <c r="P8809" s="61"/>
    </row>
    <row r="8810" spans="6:16">
      <c r="F8810" s="63"/>
      <c r="G8810" s="62"/>
      <c r="I8810" s="61"/>
      <c r="K8810" s="62"/>
      <c r="L8810" s="62"/>
      <c r="P8810" s="61"/>
    </row>
    <row r="8811" spans="6:16">
      <c r="F8811" s="63"/>
      <c r="G8811" s="62"/>
      <c r="I8811" s="61"/>
      <c r="K8811" s="62"/>
      <c r="L8811" s="62"/>
      <c r="P8811" s="61"/>
    </row>
    <row r="8812" spans="6:16">
      <c r="F8812" s="63"/>
      <c r="G8812" s="62"/>
      <c r="I8812" s="61"/>
      <c r="K8812" s="62"/>
      <c r="L8812" s="62"/>
      <c r="P8812" s="61"/>
    </row>
    <row r="8813" spans="6:16">
      <c r="F8813" s="63"/>
      <c r="G8813" s="62"/>
      <c r="I8813" s="61"/>
      <c r="K8813" s="62"/>
      <c r="L8813" s="62"/>
      <c r="P8813" s="61"/>
    </row>
    <row r="8814" spans="6:16">
      <c r="F8814" s="63"/>
      <c r="G8814" s="62"/>
      <c r="I8814" s="61"/>
      <c r="K8814" s="62"/>
      <c r="L8814" s="62"/>
      <c r="P8814" s="61"/>
    </row>
    <row r="8815" spans="6:16">
      <c r="F8815" s="63"/>
      <c r="G8815" s="62"/>
      <c r="I8815" s="61"/>
      <c r="K8815" s="62"/>
      <c r="L8815" s="62"/>
      <c r="P8815" s="61"/>
    </row>
    <row r="8816" spans="6:16">
      <c r="F8816" s="63"/>
      <c r="G8816" s="62"/>
      <c r="I8816" s="61"/>
      <c r="K8816" s="62"/>
      <c r="L8816" s="62"/>
      <c r="P8816" s="61"/>
    </row>
    <row r="8817" spans="6:16">
      <c r="F8817" s="63"/>
      <c r="G8817" s="62"/>
      <c r="I8817" s="61"/>
      <c r="K8817" s="62"/>
      <c r="L8817" s="62"/>
      <c r="P8817" s="61"/>
    </row>
    <row r="8818" spans="6:16">
      <c r="F8818" s="63"/>
      <c r="G8818" s="62"/>
      <c r="I8818" s="61"/>
      <c r="K8818" s="62"/>
      <c r="L8818" s="62"/>
      <c r="P8818" s="61"/>
    </row>
    <row r="8819" spans="6:16">
      <c r="F8819" s="63"/>
      <c r="G8819" s="62"/>
      <c r="I8819" s="61"/>
      <c r="K8819" s="62"/>
      <c r="L8819" s="62"/>
      <c r="P8819" s="61"/>
    </row>
    <row r="8820" spans="6:16">
      <c r="F8820" s="63"/>
      <c r="G8820" s="62"/>
      <c r="I8820" s="61"/>
      <c r="K8820" s="62"/>
      <c r="L8820" s="62"/>
      <c r="P8820" s="61"/>
    </row>
    <row r="8821" spans="6:16">
      <c r="F8821" s="63"/>
      <c r="G8821" s="62"/>
      <c r="I8821" s="61"/>
      <c r="K8821" s="62"/>
      <c r="L8821" s="62"/>
      <c r="P8821" s="61"/>
    </row>
    <row r="8822" spans="6:16">
      <c r="F8822" s="63"/>
      <c r="G8822" s="62"/>
      <c r="I8822" s="61"/>
      <c r="K8822" s="62"/>
      <c r="L8822" s="62"/>
      <c r="P8822" s="61"/>
    </row>
    <row r="8823" spans="6:16">
      <c r="F8823" s="63"/>
      <c r="G8823" s="62"/>
      <c r="I8823" s="61"/>
      <c r="K8823" s="62"/>
      <c r="L8823" s="62"/>
      <c r="P8823" s="61"/>
    </row>
    <row r="8824" spans="6:16">
      <c r="F8824" s="63"/>
      <c r="G8824" s="62"/>
      <c r="I8824" s="61"/>
      <c r="K8824" s="62"/>
      <c r="L8824" s="62"/>
      <c r="P8824" s="61"/>
    </row>
    <row r="8825" spans="6:16">
      <c r="F8825" s="63"/>
      <c r="G8825" s="62"/>
      <c r="I8825" s="61"/>
      <c r="K8825" s="62"/>
      <c r="L8825" s="62"/>
      <c r="P8825" s="61"/>
    </row>
    <row r="8826" spans="6:16">
      <c r="F8826" s="63"/>
      <c r="G8826" s="62"/>
      <c r="I8826" s="61"/>
      <c r="K8826" s="62"/>
      <c r="L8826" s="62"/>
      <c r="P8826" s="61"/>
    </row>
    <row r="8827" spans="6:16">
      <c r="F8827" s="63"/>
      <c r="G8827" s="62"/>
      <c r="I8827" s="61"/>
      <c r="K8827" s="62"/>
      <c r="L8827" s="62"/>
      <c r="P8827" s="61"/>
    </row>
    <row r="8828" spans="6:16">
      <c r="F8828" s="63"/>
      <c r="G8828" s="62"/>
      <c r="I8828" s="61"/>
      <c r="K8828" s="62"/>
      <c r="L8828" s="62"/>
      <c r="P8828" s="61"/>
    </row>
    <row r="8829" spans="6:16">
      <c r="F8829" s="63"/>
      <c r="G8829" s="62"/>
      <c r="I8829" s="61"/>
      <c r="K8829" s="62"/>
      <c r="L8829" s="62"/>
      <c r="P8829" s="61"/>
    </row>
    <row r="8830" spans="6:16">
      <c r="F8830" s="63"/>
      <c r="G8830" s="62"/>
      <c r="I8830" s="61"/>
      <c r="K8830" s="62"/>
      <c r="L8830" s="62"/>
      <c r="P8830" s="61"/>
    </row>
    <row r="8831" spans="6:16">
      <c r="F8831" s="63"/>
      <c r="G8831" s="62"/>
      <c r="I8831" s="61"/>
      <c r="K8831" s="62"/>
      <c r="L8831" s="62"/>
      <c r="P8831" s="61"/>
    </row>
    <row r="8832" spans="6:16">
      <c r="F8832" s="63"/>
      <c r="G8832" s="62"/>
      <c r="I8832" s="61"/>
      <c r="K8832" s="62"/>
      <c r="L8832" s="62"/>
      <c r="P8832" s="61"/>
    </row>
    <row r="8833" spans="6:16">
      <c r="F8833" s="63"/>
      <c r="G8833" s="62"/>
      <c r="I8833" s="61"/>
      <c r="K8833" s="62"/>
      <c r="L8833" s="62"/>
      <c r="P8833" s="61"/>
    </row>
    <row r="8834" spans="6:16">
      <c r="F8834" s="63"/>
      <c r="G8834" s="62"/>
      <c r="I8834" s="61"/>
      <c r="K8834" s="62"/>
      <c r="L8834" s="62"/>
      <c r="P8834" s="61"/>
    </row>
    <row r="8835" spans="6:16">
      <c r="F8835" s="63"/>
      <c r="G8835" s="62"/>
      <c r="I8835" s="61"/>
      <c r="K8835" s="62"/>
      <c r="L8835" s="62"/>
      <c r="P8835" s="61"/>
    </row>
    <row r="8836" spans="6:16">
      <c r="F8836" s="63"/>
      <c r="G8836" s="62"/>
      <c r="I8836" s="61"/>
      <c r="K8836" s="62"/>
      <c r="L8836" s="62"/>
      <c r="P8836" s="61"/>
    </row>
    <row r="8837" spans="6:16">
      <c r="F8837" s="63"/>
      <c r="G8837" s="62"/>
      <c r="I8837" s="61"/>
      <c r="K8837" s="62"/>
      <c r="L8837" s="62"/>
      <c r="P8837" s="61"/>
    </row>
    <row r="8838" spans="6:16">
      <c r="F8838" s="63"/>
      <c r="G8838" s="62"/>
      <c r="I8838" s="61"/>
      <c r="K8838" s="62"/>
      <c r="L8838" s="62"/>
      <c r="P8838" s="61"/>
    </row>
    <row r="8839" spans="6:16">
      <c r="F8839" s="63"/>
      <c r="G8839" s="62"/>
      <c r="I8839" s="61"/>
      <c r="K8839" s="62"/>
      <c r="L8839" s="62"/>
      <c r="P8839" s="61"/>
    </row>
    <row r="8840" spans="6:16">
      <c r="F8840" s="63"/>
      <c r="G8840" s="62"/>
      <c r="I8840" s="61"/>
      <c r="K8840" s="62"/>
      <c r="L8840" s="62"/>
      <c r="P8840" s="61"/>
    </row>
    <row r="8841" spans="6:16">
      <c r="F8841" s="63"/>
      <c r="G8841" s="62"/>
      <c r="I8841" s="61"/>
      <c r="K8841" s="62"/>
      <c r="L8841" s="62"/>
      <c r="P8841" s="61"/>
    </row>
    <row r="8842" spans="6:16">
      <c r="F8842" s="63"/>
      <c r="G8842" s="62"/>
      <c r="I8842" s="61"/>
      <c r="K8842" s="62"/>
      <c r="L8842" s="62"/>
      <c r="P8842" s="61"/>
    </row>
    <row r="8843" spans="6:16">
      <c r="F8843" s="63"/>
      <c r="G8843" s="62"/>
      <c r="I8843" s="61"/>
      <c r="K8843" s="62"/>
      <c r="L8843" s="62"/>
      <c r="P8843" s="61"/>
    </row>
    <row r="8844" spans="6:16">
      <c r="F8844" s="63"/>
      <c r="G8844" s="62"/>
      <c r="I8844" s="61"/>
      <c r="K8844" s="62"/>
      <c r="L8844" s="62"/>
      <c r="P8844" s="61"/>
    </row>
    <row r="8845" spans="6:16">
      <c r="F8845" s="63"/>
      <c r="G8845" s="62"/>
      <c r="I8845" s="61"/>
      <c r="K8845" s="62"/>
      <c r="L8845" s="62"/>
      <c r="P8845" s="61"/>
    </row>
    <row r="8846" spans="6:16">
      <c r="F8846" s="63"/>
      <c r="G8846" s="62"/>
      <c r="I8846" s="61"/>
      <c r="K8846" s="62"/>
      <c r="L8846" s="62"/>
      <c r="P8846" s="61"/>
    </row>
    <row r="8847" spans="6:16">
      <c r="F8847" s="63"/>
      <c r="G8847" s="62"/>
      <c r="I8847" s="61"/>
      <c r="K8847" s="62"/>
      <c r="L8847" s="62"/>
      <c r="P8847" s="61"/>
    </row>
    <row r="8848" spans="6:16">
      <c r="F8848" s="63"/>
      <c r="G8848" s="62"/>
      <c r="I8848" s="61"/>
      <c r="K8848" s="62"/>
      <c r="L8848" s="62"/>
      <c r="P8848" s="61"/>
    </row>
    <row r="8849" spans="6:16">
      <c r="F8849" s="63"/>
      <c r="G8849" s="62"/>
      <c r="I8849" s="61"/>
      <c r="K8849" s="62"/>
      <c r="L8849" s="62"/>
      <c r="P8849" s="61"/>
    </row>
    <row r="8850" spans="6:16">
      <c r="F8850" s="63"/>
      <c r="G8850" s="62"/>
      <c r="I8850" s="61"/>
      <c r="K8850" s="62"/>
      <c r="L8850" s="62"/>
      <c r="P8850" s="61"/>
    </row>
    <row r="8851" spans="6:16">
      <c r="F8851" s="63"/>
      <c r="G8851" s="62"/>
      <c r="I8851" s="61"/>
      <c r="K8851" s="62"/>
      <c r="L8851" s="62"/>
      <c r="P8851" s="61"/>
    </row>
    <row r="8852" spans="6:16">
      <c r="F8852" s="63"/>
      <c r="G8852" s="62"/>
      <c r="I8852" s="61"/>
      <c r="K8852" s="62"/>
      <c r="L8852" s="62"/>
      <c r="P8852" s="61"/>
    </row>
    <row r="8853" spans="6:16">
      <c r="F8853" s="63"/>
      <c r="G8853" s="62"/>
      <c r="I8853" s="61"/>
      <c r="K8853" s="62"/>
      <c r="L8853" s="62"/>
      <c r="P8853" s="61"/>
    </row>
    <row r="8854" spans="6:16">
      <c r="F8854" s="63"/>
      <c r="G8854" s="62"/>
      <c r="I8854" s="61"/>
      <c r="K8854" s="62"/>
      <c r="L8854" s="62"/>
      <c r="P8854" s="61"/>
    </row>
    <row r="8855" spans="6:16">
      <c r="F8855" s="63"/>
      <c r="G8855" s="62"/>
      <c r="I8855" s="61"/>
      <c r="K8855" s="62"/>
      <c r="L8855" s="62"/>
      <c r="P8855" s="61"/>
    </row>
    <row r="8856" spans="6:16">
      <c r="F8856" s="63"/>
      <c r="G8856" s="62"/>
      <c r="I8856" s="61"/>
      <c r="K8856" s="62"/>
      <c r="L8856" s="62"/>
      <c r="P8856" s="61"/>
    </row>
    <row r="8857" spans="6:16">
      <c r="F8857" s="63"/>
      <c r="G8857" s="62"/>
      <c r="I8857" s="61"/>
      <c r="K8857" s="62"/>
      <c r="L8857" s="62"/>
      <c r="P8857" s="61"/>
    </row>
    <row r="8858" spans="6:16">
      <c r="F8858" s="63"/>
      <c r="G8858" s="62"/>
      <c r="I8858" s="61"/>
      <c r="K8858" s="62"/>
      <c r="L8858" s="62"/>
      <c r="P8858" s="61"/>
    </row>
    <row r="8859" spans="6:16">
      <c r="F8859" s="63"/>
      <c r="G8859" s="62"/>
      <c r="I8859" s="61"/>
      <c r="K8859" s="62"/>
      <c r="L8859" s="62"/>
      <c r="P8859" s="61"/>
    </row>
    <row r="8860" spans="6:16">
      <c r="F8860" s="63"/>
      <c r="G8860" s="62"/>
      <c r="I8860" s="61"/>
      <c r="K8860" s="62"/>
      <c r="L8860" s="62"/>
      <c r="P8860" s="61"/>
    </row>
    <row r="8861" spans="6:16">
      <c r="F8861" s="63"/>
      <c r="G8861" s="62"/>
      <c r="I8861" s="61"/>
      <c r="K8861" s="62"/>
      <c r="L8861" s="62"/>
      <c r="P8861" s="61"/>
    </row>
    <row r="8862" spans="6:16">
      <c r="F8862" s="63"/>
      <c r="G8862" s="62"/>
      <c r="I8862" s="61"/>
      <c r="K8862" s="62"/>
      <c r="L8862" s="62"/>
      <c r="P8862" s="61"/>
    </row>
    <row r="8863" spans="6:16">
      <c r="F8863" s="63"/>
      <c r="G8863" s="62"/>
      <c r="I8863" s="61"/>
      <c r="K8863" s="62"/>
      <c r="L8863" s="62"/>
      <c r="P8863" s="61"/>
    </row>
    <row r="8864" spans="6:16">
      <c r="F8864" s="63"/>
      <c r="G8864" s="62"/>
      <c r="I8864" s="61"/>
      <c r="K8864" s="62"/>
      <c r="L8864" s="62"/>
      <c r="P8864" s="61"/>
    </row>
    <row r="8865" spans="6:16">
      <c r="F8865" s="63"/>
      <c r="G8865" s="62"/>
      <c r="I8865" s="61"/>
      <c r="K8865" s="62"/>
      <c r="L8865" s="62"/>
      <c r="P8865" s="61"/>
    </row>
    <row r="8866" spans="6:16">
      <c r="F8866" s="63"/>
      <c r="G8866" s="62"/>
      <c r="I8866" s="61"/>
      <c r="K8866" s="62"/>
      <c r="L8866" s="62"/>
      <c r="P8866" s="61"/>
    </row>
    <row r="8867" spans="6:16">
      <c r="F8867" s="63"/>
      <c r="G8867" s="62"/>
      <c r="I8867" s="61"/>
      <c r="K8867" s="62"/>
      <c r="L8867" s="62"/>
      <c r="P8867" s="61"/>
    </row>
    <row r="8868" spans="6:16">
      <c r="F8868" s="63"/>
      <c r="G8868" s="62"/>
      <c r="I8868" s="61"/>
      <c r="K8868" s="62"/>
      <c r="L8868" s="62"/>
      <c r="P8868" s="61"/>
    </row>
    <row r="8869" spans="6:16">
      <c r="F8869" s="63"/>
      <c r="G8869" s="62"/>
      <c r="I8869" s="61"/>
      <c r="K8869" s="62"/>
      <c r="L8869" s="62"/>
      <c r="P8869" s="61"/>
    </row>
    <row r="8870" spans="6:16">
      <c r="F8870" s="63"/>
      <c r="G8870" s="62"/>
      <c r="I8870" s="61"/>
      <c r="K8870" s="62"/>
      <c r="L8870" s="62"/>
      <c r="P8870" s="61"/>
    </row>
    <row r="8871" spans="6:16">
      <c r="F8871" s="63"/>
      <c r="G8871" s="62"/>
      <c r="I8871" s="61"/>
      <c r="K8871" s="62"/>
      <c r="L8871" s="62"/>
      <c r="P8871" s="61"/>
    </row>
    <row r="8872" spans="6:16">
      <c r="F8872" s="63"/>
      <c r="G8872" s="62"/>
      <c r="I8872" s="61"/>
      <c r="K8872" s="62"/>
      <c r="L8872" s="62"/>
      <c r="P8872" s="61"/>
    </row>
    <row r="8873" spans="6:16">
      <c r="F8873" s="63"/>
      <c r="G8873" s="62"/>
      <c r="I8873" s="61"/>
      <c r="K8873" s="62"/>
      <c r="L8873" s="62"/>
      <c r="P8873" s="61"/>
    </row>
    <row r="8874" spans="6:16">
      <c r="F8874" s="63"/>
      <c r="G8874" s="62"/>
      <c r="I8874" s="61"/>
      <c r="K8874" s="62"/>
      <c r="L8874" s="62"/>
      <c r="P8874" s="61"/>
    </row>
    <row r="8875" spans="6:16">
      <c r="F8875" s="63"/>
      <c r="G8875" s="62"/>
      <c r="I8875" s="61"/>
      <c r="K8875" s="62"/>
      <c r="L8875" s="62"/>
      <c r="P8875" s="61"/>
    </row>
    <row r="8876" spans="6:16">
      <c r="F8876" s="63"/>
      <c r="G8876" s="62"/>
      <c r="I8876" s="61"/>
      <c r="K8876" s="62"/>
      <c r="L8876" s="62"/>
      <c r="P8876" s="61"/>
    </row>
    <row r="8877" spans="6:16">
      <c r="F8877" s="63"/>
      <c r="G8877" s="62"/>
      <c r="I8877" s="61"/>
      <c r="K8877" s="62"/>
      <c r="L8877" s="62"/>
      <c r="P8877" s="61"/>
    </row>
    <row r="8878" spans="6:16">
      <c r="F8878" s="63"/>
      <c r="G8878" s="62"/>
      <c r="I8878" s="61"/>
      <c r="K8878" s="62"/>
      <c r="L8878" s="62"/>
      <c r="P8878" s="61"/>
    </row>
    <row r="8879" spans="6:16">
      <c r="F8879" s="63"/>
      <c r="G8879" s="62"/>
      <c r="I8879" s="61"/>
      <c r="K8879" s="62"/>
      <c r="L8879" s="62"/>
      <c r="P8879" s="61"/>
    </row>
    <row r="8880" spans="6:16">
      <c r="F8880" s="63"/>
      <c r="G8880" s="62"/>
      <c r="I8880" s="61"/>
      <c r="K8880" s="62"/>
      <c r="L8880" s="62"/>
      <c r="P8880" s="61"/>
    </row>
    <row r="8881" spans="6:16">
      <c r="F8881" s="63"/>
      <c r="G8881" s="62"/>
      <c r="I8881" s="61"/>
      <c r="K8881" s="62"/>
      <c r="L8881" s="62"/>
      <c r="P8881" s="61"/>
    </row>
    <row r="8882" spans="6:16">
      <c r="F8882" s="63"/>
      <c r="G8882" s="62"/>
      <c r="I8882" s="61"/>
      <c r="K8882" s="62"/>
      <c r="L8882" s="62"/>
      <c r="P8882" s="61"/>
    </row>
    <row r="8883" spans="6:16">
      <c r="F8883" s="63"/>
      <c r="G8883" s="62"/>
      <c r="I8883" s="61"/>
      <c r="K8883" s="62"/>
      <c r="L8883" s="62"/>
      <c r="P8883" s="61"/>
    </row>
    <row r="8884" spans="6:16">
      <c r="F8884" s="63"/>
      <c r="G8884" s="62"/>
      <c r="I8884" s="61"/>
      <c r="K8884" s="62"/>
      <c r="L8884" s="62"/>
      <c r="P8884" s="61"/>
    </row>
    <row r="8885" spans="6:16">
      <c r="F8885" s="63"/>
      <c r="G8885" s="62"/>
      <c r="I8885" s="61"/>
      <c r="K8885" s="62"/>
      <c r="L8885" s="62"/>
      <c r="P8885" s="61"/>
    </row>
    <row r="8886" spans="6:16">
      <c r="F8886" s="63"/>
      <c r="G8886" s="62"/>
      <c r="I8886" s="61"/>
      <c r="K8886" s="62"/>
      <c r="L8886" s="62"/>
      <c r="P8886" s="61"/>
    </row>
    <row r="8887" spans="6:16">
      <c r="F8887" s="63"/>
      <c r="G8887" s="62"/>
      <c r="I8887" s="61"/>
      <c r="K8887" s="62"/>
      <c r="L8887" s="62"/>
      <c r="P8887" s="61"/>
    </row>
    <row r="8888" spans="6:16">
      <c r="F8888" s="63"/>
      <c r="G8888" s="62"/>
      <c r="I8888" s="61"/>
      <c r="K8888" s="62"/>
      <c r="L8888" s="62"/>
      <c r="P8888" s="61"/>
    </row>
    <row r="8889" spans="6:16">
      <c r="F8889" s="63"/>
      <c r="G8889" s="62"/>
      <c r="I8889" s="61"/>
      <c r="K8889" s="62"/>
      <c r="L8889" s="62"/>
      <c r="P8889" s="61"/>
    </row>
    <row r="8890" spans="6:16">
      <c r="F8890" s="63"/>
      <c r="G8890" s="62"/>
      <c r="I8890" s="61"/>
      <c r="K8890" s="62"/>
      <c r="L8890" s="62"/>
      <c r="P8890" s="61"/>
    </row>
    <row r="8891" spans="6:16">
      <c r="F8891" s="63"/>
      <c r="G8891" s="62"/>
      <c r="I8891" s="61"/>
      <c r="K8891" s="62"/>
      <c r="L8891" s="62"/>
      <c r="P8891" s="61"/>
    </row>
    <row r="8892" spans="6:16">
      <c r="F8892" s="63"/>
      <c r="G8892" s="62"/>
      <c r="I8892" s="61"/>
      <c r="K8892" s="62"/>
      <c r="L8892" s="62"/>
      <c r="P8892" s="61"/>
    </row>
    <row r="8893" spans="6:16">
      <c r="F8893" s="63"/>
      <c r="G8893" s="62"/>
      <c r="I8893" s="61"/>
      <c r="K8893" s="62"/>
      <c r="L8893" s="62"/>
      <c r="P8893" s="61"/>
    </row>
    <row r="8894" spans="6:16">
      <c r="F8894" s="63"/>
      <c r="G8894" s="62"/>
      <c r="I8894" s="61"/>
      <c r="K8894" s="62"/>
      <c r="L8894" s="62"/>
      <c r="P8894" s="61"/>
    </row>
    <row r="8895" spans="6:16">
      <c r="F8895" s="63"/>
      <c r="G8895" s="62"/>
      <c r="I8895" s="61"/>
      <c r="K8895" s="62"/>
      <c r="L8895" s="62"/>
      <c r="P8895" s="61"/>
    </row>
    <row r="8896" spans="6:16">
      <c r="F8896" s="63"/>
      <c r="G8896" s="62"/>
      <c r="I8896" s="61"/>
      <c r="K8896" s="62"/>
      <c r="L8896" s="62"/>
      <c r="P8896" s="61"/>
    </row>
    <row r="8897" spans="6:16">
      <c r="F8897" s="63"/>
      <c r="G8897" s="62"/>
      <c r="I8897" s="61"/>
      <c r="K8897" s="62"/>
      <c r="L8897" s="62"/>
      <c r="P8897" s="61"/>
    </row>
    <row r="8898" spans="6:16">
      <c r="F8898" s="63"/>
      <c r="G8898" s="62"/>
      <c r="I8898" s="61"/>
      <c r="K8898" s="62"/>
      <c r="L8898" s="62"/>
      <c r="P8898" s="61"/>
    </row>
    <row r="8899" spans="6:16">
      <c r="F8899" s="63"/>
      <c r="G8899" s="62"/>
      <c r="I8899" s="61"/>
      <c r="K8899" s="62"/>
      <c r="L8899" s="62"/>
      <c r="P8899" s="61"/>
    </row>
    <row r="8900" spans="6:16">
      <c r="F8900" s="63"/>
      <c r="G8900" s="62"/>
      <c r="I8900" s="61"/>
      <c r="K8900" s="62"/>
      <c r="L8900" s="62"/>
      <c r="P8900" s="61"/>
    </row>
    <row r="8901" spans="6:16">
      <c r="F8901" s="63"/>
      <c r="G8901" s="62"/>
      <c r="I8901" s="61"/>
      <c r="K8901" s="62"/>
      <c r="L8901" s="62"/>
      <c r="P8901" s="61"/>
    </row>
    <row r="8902" spans="6:16">
      <c r="F8902" s="63"/>
      <c r="G8902" s="62"/>
      <c r="I8902" s="61"/>
      <c r="K8902" s="62"/>
      <c r="L8902" s="62"/>
      <c r="P8902" s="61"/>
    </row>
    <row r="8903" spans="6:16">
      <c r="F8903" s="63"/>
      <c r="G8903" s="62"/>
      <c r="I8903" s="61"/>
      <c r="K8903" s="62"/>
      <c r="L8903" s="62"/>
      <c r="P8903" s="61"/>
    </row>
    <row r="8904" spans="6:16">
      <c r="F8904" s="63"/>
      <c r="G8904" s="62"/>
      <c r="I8904" s="61"/>
      <c r="K8904" s="62"/>
      <c r="L8904" s="62"/>
      <c r="P8904" s="61"/>
    </row>
    <row r="8905" spans="6:16">
      <c r="F8905" s="63"/>
      <c r="G8905" s="62"/>
      <c r="I8905" s="61"/>
      <c r="K8905" s="62"/>
      <c r="L8905" s="62"/>
      <c r="P8905" s="61"/>
    </row>
    <row r="8906" spans="6:16">
      <c r="F8906" s="63"/>
      <c r="G8906" s="62"/>
      <c r="I8906" s="61"/>
      <c r="K8906" s="62"/>
      <c r="L8906" s="62"/>
      <c r="P8906" s="61"/>
    </row>
    <row r="8907" spans="6:16">
      <c r="F8907" s="63"/>
      <c r="G8907" s="62"/>
      <c r="I8907" s="61"/>
      <c r="K8907" s="62"/>
      <c r="L8907" s="62"/>
      <c r="P8907" s="61"/>
    </row>
    <row r="8908" spans="6:16">
      <c r="F8908" s="63"/>
      <c r="G8908" s="62"/>
      <c r="I8908" s="61"/>
      <c r="K8908" s="62"/>
      <c r="L8908" s="62"/>
      <c r="P8908" s="61"/>
    </row>
    <row r="8909" spans="6:16">
      <c r="F8909" s="63"/>
      <c r="G8909" s="62"/>
      <c r="I8909" s="61"/>
      <c r="K8909" s="62"/>
      <c r="L8909" s="62"/>
      <c r="P8909" s="61"/>
    </row>
    <row r="8910" spans="6:16">
      <c r="F8910" s="63"/>
      <c r="G8910" s="62"/>
      <c r="I8910" s="61"/>
      <c r="K8910" s="62"/>
      <c r="L8910" s="62"/>
      <c r="P8910" s="61"/>
    </row>
    <row r="8911" spans="6:16">
      <c r="F8911" s="63"/>
      <c r="G8911" s="62"/>
      <c r="I8911" s="61"/>
      <c r="K8911" s="62"/>
      <c r="L8911" s="62"/>
      <c r="P8911" s="61"/>
    </row>
    <row r="8912" spans="6:16">
      <c r="F8912" s="63"/>
      <c r="G8912" s="62"/>
      <c r="I8912" s="61"/>
      <c r="K8912" s="62"/>
      <c r="L8912" s="62"/>
      <c r="P8912" s="61"/>
    </row>
    <row r="8913" spans="6:16">
      <c r="F8913" s="63"/>
      <c r="G8913" s="62"/>
      <c r="I8913" s="61"/>
      <c r="K8913" s="62"/>
      <c r="L8913" s="62"/>
      <c r="P8913" s="61"/>
    </row>
    <row r="8914" spans="6:16">
      <c r="F8914" s="63"/>
      <c r="G8914" s="62"/>
      <c r="I8914" s="61"/>
      <c r="K8914" s="62"/>
      <c r="L8914" s="62"/>
      <c r="P8914" s="61"/>
    </row>
    <row r="8915" spans="6:16">
      <c r="F8915" s="63"/>
      <c r="G8915" s="62"/>
      <c r="I8915" s="61"/>
      <c r="K8915" s="62"/>
      <c r="L8915" s="62"/>
      <c r="P8915" s="61"/>
    </row>
    <row r="8916" spans="6:16">
      <c r="F8916" s="63"/>
      <c r="G8916" s="62"/>
      <c r="I8916" s="61"/>
      <c r="K8916" s="62"/>
      <c r="L8916" s="62"/>
      <c r="P8916" s="61"/>
    </row>
    <row r="8917" spans="6:16">
      <c r="F8917" s="63"/>
      <c r="G8917" s="62"/>
      <c r="I8917" s="61"/>
      <c r="K8917" s="62"/>
      <c r="L8917" s="62"/>
      <c r="P8917" s="61"/>
    </row>
    <row r="8918" spans="6:16">
      <c r="F8918" s="63"/>
      <c r="G8918" s="62"/>
      <c r="I8918" s="61"/>
      <c r="K8918" s="62"/>
      <c r="L8918" s="62"/>
      <c r="P8918" s="61"/>
    </row>
    <row r="8919" spans="6:16">
      <c r="F8919" s="63"/>
      <c r="G8919" s="62"/>
      <c r="I8919" s="61"/>
      <c r="K8919" s="62"/>
      <c r="L8919" s="62"/>
      <c r="P8919" s="61"/>
    </row>
    <row r="8920" spans="6:16">
      <c r="F8920" s="63"/>
      <c r="G8920" s="62"/>
      <c r="I8920" s="61"/>
      <c r="K8920" s="62"/>
      <c r="L8920" s="62"/>
      <c r="P8920" s="61"/>
    </row>
    <row r="8921" spans="6:16">
      <c r="F8921" s="63"/>
      <c r="G8921" s="62"/>
      <c r="I8921" s="61"/>
      <c r="K8921" s="62"/>
      <c r="L8921" s="62"/>
      <c r="P8921" s="61"/>
    </row>
    <row r="8922" spans="6:16">
      <c r="F8922" s="63"/>
      <c r="G8922" s="62"/>
      <c r="I8922" s="61"/>
      <c r="K8922" s="62"/>
      <c r="L8922" s="62"/>
      <c r="P8922" s="61"/>
    </row>
    <row r="8923" spans="6:16">
      <c r="F8923" s="63"/>
      <c r="G8923" s="62"/>
      <c r="I8923" s="61"/>
      <c r="K8923" s="62"/>
      <c r="L8923" s="62"/>
      <c r="P8923" s="61"/>
    </row>
    <row r="8924" spans="6:16">
      <c r="F8924" s="63"/>
      <c r="G8924" s="62"/>
      <c r="I8924" s="61"/>
      <c r="K8924" s="62"/>
      <c r="L8924" s="62"/>
      <c r="P8924" s="61"/>
    </row>
    <row r="8925" spans="6:16">
      <c r="F8925" s="63"/>
      <c r="G8925" s="62"/>
      <c r="I8925" s="61"/>
      <c r="K8925" s="62"/>
      <c r="L8925" s="62"/>
      <c r="P8925" s="61"/>
    </row>
    <row r="8926" spans="6:16">
      <c r="F8926" s="63"/>
      <c r="G8926" s="62"/>
      <c r="I8926" s="61"/>
      <c r="K8926" s="62"/>
      <c r="L8926" s="62"/>
      <c r="P8926" s="61"/>
    </row>
    <row r="8927" spans="6:16">
      <c r="F8927" s="63"/>
      <c r="G8927" s="62"/>
      <c r="I8927" s="61"/>
      <c r="K8927" s="62"/>
      <c r="L8927" s="62"/>
      <c r="P8927" s="61"/>
    </row>
    <row r="8928" spans="6:16">
      <c r="F8928" s="63"/>
      <c r="G8928" s="62"/>
      <c r="I8928" s="61"/>
      <c r="K8928" s="62"/>
      <c r="L8928" s="62"/>
      <c r="P8928" s="61"/>
    </row>
    <row r="8929" spans="6:16">
      <c r="F8929" s="63"/>
      <c r="G8929" s="62"/>
      <c r="I8929" s="61"/>
      <c r="K8929" s="62"/>
      <c r="L8929" s="62"/>
      <c r="P8929" s="61"/>
    </row>
    <row r="8930" spans="6:16">
      <c r="F8930" s="63"/>
      <c r="G8930" s="62"/>
      <c r="I8930" s="61"/>
      <c r="K8930" s="62"/>
      <c r="L8930" s="62"/>
      <c r="P8930" s="61"/>
    </row>
    <row r="8931" spans="6:16">
      <c r="F8931" s="63"/>
      <c r="G8931" s="62"/>
      <c r="I8931" s="61"/>
      <c r="K8931" s="62"/>
      <c r="L8931" s="62"/>
      <c r="P8931" s="61"/>
    </row>
    <row r="8932" spans="6:16">
      <c r="F8932" s="63"/>
      <c r="G8932" s="62"/>
      <c r="I8932" s="61"/>
      <c r="K8932" s="62"/>
      <c r="L8932" s="62"/>
      <c r="P8932" s="61"/>
    </row>
    <row r="8933" spans="6:16">
      <c r="F8933" s="63"/>
      <c r="G8933" s="62"/>
      <c r="I8933" s="61"/>
      <c r="K8933" s="62"/>
      <c r="L8933" s="62"/>
      <c r="P8933" s="61"/>
    </row>
    <row r="8934" spans="6:16">
      <c r="F8934" s="63"/>
      <c r="G8934" s="62"/>
      <c r="I8934" s="61"/>
      <c r="K8934" s="62"/>
      <c r="L8934" s="62"/>
      <c r="P8934" s="61"/>
    </row>
    <row r="8935" spans="6:16">
      <c r="F8935" s="63"/>
      <c r="G8935" s="62"/>
      <c r="I8935" s="61"/>
      <c r="K8935" s="62"/>
      <c r="L8935" s="62"/>
      <c r="P8935" s="61"/>
    </row>
    <row r="8936" spans="6:16">
      <c r="F8936" s="63"/>
      <c r="G8936" s="62"/>
      <c r="I8936" s="61"/>
      <c r="K8936" s="62"/>
      <c r="L8936" s="62"/>
      <c r="P8936" s="61"/>
    </row>
    <row r="8937" spans="6:16">
      <c r="F8937" s="63"/>
      <c r="G8937" s="62"/>
      <c r="I8937" s="61"/>
      <c r="K8937" s="62"/>
      <c r="L8937" s="62"/>
      <c r="P8937" s="61"/>
    </row>
    <row r="8938" spans="6:16">
      <c r="F8938" s="63"/>
      <c r="G8938" s="62"/>
      <c r="I8938" s="61"/>
      <c r="K8938" s="62"/>
      <c r="L8938" s="62"/>
      <c r="P8938" s="61"/>
    </row>
    <row r="8939" spans="6:16">
      <c r="F8939" s="63"/>
      <c r="G8939" s="62"/>
      <c r="I8939" s="61"/>
      <c r="K8939" s="62"/>
      <c r="L8939" s="62"/>
      <c r="P8939" s="61"/>
    </row>
    <row r="8940" spans="6:16">
      <c r="F8940" s="63"/>
      <c r="G8940" s="62"/>
      <c r="I8940" s="61"/>
      <c r="K8940" s="62"/>
      <c r="L8940" s="62"/>
      <c r="P8940" s="61"/>
    </row>
    <row r="8941" spans="6:16">
      <c r="F8941" s="63"/>
      <c r="G8941" s="62"/>
      <c r="I8941" s="61"/>
      <c r="K8941" s="62"/>
      <c r="L8941" s="62"/>
      <c r="P8941" s="61"/>
    </row>
    <row r="8942" spans="6:16">
      <c r="F8942" s="63"/>
      <c r="G8942" s="62"/>
      <c r="I8942" s="61"/>
      <c r="K8942" s="62"/>
      <c r="L8942" s="62"/>
      <c r="P8942" s="61"/>
    </row>
    <row r="8943" spans="6:16">
      <c r="F8943" s="63"/>
      <c r="G8943" s="62"/>
      <c r="I8943" s="61"/>
      <c r="K8943" s="62"/>
      <c r="L8943" s="62"/>
      <c r="P8943" s="61"/>
    </row>
    <row r="8944" spans="6:16">
      <c r="F8944" s="63"/>
      <c r="G8944" s="62"/>
      <c r="I8944" s="61"/>
      <c r="K8944" s="62"/>
      <c r="L8944" s="62"/>
      <c r="P8944" s="61"/>
    </row>
    <row r="8945" spans="6:16">
      <c r="F8945" s="63"/>
      <c r="G8945" s="62"/>
      <c r="I8945" s="61"/>
      <c r="K8945" s="62"/>
      <c r="L8945" s="62"/>
      <c r="P8945" s="61"/>
    </row>
    <row r="8946" spans="6:16">
      <c r="F8946" s="63"/>
      <c r="G8946" s="62"/>
      <c r="I8946" s="61"/>
      <c r="K8946" s="62"/>
      <c r="L8946" s="62"/>
      <c r="P8946" s="61"/>
    </row>
    <row r="8947" spans="6:16">
      <c r="F8947" s="63"/>
      <c r="G8947" s="62"/>
      <c r="I8947" s="61"/>
      <c r="K8947" s="62"/>
      <c r="L8947" s="62"/>
      <c r="P8947" s="61"/>
    </row>
    <row r="8948" spans="6:16">
      <c r="F8948" s="63"/>
      <c r="G8948" s="62"/>
      <c r="I8948" s="61"/>
      <c r="K8948" s="62"/>
      <c r="L8948" s="62"/>
      <c r="P8948" s="61"/>
    </row>
    <row r="8949" spans="6:16">
      <c r="F8949" s="63"/>
      <c r="G8949" s="62"/>
      <c r="I8949" s="61"/>
      <c r="K8949" s="62"/>
      <c r="L8949" s="62"/>
      <c r="P8949" s="61"/>
    </row>
    <row r="8950" spans="6:16">
      <c r="F8950" s="63"/>
      <c r="G8950" s="62"/>
      <c r="I8950" s="61"/>
      <c r="K8950" s="62"/>
      <c r="L8950" s="62"/>
      <c r="P8950" s="61"/>
    </row>
    <row r="8951" spans="6:16">
      <c r="F8951" s="63"/>
      <c r="G8951" s="62"/>
      <c r="I8951" s="61"/>
      <c r="K8951" s="62"/>
      <c r="L8951" s="62"/>
      <c r="P8951" s="61"/>
    </row>
    <row r="8952" spans="6:16">
      <c r="F8952" s="63"/>
      <c r="G8952" s="62"/>
      <c r="I8952" s="61"/>
      <c r="K8952" s="62"/>
      <c r="L8952" s="62"/>
      <c r="P8952" s="61"/>
    </row>
    <row r="8953" spans="6:16">
      <c r="F8953" s="63"/>
      <c r="G8953" s="62"/>
      <c r="I8953" s="61"/>
      <c r="K8953" s="62"/>
      <c r="L8953" s="62"/>
      <c r="P8953" s="61"/>
    </row>
    <row r="8954" spans="6:16">
      <c r="F8954" s="63"/>
      <c r="G8954" s="62"/>
      <c r="I8954" s="61"/>
      <c r="K8954" s="62"/>
      <c r="L8954" s="62"/>
      <c r="P8954" s="61"/>
    </row>
    <row r="8955" spans="6:16">
      <c r="F8955" s="63"/>
      <c r="G8955" s="62"/>
      <c r="I8955" s="61"/>
      <c r="K8955" s="62"/>
      <c r="L8955" s="62"/>
      <c r="P8955" s="61"/>
    </row>
    <row r="8956" spans="6:16">
      <c r="F8956" s="63"/>
      <c r="G8956" s="62"/>
      <c r="I8956" s="61"/>
      <c r="K8956" s="62"/>
      <c r="L8956" s="62"/>
      <c r="P8956" s="61"/>
    </row>
    <row r="8957" spans="6:16">
      <c r="F8957" s="63"/>
      <c r="G8957" s="62"/>
      <c r="I8957" s="61"/>
      <c r="K8957" s="62"/>
      <c r="L8957" s="62"/>
      <c r="P8957" s="61"/>
    </row>
    <row r="8958" spans="6:16">
      <c r="F8958" s="63"/>
      <c r="G8958" s="62"/>
      <c r="I8958" s="61"/>
      <c r="K8958" s="62"/>
      <c r="L8958" s="62"/>
      <c r="P8958" s="61"/>
    </row>
    <row r="8959" spans="6:16">
      <c r="F8959" s="63"/>
      <c r="G8959" s="62"/>
      <c r="I8959" s="61"/>
      <c r="K8959" s="62"/>
      <c r="L8959" s="62"/>
      <c r="P8959" s="61"/>
    </row>
    <row r="8960" spans="6:16">
      <c r="F8960" s="63"/>
      <c r="G8960" s="62"/>
      <c r="I8960" s="61"/>
      <c r="K8960" s="62"/>
      <c r="L8960" s="62"/>
      <c r="P8960" s="61"/>
    </row>
    <row r="8961" spans="6:16">
      <c r="F8961" s="63"/>
      <c r="G8961" s="62"/>
      <c r="I8961" s="61"/>
      <c r="K8961" s="62"/>
      <c r="L8961" s="62"/>
      <c r="P8961" s="61"/>
    </row>
    <row r="8962" spans="6:16">
      <c r="F8962" s="63"/>
      <c r="G8962" s="62"/>
      <c r="I8962" s="61"/>
      <c r="K8962" s="62"/>
      <c r="L8962" s="62"/>
      <c r="P8962" s="61"/>
    </row>
    <row r="8963" spans="6:16">
      <c r="F8963" s="63"/>
      <c r="G8963" s="62"/>
      <c r="I8963" s="61"/>
      <c r="K8963" s="62"/>
      <c r="L8963" s="62"/>
      <c r="P8963" s="61"/>
    </row>
    <row r="8964" spans="6:16">
      <c r="F8964" s="63"/>
      <c r="G8964" s="62"/>
      <c r="I8964" s="61"/>
      <c r="K8964" s="62"/>
      <c r="L8964" s="62"/>
      <c r="P8964" s="61"/>
    </row>
    <row r="8965" spans="6:16">
      <c r="F8965" s="63"/>
      <c r="G8965" s="62"/>
      <c r="I8965" s="61"/>
      <c r="K8965" s="62"/>
      <c r="L8965" s="62"/>
      <c r="P8965" s="61"/>
    </row>
    <row r="8966" spans="6:16">
      <c r="F8966" s="63"/>
      <c r="G8966" s="62"/>
      <c r="I8966" s="61"/>
      <c r="K8966" s="62"/>
      <c r="L8966" s="62"/>
      <c r="P8966" s="61"/>
    </row>
    <row r="8967" spans="6:16">
      <c r="F8967" s="63"/>
      <c r="G8967" s="62"/>
      <c r="I8967" s="61"/>
      <c r="K8967" s="62"/>
      <c r="L8967" s="62"/>
      <c r="P8967" s="61"/>
    </row>
    <row r="8968" spans="6:16">
      <c r="F8968" s="63"/>
      <c r="G8968" s="62"/>
      <c r="I8968" s="61"/>
      <c r="K8968" s="62"/>
      <c r="L8968" s="62"/>
      <c r="P8968" s="61"/>
    </row>
    <row r="8969" spans="6:16">
      <c r="F8969" s="63"/>
      <c r="G8969" s="62"/>
      <c r="I8969" s="61"/>
      <c r="K8969" s="62"/>
      <c r="L8969" s="62"/>
      <c r="P8969" s="61"/>
    </row>
    <row r="8970" spans="6:16">
      <c r="F8970" s="63"/>
      <c r="G8970" s="62"/>
      <c r="I8970" s="61"/>
      <c r="K8970" s="62"/>
      <c r="L8970" s="62"/>
      <c r="P8970" s="61"/>
    </row>
    <row r="8971" spans="6:16">
      <c r="F8971" s="63"/>
      <c r="G8971" s="62"/>
      <c r="I8971" s="61"/>
      <c r="K8971" s="62"/>
      <c r="L8971" s="62"/>
      <c r="P8971" s="61"/>
    </row>
    <row r="8972" spans="6:16">
      <c r="F8972" s="63"/>
      <c r="G8972" s="62"/>
      <c r="I8972" s="61"/>
      <c r="K8972" s="62"/>
      <c r="L8972" s="62"/>
      <c r="P8972" s="61"/>
    </row>
    <row r="8973" spans="6:16">
      <c r="F8973" s="63"/>
      <c r="G8973" s="62"/>
      <c r="I8973" s="61"/>
      <c r="K8973" s="62"/>
      <c r="L8973" s="62"/>
      <c r="P8973" s="61"/>
    </row>
    <row r="8974" spans="6:16">
      <c r="F8974" s="63"/>
      <c r="G8974" s="62"/>
      <c r="I8974" s="61"/>
      <c r="K8974" s="62"/>
      <c r="L8974" s="62"/>
      <c r="P8974" s="61"/>
    </row>
    <row r="8975" spans="6:16">
      <c r="F8975" s="63"/>
      <c r="G8975" s="62"/>
      <c r="I8975" s="61"/>
      <c r="K8975" s="62"/>
      <c r="L8975" s="62"/>
      <c r="P8975" s="61"/>
    </row>
    <row r="8976" spans="6:16">
      <c r="F8976" s="63"/>
      <c r="G8976" s="62"/>
      <c r="I8976" s="61"/>
      <c r="K8976" s="62"/>
      <c r="L8976" s="62"/>
      <c r="P8976" s="61"/>
    </row>
    <row r="8977" spans="6:16">
      <c r="F8977" s="63"/>
      <c r="G8977" s="62"/>
      <c r="I8977" s="61"/>
      <c r="K8977" s="62"/>
      <c r="L8977" s="62"/>
      <c r="P8977" s="61"/>
    </row>
    <row r="8978" spans="6:16">
      <c r="F8978" s="63"/>
      <c r="G8978" s="62"/>
      <c r="I8978" s="61"/>
      <c r="K8978" s="62"/>
      <c r="L8978" s="62"/>
      <c r="P8978" s="61"/>
    </row>
    <row r="8979" spans="6:16">
      <c r="F8979" s="63"/>
      <c r="G8979" s="62"/>
      <c r="I8979" s="61"/>
      <c r="K8979" s="62"/>
      <c r="L8979" s="62"/>
      <c r="P8979" s="61"/>
    </row>
    <row r="8980" spans="6:16">
      <c r="F8980" s="63"/>
      <c r="G8980" s="62"/>
      <c r="I8980" s="61"/>
      <c r="K8980" s="62"/>
      <c r="L8980" s="62"/>
      <c r="P8980" s="61"/>
    </row>
    <row r="8981" spans="6:16">
      <c r="F8981" s="63"/>
      <c r="G8981" s="62"/>
      <c r="I8981" s="61"/>
      <c r="K8981" s="62"/>
      <c r="L8981" s="62"/>
      <c r="P8981" s="61"/>
    </row>
    <row r="8982" spans="6:16">
      <c r="F8982" s="63"/>
      <c r="G8982" s="62"/>
      <c r="I8982" s="61"/>
      <c r="K8982" s="62"/>
      <c r="L8982" s="62"/>
      <c r="P8982" s="61"/>
    </row>
    <row r="8983" spans="6:16">
      <c r="F8983" s="63"/>
      <c r="G8983" s="62"/>
      <c r="I8983" s="61"/>
      <c r="K8983" s="62"/>
      <c r="L8983" s="62"/>
      <c r="P8983" s="61"/>
    </row>
    <row r="8984" spans="6:16">
      <c r="F8984" s="63"/>
      <c r="G8984" s="62"/>
      <c r="I8984" s="61"/>
      <c r="K8984" s="62"/>
      <c r="L8984" s="62"/>
      <c r="P8984" s="61"/>
    </row>
    <row r="8985" spans="6:16">
      <c r="F8985" s="63"/>
      <c r="G8985" s="62"/>
      <c r="I8985" s="61"/>
      <c r="K8985" s="62"/>
      <c r="L8985" s="62"/>
      <c r="P8985" s="61"/>
    </row>
    <row r="8986" spans="6:16">
      <c r="F8986" s="63"/>
      <c r="G8986" s="62"/>
      <c r="I8986" s="61"/>
      <c r="K8986" s="62"/>
      <c r="L8986" s="62"/>
      <c r="P8986" s="61"/>
    </row>
    <row r="8987" spans="6:16">
      <c r="F8987" s="63"/>
      <c r="G8987" s="62"/>
      <c r="I8987" s="61"/>
      <c r="K8987" s="62"/>
      <c r="L8987" s="62"/>
      <c r="P8987" s="61"/>
    </row>
    <row r="8988" spans="6:16">
      <c r="F8988" s="63"/>
      <c r="G8988" s="62"/>
      <c r="I8988" s="61"/>
      <c r="K8988" s="62"/>
      <c r="L8988" s="62"/>
      <c r="P8988" s="61"/>
    </row>
    <row r="8989" spans="6:16">
      <c r="F8989" s="63"/>
      <c r="G8989" s="62"/>
      <c r="I8989" s="61"/>
      <c r="K8989" s="62"/>
      <c r="L8989" s="62"/>
      <c r="P8989" s="61"/>
    </row>
    <row r="8990" spans="6:16">
      <c r="F8990" s="63"/>
      <c r="G8990" s="62"/>
      <c r="I8990" s="61"/>
      <c r="K8990" s="62"/>
      <c r="L8990" s="62"/>
      <c r="P8990" s="61"/>
    </row>
    <row r="8991" spans="6:16">
      <c r="F8991" s="63"/>
      <c r="G8991" s="62"/>
      <c r="I8991" s="61"/>
      <c r="K8991" s="62"/>
      <c r="L8991" s="62"/>
      <c r="P8991" s="61"/>
    </row>
    <row r="8992" spans="6:16">
      <c r="F8992" s="63"/>
      <c r="G8992" s="62"/>
      <c r="I8992" s="61"/>
      <c r="K8992" s="62"/>
      <c r="L8992" s="62"/>
      <c r="P8992" s="61"/>
    </row>
    <row r="8993" spans="6:16">
      <c r="F8993" s="63"/>
      <c r="G8993" s="62"/>
      <c r="I8993" s="61"/>
      <c r="K8993" s="62"/>
      <c r="L8993" s="62"/>
      <c r="P8993" s="61"/>
    </row>
    <row r="8994" spans="6:16">
      <c r="F8994" s="63"/>
      <c r="G8994" s="62"/>
      <c r="I8994" s="61"/>
      <c r="K8994" s="62"/>
      <c r="L8994" s="62"/>
      <c r="P8994" s="61"/>
    </row>
    <row r="8995" spans="6:16">
      <c r="F8995" s="63"/>
      <c r="G8995" s="62"/>
      <c r="I8995" s="61"/>
      <c r="K8995" s="62"/>
      <c r="L8995" s="62"/>
      <c r="P8995" s="61"/>
    </row>
    <row r="8996" spans="6:16">
      <c r="F8996" s="63"/>
      <c r="G8996" s="62"/>
      <c r="I8996" s="61"/>
      <c r="K8996" s="62"/>
      <c r="L8996" s="62"/>
      <c r="P8996" s="61"/>
    </row>
    <row r="8997" spans="6:16">
      <c r="F8997" s="63"/>
      <c r="G8997" s="62"/>
      <c r="I8997" s="61"/>
      <c r="K8997" s="62"/>
      <c r="L8997" s="62"/>
      <c r="P8997" s="61"/>
    </row>
    <row r="8998" spans="6:16">
      <c r="F8998" s="63"/>
      <c r="G8998" s="62"/>
      <c r="I8998" s="61"/>
      <c r="K8998" s="62"/>
      <c r="L8998" s="62"/>
      <c r="P8998" s="61"/>
    </row>
    <row r="8999" spans="6:16">
      <c r="F8999" s="63"/>
      <c r="G8999" s="62"/>
      <c r="I8999" s="61"/>
      <c r="K8999" s="62"/>
      <c r="L8999" s="62"/>
      <c r="P8999" s="61"/>
    </row>
    <row r="9000" spans="6:16">
      <c r="F9000" s="63"/>
      <c r="G9000" s="62"/>
      <c r="I9000" s="61"/>
      <c r="K9000" s="62"/>
      <c r="L9000" s="62"/>
      <c r="P9000" s="61"/>
    </row>
    <row r="9001" spans="6:16">
      <c r="F9001" s="63"/>
      <c r="G9001" s="62"/>
      <c r="I9001" s="61"/>
      <c r="K9001" s="62"/>
      <c r="L9001" s="62"/>
      <c r="P9001" s="61"/>
    </row>
    <row r="9002" spans="6:16">
      <c r="F9002" s="63"/>
      <c r="G9002" s="62"/>
      <c r="I9002" s="61"/>
      <c r="K9002" s="62"/>
      <c r="L9002" s="62"/>
      <c r="P9002" s="61"/>
    </row>
    <row r="9003" spans="6:16">
      <c r="F9003" s="63"/>
      <c r="G9003" s="62"/>
      <c r="I9003" s="61"/>
      <c r="K9003" s="62"/>
      <c r="L9003" s="62"/>
      <c r="P9003" s="61"/>
    </row>
    <row r="9004" spans="6:16">
      <c r="F9004" s="63"/>
      <c r="G9004" s="62"/>
      <c r="I9004" s="61"/>
      <c r="K9004" s="62"/>
      <c r="L9004" s="62"/>
      <c r="P9004" s="61"/>
    </row>
    <row r="9005" spans="6:16">
      <c r="F9005" s="63"/>
      <c r="G9005" s="62"/>
      <c r="I9005" s="61"/>
      <c r="K9005" s="62"/>
      <c r="L9005" s="62"/>
      <c r="P9005" s="61"/>
    </row>
    <row r="9006" spans="6:16">
      <c r="F9006" s="63"/>
      <c r="G9006" s="62"/>
      <c r="I9006" s="61"/>
      <c r="K9006" s="62"/>
      <c r="L9006" s="62"/>
      <c r="P9006" s="61"/>
    </row>
    <row r="9007" spans="6:16">
      <c r="F9007" s="63"/>
      <c r="G9007" s="62"/>
      <c r="I9007" s="61"/>
      <c r="K9007" s="62"/>
      <c r="L9007" s="62"/>
      <c r="P9007" s="61"/>
    </row>
    <row r="9008" spans="6:16">
      <c r="F9008" s="63"/>
      <c r="G9008" s="62"/>
      <c r="I9008" s="61"/>
      <c r="K9008" s="62"/>
      <c r="L9008" s="62"/>
      <c r="P9008" s="61"/>
    </row>
    <row r="9009" spans="6:16">
      <c r="F9009" s="63"/>
      <c r="G9009" s="62"/>
      <c r="I9009" s="61"/>
      <c r="K9009" s="62"/>
      <c r="L9009" s="62"/>
      <c r="P9009" s="61"/>
    </row>
    <row r="9010" spans="6:16">
      <c r="F9010" s="63"/>
      <c r="G9010" s="62"/>
      <c r="I9010" s="61"/>
      <c r="K9010" s="62"/>
      <c r="L9010" s="62"/>
      <c r="P9010" s="61"/>
    </row>
    <row r="9011" spans="6:16">
      <c r="F9011" s="63"/>
      <c r="G9011" s="62"/>
      <c r="I9011" s="61"/>
      <c r="K9011" s="62"/>
      <c r="L9011" s="62"/>
      <c r="P9011" s="61"/>
    </row>
    <row r="9012" spans="6:16">
      <c r="F9012" s="63"/>
      <c r="G9012" s="62"/>
      <c r="I9012" s="61"/>
      <c r="K9012" s="62"/>
      <c r="L9012" s="62"/>
      <c r="P9012" s="61"/>
    </row>
    <row r="9013" spans="6:16">
      <c r="F9013" s="63"/>
      <c r="G9013" s="62"/>
      <c r="I9013" s="61"/>
      <c r="K9013" s="62"/>
      <c r="L9013" s="62"/>
      <c r="P9013" s="61"/>
    </row>
    <row r="9014" spans="6:16">
      <c r="F9014" s="63"/>
      <c r="G9014" s="62"/>
      <c r="I9014" s="61"/>
      <c r="K9014" s="62"/>
      <c r="L9014" s="62"/>
      <c r="P9014" s="61"/>
    </row>
    <row r="9015" spans="6:16">
      <c r="F9015" s="63"/>
      <c r="G9015" s="62"/>
      <c r="I9015" s="61"/>
      <c r="K9015" s="62"/>
      <c r="L9015" s="62"/>
      <c r="P9015" s="61"/>
    </row>
    <row r="9016" spans="6:16">
      <c r="F9016" s="63"/>
      <c r="G9016" s="62"/>
      <c r="I9016" s="61"/>
      <c r="K9016" s="62"/>
      <c r="L9016" s="62"/>
      <c r="P9016" s="61"/>
    </row>
    <row r="9017" spans="6:16">
      <c r="F9017" s="63"/>
      <c r="G9017" s="62"/>
      <c r="I9017" s="61"/>
      <c r="K9017" s="62"/>
      <c r="L9017" s="62"/>
      <c r="P9017" s="61"/>
    </row>
    <row r="9018" spans="6:16">
      <c r="F9018" s="63"/>
      <c r="G9018" s="62"/>
      <c r="I9018" s="61"/>
      <c r="K9018" s="62"/>
      <c r="L9018" s="62"/>
      <c r="P9018" s="61"/>
    </row>
    <row r="9019" spans="6:16">
      <c r="F9019" s="63"/>
      <c r="G9019" s="62"/>
      <c r="I9019" s="61"/>
      <c r="K9019" s="62"/>
      <c r="L9019" s="62"/>
      <c r="P9019" s="61"/>
    </row>
    <row r="9020" spans="6:16">
      <c r="F9020" s="63"/>
      <c r="G9020" s="62"/>
      <c r="I9020" s="61"/>
      <c r="K9020" s="62"/>
      <c r="L9020" s="62"/>
      <c r="P9020" s="61"/>
    </row>
    <row r="9021" spans="6:16">
      <c r="F9021" s="63"/>
      <c r="G9021" s="62"/>
      <c r="I9021" s="61"/>
      <c r="K9021" s="62"/>
      <c r="L9021" s="62"/>
      <c r="P9021" s="61"/>
    </row>
    <row r="9022" spans="6:16">
      <c r="F9022" s="63"/>
      <c r="G9022" s="62"/>
      <c r="I9022" s="61"/>
      <c r="K9022" s="62"/>
      <c r="L9022" s="62"/>
      <c r="P9022" s="61"/>
    </row>
    <row r="9023" spans="6:16">
      <c r="F9023" s="63"/>
      <c r="G9023" s="62"/>
      <c r="I9023" s="61"/>
      <c r="K9023" s="62"/>
      <c r="L9023" s="62"/>
      <c r="P9023" s="61"/>
    </row>
    <row r="9024" spans="6:16">
      <c r="F9024" s="63"/>
      <c r="G9024" s="62"/>
      <c r="I9024" s="61"/>
      <c r="K9024" s="62"/>
      <c r="L9024" s="62"/>
      <c r="P9024" s="61"/>
    </row>
    <row r="9025" spans="6:16">
      <c r="F9025" s="63"/>
      <c r="G9025" s="62"/>
      <c r="I9025" s="61"/>
      <c r="K9025" s="62"/>
      <c r="L9025" s="62"/>
      <c r="P9025" s="61"/>
    </row>
    <row r="9026" spans="6:16">
      <c r="F9026" s="63"/>
      <c r="G9026" s="62"/>
      <c r="I9026" s="61"/>
      <c r="K9026" s="62"/>
      <c r="L9026" s="62"/>
      <c r="P9026" s="61"/>
    </row>
    <row r="9027" spans="6:16">
      <c r="F9027" s="63"/>
      <c r="G9027" s="62"/>
      <c r="I9027" s="61"/>
      <c r="K9027" s="62"/>
      <c r="L9027" s="62"/>
      <c r="P9027" s="61"/>
    </row>
    <row r="9028" spans="6:16">
      <c r="F9028" s="63"/>
      <c r="G9028" s="62"/>
      <c r="I9028" s="61"/>
      <c r="K9028" s="62"/>
      <c r="L9028" s="62"/>
      <c r="P9028" s="61"/>
    </row>
    <row r="9029" spans="6:16">
      <c r="F9029" s="63"/>
      <c r="G9029" s="62"/>
      <c r="I9029" s="61"/>
      <c r="K9029" s="62"/>
      <c r="L9029" s="62"/>
      <c r="P9029" s="61"/>
    </row>
    <row r="9030" spans="6:16">
      <c r="F9030" s="63"/>
      <c r="G9030" s="62"/>
      <c r="I9030" s="61"/>
      <c r="K9030" s="62"/>
      <c r="L9030" s="62"/>
      <c r="P9030" s="61"/>
    </row>
    <row r="9031" spans="6:16">
      <c r="F9031" s="63"/>
      <c r="G9031" s="62"/>
      <c r="I9031" s="61"/>
      <c r="K9031" s="62"/>
      <c r="L9031" s="62"/>
      <c r="P9031" s="61"/>
    </row>
    <row r="9032" spans="6:16">
      <c r="F9032" s="63"/>
      <c r="G9032" s="62"/>
      <c r="I9032" s="61"/>
      <c r="K9032" s="62"/>
      <c r="L9032" s="62"/>
      <c r="P9032" s="61"/>
    </row>
    <row r="9033" spans="6:16">
      <c r="F9033" s="63"/>
      <c r="G9033" s="62"/>
      <c r="I9033" s="61"/>
      <c r="K9033" s="62"/>
      <c r="L9033" s="62"/>
      <c r="P9033" s="61"/>
    </row>
    <row r="9034" spans="6:16">
      <c r="F9034" s="63"/>
      <c r="G9034" s="62"/>
      <c r="I9034" s="61"/>
      <c r="K9034" s="62"/>
      <c r="L9034" s="62"/>
      <c r="P9034" s="61"/>
    </row>
    <row r="9035" spans="6:16">
      <c r="F9035" s="63"/>
      <c r="G9035" s="62"/>
      <c r="I9035" s="61"/>
      <c r="K9035" s="62"/>
      <c r="L9035" s="62"/>
      <c r="P9035" s="61"/>
    </row>
    <row r="9036" spans="6:16">
      <c r="F9036" s="63"/>
      <c r="G9036" s="62"/>
      <c r="I9036" s="61"/>
      <c r="K9036" s="62"/>
      <c r="L9036" s="62"/>
      <c r="P9036" s="61"/>
    </row>
    <row r="9037" spans="6:16">
      <c r="F9037" s="63"/>
      <c r="G9037" s="62"/>
      <c r="I9037" s="61"/>
      <c r="K9037" s="62"/>
      <c r="L9037" s="62"/>
      <c r="P9037" s="61"/>
    </row>
    <row r="9038" spans="6:16">
      <c r="F9038" s="63"/>
      <c r="G9038" s="62"/>
      <c r="I9038" s="61"/>
      <c r="K9038" s="62"/>
      <c r="L9038" s="62"/>
      <c r="P9038" s="61"/>
    </row>
    <row r="9039" spans="6:16">
      <c r="F9039" s="63"/>
      <c r="G9039" s="62"/>
      <c r="I9039" s="61"/>
      <c r="K9039" s="62"/>
      <c r="L9039" s="62"/>
      <c r="P9039" s="61"/>
    </row>
    <row r="9040" spans="6:16">
      <c r="F9040" s="63"/>
      <c r="G9040" s="62"/>
      <c r="I9040" s="61"/>
      <c r="K9040" s="62"/>
      <c r="L9040" s="62"/>
      <c r="P9040" s="61"/>
    </row>
    <row r="9041" spans="6:16">
      <c r="F9041" s="63"/>
      <c r="G9041" s="62"/>
      <c r="I9041" s="61"/>
      <c r="K9041" s="62"/>
      <c r="L9041" s="62"/>
      <c r="P9041" s="61"/>
    </row>
    <row r="9042" spans="6:16">
      <c r="F9042" s="63"/>
      <c r="G9042" s="62"/>
      <c r="I9042" s="61"/>
      <c r="K9042" s="62"/>
      <c r="L9042" s="62"/>
      <c r="P9042" s="61"/>
    </row>
    <row r="9043" spans="6:16">
      <c r="F9043" s="63"/>
      <c r="G9043" s="62"/>
      <c r="I9043" s="61"/>
      <c r="K9043" s="62"/>
      <c r="L9043" s="62"/>
      <c r="P9043" s="61"/>
    </row>
    <row r="9044" spans="6:16">
      <c r="F9044" s="63"/>
      <c r="G9044" s="62"/>
      <c r="I9044" s="61"/>
      <c r="K9044" s="62"/>
      <c r="L9044" s="62"/>
      <c r="P9044" s="61"/>
    </row>
    <row r="9045" spans="6:16">
      <c r="F9045" s="63"/>
      <c r="G9045" s="62"/>
      <c r="I9045" s="61"/>
      <c r="K9045" s="62"/>
      <c r="L9045" s="62"/>
      <c r="P9045" s="61"/>
    </row>
    <row r="9046" spans="6:16">
      <c r="F9046" s="63"/>
      <c r="G9046" s="62"/>
      <c r="I9046" s="61"/>
      <c r="K9046" s="62"/>
      <c r="L9046" s="62"/>
      <c r="P9046" s="61"/>
    </row>
    <row r="9047" spans="6:16">
      <c r="F9047" s="63"/>
      <c r="G9047" s="62"/>
      <c r="I9047" s="61"/>
      <c r="K9047" s="62"/>
      <c r="L9047" s="62"/>
      <c r="P9047" s="61"/>
    </row>
    <row r="9048" spans="6:16">
      <c r="F9048" s="63"/>
      <c r="G9048" s="62"/>
      <c r="I9048" s="61"/>
      <c r="K9048" s="62"/>
      <c r="L9048" s="62"/>
      <c r="P9048" s="61"/>
    </row>
    <row r="9049" spans="6:16">
      <c r="F9049" s="63"/>
      <c r="G9049" s="62"/>
      <c r="I9049" s="61"/>
      <c r="K9049" s="62"/>
      <c r="L9049" s="62"/>
      <c r="P9049" s="61"/>
    </row>
    <row r="9050" spans="6:16">
      <c r="F9050" s="63"/>
      <c r="G9050" s="62"/>
      <c r="I9050" s="61"/>
      <c r="K9050" s="62"/>
      <c r="L9050" s="62"/>
      <c r="P9050" s="61"/>
    </row>
    <row r="9051" spans="6:16">
      <c r="F9051" s="63"/>
      <c r="G9051" s="62"/>
      <c r="I9051" s="61"/>
      <c r="K9051" s="62"/>
      <c r="L9051" s="62"/>
      <c r="P9051" s="61"/>
    </row>
    <row r="9052" spans="6:16">
      <c r="F9052" s="63"/>
      <c r="G9052" s="62"/>
      <c r="I9052" s="61"/>
      <c r="K9052" s="62"/>
      <c r="L9052" s="62"/>
      <c r="P9052" s="61"/>
    </row>
    <row r="9053" spans="6:16">
      <c r="F9053" s="63"/>
      <c r="G9053" s="62"/>
      <c r="I9053" s="61"/>
      <c r="K9053" s="62"/>
      <c r="L9053" s="62"/>
      <c r="P9053" s="61"/>
    </row>
    <row r="9054" spans="6:16">
      <c r="F9054" s="63"/>
      <c r="G9054" s="62"/>
      <c r="I9054" s="61"/>
      <c r="K9054" s="62"/>
      <c r="L9054" s="62"/>
      <c r="P9054" s="61"/>
    </row>
    <row r="9055" spans="6:16">
      <c r="F9055" s="63"/>
      <c r="G9055" s="62"/>
      <c r="I9055" s="61"/>
      <c r="K9055" s="62"/>
      <c r="L9055" s="62"/>
      <c r="P9055" s="61"/>
    </row>
    <row r="9056" spans="6:16">
      <c r="F9056" s="63"/>
      <c r="G9056" s="62"/>
      <c r="I9056" s="61"/>
      <c r="K9056" s="62"/>
      <c r="L9056" s="62"/>
      <c r="P9056" s="61"/>
    </row>
    <row r="9057" spans="6:16">
      <c r="F9057" s="63"/>
      <c r="G9057" s="62"/>
      <c r="I9057" s="61"/>
      <c r="K9057" s="62"/>
      <c r="L9057" s="62"/>
      <c r="P9057" s="61"/>
    </row>
    <row r="9058" spans="6:16">
      <c r="F9058" s="63"/>
      <c r="G9058" s="62"/>
      <c r="I9058" s="61"/>
      <c r="K9058" s="62"/>
      <c r="L9058" s="62"/>
      <c r="P9058" s="61"/>
    </row>
    <row r="9059" spans="6:16">
      <c r="F9059" s="63"/>
      <c r="G9059" s="62"/>
      <c r="I9059" s="61"/>
      <c r="K9059" s="62"/>
      <c r="L9059" s="62"/>
      <c r="P9059" s="61"/>
    </row>
    <row r="9060" spans="6:16">
      <c r="F9060" s="63"/>
      <c r="G9060" s="62"/>
      <c r="I9060" s="61"/>
      <c r="K9060" s="62"/>
      <c r="L9060" s="62"/>
      <c r="P9060" s="61"/>
    </row>
    <row r="9061" spans="6:16">
      <c r="F9061" s="63"/>
      <c r="G9061" s="62"/>
      <c r="I9061" s="61"/>
      <c r="K9061" s="62"/>
      <c r="L9061" s="62"/>
      <c r="P9061" s="61"/>
    </row>
    <row r="9062" spans="6:16">
      <c r="F9062" s="63"/>
      <c r="G9062" s="62"/>
      <c r="I9062" s="61"/>
      <c r="K9062" s="62"/>
      <c r="L9062" s="62"/>
      <c r="P9062" s="61"/>
    </row>
    <row r="9063" spans="6:16">
      <c r="F9063" s="63"/>
      <c r="G9063" s="62"/>
      <c r="I9063" s="61"/>
      <c r="K9063" s="62"/>
      <c r="L9063" s="62"/>
      <c r="P9063" s="61"/>
    </row>
    <row r="9064" spans="6:16">
      <c r="F9064" s="63"/>
      <c r="G9064" s="62"/>
      <c r="I9064" s="61"/>
      <c r="K9064" s="62"/>
      <c r="L9064" s="62"/>
      <c r="P9064" s="61"/>
    </row>
    <row r="9065" spans="6:16">
      <c r="F9065" s="63"/>
      <c r="G9065" s="62"/>
      <c r="I9065" s="61"/>
      <c r="K9065" s="62"/>
      <c r="L9065" s="62"/>
      <c r="P9065" s="61"/>
    </row>
    <row r="9066" spans="6:16">
      <c r="F9066" s="63"/>
      <c r="G9066" s="62"/>
      <c r="I9066" s="61"/>
      <c r="K9066" s="62"/>
      <c r="L9066" s="62"/>
      <c r="P9066" s="61"/>
    </row>
    <row r="9067" spans="6:16">
      <c r="F9067" s="63"/>
      <c r="G9067" s="62"/>
      <c r="I9067" s="61"/>
      <c r="K9067" s="62"/>
      <c r="L9067" s="62"/>
      <c r="P9067" s="61"/>
    </row>
    <row r="9068" spans="6:16">
      <c r="F9068" s="63"/>
      <c r="G9068" s="62"/>
      <c r="I9068" s="61"/>
      <c r="K9068" s="62"/>
      <c r="L9068" s="62"/>
      <c r="P9068" s="61"/>
    </row>
    <row r="9069" spans="6:16">
      <c r="F9069" s="63"/>
      <c r="G9069" s="62"/>
      <c r="I9069" s="61"/>
      <c r="K9069" s="62"/>
      <c r="L9069" s="62"/>
      <c r="P9069" s="61"/>
    </row>
    <row r="9070" spans="6:16">
      <c r="F9070" s="63"/>
      <c r="G9070" s="62"/>
      <c r="I9070" s="61"/>
      <c r="K9070" s="62"/>
      <c r="L9070" s="62"/>
      <c r="P9070" s="61"/>
    </row>
    <row r="9071" spans="6:16">
      <c r="F9071" s="63"/>
      <c r="G9071" s="62"/>
      <c r="I9071" s="61"/>
      <c r="K9071" s="62"/>
      <c r="L9071" s="62"/>
      <c r="P9071" s="61"/>
    </row>
    <row r="9072" spans="6:16">
      <c r="F9072" s="63"/>
      <c r="G9072" s="62"/>
      <c r="I9072" s="61"/>
      <c r="K9072" s="62"/>
      <c r="L9072" s="62"/>
      <c r="P9072" s="61"/>
    </row>
    <row r="9073" spans="6:16">
      <c r="F9073" s="63"/>
      <c r="G9073" s="62"/>
      <c r="I9073" s="61"/>
      <c r="K9073" s="62"/>
      <c r="L9073" s="62"/>
      <c r="P9073" s="61"/>
    </row>
    <row r="9074" spans="6:16">
      <c r="F9074" s="63"/>
      <c r="G9074" s="62"/>
      <c r="I9074" s="61"/>
      <c r="K9074" s="62"/>
      <c r="L9074" s="62"/>
      <c r="P9074" s="61"/>
    </row>
    <row r="9075" spans="6:16">
      <c r="F9075" s="63"/>
      <c r="G9075" s="62"/>
      <c r="I9075" s="61"/>
      <c r="K9075" s="62"/>
      <c r="L9075" s="62"/>
      <c r="P9075" s="61"/>
    </row>
    <row r="9076" spans="6:16">
      <c r="F9076" s="63"/>
      <c r="G9076" s="62"/>
      <c r="I9076" s="61"/>
      <c r="K9076" s="62"/>
      <c r="L9076" s="62"/>
      <c r="P9076" s="61"/>
    </row>
    <row r="9077" spans="6:16">
      <c r="F9077" s="63"/>
      <c r="G9077" s="62"/>
      <c r="I9077" s="61"/>
      <c r="K9077" s="62"/>
      <c r="L9077" s="62"/>
      <c r="P9077" s="61"/>
    </row>
    <row r="9078" spans="6:16">
      <c r="F9078" s="63"/>
      <c r="G9078" s="62"/>
      <c r="I9078" s="61"/>
      <c r="K9078" s="62"/>
      <c r="L9078" s="62"/>
      <c r="P9078" s="61"/>
    </row>
    <row r="9079" spans="6:16">
      <c r="F9079" s="63"/>
      <c r="G9079" s="62"/>
      <c r="I9079" s="61"/>
      <c r="K9079" s="62"/>
      <c r="L9079" s="62"/>
      <c r="P9079" s="61"/>
    </row>
    <row r="9080" spans="6:16">
      <c r="F9080" s="63"/>
      <c r="G9080" s="62"/>
      <c r="I9080" s="61"/>
      <c r="K9080" s="62"/>
      <c r="L9080" s="62"/>
      <c r="P9080" s="61"/>
    </row>
    <row r="9081" spans="6:16">
      <c r="F9081" s="63"/>
      <c r="G9081" s="62"/>
      <c r="I9081" s="61"/>
      <c r="K9081" s="62"/>
      <c r="L9081" s="62"/>
      <c r="P9081" s="61"/>
    </row>
    <row r="9082" spans="6:16">
      <c r="F9082" s="63"/>
      <c r="G9082" s="62"/>
      <c r="I9082" s="61"/>
      <c r="K9082" s="62"/>
      <c r="L9082" s="62"/>
      <c r="P9082" s="61"/>
    </row>
    <row r="9083" spans="6:16">
      <c r="F9083" s="63"/>
      <c r="G9083" s="62"/>
      <c r="I9083" s="61"/>
      <c r="K9083" s="62"/>
      <c r="L9083" s="62"/>
      <c r="P9083" s="61"/>
    </row>
    <row r="9084" spans="6:16">
      <c r="F9084" s="63"/>
      <c r="G9084" s="62"/>
      <c r="I9084" s="61"/>
      <c r="K9084" s="62"/>
      <c r="L9084" s="62"/>
      <c r="P9084" s="61"/>
    </row>
    <row r="9085" spans="6:16">
      <c r="F9085" s="63"/>
      <c r="G9085" s="62"/>
      <c r="I9085" s="61"/>
      <c r="K9085" s="62"/>
      <c r="L9085" s="62"/>
      <c r="P9085" s="61"/>
    </row>
    <row r="9086" spans="6:16">
      <c r="F9086" s="63"/>
      <c r="G9086" s="62"/>
      <c r="I9086" s="61"/>
      <c r="K9086" s="62"/>
      <c r="L9086" s="62"/>
      <c r="P9086" s="61"/>
    </row>
    <row r="9087" spans="6:16">
      <c r="F9087" s="63"/>
      <c r="G9087" s="62"/>
      <c r="I9087" s="61"/>
      <c r="K9087" s="62"/>
      <c r="L9087" s="62"/>
      <c r="P9087" s="61"/>
    </row>
    <row r="9088" spans="6:16">
      <c r="F9088" s="63"/>
      <c r="G9088" s="62"/>
      <c r="I9088" s="61"/>
      <c r="K9088" s="62"/>
      <c r="L9088" s="62"/>
      <c r="P9088" s="61"/>
    </row>
    <row r="9089" spans="6:16">
      <c r="F9089" s="63"/>
      <c r="G9089" s="62"/>
      <c r="I9089" s="61"/>
      <c r="K9089" s="62"/>
      <c r="L9089" s="62"/>
      <c r="P9089" s="61"/>
    </row>
    <row r="9090" spans="6:16">
      <c r="F9090" s="63"/>
      <c r="G9090" s="62"/>
      <c r="I9090" s="61"/>
      <c r="K9090" s="62"/>
      <c r="L9090" s="62"/>
      <c r="P9090" s="61"/>
    </row>
    <row r="9091" spans="6:16">
      <c r="F9091" s="63"/>
      <c r="G9091" s="62"/>
      <c r="I9091" s="61"/>
      <c r="K9091" s="62"/>
      <c r="L9091" s="62"/>
      <c r="P9091" s="61"/>
    </row>
    <row r="9092" spans="6:16">
      <c r="F9092" s="63"/>
      <c r="G9092" s="62"/>
      <c r="I9092" s="61"/>
      <c r="K9092" s="62"/>
      <c r="L9092" s="62"/>
      <c r="P9092" s="61"/>
    </row>
    <row r="9093" spans="6:16">
      <c r="F9093" s="63"/>
      <c r="G9093" s="62"/>
      <c r="I9093" s="61"/>
      <c r="K9093" s="62"/>
      <c r="L9093" s="62"/>
      <c r="P9093" s="61"/>
    </row>
    <row r="9094" spans="6:16">
      <c r="F9094" s="63"/>
      <c r="G9094" s="62"/>
      <c r="I9094" s="61"/>
      <c r="K9094" s="62"/>
      <c r="L9094" s="62"/>
      <c r="P9094" s="61"/>
    </row>
    <row r="9095" spans="6:16">
      <c r="F9095" s="63"/>
      <c r="G9095" s="62"/>
      <c r="I9095" s="61"/>
      <c r="K9095" s="62"/>
      <c r="L9095" s="62"/>
      <c r="P9095" s="61"/>
    </row>
    <row r="9096" spans="6:16">
      <c r="F9096" s="63"/>
      <c r="G9096" s="62"/>
      <c r="I9096" s="61"/>
      <c r="K9096" s="62"/>
      <c r="L9096" s="62"/>
      <c r="P9096" s="61"/>
    </row>
    <row r="9097" spans="6:16">
      <c r="F9097" s="63"/>
      <c r="G9097" s="62"/>
      <c r="I9097" s="61"/>
      <c r="K9097" s="62"/>
      <c r="L9097" s="62"/>
      <c r="P9097" s="61"/>
    </row>
    <row r="9098" spans="6:16">
      <c r="F9098" s="63"/>
      <c r="G9098" s="62"/>
      <c r="I9098" s="61"/>
      <c r="K9098" s="62"/>
      <c r="L9098" s="62"/>
      <c r="P9098" s="61"/>
    </row>
    <row r="9099" spans="6:16">
      <c r="F9099" s="63"/>
      <c r="G9099" s="62"/>
      <c r="I9099" s="61"/>
      <c r="K9099" s="62"/>
      <c r="L9099" s="62"/>
      <c r="P9099" s="61"/>
    </row>
    <row r="9100" spans="6:16">
      <c r="F9100" s="63"/>
      <c r="G9100" s="62"/>
      <c r="I9100" s="61"/>
      <c r="K9100" s="62"/>
      <c r="L9100" s="62"/>
      <c r="P9100" s="61"/>
    </row>
    <row r="9101" spans="6:16">
      <c r="F9101" s="63"/>
      <c r="G9101" s="62"/>
      <c r="I9101" s="61"/>
      <c r="K9101" s="62"/>
      <c r="L9101" s="62"/>
      <c r="P9101" s="61"/>
    </row>
    <row r="9102" spans="6:16">
      <c r="F9102" s="63"/>
      <c r="G9102" s="62"/>
      <c r="I9102" s="61"/>
      <c r="K9102" s="62"/>
      <c r="L9102" s="62"/>
      <c r="P9102" s="61"/>
    </row>
    <row r="9103" spans="6:16">
      <c r="F9103" s="63"/>
      <c r="G9103" s="62"/>
      <c r="I9103" s="61"/>
      <c r="K9103" s="62"/>
      <c r="L9103" s="62"/>
      <c r="P9103" s="61"/>
    </row>
    <row r="9104" spans="6:16">
      <c r="F9104" s="63"/>
      <c r="G9104" s="62"/>
      <c r="I9104" s="61"/>
      <c r="K9104" s="62"/>
      <c r="L9104" s="62"/>
      <c r="P9104" s="61"/>
    </row>
    <row r="9105" spans="6:16">
      <c r="F9105" s="63"/>
      <c r="G9105" s="62"/>
      <c r="I9105" s="61"/>
      <c r="K9105" s="62"/>
      <c r="L9105" s="62"/>
      <c r="P9105" s="61"/>
    </row>
    <row r="9106" spans="6:16">
      <c r="F9106" s="63"/>
      <c r="G9106" s="62"/>
      <c r="I9106" s="61"/>
      <c r="K9106" s="62"/>
      <c r="L9106" s="62"/>
      <c r="P9106" s="61"/>
    </row>
    <row r="9107" spans="6:16">
      <c r="F9107" s="63"/>
      <c r="G9107" s="62"/>
      <c r="I9107" s="61"/>
      <c r="K9107" s="62"/>
      <c r="L9107" s="62"/>
      <c r="P9107" s="61"/>
    </row>
    <row r="9108" spans="6:16">
      <c r="F9108" s="63"/>
      <c r="G9108" s="62"/>
      <c r="I9108" s="61"/>
      <c r="K9108" s="62"/>
      <c r="L9108" s="62"/>
      <c r="P9108" s="61"/>
    </row>
    <row r="9109" spans="6:16">
      <c r="F9109" s="63"/>
      <c r="G9109" s="62"/>
      <c r="I9109" s="61"/>
      <c r="K9109" s="62"/>
      <c r="L9109" s="62"/>
      <c r="P9109" s="61"/>
    </row>
    <row r="9110" spans="6:16">
      <c r="F9110" s="63"/>
      <c r="G9110" s="62"/>
      <c r="I9110" s="61"/>
      <c r="K9110" s="62"/>
      <c r="L9110" s="62"/>
      <c r="P9110" s="61"/>
    </row>
    <row r="9111" spans="6:16">
      <c r="F9111" s="63"/>
      <c r="G9111" s="62"/>
      <c r="I9111" s="61"/>
      <c r="K9111" s="62"/>
      <c r="L9111" s="62"/>
      <c r="P9111" s="61"/>
    </row>
    <row r="9112" spans="6:16">
      <c r="F9112" s="63"/>
      <c r="G9112" s="62"/>
      <c r="I9112" s="61"/>
      <c r="K9112" s="62"/>
      <c r="L9112" s="62"/>
      <c r="P9112" s="61"/>
    </row>
    <row r="9113" spans="6:16">
      <c r="F9113" s="63"/>
      <c r="G9113" s="62"/>
      <c r="I9113" s="61"/>
      <c r="K9113" s="62"/>
      <c r="L9113" s="62"/>
      <c r="P9113" s="61"/>
    </row>
    <row r="9114" spans="6:16">
      <c r="F9114" s="63"/>
      <c r="G9114" s="62"/>
      <c r="I9114" s="61"/>
      <c r="K9114" s="62"/>
      <c r="L9114" s="62"/>
      <c r="P9114" s="61"/>
    </row>
    <row r="9115" spans="6:16">
      <c r="F9115" s="63"/>
      <c r="G9115" s="62"/>
      <c r="I9115" s="61"/>
      <c r="K9115" s="62"/>
      <c r="L9115" s="62"/>
      <c r="P9115" s="61"/>
    </row>
    <row r="9116" spans="6:16">
      <c r="F9116" s="63"/>
      <c r="G9116" s="62"/>
      <c r="I9116" s="61"/>
      <c r="K9116" s="62"/>
      <c r="L9116" s="62"/>
      <c r="P9116" s="61"/>
    </row>
    <row r="9117" spans="6:16">
      <c r="F9117" s="63"/>
      <c r="G9117" s="62"/>
      <c r="I9117" s="61"/>
      <c r="K9117" s="62"/>
      <c r="L9117" s="62"/>
      <c r="P9117" s="61"/>
    </row>
    <row r="9118" spans="6:16">
      <c r="F9118" s="63"/>
      <c r="G9118" s="62"/>
      <c r="I9118" s="61"/>
      <c r="K9118" s="62"/>
      <c r="L9118" s="62"/>
      <c r="P9118" s="61"/>
    </row>
    <row r="9119" spans="6:16">
      <c r="F9119" s="63"/>
      <c r="G9119" s="62"/>
      <c r="I9119" s="61"/>
      <c r="K9119" s="62"/>
      <c r="L9119" s="62"/>
      <c r="P9119" s="61"/>
    </row>
    <row r="9120" spans="6:16">
      <c r="F9120" s="63"/>
      <c r="G9120" s="62"/>
      <c r="I9120" s="61"/>
      <c r="K9120" s="62"/>
      <c r="L9120" s="62"/>
      <c r="P9120" s="61"/>
    </row>
    <row r="9121" spans="6:16">
      <c r="F9121" s="63"/>
      <c r="G9121" s="62"/>
      <c r="I9121" s="61"/>
      <c r="K9121" s="62"/>
      <c r="L9121" s="62"/>
      <c r="P9121" s="61"/>
    </row>
    <row r="9122" spans="6:16">
      <c r="F9122" s="63"/>
      <c r="G9122" s="62"/>
      <c r="I9122" s="61"/>
      <c r="K9122" s="62"/>
      <c r="L9122" s="62"/>
      <c r="P9122" s="61"/>
    </row>
    <row r="9123" spans="6:16">
      <c r="F9123" s="63"/>
      <c r="G9123" s="62"/>
      <c r="I9123" s="61"/>
      <c r="K9123" s="62"/>
      <c r="L9123" s="62"/>
      <c r="P9123" s="61"/>
    </row>
    <row r="9124" spans="6:16">
      <c r="F9124" s="63"/>
      <c r="G9124" s="62"/>
      <c r="I9124" s="61"/>
      <c r="K9124" s="62"/>
      <c r="L9124" s="62"/>
      <c r="P9124" s="61"/>
    </row>
    <row r="9125" spans="6:16">
      <c r="F9125" s="63"/>
      <c r="G9125" s="62"/>
      <c r="I9125" s="61"/>
      <c r="K9125" s="62"/>
      <c r="L9125" s="62"/>
      <c r="P9125" s="61"/>
    </row>
    <row r="9126" spans="6:16">
      <c r="F9126" s="63"/>
      <c r="G9126" s="62"/>
      <c r="I9126" s="61"/>
      <c r="K9126" s="62"/>
      <c r="L9126" s="62"/>
      <c r="P9126" s="61"/>
    </row>
    <row r="9127" spans="6:16">
      <c r="F9127" s="63"/>
      <c r="G9127" s="62"/>
      <c r="I9127" s="61"/>
      <c r="K9127" s="62"/>
      <c r="L9127" s="62"/>
      <c r="P9127" s="61"/>
    </row>
    <row r="9128" spans="6:16">
      <c r="F9128" s="63"/>
      <c r="G9128" s="62"/>
      <c r="I9128" s="61"/>
      <c r="K9128" s="62"/>
      <c r="L9128" s="62"/>
      <c r="P9128" s="61"/>
    </row>
    <row r="9129" spans="6:16">
      <c r="F9129" s="63"/>
      <c r="G9129" s="62"/>
      <c r="I9129" s="61"/>
      <c r="K9129" s="62"/>
      <c r="L9129" s="62"/>
      <c r="P9129" s="61"/>
    </row>
    <row r="9130" spans="6:16">
      <c r="F9130" s="63"/>
      <c r="G9130" s="62"/>
      <c r="I9130" s="61"/>
      <c r="K9130" s="62"/>
      <c r="L9130" s="62"/>
      <c r="P9130" s="61"/>
    </row>
    <row r="9131" spans="6:16">
      <c r="F9131" s="63"/>
      <c r="G9131" s="62"/>
      <c r="I9131" s="61"/>
      <c r="K9131" s="62"/>
      <c r="L9131" s="62"/>
      <c r="P9131" s="61"/>
    </row>
    <row r="9132" spans="6:16">
      <c r="F9132" s="63"/>
      <c r="G9132" s="62"/>
      <c r="I9132" s="61"/>
      <c r="K9132" s="62"/>
      <c r="L9132" s="62"/>
      <c r="P9132" s="61"/>
    </row>
    <row r="9133" spans="6:16">
      <c r="F9133" s="63"/>
      <c r="G9133" s="62"/>
      <c r="I9133" s="61"/>
      <c r="K9133" s="62"/>
      <c r="L9133" s="62"/>
      <c r="P9133" s="61"/>
    </row>
    <row r="9134" spans="6:16">
      <c r="F9134" s="63"/>
      <c r="G9134" s="62"/>
      <c r="I9134" s="61"/>
      <c r="K9134" s="62"/>
      <c r="L9134" s="62"/>
      <c r="P9134" s="61"/>
    </row>
    <row r="9135" spans="6:16">
      <c r="F9135" s="63"/>
      <c r="G9135" s="62"/>
      <c r="I9135" s="61"/>
      <c r="K9135" s="62"/>
      <c r="L9135" s="62"/>
      <c r="P9135" s="61"/>
    </row>
    <row r="9136" spans="6:16">
      <c r="F9136" s="63"/>
      <c r="G9136" s="62"/>
      <c r="I9136" s="61"/>
      <c r="K9136" s="62"/>
      <c r="L9136" s="62"/>
      <c r="P9136" s="61"/>
    </row>
    <row r="9137" spans="6:16">
      <c r="F9137" s="63"/>
      <c r="G9137" s="62"/>
      <c r="I9137" s="61"/>
      <c r="K9137" s="62"/>
      <c r="L9137" s="62"/>
      <c r="P9137" s="61"/>
    </row>
    <row r="9138" spans="6:16">
      <c r="F9138" s="63"/>
      <c r="G9138" s="62"/>
      <c r="I9138" s="61"/>
      <c r="K9138" s="62"/>
      <c r="L9138" s="62"/>
      <c r="P9138" s="61"/>
    </row>
    <row r="9139" spans="6:16">
      <c r="F9139" s="63"/>
      <c r="G9139" s="62"/>
      <c r="I9139" s="61"/>
      <c r="K9139" s="62"/>
      <c r="L9139" s="62"/>
      <c r="P9139" s="61"/>
    </row>
    <row r="9140" spans="6:16">
      <c r="F9140" s="63"/>
      <c r="G9140" s="62"/>
      <c r="I9140" s="61"/>
      <c r="K9140" s="62"/>
      <c r="L9140" s="62"/>
      <c r="P9140" s="61"/>
    </row>
    <row r="9141" spans="6:16">
      <c r="F9141" s="63"/>
      <c r="G9141" s="62"/>
      <c r="I9141" s="61"/>
      <c r="K9141" s="62"/>
      <c r="L9141" s="62"/>
      <c r="P9141" s="61"/>
    </row>
    <row r="9142" spans="6:16">
      <c r="F9142" s="63"/>
      <c r="G9142" s="62"/>
      <c r="I9142" s="61"/>
      <c r="K9142" s="62"/>
      <c r="L9142" s="62"/>
      <c r="P9142" s="61"/>
    </row>
    <row r="9143" spans="6:16">
      <c r="F9143" s="63"/>
      <c r="G9143" s="62"/>
      <c r="I9143" s="61"/>
      <c r="K9143" s="62"/>
      <c r="L9143" s="62"/>
      <c r="P9143" s="61"/>
    </row>
    <row r="9144" spans="6:16">
      <c r="F9144" s="63"/>
      <c r="G9144" s="62"/>
      <c r="I9144" s="61"/>
      <c r="K9144" s="62"/>
      <c r="L9144" s="62"/>
      <c r="P9144" s="61"/>
    </row>
    <row r="9145" spans="6:16">
      <c r="F9145" s="63"/>
      <c r="G9145" s="62"/>
      <c r="I9145" s="61"/>
      <c r="K9145" s="62"/>
      <c r="L9145" s="62"/>
      <c r="P9145" s="61"/>
    </row>
    <row r="9146" spans="6:16">
      <c r="F9146" s="63"/>
      <c r="G9146" s="62"/>
      <c r="I9146" s="61"/>
      <c r="K9146" s="62"/>
      <c r="L9146" s="62"/>
      <c r="P9146" s="61"/>
    </row>
    <row r="9147" spans="6:16">
      <c r="F9147" s="63"/>
      <c r="G9147" s="62"/>
      <c r="I9147" s="61"/>
      <c r="K9147" s="62"/>
      <c r="L9147" s="62"/>
      <c r="P9147" s="61"/>
    </row>
    <row r="9148" spans="6:16">
      <c r="F9148" s="63"/>
      <c r="G9148" s="62"/>
      <c r="I9148" s="61"/>
      <c r="K9148" s="62"/>
      <c r="L9148" s="62"/>
      <c r="P9148" s="61"/>
    </row>
    <row r="9149" spans="6:16">
      <c r="F9149" s="63"/>
      <c r="G9149" s="62"/>
      <c r="I9149" s="61"/>
      <c r="K9149" s="62"/>
      <c r="L9149" s="62"/>
      <c r="P9149" s="61"/>
    </row>
    <row r="9150" spans="6:16">
      <c r="F9150" s="63"/>
      <c r="G9150" s="62"/>
      <c r="I9150" s="61"/>
      <c r="K9150" s="62"/>
      <c r="L9150" s="62"/>
      <c r="P9150" s="61"/>
    </row>
    <row r="9151" spans="6:16">
      <c r="F9151" s="63"/>
      <c r="G9151" s="62"/>
      <c r="I9151" s="61"/>
      <c r="K9151" s="62"/>
      <c r="L9151" s="62"/>
      <c r="P9151" s="61"/>
    </row>
    <row r="9152" spans="6:16">
      <c r="F9152" s="63"/>
      <c r="G9152" s="62"/>
      <c r="I9152" s="61"/>
      <c r="K9152" s="62"/>
      <c r="L9152" s="62"/>
      <c r="P9152" s="61"/>
    </row>
    <row r="9153" spans="6:16">
      <c r="F9153" s="63"/>
      <c r="G9153" s="62"/>
      <c r="I9153" s="61"/>
      <c r="K9153" s="62"/>
      <c r="L9153" s="62"/>
      <c r="P9153" s="61"/>
    </row>
    <row r="9154" spans="6:16">
      <c r="F9154" s="63"/>
      <c r="G9154" s="62"/>
      <c r="I9154" s="61"/>
      <c r="K9154" s="62"/>
      <c r="L9154" s="62"/>
      <c r="P9154" s="61"/>
    </row>
    <row r="9155" spans="6:16">
      <c r="F9155" s="63"/>
      <c r="G9155" s="62"/>
      <c r="I9155" s="61"/>
      <c r="K9155" s="62"/>
      <c r="L9155" s="62"/>
      <c r="P9155" s="61"/>
    </row>
    <row r="9156" spans="6:16">
      <c r="F9156" s="63"/>
      <c r="G9156" s="62"/>
      <c r="I9156" s="61"/>
      <c r="K9156" s="62"/>
      <c r="L9156" s="62"/>
      <c r="P9156" s="61"/>
    </row>
    <row r="9157" spans="6:16">
      <c r="F9157" s="63"/>
      <c r="G9157" s="62"/>
      <c r="I9157" s="61"/>
      <c r="K9157" s="62"/>
      <c r="L9157" s="62"/>
      <c r="P9157" s="61"/>
    </row>
    <row r="9158" spans="6:16">
      <c r="F9158" s="63"/>
      <c r="G9158" s="62"/>
      <c r="I9158" s="61"/>
      <c r="K9158" s="62"/>
      <c r="L9158" s="62"/>
      <c r="P9158" s="61"/>
    </row>
    <row r="9159" spans="6:16">
      <c r="F9159" s="63"/>
      <c r="G9159" s="62"/>
      <c r="I9159" s="61"/>
      <c r="K9159" s="62"/>
      <c r="L9159" s="62"/>
      <c r="P9159" s="61"/>
    </row>
    <row r="9160" spans="6:16">
      <c r="F9160" s="63"/>
      <c r="G9160" s="62"/>
      <c r="I9160" s="61"/>
      <c r="K9160" s="62"/>
      <c r="L9160" s="62"/>
      <c r="P9160" s="61"/>
    </row>
    <row r="9161" spans="6:16">
      <c r="F9161" s="63"/>
      <c r="G9161" s="62"/>
      <c r="I9161" s="61"/>
      <c r="K9161" s="62"/>
      <c r="L9161" s="62"/>
      <c r="P9161" s="61"/>
    </row>
    <row r="9162" spans="6:16">
      <c r="F9162" s="63"/>
      <c r="G9162" s="62"/>
      <c r="I9162" s="61"/>
      <c r="K9162" s="62"/>
      <c r="L9162" s="62"/>
      <c r="P9162" s="61"/>
    </row>
    <row r="9163" spans="6:16">
      <c r="F9163" s="63"/>
      <c r="G9163" s="62"/>
      <c r="I9163" s="61"/>
      <c r="K9163" s="62"/>
      <c r="L9163" s="62"/>
      <c r="P9163" s="61"/>
    </row>
    <row r="9164" spans="6:16">
      <c r="F9164" s="63"/>
      <c r="G9164" s="62"/>
      <c r="I9164" s="61"/>
      <c r="K9164" s="62"/>
      <c r="L9164" s="62"/>
      <c r="P9164" s="61"/>
    </row>
    <row r="9165" spans="6:16">
      <c r="F9165" s="63"/>
      <c r="G9165" s="62"/>
      <c r="I9165" s="61"/>
      <c r="K9165" s="62"/>
      <c r="L9165" s="62"/>
      <c r="P9165" s="61"/>
    </row>
    <row r="9166" spans="6:16">
      <c r="F9166" s="63"/>
      <c r="G9166" s="62"/>
      <c r="I9166" s="61"/>
      <c r="K9166" s="62"/>
      <c r="L9166" s="62"/>
      <c r="P9166" s="61"/>
    </row>
    <row r="9167" spans="6:16">
      <c r="F9167" s="63"/>
      <c r="G9167" s="62"/>
      <c r="I9167" s="61"/>
      <c r="K9167" s="62"/>
      <c r="L9167" s="62"/>
      <c r="P9167" s="61"/>
    </row>
    <row r="9168" spans="6:16">
      <c r="F9168" s="63"/>
      <c r="G9168" s="62"/>
      <c r="I9168" s="61"/>
      <c r="K9168" s="62"/>
      <c r="L9168" s="62"/>
      <c r="P9168" s="61"/>
    </row>
    <row r="9169" spans="6:16">
      <c r="F9169" s="63"/>
      <c r="G9169" s="62"/>
      <c r="I9169" s="61"/>
      <c r="K9169" s="62"/>
      <c r="L9169" s="62"/>
      <c r="P9169" s="61"/>
    </row>
    <row r="9170" spans="6:16">
      <c r="F9170" s="63"/>
      <c r="G9170" s="62"/>
      <c r="I9170" s="61"/>
      <c r="K9170" s="62"/>
      <c r="L9170" s="62"/>
      <c r="P9170" s="61"/>
    </row>
    <row r="9171" spans="6:16">
      <c r="F9171" s="63"/>
      <c r="G9171" s="62"/>
      <c r="I9171" s="61"/>
      <c r="K9171" s="62"/>
      <c r="L9171" s="62"/>
      <c r="P9171" s="61"/>
    </row>
    <row r="9172" spans="6:16">
      <c r="F9172" s="63"/>
      <c r="G9172" s="62"/>
      <c r="I9172" s="61"/>
      <c r="K9172" s="62"/>
      <c r="L9172" s="62"/>
      <c r="P9172" s="61"/>
    </row>
    <row r="9173" spans="6:16">
      <c r="F9173" s="63"/>
      <c r="G9173" s="62"/>
      <c r="I9173" s="61"/>
      <c r="K9173" s="62"/>
      <c r="L9173" s="62"/>
      <c r="P9173" s="61"/>
    </row>
    <row r="9174" spans="6:16">
      <c r="F9174" s="63"/>
      <c r="G9174" s="62"/>
      <c r="I9174" s="61"/>
      <c r="K9174" s="62"/>
      <c r="L9174" s="62"/>
      <c r="P9174" s="61"/>
    </row>
    <row r="9175" spans="6:16">
      <c r="F9175" s="63"/>
      <c r="G9175" s="62"/>
      <c r="I9175" s="61"/>
      <c r="K9175" s="62"/>
      <c r="L9175" s="62"/>
      <c r="P9175" s="61"/>
    </row>
    <row r="9176" spans="6:16">
      <c r="F9176" s="63"/>
      <c r="G9176" s="62"/>
      <c r="I9176" s="61"/>
      <c r="K9176" s="62"/>
      <c r="L9176" s="62"/>
      <c r="P9176" s="61"/>
    </row>
    <row r="9177" spans="6:16">
      <c r="F9177" s="63"/>
      <c r="G9177" s="62"/>
      <c r="I9177" s="61"/>
      <c r="K9177" s="62"/>
      <c r="L9177" s="62"/>
      <c r="P9177" s="61"/>
    </row>
    <row r="9178" spans="6:16">
      <c r="F9178" s="63"/>
      <c r="G9178" s="62"/>
      <c r="I9178" s="61"/>
      <c r="K9178" s="62"/>
      <c r="L9178" s="62"/>
      <c r="P9178" s="61"/>
    </row>
    <row r="9179" spans="6:16">
      <c r="F9179" s="63"/>
      <c r="G9179" s="62"/>
      <c r="I9179" s="61"/>
      <c r="K9179" s="62"/>
      <c r="L9179" s="62"/>
      <c r="P9179" s="61"/>
    </row>
    <row r="9180" spans="6:16">
      <c r="F9180" s="63"/>
      <c r="G9180" s="62"/>
      <c r="I9180" s="61"/>
      <c r="K9180" s="62"/>
      <c r="L9180" s="62"/>
      <c r="P9180" s="61"/>
    </row>
    <row r="9181" spans="6:16">
      <c r="F9181" s="63"/>
      <c r="G9181" s="62"/>
      <c r="I9181" s="61"/>
      <c r="K9181" s="62"/>
      <c r="L9181" s="62"/>
      <c r="P9181" s="61"/>
    </row>
    <row r="9182" spans="6:16">
      <c r="F9182" s="63"/>
      <c r="G9182" s="62"/>
      <c r="I9182" s="61"/>
      <c r="K9182" s="62"/>
      <c r="L9182" s="62"/>
      <c r="P9182" s="61"/>
    </row>
    <row r="9183" spans="6:16">
      <c r="F9183" s="63"/>
      <c r="G9183" s="62"/>
      <c r="I9183" s="61"/>
      <c r="K9183" s="62"/>
      <c r="L9183" s="62"/>
      <c r="P9183" s="61"/>
    </row>
    <row r="9184" spans="6:16">
      <c r="F9184" s="63"/>
      <c r="G9184" s="62"/>
      <c r="I9184" s="61"/>
      <c r="K9184" s="62"/>
      <c r="L9184" s="62"/>
      <c r="P9184" s="61"/>
    </row>
    <row r="9185" spans="6:16">
      <c r="F9185" s="63"/>
      <c r="G9185" s="62"/>
      <c r="I9185" s="61"/>
      <c r="K9185" s="62"/>
      <c r="L9185" s="62"/>
      <c r="P9185" s="61"/>
    </row>
    <row r="9186" spans="6:16">
      <c r="F9186" s="63"/>
      <c r="G9186" s="62"/>
      <c r="I9186" s="61"/>
      <c r="K9186" s="62"/>
      <c r="L9186" s="62"/>
      <c r="P9186" s="61"/>
    </row>
    <row r="9187" spans="6:16">
      <c r="F9187" s="63"/>
      <c r="G9187" s="62"/>
      <c r="I9187" s="61"/>
      <c r="K9187" s="62"/>
      <c r="L9187" s="62"/>
      <c r="P9187" s="61"/>
    </row>
    <row r="9188" spans="6:16">
      <c r="F9188" s="63"/>
      <c r="G9188" s="62"/>
      <c r="I9188" s="61"/>
      <c r="K9188" s="62"/>
      <c r="L9188" s="62"/>
      <c r="P9188" s="61"/>
    </row>
    <row r="9189" spans="6:16">
      <c r="F9189" s="63"/>
      <c r="G9189" s="62"/>
      <c r="I9189" s="61"/>
      <c r="K9189" s="62"/>
      <c r="L9189" s="62"/>
      <c r="P9189" s="61"/>
    </row>
    <row r="9190" spans="6:16">
      <c r="F9190" s="63"/>
      <c r="G9190" s="62"/>
      <c r="I9190" s="61"/>
      <c r="K9190" s="62"/>
      <c r="L9190" s="62"/>
      <c r="P9190" s="61"/>
    </row>
    <row r="9191" spans="6:16">
      <c r="F9191" s="63"/>
      <c r="G9191" s="62"/>
      <c r="I9191" s="61"/>
      <c r="K9191" s="62"/>
      <c r="L9191" s="62"/>
      <c r="P9191" s="61"/>
    </row>
    <row r="9192" spans="6:16">
      <c r="F9192" s="63"/>
      <c r="G9192" s="62"/>
      <c r="I9192" s="61"/>
      <c r="K9192" s="62"/>
      <c r="L9192" s="62"/>
      <c r="P9192" s="61"/>
    </row>
    <row r="9193" spans="6:16">
      <c r="F9193" s="63"/>
      <c r="G9193" s="62"/>
      <c r="I9193" s="61"/>
      <c r="K9193" s="62"/>
      <c r="L9193" s="62"/>
      <c r="P9193" s="61"/>
    </row>
    <row r="9194" spans="6:16">
      <c r="F9194" s="63"/>
      <c r="G9194" s="62"/>
      <c r="I9194" s="61"/>
      <c r="K9194" s="62"/>
      <c r="L9194" s="62"/>
      <c r="P9194" s="61"/>
    </row>
    <row r="9195" spans="6:16">
      <c r="F9195" s="63"/>
      <c r="G9195" s="62"/>
      <c r="I9195" s="61"/>
      <c r="K9195" s="62"/>
      <c r="L9195" s="62"/>
      <c r="P9195" s="61"/>
    </row>
    <row r="9196" spans="6:16">
      <c r="F9196" s="63"/>
      <c r="G9196" s="62"/>
      <c r="I9196" s="61"/>
      <c r="K9196" s="62"/>
      <c r="L9196" s="62"/>
      <c r="P9196" s="61"/>
    </row>
    <row r="9197" spans="6:16">
      <c r="F9197" s="63"/>
      <c r="G9197" s="62"/>
      <c r="I9197" s="61"/>
      <c r="K9197" s="62"/>
      <c r="L9197" s="62"/>
      <c r="P9197" s="61"/>
    </row>
    <row r="9198" spans="6:16">
      <c r="F9198" s="63"/>
      <c r="G9198" s="62"/>
      <c r="I9198" s="61"/>
      <c r="K9198" s="62"/>
      <c r="L9198" s="62"/>
      <c r="P9198" s="61"/>
    </row>
    <row r="9199" spans="6:16">
      <c r="F9199" s="63"/>
      <c r="G9199" s="62"/>
      <c r="I9199" s="61"/>
      <c r="K9199" s="62"/>
      <c r="L9199" s="62"/>
      <c r="P9199" s="61"/>
    </row>
    <row r="9200" spans="6:16">
      <c r="F9200" s="63"/>
      <c r="G9200" s="62"/>
      <c r="I9200" s="61"/>
      <c r="K9200" s="62"/>
      <c r="L9200" s="62"/>
      <c r="P9200" s="61"/>
    </row>
    <row r="9201" spans="6:16">
      <c r="F9201" s="63"/>
      <c r="G9201" s="62"/>
      <c r="I9201" s="61"/>
      <c r="K9201" s="62"/>
      <c r="L9201" s="62"/>
      <c r="P9201" s="61"/>
    </row>
    <row r="9202" spans="6:16">
      <c r="F9202" s="63"/>
      <c r="G9202" s="62"/>
      <c r="I9202" s="61"/>
      <c r="K9202" s="62"/>
      <c r="L9202" s="62"/>
      <c r="P9202" s="61"/>
    </row>
    <row r="9203" spans="6:16">
      <c r="F9203" s="63"/>
      <c r="G9203" s="62"/>
      <c r="I9203" s="61"/>
      <c r="K9203" s="62"/>
      <c r="L9203" s="62"/>
      <c r="P9203" s="61"/>
    </row>
    <row r="9204" spans="6:16">
      <c r="F9204" s="63"/>
      <c r="G9204" s="62"/>
      <c r="I9204" s="61"/>
      <c r="K9204" s="62"/>
      <c r="L9204" s="62"/>
      <c r="P9204" s="61"/>
    </row>
    <row r="9205" spans="6:16">
      <c r="F9205" s="63"/>
      <c r="G9205" s="62"/>
      <c r="I9205" s="61"/>
      <c r="K9205" s="62"/>
      <c r="L9205" s="62"/>
      <c r="P9205" s="61"/>
    </row>
    <row r="9206" spans="6:16">
      <c r="F9206" s="63"/>
      <c r="G9206" s="62"/>
      <c r="I9206" s="61"/>
      <c r="K9206" s="62"/>
      <c r="L9206" s="62"/>
      <c r="P9206" s="61"/>
    </row>
    <row r="9207" spans="6:16">
      <c r="F9207" s="63"/>
      <c r="G9207" s="62"/>
      <c r="I9207" s="61"/>
      <c r="K9207" s="62"/>
      <c r="L9207" s="62"/>
      <c r="P9207" s="61"/>
    </row>
    <row r="9208" spans="6:16">
      <c r="F9208" s="63"/>
      <c r="G9208" s="62"/>
      <c r="I9208" s="61"/>
      <c r="K9208" s="62"/>
      <c r="L9208" s="62"/>
      <c r="P9208" s="61"/>
    </row>
    <row r="9209" spans="6:16">
      <c r="F9209" s="63"/>
      <c r="G9209" s="62"/>
      <c r="I9209" s="61"/>
      <c r="K9209" s="62"/>
      <c r="L9209" s="62"/>
      <c r="P9209" s="61"/>
    </row>
    <row r="9210" spans="6:16">
      <c r="F9210" s="63"/>
      <c r="G9210" s="62"/>
      <c r="I9210" s="61"/>
      <c r="K9210" s="62"/>
      <c r="L9210" s="62"/>
      <c r="P9210" s="61"/>
    </row>
    <row r="9211" spans="6:16">
      <c r="F9211" s="63"/>
      <c r="G9211" s="62"/>
      <c r="I9211" s="61"/>
      <c r="K9211" s="62"/>
      <c r="L9211" s="62"/>
      <c r="P9211" s="61"/>
    </row>
    <row r="9212" spans="6:16">
      <c r="F9212" s="63"/>
      <c r="G9212" s="62"/>
      <c r="I9212" s="61"/>
      <c r="K9212" s="62"/>
      <c r="L9212" s="62"/>
      <c r="P9212" s="61"/>
    </row>
    <row r="9213" spans="6:16">
      <c r="F9213" s="63"/>
      <c r="G9213" s="62"/>
      <c r="I9213" s="61"/>
      <c r="K9213" s="62"/>
      <c r="L9213" s="62"/>
      <c r="P9213" s="61"/>
    </row>
    <row r="9214" spans="6:16">
      <c r="F9214" s="63"/>
      <c r="G9214" s="62"/>
      <c r="I9214" s="61"/>
      <c r="K9214" s="62"/>
      <c r="L9214" s="62"/>
      <c r="P9214" s="61"/>
    </row>
    <row r="9215" spans="6:16">
      <c r="F9215" s="63"/>
      <c r="G9215" s="62"/>
      <c r="I9215" s="61"/>
      <c r="K9215" s="62"/>
      <c r="L9215" s="62"/>
      <c r="P9215" s="61"/>
    </row>
    <row r="9216" spans="6:16">
      <c r="F9216" s="63"/>
      <c r="G9216" s="62"/>
      <c r="I9216" s="61"/>
      <c r="K9216" s="62"/>
      <c r="L9216" s="62"/>
      <c r="P9216" s="61"/>
    </row>
    <row r="9217" spans="6:16">
      <c r="F9217" s="63"/>
      <c r="G9217" s="62"/>
      <c r="I9217" s="61"/>
      <c r="K9217" s="62"/>
      <c r="L9217" s="62"/>
      <c r="P9217" s="61"/>
    </row>
    <row r="9218" spans="6:16">
      <c r="F9218" s="63"/>
      <c r="G9218" s="62"/>
      <c r="I9218" s="61"/>
      <c r="K9218" s="62"/>
      <c r="L9218" s="62"/>
      <c r="P9218" s="61"/>
    </row>
    <row r="9219" spans="6:16">
      <c r="F9219" s="63"/>
      <c r="G9219" s="62"/>
      <c r="I9219" s="61"/>
      <c r="K9219" s="62"/>
      <c r="L9219" s="62"/>
      <c r="P9219" s="61"/>
    </row>
    <row r="9220" spans="6:16">
      <c r="F9220" s="63"/>
      <c r="G9220" s="62"/>
      <c r="I9220" s="61"/>
      <c r="K9220" s="62"/>
      <c r="L9220" s="62"/>
      <c r="P9220" s="61"/>
    </row>
    <row r="9221" spans="6:16">
      <c r="F9221" s="63"/>
      <c r="G9221" s="62"/>
      <c r="I9221" s="61"/>
      <c r="K9221" s="62"/>
      <c r="L9221" s="62"/>
      <c r="P9221" s="61"/>
    </row>
    <row r="9222" spans="6:16">
      <c r="F9222" s="63"/>
      <c r="G9222" s="62"/>
      <c r="I9222" s="61"/>
      <c r="K9222" s="62"/>
      <c r="L9222" s="62"/>
      <c r="P9222" s="61"/>
    </row>
    <row r="9223" spans="6:16">
      <c r="F9223" s="63"/>
      <c r="G9223" s="62"/>
      <c r="I9223" s="61"/>
      <c r="K9223" s="62"/>
      <c r="L9223" s="62"/>
      <c r="P9223" s="61"/>
    </row>
    <row r="9224" spans="6:16">
      <c r="F9224" s="63"/>
      <c r="G9224" s="62"/>
      <c r="I9224" s="61"/>
      <c r="K9224" s="62"/>
      <c r="L9224" s="62"/>
      <c r="P9224" s="61"/>
    </row>
    <row r="9225" spans="6:16">
      <c r="F9225" s="63"/>
      <c r="G9225" s="62"/>
      <c r="I9225" s="61"/>
      <c r="K9225" s="62"/>
      <c r="L9225" s="62"/>
      <c r="P9225" s="61"/>
    </row>
    <row r="9226" spans="6:16">
      <c r="F9226" s="63"/>
      <c r="G9226" s="62"/>
      <c r="I9226" s="61"/>
      <c r="K9226" s="62"/>
      <c r="L9226" s="62"/>
      <c r="P9226" s="61"/>
    </row>
    <row r="9227" spans="6:16">
      <c r="F9227" s="63"/>
      <c r="G9227" s="62"/>
      <c r="I9227" s="61"/>
      <c r="K9227" s="62"/>
      <c r="L9227" s="62"/>
      <c r="P9227" s="61"/>
    </row>
    <row r="9228" spans="6:16">
      <c r="F9228" s="63"/>
      <c r="G9228" s="62"/>
      <c r="I9228" s="61"/>
      <c r="K9228" s="62"/>
      <c r="L9228" s="62"/>
      <c r="P9228" s="61"/>
    </row>
    <row r="9229" spans="6:16">
      <c r="F9229" s="63"/>
      <c r="G9229" s="62"/>
      <c r="I9229" s="61"/>
      <c r="K9229" s="62"/>
      <c r="L9229" s="62"/>
      <c r="P9229" s="61"/>
    </row>
    <row r="9230" spans="6:16">
      <c r="F9230" s="63"/>
      <c r="G9230" s="62"/>
      <c r="I9230" s="61"/>
      <c r="K9230" s="62"/>
      <c r="L9230" s="62"/>
      <c r="P9230" s="61"/>
    </row>
    <row r="9231" spans="6:16">
      <c r="F9231" s="63"/>
      <c r="G9231" s="62"/>
      <c r="I9231" s="61"/>
      <c r="K9231" s="62"/>
      <c r="L9231" s="62"/>
      <c r="P9231" s="61"/>
    </row>
    <row r="9232" spans="6:16">
      <c r="F9232" s="63"/>
      <c r="G9232" s="62"/>
      <c r="I9232" s="61"/>
      <c r="K9232" s="62"/>
      <c r="L9232" s="62"/>
      <c r="P9232" s="61"/>
    </row>
    <row r="9233" spans="6:16">
      <c r="F9233" s="63"/>
      <c r="G9233" s="62"/>
      <c r="I9233" s="61"/>
      <c r="K9233" s="62"/>
      <c r="L9233" s="62"/>
      <c r="P9233" s="61"/>
    </row>
    <row r="9234" spans="6:16">
      <c r="F9234" s="63"/>
      <c r="G9234" s="62"/>
      <c r="I9234" s="61"/>
      <c r="K9234" s="62"/>
      <c r="L9234" s="62"/>
      <c r="P9234" s="61"/>
    </row>
    <row r="9235" spans="6:16">
      <c r="F9235" s="63"/>
      <c r="G9235" s="62"/>
      <c r="I9235" s="61"/>
      <c r="K9235" s="62"/>
      <c r="L9235" s="62"/>
      <c r="P9235" s="61"/>
    </row>
    <row r="9236" spans="6:16">
      <c r="F9236" s="63"/>
      <c r="G9236" s="62"/>
      <c r="I9236" s="61"/>
      <c r="K9236" s="62"/>
      <c r="L9236" s="62"/>
      <c r="P9236" s="61"/>
    </row>
    <row r="9237" spans="6:16">
      <c r="F9237" s="63"/>
      <c r="G9237" s="62"/>
      <c r="I9237" s="61"/>
      <c r="K9237" s="62"/>
      <c r="L9237" s="62"/>
      <c r="P9237" s="61"/>
    </row>
    <row r="9238" spans="6:16">
      <c r="F9238" s="63"/>
      <c r="G9238" s="62"/>
      <c r="I9238" s="61"/>
      <c r="K9238" s="62"/>
      <c r="L9238" s="62"/>
      <c r="P9238" s="61"/>
    </row>
    <row r="9239" spans="6:16">
      <c r="F9239" s="63"/>
      <c r="G9239" s="62"/>
      <c r="I9239" s="61"/>
      <c r="K9239" s="62"/>
      <c r="L9239" s="62"/>
      <c r="P9239" s="61"/>
    </row>
    <row r="9240" spans="6:16">
      <c r="F9240" s="63"/>
      <c r="G9240" s="62"/>
      <c r="I9240" s="61"/>
      <c r="K9240" s="62"/>
      <c r="L9240" s="62"/>
      <c r="P9240" s="61"/>
    </row>
    <row r="9241" spans="6:16">
      <c r="F9241" s="63"/>
      <c r="G9241" s="62"/>
      <c r="I9241" s="61"/>
      <c r="K9241" s="62"/>
      <c r="L9241" s="62"/>
      <c r="P9241" s="61"/>
    </row>
    <row r="9242" spans="6:16">
      <c r="F9242" s="63"/>
      <c r="G9242" s="62"/>
      <c r="I9242" s="61"/>
      <c r="K9242" s="62"/>
      <c r="L9242" s="62"/>
      <c r="P9242" s="61"/>
    </row>
    <row r="9243" spans="6:16">
      <c r="F9243" s="63"/>
      <c r="G9243" s="62"/>
      <c r="I9243" s="61"/>
      <c r="K9243" s="62"/>
      <c r="L9243" s="62"/>
      <c r="P9243" s="61"/>
    </row>
    <row r="9244" spans="6:16">
      <c r="F9244" s="63"/>
      <c r="G9244" s="62"/>
      <c r="I9244" s="61"/>
      <c r="K9244" s="62"/>
      <c r="L9244" s="62"/>
      <c r="P9244" s="61"/>
    </row>
    <row r="9245" spans="6:16">
      <c r="F9245" s="63"/>
      <c r="G9245" s="62"/>
      <c r="I9245" s="61"/>
      <c r="K9245" s="62"/>
      <c r="L9245" s="62"/>
      <c r="P9245" s="61"/>
    </row>
    <row r="9246" spans="6:16">
      <c r="F9246" s="63"/>
      <c r="G9246" s="62"/>
      <c r="I9246" s="61"/>
      <c r="K9246" s="62"/>
      <c r="L9246" s="62"/>
      <c r="P9246" s="61"/>
    </row>
    <row r="9247" spans="6:16">
      <c r="F9247" s="63"/>
      <c r="G9247" s="62"/>
      <c r="I9247" s="61"/>
      <c r="K9247" s="62"/>
      <c r="L9247" s="62"/>
      <c r="P9247" s="61"/>
    </row>
    <row r="9248" spans="6:16">
      <c r="F9248" s="63"/>
      <c r="G9248" s="62"/>
      <c r="I9248" s="61"/>
      <c r="K9248" s="62"/>
      <c r="L9248" s="62"/>
      <c r="P9248" s="61"/>
    </row>
    <row r="9249" spans="6:16">
      <c r="F9249" s="63"/>
      <c r="G9249" s="62"/>
      <c r="I9249" s="61"/>
      <c r="K9249" s="62"/>
      <c r="L9249" s="62"/>
      <c r="P9249" s="61"/>
    </row>
    <row r="9250" spans="6:16">
      <c r="F9250" s="63"/>
      <c r="G9250" s="62"/>
      <c r="I9250" s="61"/>
      <c r="K9250" s="62"/>
      <c r="L9250" s="62"/>
      <c r="P9250" s="61"/>
    </row>
    <row r="9251" spans="6:16">
      <c r="F9251" s="63"/>
      <c r="G9251" s="62"/>
      <c r="I9251" s="61"/>
      <c r="K9251" s="62"/>
      <c r="L9251" s="62"/>
      <c r="P9251" s="61"/>
    </row>
    <row r="9252" spans="6:16">
      <c r="F9252" s="63"/>
      <c r="G9252" s="62"/>
      <c r="I9252" s="61"/>
      <c r="K9252" s="62"/>
      <c r="L9252" s="62"/>
      <c r="P9252" s="61"/>
    </row>
    <row r="9253" spans="6:16">
      <c r="F9253" s="63"/>
      <c r="G9253" s="62"/>
      <c r="I9253" s="61"/>
      <c r="K9253" s="62"/>
      <c r="L9253" s="62"/>
      <c r="P9253" s="61"/>
    </row>
    <row r="9254" spans="6:16">
      <c r="F9254" s="63"/>
      <c r="G9254" s="62"/>
      <c r="I9254" s="61"/>
      <c r="K9254" s="62"/>
      <c r="L9254" s="62"/>
      <c r="P9254" s="61"/>
    </row>
    <row r="9255" spans="6:16">
      <c r="F9255" s="63"/>
      <c r="G9255" s="62"/>
      <c r="I9255" s="61"/>
      <c r="K9255" s="62"/>
      <c r="L9255" s="62"/>
      <c r="P9255" s="61"/>
    </row>
    <row r="9256" spans="6:16">
      <c r="F9256" s="63"/>
      <c r="G9256" s="62"/>
      <c r="I9256" s="61"/>
      <c r="K9256" s="62"/>
      <c r="L9256" s="62"/>
      <c r="P9256" s="61"/>
    </row>
    <row r="9257" spans="6:16">
      <c r="F9257" s="63"/>
      <c r="G9257" s="62"/>
      <c r="I9257" s="61"/>
      <c r="K9257" s="62"/>
      <c r="L9257" s="62"/>
      <c r="P9257" s="61"/>
    </row>
    <row r="9258" spans="6:16">
      <c r="F9258" s="63"/>
      <c r="G9258" s="62"/>
      <c r="I9258" s="61"/>
      <c r="K9258" s="62"/>
      <c r="L9258" s="62"/>
      <c r="P9258" s="61"/>
    </row>
    <row r="9259" spans="6:16">
      <c r="F9259" s="63"/>
      <c r="G9259" s="62"/>
      <c r="I9259" s="61"/>
      <c r="K9259" s="62"/>
      <c r="L9259" s="62"/>
      <c r="P9259" s="61"/>
    </row>
    <row r="9260" spans="6:16">
      <c r="F9260" s="63"/>
      <c r="G9260" s="62"/>
      <c r="I9260" s="61"/>
      <c r="K9260" s="62"/>
      <c r="L9260" s="62"/>
      <c r="P9260" s="61"/>
    </row>
    <row r="9261" spans="6:16">
      <c r="F9261" s="63"/>
      <c r="G9261" s="62"/>
      <c r="I9261" s="61"/>
      <c r="K9261" s="62"/>
      <c r="L9261" s="62"/>
      <c r="P9261" s="61"/>
    </row>
    <row r="9262" spans="6:16">
      <c r="F9262" s="63"/>
      <c r="G9262" s="62"/>
      <c r="I9262" s="61"/>
      <c r="K9262" s="62"/>
      <c r="L9262" s="62"/>
      <c r="P9262" s="61"/>
    </row>
    <row r="9263" spans="6:16">
      <c r="F9263" s="63"/>
      <c r="G9263" s="62"/>
      <c r="I9263" s="61"/>
      <c r="K9263" s="62"/>
      <c r="L9263" s="62"/>
      <c r="P9263" s="61"/>
    </row>
    <row r="9264" spans="6:16">
      <c r="F9264" s="63"/>
      <c r="G9264" s="62"/>
      <c r="I9264" s="61"/>
      <c r="K9264" s="62"/>
      <c r="L9264" s="62"/>
      <c r="P9264" s="61"/>
    </row>
    <row r="9265" spans="6:16">
      <c r="F9265" s="63"/>
      <c r="G9265" s="62"/>
      <c r="I9265" s="61"/>
      <c r="K9265" s="62"/>
      <c r="L9265" s="62"/>
      <c r="P9265" s="61"/>
    </row>
    <row r="9266" spans="6:16">
      <c r="F9266" s="63"/>
      <c r="G9266" s="62"/>
      <c r="I9266" s="61"/>
      <c r="K9266" s="62"/>
      <c r="L9266" s="62"/>
      <c r="P9266" s="61"/>
    </row>
    <row r="9267" spans="6:16">
      <c r="F9267" s="63"/>
      <c r="G9267" s="62"/>
      <c r="I9267" s="61"/>
      <c r="K9267" s="62"/>
      <c r="L9267" s="62"/>
      <c r="P9267" s="61"/>
    </row>
    <row r="9268" spans="6:16">
      <c r="F9268" s="63"/>
      <c r="G9268" s="62"/>
      <c r="I9268" s="61"/>
      <c r="K9268" s="62"/>
      <c r="L9268" s="62"/>
      <c r="P9268" s="61"/>
    </row>
    <row r="9269" spans="6:16">
      <c r="F9269" s="63"/>
      <c r="G9269" s="62"/>
      <c r="I9269" s="61"/>
      <c r="K9269" s="62"/>
      <c r="L9269" s="62"/>
      <c r="P9269" s="61"/>
    </row>
    <row r="9270" spans="6:16">
      <c r="F9270" s="63"/>
      <c r="G9270" s="62"/>
      <c r="I9270" s="61"/>
      <c r="K9270" s="62"/>
      <c r="L9270" s="62"/>
      <c r="P9270" s="61"/>
    </row>
    <row r="9271" spans="6:16">
      <c r="F9271" s="63"/>
      <c r="G9271" s="62"/>
      <c r="I9271" s="61"/>
      <c r="K9271" s="62"/>
      <c r="L9271" s="62"/>
      <c r="P9271" s="61"/>
    </row>
    <row r="9272" spans="6:16">
      <c r="F9272" s="63"/>
      <c r="G9272" s="62"/>
      <c r="I9272" s="61"/>
      <c r="K9272" s="62"/>
      <c r="L9272" s="62"/>
      <c r="P9272" s="61"/>
    </row>
    <row r="9273" spans="6:16">
      <c r="F9273" s="63"/>
      <c r="G9273" s="62"/>
      <c r="I9273" s="61"/>
      <c r="K9273" s="62"/>
      <c r="L9273" s="62"/>
      <c r="P9273" s="61"/>
    </row>
    <row r="9274" spans="6:16">
      <c r="F9274" s="63"/>
      <c r="G9274" s="62"/>
      <c r="I9274" s="61"/>
      <c r="K9274" s="62"/>
      <c r="L9274" s="62"/>
      <c r="P9274" s="61"/>
    </row>
    <row r="9275" spans="6:16">
      <c r="F9275" s="63"/>
      <c r="G9275" s="62"/>
      <c r="I9275" s="61"/>
      <c r="K9275" s="62"/>
      <c r="L9275" s="62"/>
      <c r="P9275" s="61"/>
    </row>
    <row r="9276" spans="6:16">
      <c r="F9276" s="63"/>
      <c r="G9276" s="62"/>
      <c r="I9276" s="61"/>
      <c r="K9276" s="62"/>
      <c r="L9276" s="62"/>
      <c r="P9276" s="61"/>
    </row>
    <row r="9277" spans="6:16">
      <c r="F9277" s="63"/>
      <c r="G9277" s="62"/>
      <c r="I9277" s="61"/>
      <c r="K9277" s="62"/>
      <c r="L9277" s="62"/>
      <c r="P9277" s="61"/>
    </row>
    <row r="9278" spans="6:16">
      <c r="F9278" s="63"/>
      <c r="G9278" s="62"/>
      <c r="I9278" s="61"/>
      <c r="K9278" s="62"/>
      <c r="L9278" s="62"/>
      <c r="P9278" s="61"/>
    </row>
    <row r="9279" spans="6:16">
      <c r="F9279" s="63"/>
      <c r="G9279" s="62"/>
      <c r="I9279" s="61"/>
      <c r="K9279" s="62"/>
      <c r="L9279" s="62"/>
      <c r="P9279" s="61"/>
    </row>
    <row r="9280" spans="6:16">
      <c r="F9280" s="63"/>
      <c r="G9280" s="62"/>
      <c r="I9280" s="61"/>
      <c r="K9280" s="62"/>
      <c r="L9280" s="62"/>
      <c r="P9280" s="61"/>
    </row>
    <row r="9281" spans="6:16">
      <c r="F9281" s="63"/>
      <c r="G9281" s="62"/>
      <c r="I9281" s="61"/>
      <c r="K9281" s="62"/>
      <c r="L9281" s="62"/>
      <c r="P9281" s="61"/>
    </row>
    <row r="9282" spans="6:16">
      <c r="F9282" s="63"/>
      <c r="G9282" s="62"/>
      <c r="I9282" s="61"/>
      <c r="K9282" s="62"/>
      <c r="L9282" s="62"/>
      <c r="P9282" s="61"/>
    </row>
    <row r="9283" spans="6:16">
      <c r="F9283" s="63"/>
      <c r="G9283" s="62"/>
      <c r="I9283" s="61"/>
      <c r="K9283" s="62"/>
      <c r="L9283" s="62"/>
      <c r="P9283" s="61"/>
    </row>
    <row r="9284" spans="6:16">
      <c r="F9284" s="63"/>
      <c r="G9284" s="62"/>
      <c r="I9284" s="61"/>
      <c r="K9284" s="62"/>
      <c r="L9284" s="62"/>
      <c r="P9284" s="61"/>
    </row>
    <row r="9285" spans="6:16">
      <c r="F9285" s="63"/>
      <c r="G9285" s="62"/>
      <c r="I9285" s="61"/>
      <c r="K9285" s="62"/>
      <c r="L9285" s="62"/>
      <c r="P9285" s="61"/>
    </row>
    <row r="9286" spans="6:16">
      <c r="F9286" s="63"/>
      <c r="G9286" s="62"/>
      <c r="I9286" s="61"/>
      <c r="K9286" s="62"/>
      <c r="L9286" s="62"/>
      <c r="P9286" s="61"/>
    </row>
    <row r="9287" spans="6:16">
      <c r="F9287" s="63"/>
      <c r="G9287" s="62"/>
      <c r="I9287" s="61"/>
      <c r="K9287" s="62"/>
      <c r="L9287" s="62"/>
      <c r="P9287" s="61"/>
    </row>
    <row r="9288" spans="6:16">
      <c r="F9288" s="63"/>
      <c r="G9288" s="62"/>
      <c r="I9288" s="61"/>
      <c r="K9288" s="62"/>
      <c r="L9288" s="62"/>
      <c r="P9288" s="61"/>
    </row>
    <row r="9289" spans="6:16">
      <c r="F9289" s="63"/>
      <c r="G9289" s="62"/>
      <c r="I9289" s="61"/>
      <c r="K9289" s="62"/>
      <c r="L9289" s="62"/>
      <c r="P9289" s="61"/>
    </row>
    <row r="9290" spans="6:16">
      <c r="F9290" s="63"/>
      <c r="G9290" s="62"/>
      <c r="I9290" s="61"/>
      <c r="K9290" s="62"/>
      <c r="L9290" s="62"/>
      <c r="P9290" s="61"/>
    </row>
    <row r="9291" spans="6:16">
      <c r="F9291" s="63"/>
      <c r="G9291" s="62"/>
      <c r="I9291" s="61"/>
      <c r="K9291" s="62"/>
      <c r="L9291" s="62"/>
      <c r="P9291" s="61"/>
    </row>
    <row r="9292" spans="6:16">
      <c r="F9292" s="63"/>
      <c r="G9292" s="62"/>
      <c r="I9292" s="61"/>
      <c r="K9292" s="62"/>
      <c r="L9292" s="62"/>
      <c r="P9292" s="61"/>
    </row>
    <row r="9293" spans="6:16">
      <c r="F9293" s="63"/>
      <c r="G9293" s="62"/>
      <c r="I9293" s="61"/>
      <c r="K9293" s="62"/>
      <c r="L9293" s="62"/>
      <c r="P9293" s="61"/>
    </row>
    <row r="9294" spans="6:16">
      <c r="F9294" s="63"/>
      <c r="G9294" s="62"/>
      <c r="I9294" s="61"/>
      <c r="K9294" s="62"/>
      <c r="L9294" s="62"/>
      <c r="P9294" s="61"/>
    </row>
    <row r="9295" spans="6:16">
      <c r="F9295" s="63"/>
      <c r="G9295" s="62"/>
      <c r="I9295" s="61"/>
      <c r="K9295" s="62"/>
      <c r="L9295" s="62"/>
      <c r="P9295" s="61"/>
    </row>
    <row r="9296" spans="6:16">
      <c r="F9296" s="63"/>
      <c r="G9296" s="62"/>
      <c r="I9296" s="61"/>
      <c r="K9296" s="62"/>
      <c r="L9296" s="62"/>
      <c r="P9296" s="61"/>
    </row>
    <row r="9297" spans="6:16">
      <c r="F9297" s="63"/>
      <c r="G9297" s="62"/>
      <c r="I9297" s="61"/>
      <c r="K9297" s="62"/>
      <c r="L9297" s="62"/>
      <c r="P9297" s="61"/>
    </row>
    <row r="9298" spans="6:16">
      <c r="F9298" s="63"/>
      <c r="G9298" s="62"/>
      <c r="I9298" s="61"/>
      <c r="K9298" s="62"/>
      <c r="L9298" s="62"/>
      <c r="P9298" s="61"/>
    </row>
    <row r="9299" spans="6:16">
      <c r="F9299" s="63"/>
      <c r="G9299" s="62"/>
      <c r="I9299" s="61"/>
      <c r="K9299" s="62"/>
      <c r="L9299" s="62"/>
      <c r="P9299" s="61"/>
    </row>
    <row r="9300" spans="6:16">
      <c r="F9300" s="63"/>
      <c r="G9300" s="62"/>
      <c r="I9300" s="61"/>
      <c r="K9300" s="62"/>
      <c r="L9300" s="62"/>
      <c r="P9300" s="61"/>
    </row>
    <row r="9301" spans="6:16">
      <c r="F9301" s="63"/>
      <c r="G9301" s="62"/>
      <c r="I9301" s="61"/>
      <c r="K9301" s="62"/>
      <c r="L9301" s="62"/>
      <c r="P9301" s="61"/>
    </row>
    <row r="9302" spans="6:16">
      <c r="F9302" s="63"/>
      <c r="G9302" s="62"/>
      <c r="I9302" s="61"/>
      <c r="K9302" s="62"/>
      <c r="L9302" s="62"/>
      <c r="P9302" s="61"/>
    </row>
    <row r="9303" spans="6:16">
      <c r="F9303" s="63"/>
      <c r="G9303" s="62"/>
      <c r="I9303" s="61"/>
      <c r="K9303" s="62"/>
      <c r="L9303" s="62"/>
      <c r="P9303" s="61"/>
    </row>
    <row r="9304" spans="6:16">
      <c r="F9304" s="63"/>
      <c r="G9304" s="62"/>
      <c r="I9304" s="61"/>
      <c r="K9304" s="62"/>
      <c r="L9304" s="62"/>
      <c r="P9304" s="61"/>
    </row>
    <row r="9305" spans="6:16">
      <c r="F9305" s="63"/>
      <c r="G9305" s="62"/>
      <c r="I9305" s="61"/>
      <c r="K9305" s="62"/>
      <c r="L9305" s="62"/>
      <c r="P9305" s="61"/>
    </row>
    <row r="9306" spans="6:16">
      <c r="F9306" s="63"/>
      <c r="G9306" s="62"/>
      <c r="I9306" s="61"/>
      <c r="K9306" s="62"/>
      <c r="L9306" s="62"/>
      <c r="P9306" s="61"/>
    </row>
    <row r="9307" spans="6:16">
      <c r="F9307" s="63"/>
      <c r="G9307" s="62"/>
      <c r="I9307" s="61"/>
      <c r="K9307" s="62"/>
      <c r="L9307" s="62"/>
      <c r="P9307" s="61"/>
    </row>
    <row r="9308" spans="6:16">
      <c r="F9308" s="63"/>
      <c r="G9308" s="62"/>
      <c r="I9308" s="61"/>
      <c r="K9308" s="62"/>
      <c r="L9308" s="62"/>
      <c r="P9308" s="61"/>
    </row>
    <row r="9309" spans="6:16">
      <c r="F9309" s="63"/>
      <c r="G9309" s="62"/>
      <c r="I9309" s="61"/>
      <c r="K9309" s="62"/>
      <c r="L9309" s="62"/>
      <c r="P9309" s="61"/>
    </row>
    <row r="9310" spans="6:16">
      <c r="F9310" s="63"/>
      <c r="G9310" s="62"/>
      <c r="I9310" s="61"/>
      <c r="K9310" s="62"/>
      <c r="L9310" s="62"/>
      <c r="P9310" s="61"/>
    </row>
    <row r="9311" spans="6:16">
      <c r="F9311" s="63"/>
      <c r="G9311" s="62"/>
      <c r="I9311" s="61"/>
      <c r="K9311" s="62"/>
      <c r="L9311" s="62"/>
      <c r="P9311" s="61"/>
    </row>
    <row r="9312" spans="6:16">
      <c r="F9312" s="63"/>
      <c r="G9312" s="62"/>
      <c r="I9312" s="61"/>
      <c r="K9312" s="62"/>
      <c r="L9312" s="62"/>
      <c r="P9312" s="61"/>
    </row>
    <row r="9313" spans="6:16">
      <c r="F9313" s="63"/>
      <c r="G9313" s="62"/>
      <c r="I9313" s="61"/>
      <c r="K9313" s="62"/>
      <c r="L9313" s="62"/>
      <c r="P9313" s="61"/>
    </row>
    <row r="9314" spans="6:16">
      <c r="F9314" s="63"/>
      <c r="G9314" s="62"/>
      <c r="I9314" s="61"/>
      <c r="K9314" s="62"/>
      <c r="L9314" s="62"/>
      <c r="P9314" s="61"/>
    </row>
    <row r="9315" spans="6:16">
      <c r="F9315" s="63"/>
      <c r="G9315" s="62"/>
      <c r="I9315" s="61"/>
      <c r="K9315" s="62"/>
      <c r="L9315" s="62"/>
      <c r="P9315" s="61"/>
    </row>
    <row r="9316" spans="6:16">
      <c r="F9316" s="63"/>
      <c r="G9316" s="62"/>
      <c r="I9316" s="61"/>
      <c r="K9316" s="62"/>
      <c r="L9316" s="62"/>
      <c r="P9316" s="61"/>
    </row>
    <row r="9317" spans="6:16">
      <c r="F9317" s="63"/>
      <c r="G9317" s="62"/>
      <c r="I9317" s="61"/>
      <c r="K9317" s="62"/>
      <c r="L9317" s="62"/>
      <c r="P9317" s="61"/>
    </row>
    <row r="9318" spans="6:16">
      <c r="F9318" s="63"/>
      <c r="G9318" s="62"/>
      <c r="I9318" s="61"/>
      <c r="K9318" s="62"/>
      <c r="L9318" s="62"/>
      <c r="P9318" s="61"/>
    </row>
    <row r="9319" spans="6:16">
      <c r="F9319" s="63"/>
      <c r="G9319" s="62"/>
      <c r="I9319" s="61"/>
      <c r="K9319" s="62"/>
      <c r="L9319" s="62"/>
      <c r="P9319" s="61"/>
    </row>
    <row r="9320" spans="6:16">
      <c r="F9320" s="63"/>
      <c r="G9320" s="62"/>
      <c r="I9320" s="61"/>
      <c r="K9320" s="62"/>
      <c r="L9320" s="62"/>
      <c r="P9320" s="61"/>
    </row>
    <row r="9321" spans="6:16">
      <c r="F9321" s="63"/>
      <c r="G9321" s="62"/>
      <c r="I9321" s="61"/>
      <c r="K9321" s="62"/>
      <c r="L9321" s="62"/>
      <c r="P9321" s="61"/>
    </row>
    <row r="9322" spans="6:16">
      <c r="F9322" s="63"/>
      <c r="G9322" s="62"/>
      <c r="I9322" s="61"/>
      <c r="K9322" s="62"/>
      <c r="L9322" s="62"/>
      <c r="P9322" s="61"/>
    </row>
    <row r="9323" spans="6:16">
      <c r="F9323" s="63"/>
      <c r="G9323" s="62"/>
      <c r="I9323" s="61"/>
      <c r="K9323" s="62"/>
      <c r="L9323" s="62"/>
      <c r="P9323" s="61"/>
    </row>
    <row r="9324" spans="6:16">
      <c r="F9324" s="63"/>
      <c r="G9324" s="62"/>
      <c r="I9324" s="61"/>
      <c r="K9324" s="62"/>
      <c r="L9324" s="62"/>
      <c r="P9324" s="61"/>
    </row>
    <row r="9325" spans="6:16">
      <c r="F9325" s="63"/>
      <c r="G9325" s="62"/>
      <c r="I9325" s="61"/>
      <c r="K9325" s="62"/>
      <c r="L9325" s="62"/>
      <c r="P9325" s="61"/>
    </row>
    <row r="9326" spans="6:16">
      <c r="F9326" s="63"/>
      <c r="G9326" s="62"/>
      <c r="I9326" s="61"/>
      <c r="K9326" s="62"/>
      <c r="L9326" s="62"/>
      <c r="P9326" s="61"/>
    </row>
    <row r="9327" spans="6:16">
      <c r="F9327" s="63"/>
      <c r="G9327" s="62"/>
      <c r="I9327" s="61"/>
      <c r="K9327" s="62"/>
      <c r="L9327" s="62"/>
      <c r="P9327" s="61"/>
    </row>
    <row r="9328" spans="6:16">
      <c r="F9328" s="63"/>
      <c r="G9328" s="62"/>
      <c r="I9328" s="61"/>
      <c r="K9328" s="62"/>
      <c r="L9328" s="62"/>
      <c r="P9328" s="61"/>
    </row>
    <row r="9329" spans="6:16">
      <c r="F9329" s="63"/>
      <c r="G9329" s="62"/>
      <c r="I9329" s="61"/>
      <c r="K9329" s="62"/>
      <c r="L9329" s="62"/>
      <c r="P9329" s="61"/>
    </row>
    <row r="9330" spans="6:16">
      <c r="F9330" s="63"/>
      <c r="G9330" s="62"/>
      <c r="I9330" s="61"/>
      <c r="K9330" s="62"/>
      <c r="L9330" s="62"/>
      <c r="P9330" s="61"/>
    </row>
    <row r="9331" spans="6:16">
      <c r="F9331" s="63"/>
      <c r="G9331" s="62"/>
      <c r="I9331" s="61"/>
      <c r="K9331" s="62"/>
      <c r="L9331" s="62"/>
      <c r="P9331" s="61"/>
    </row>
    <row r="9332" spans="6:16">
      <c r="F9332" s="63"/>
      <c r="G9332" s="62"/>
      <c r="I9332" s="61"/>
      <c r="K9332" s="62"/>
      <c r="L9332" s="62"/>
      <c r="P9332" s="61"/>
    </row>
    <row r="9333" spans="6:16">
      <c r="F9333" s="63"/>
      <c r="G9333" s="62"/>
      <c r="I9333" s="61"/>
      <c r="K9333" s="62"/>
      <c r="L9333" s="62"/>
      <c r="P9333" s="61"/>
    </row>
    <row r="9334" spans="6:16">
      <c r="F9334" s="63"/>
      <c r="G9334" s="62"/>
      <c r="I9334" s="61"/>
      <c r="K9334" s="62"/>
      <c r="L9334" s="62"/>
      <c r="P9334" s="61"/>
    </row>
    <row r="9335" spans="6:16">
      <c r="F9335" s="63"/>
      <c r="G9335" s="62"/>
      <c r="I9335" s="61"/>
      <c r="K9335" s="62"/>
      <c r="L9335" s="62"/>
      <c r="P9335" s="61"/>
    </row>
    <row r="9336" spans="6:16">
      <c r="F9336" s="63"/>
      <c r="G9336" s="62"/>
      <c r="I9336" s="61"/>
      <c r="K9336" s="62"/>
      <c r="L9336" s="62"/>
      <c r="P9336" s="61"/>
    </row>
    <row r="9337" spans="6:16">
      <c r="F9337" s="63"/>
      <c r="G9337" s="62"/>
      <c r="I9337" s="61"/>
      <c r="K9337" s="62"/>
      <c r="L9337" s="62"/>
      <c r="P9337" s="61"/>
    </row>
    <row r="9338" spans="6:16">
      <c r="F9338" s="63"/>
      <c r="G9338" s="62"/>
      <c r="I9338" s="61"/>
      <c r="K9338" s="62"/>
      <c r="L9338" s="62"/>
      <c r="P9338" s="61"/>
    </row>
    <row r="9339" spans="6:16">
      <c r="F9339" s="63"/>
      <c r="G9339" s="62"/>
      <c r="I9339" s="61"/>
      <c r="K9339" s="62"/>
      <c r="L9339" s="62"/>
      <c r="P9339" s="61"/>
    </row>
    <row r="9340" spans="6:16">
      <c r="F9340" s="63"/>
      <c r="G9340" s="62"/>
      <c r="I9340" s="61"/>
      <c r="K9340" s="62"/>
      <c r="L9340" s="62"/>
      <c r="P9340" s="61"/>
    </row>
    <row r="9341" spans="6:16">
      <c r="F9341" s="63"/>
      <c r="G9341" s="62"/>
      <c r="I9341" s="61"/>
      <c r="K9341" s="62"/>
      <c r="L9341" s="62"/>
      <c r="P9341" s="61"/>
    </row>
    <row r="9342" spans="6:16">
      <c r="F9342" s="63"/>
      <c r="G9342" s="62"/>
      <c r="I9342" s="61"/>
      <c r="K9342" s="62"/>
      <c r="L9342" s="62"/>
      <c r="P9342" s="61"/>
    </row>
    <row r="9343" spans="6:16">
      <c r="F9343" s="63"/>
      <c r="G9343" s="62"/>
      <c r="I9343" s="61"/>
      <c r="K9343" s="62"/>
      <c r="L9343" s="62"/>
      <c r="P9343" s="61"/>
    </row>
    <row r="9344" spans="6:16">
      <c r="F9344" s="63"/>
      <c r="G9344" s="62"/>
      <c r="I9344" s="61"/>
      <c r="K9344" s="62"/>
      <c r="L9344" s="62"/>
      <c r="P9344" s="61"/>
    </row>
    <row r="9345" spans="6:16">
      <c r="F9345" s="63"/>
      <c r="G9345" s="62"/>
      <c r="I9345" s="61"/>
      <c r="K9345" s="62"/>
      <c r="L9345" s="62"/>
      <c r="P9345" s="61"/>
    </row>
    <row r="9346" spans="6:16">
      <c r="F9346" s="63"/>
      <c r="G9346" s="62"/>
      <c r="I9346" s="61"/>
      <c r="K9346" s="62"/>
      <c r="L9346" s="62"/>
      <c r="P9346" s="61"/>
    </row>
    <row r="9347" spans="6:16">
      <c r="F9347" s="63"/>
      <c r="G9347" s="62"/>
      <c r="I9347" s="61"/>
      <c r="K9347" s="62"/>
      <c r="L9347" s="62"/>
      <c r="P9347" s="61"/>
    </row>
    <row r="9348" spans="6:16">
      <c r="F9348" s="63"/>
      <c r="G9348" s="62"/>
      <c r="I9348" s="61"/>
      <c r="K9348" s="62"/>
      <c r="L9348" s="62"/>
      <c r="P9348" s="61"/>
    </row>
    <row r="9349" spans="6:16">
      <c r="F9349" s="63"/>
      <c r="G9349" s="62"/>
      <c r="I9349" s="61"/>
      <c r="K9349" s="62"/>
      <c r="L9349" s="62"/>
      <c r="P9349" s="61"/>
    </row>
    <row r="9350" spans="6:16">
      <c r="F9350" s="63"/>
      <c r="G9350" s="62"/>
      <c r="I9350" s="61"/>
      <c r="K9350" s="62"/>
      <c r="L9350" s="62"/>
      <c r="P9350" s="61"/>
    </row>
    <row r="9351" spans="6:16">
      <c r="F9351" s="63"/>
      <c r="G9351" s="62"/>
      <c r="I9351" s="61"/>
      <c r="K9351" s="62"/>
      <c r="L9351" s="62"/>
      <c r="P9351" s="61"/>
    </row>
    <row r="9352" spans="6:16">
      <c r="F9352" s="63"/>
      <c r="G9352" s="62"/>
      <c r="I9352" s="61"/>
      <c r="K9352" s="62"/>
      <c r="L9352" s="62"/>
      <c r="P9352" s="61"/>
    </row>
    <row r="9353" spans="6:16">
      <c r="F9353" s="63"/>
      <c r="G9353" s="62"/>
      <c r="I9353" s="61"/>
      <c r="K9353" s="62"/>
      <c r="L9353" s="62"/>
      <c r="P9353" s="61"/>
    </row>
    <row r="9354" spans="6:16">
      <c r="F9354" s="63"/>
      <c r="G9354" s="62"/>
      <c r="I9354" s="61"/>
      <c r="K9354" s="62"/>
      <c r="L9354" s="62"/>
      <c r="P9354" s="61"/>
    </row>
    <row r="9355" spans="6:16">
      <c r="F9355" s="63"/>
      <c r="G9355" s="62"/>
      <c r="I9355" s="61"/>
      <c r="K9355" s="62"/>
      <c r="L9355" s="62"/>
      <c r="P9355" s="61"/>
    </row>
    <row r="9356" spans="6:16">
      <c r="F9356" s="63"/>
      <c r="G9356" s="62"/>
      <c r="I9356" s="61"/>
      <c r="K9356" s="62"/>
      <c r="L9356" s="62"/>
      <c r="P9356" s="61"/>
    </row>
    <row r="9357" spans="6:16">
      <c r="F9357" s="63"/>
      <c r="G9357" s="62"/>
      <c r="I9357" s="61"/>
      <c r="K9357" s="62"/>
      <c r="L9357" s="62"/>
      <c r="P9357" s="61"/>
    </row>
    <row r="9358" spans="6:16">
      <c r="F9358" s="63"/>
      <c r="G9358" s="62"/>
      <c r="I9358" s="61"/>
      <c r="K9358" s="62"/>
      <c r="L9358" s="62"/>
      <c r="P9358" s="61"/>
    </row>
    <row r="9359" spans="6:16">
      <c r="F9359" s="63"/>
      <c r="G9359" s="62"/>
      <c r="I9359" s="61"/>
      <c r="K9359" s="62"/>
      <c r="L9359" s="62"/>
      <c r="P9359" s="61"/>
    </row>
    <row r="9360" spans="6:16">
      <c r="F9360" s="63"/>
      <c r="G9360" s="62"/>
      <c r="I9360" s="61"/>
      <c r="K9360" s="62"/>
      <c r="L9360" s="62"/>
      <c r="P9360" s="61"/>
    </row>
    <row r="9361" spans="6:16">
      <c r="F9361" s="63"/>
      <c r="G9361" s="62"/>
      <c r="I9361" s="61"/>
      <c r="K9361" s="62"/>
      <c r="L9361" s="62"/>
      <c r="P9361" s="61"/>
    </row>
    <row r="9362" spans="6:16">
      <c r="F9362" s="63"/>
      <c r="G9362" s="62"/>
      <c r="I9362" s="61"/>
      <c r="K9362" s="62"/>
      <c r="L9362" s="62"/>
      <c r="P9362" s="61"/>
    </row>
    <row r="9363" spans="6:16">
      <c r="F9363" s="63"/>
      <c r="G9363" s="62"/>
      <c r="I9363" s="61"/>
      <c r="K9363" s="62"/>
      <c r="L9363" s="62"/>
      <c r="P9363" s="61"/>
    </row>
    <row r="9364" spans="6:16">
      <c r="F9364" s="63"/>
      <c r="G9364" s="62"/>
      <c r="I9364" s="61"/>
      <c r="K9364" s="62"/>
      <c r="L9364" s="62"/>
      <c r="P9364" s="61"/>
    </row>
    <row r="9365" spans="6:16">
      <c r="F9365" s="63"/>
      <c r="G9365" s="62"/>
      <c r="I9365" s="61"/>
      <c r="K9365" s="62"/>
      <c r="L9365" s="62"/>
      <c r="P9365" s="61"/>
    </row>
    <row r="9366" spans="6:16">
      <c r="F9366" s="63"/>
      <c r="G9366" s="62"/>
      <c r="I9366" s="61"/>
      <c r="K9366" s="62"/>
      <c r="L9366" s="62"/>
      <c r="P9366" s="61"/>
    </row>
    <row r="9367" spans="6:16">
      <c r="F9367" s="63"/>
      <c r="G9367" s="62"/>
      <c r="I9367" s="61"/>
      <c r="K9367" s="62"/>
      <c r="L9367" s="62"/>
      <c r="P9367" s="61"/>
    </row>
    <row r="9368" spans="6:16">
      <c r="F9368" s="63"/>
      <c r="G9368" s="62"/>
      <c r="I9368" s="61"/>
      <c r="K9368" s="62"/>
      <c r="L9368" s="62"/>
      <c r="P9368" s="61"/>
    </row>
    <row r="9369" spans="6:16">
      <c r="F9369" s="63"/>
      <c r="G9369" s="62"/>
      <c r="I9369" s="61"/>
      <c r="K9369" s="62"/>
      <c r="L9369" s="62"/>
      <c r="P9369" s="61"/>
    </row>
    <row r="9370" spans="6:16">
      <c r="F9370" s="63"/>
      <c r="G9370" s="62"/>
      <c r="I9370" s="61"/>
      <c r="K9370" s="62"/>
      <c r="L9370" s="62"/>
      <c r="P9370" s="61"/>
    </row>
    <row r="9371" spans="6:16">
      <c r="F9371" s="63"/>
      <c r="G9371" s="62"/>
      <c r="I9371" s="61"/>
      <c r="K9371" s="62"/>
      <c r="L9371" s="62"/>
      <c r="P9371" s="61"/>
    </row>
    <row r="9372" spans="6:16">
      <c r="F9372" s="63"/>
      <c r="G9372" s="62"/>
      <c r="I9372" s="61"/>
      <c r="K9372" s="62"/>
      <c r="L9372" s="62"/>
      <c r="P9372" s="61"/>
    </row>
    <row r="9373" spans="6:16">
      <c r="F9373" s="63"/>
      <c r="G9373" s="62"/>
      <c r="I9373" s="61"/>
      <c r="K9373" s="62"/>
      <c r="L9373" s="62"/>
      <c r="P9373" s="61"/>
    </row>
    <row r="9374" spans="6:16">
      <c r="F9374" s="63"/>
      <c r="G9374" s="62"/>
      <c r="I9374" s="61"/>
      <c r="K9374" s="62"/>
      <c r="L9374" s="62"/>
      <c r="P9374" s="61"/>
    </row>
    <row r="9375" spans="6:16">
      <c r="F9375" s="63"/>
      <c r="G9375" s="62"/>
      <c r="I9375" s="61"/>
      <c r="K9375" s="62"/>
      <c r="L9375" s="62"/>
      <c r="P9375" s="61"/>
    </row>
    <row r="9376" spans="6:16">
      <c r="F9376" s="63"/>
      <c r="G9376" s="62"/>
      <c r="I9376" s="61"/>
      <c r="K9376" s="62"/>
      <c r="L9376" s="62"/>
      <c r="P9376" s="61"/>
    </row>
    <row r="9377" spans="6:16">
      <c r="F9377" s="63"/>
      <c r="G9377" s="62"/>
      <c r="I9377" s="61"/>
      <c r="K9377" s="62"/>
      <c r="L9377" s="62"/>
      <c r="P9377" s="61"/>
    </row>
    <row r="9378" spans="6:16">
      <c r="F9378" s="63"/>
      <c r="G9378" s="62"/>
      <c r="I9378" s="61"/>
      <c r="K9378" s="62"/>
      <c r="L9378" s="62"/>
      <c r="P9378" s="61"/>
    </row>
    <row r="9379" spans="6:16">
      <c r="F9379" s="63"/>
      <c r="G9379" s="62"/>
      <c r="I9379" s="61"/>
      <c r="K9379" s="62"/>
      <c r="L9379" s="62"/>
      <c r="P9379" s="61"/>
    </row>
    <row r="9380" spans="6:16">
      <c r="F9380" s="63"/>
      <c r="G9380" s="62"/>
      <c r="I9380" s="61"/>
      <c r="K9380" s="62"/>
      <c r="L9380" s="62"/>
      <c r="P9380" s="61"/>
    </row>
    <row r="9381" spans="6:16">
      <c r="F9381" s="63"/>
      <c r="G9381" s="62"/>
      <c r="I9381" s="61"/>
      <c r="K9381" s="62"/>
      <c r="L9381" s="62"/>
      <c r="P9381" s="61"/>
    </row>
    <row r="9382" spans="6:16">
      <c r="F9382" s="63"/>
      <c r="G9382" s="62"/>
      <c r="I9382" s="61"/>
      <c r="K9382" s="62"/>
      <c r="L9382" s="62"/>
      <c r="P9382" s="61"/>
    </row>
    <row r="9383" spans="6:16">
      <c r="F9383" s="63"/>
      <c r="G9383" s="62"/>
      <c r="I9383" s="61"/>
      <c r="K9383" s="62"/>
      <c r="L9383" s="62"/>
      <c r="P9383" s="61"/>
    </row>
    <row r="9384" spans="6:16">
      <c r="F9384" s="63"/>
      <c r="G9384" s="62"/>
      <c r="I9384" s="61"/>
      <c r="K9384" s="62"/>
      <c r="L9384" s="62"/>
      <c r="P9384" s="61"/>
    </row>
    <row r="9385" spans="6:16">
      <c r="F9385" s="63"/>
      <c r="G9385" s="62"/>
      <c r="I9385" s="61"/>
      <c r="K9385" s="62"/>
      <c r="L9385" s="62"/>
      <c r="P9385" s="61"/>
    </row>
    <row r="9386" spans="6:16">
      <c r="F9386" s="63"/>
      <c r="G9386" s="62"/>
      <c r="I9386" s="61"/>
      <c r="K9386" s="62"/>
      <c r="L9386" s="62"/>
      <c r="P9386" s="61"/>
    </row>
    <row r="9387" spans="6:16">
      <c r="F9387" s="63"/>
      <c r="G9387" s="62"/>
      <c r="I9387" s="61"/>
      <c r="K9387" s="62"/>
      <c r="L9387" s="62"/>
      <c r="P9387" s="61"/>
    </row>
    <row r="9388" spans="6:16">
      <c r="F9388" s="63"/>
      <c r="G9388" s="62"/>
      <c r="I9388" s="61"/>
      <c r="K9388" s="62"/>
      <c r="L9388" s="62"/>
      <c r="P9388" s="61"/>
    </row>
    <row r="9389" spans="6:16">
      <c r="F9389" s="63"/>
      <c r="G9389" s="62"/>
      <c r="I9389" s="61"/>
      <c r="K9389" s="62"/>
      <c r="L9389" s="62"/>
      <c r="P9389" s="61"/>
    </row>
    <row r="9390" spans="6:16">
      <c r="F9390" s="63"/>
      <c r="G9390" s="62"/>
      <c r="I9390" s="61"/>
      <c r="K9390" s="62"/>
      <c r="L9390" s="62"/>
      <c r="P9390" s="61"/>
    </row>
    <row r="9391" spans="6:16">
      <c r="F9391" s="63"/>
      <c r="G9391" s="62"/>
      <c r="I9391" s="61"/>
      <c r="K9391" s="62"/>
      <c r="L9391" s="62"/>
      <c r="P9391" s="61"/>
    </row>
    <row r="9392" spans="6:16">
      <c r="F9392" s="63"/>
      <c r="G9392" s="62"/>
      <c r="I9392" s="61"/>
      <c r="K9392" s="62"/>
      <c r="L9392" s="62"/>
      <c r="P9392" s="61"/>
    </row>
    <row r="9393" spans="6:16">
      <c r="F9393" s="63"/>
      <c r="G9393" s="62"/>
      <c r="I9393" s="61"/>
      <c r="K9393" s="62"/>
      <c r="L9393" s="62"/>
      <c r="P9393" s="61"/>
    </row>
    <row r="9394" spans="6:16">
      <c r="F9394" s="63"/>
      <c r="G9394" s="62"/>
      <c r="I9394" s="61"/>
      <c r="K9394" s="62"/>
      <c r="L9394" s="62"/>
      <c r="P9394" s="61"/>
    </row>
    <row r="9395" spans="6:16">
      <c r="F9395" s="63"/>
      <c r="G9395" s="62"/>
      <c r="I9395" s="61"/>
      <c r="K9395" s="62"/>
      <c r="L9395" s="62"/>
      <c r="P9395" s="61"/>
    </row>
    <row r="9396" spans="6:16">
      <c r="F9396" s="63"/>
      <c r="G9396" s="62"/>
      <c r="I9396" s="61"/>
      <c r="K9396" s="62"/>
      <c r="L9396" s="62"/>
      <c r="P9396" s="61"/>
    </row>
    <row r="9397" spans="6:16">
      <c r="F9397" s="63"/>
      <c r="G9397" s="62"/>
      <c r="I9397" s="61"/>
      <c r="K9397" s="62"/>
      <c r="L9397" s="62"/>
      <c r="P9397" s="61"/>
    </row>
    <row r="9398" spans="6:16">
      <c r="F9398" s="63"/>
      <c r="G9398" s="62"/>
      <c r="I9398" s="61"/>
      <c r="K9398" s="62"/>
      <c r="L9398" s="62"/>
      <c r="P9398" s="61"/>
    </row>
    <row r="9399" spans="6:16">
      <c r="F9399" s="63"/>
      <c r="G9399" s="62"/>
      <c r="I9399" s="61"/>
      <c r="K9399" s="62"/>
      <c r="L9399" s="62"/>
      <c r="P9399" s="61"/>
    </row>
    <row r="9400" spans="6:16">
      <c r="F9400" s="63"/>
      <c r="G9400" s="62"/>
      <c r="I9400" s="61"/>
      <c r="K9400" s="62"/>
      <c r="L9400" s="62"/>
      <c r="P9400" s="61"/>
    </row>
    <row r="9401" spans="6:16">
      <c r="F9401" s="63"/>
      <c r="G9401" s="62"/>
      <c r="I9401" s="61"/>
      <c r="K9401" s="62"/>
      <c r="L9401" s="62"/>
      <c r="P9401" s="61"/>
    </row>
    <row r="9402" spans="6:16">
      <c r="F9402" s="63"/>
      <c r="G9402" s="62"/>
      <c r="I9402" s="61"/>
      <c r="K9402" s="62"/>
      <c r="L9402" s="62"/>
      <c r="P9402" s="61"/>
    </row>
    <row r="9403" spans="6:16">
      <c r="F9403" s="63"/>
      <c r="G9403" s="62"/>
      <c r="I9403" s="61"/>
      <c r="K9403" s="62"/>
      <c r="L9403" s="62"/>
      <c r="P9403" s="61"/>
    </row>
    <row r="9404" spans="6:16">
      <c r="F9404" s="63"/>
      <c r="G9404" s="62"/>
      <c r="I9404" s="61"/>
      <c r="K9404" s="62"/>
      <c r="L9404" s="62"/>
      <c r="P9404" s="61"/>
    </row>
    <row r="9405" spans="6:16">
      <c r="F9405" s="63"/>
      <c r="G9405" s="62"/>
      <c r="I9405" s="61"/>
      <c r="K9405" s="62"/>
      <c r="L9405" s="62"/>
      <c r="P9405" s="61"/>
    </row>
    <row r="9406" spans="6:16">
      <c r="F9406" s="63"/>
      <c r="G9406" s="62"/>
      <c r="I9406" s="61"/>
      <c r="K9406" s="62"/>
      <c r="L9406" s="62"/>
      <c r="P9406" s="61"/>
    </row>
    <row r="9407" spans="6:16">
      <c r="F9407" s="63"/>
      <c r="G9407" s="62"/>
      <c r="I9407" s="61"/>
      <c r="K9407" s="62"/>
      <c r="L9407" s="62"/>
      <c r="P9407" s="61"/>
    </row>
    <row r="9408" spans="6:16">
      <c r="F9408" s="63"/>
      <c r="G9408" s="62"/>
      <c r="I9408" s="61"/>
      <c r="K9408" s="62"/>
      <c r="L9408" s="62"/>
      <c r="P9408" s="61"/>
    </row>
    <row r="9409" spans="6:16">
      <c r="F9409" s="63"/>
      <c r="G9409" s="62"/>
      <c r="I9409" s="61"/>
      <c r="K9409" s="62"/>
      <c r="L9409" s="62"/>
      <c r="P9409" s="61"/>
    </row>
    <row r="9410" spans="6:16">
      <c r="F9410" s="63"/>
      <c r="G9410" s="62"/>
      <c r="I9410" s="61"/>
      <c r="K9410" s="62"/>
      <c r="L9410" s="62"/>
      <c r="P9410" s="61"/>
    </row>
    <row r="9411" spans="6:16">
      <c r="F9411" s="63"/>
      <c r="G9411" s="62"/>
      <c r="I9411" s="61"/>
      <c r="K9411" s="62"/>
      <c r="L9411" s="62"/>
      <c r="P9411" s="61"/>
    </row>
    <row r="9412" spans="6:16">
      <c r="F9412" s="63"/>
      <c r="G9412" s="62"/>
      <c r="I9412" s="61"/>
      <c r="K9412" s="62"/>
      <c r="L9412" s="62"/>
      <c r="P9412" s="61"/>
    </row>
    <row r="9413" spans="6:16">
      <c r="F9413" s="63"/>
      <c r="G9413" s="62"/>
      <c r="I9413" s="61"/>
      <c r="K9413" s="62"/>
      <c r="L9413" s="62"/>
      <c r="P9413" s="61"/>
    </row>
    <row r="9414" spans="6:16">
      <c r="F9414" s="63"/>
      <c r="G9414" s="62"/>
      <c r="I9414" s="61"/>
      <c r="K9414" s="62"/>
      <c r="L9414" s="62"/>
      <c r="P9414" s="61"/>
    </row>
    <row r="9415" spans="6:16">
      <c r="F9415" s="63"/>
      <c r="G9415" s="62"/>
      <c r="I9415" s="61"/>
      <c r="K9415" s="62"/>
      <c r="L9415" s="62"/>
      <c r="P9415" s="61"/>
    </row>
    <row r="9416" spans="6:16">
      <c r="F9416" s="63"/>
      <c r="G9416" s="62"/>
      <c r="I9416" s="61"/>
      <c r="K9416" s="62"/>
      <c r="L9416" s="62"/>
      <c r="P9416" s="61"/>
    </row>
    <row r="9417" spans="6:16">
      <c r="F9417" s="63"/>
      <c r="G9417" s="62"/>
      <c r="I9417" s="61"/>
      <c r="K9417" s="62"/>
      <c r="L9417" s="62"/>
      <c r="P9417" s="61"/>
    </row>
    <row r="9418" spans="6:16">
      <c r="F9418" s="63"/>
      <c r="G9418" s="62"/>
      <c r="I9418" s="61"/>
      <c r="K9418" s="62"/>
      <c r="L9418" s="62"/>
      <c r="P9418" s="61"/>
    </row>
    <row r="9419" spans="6:16">
      <c r="F9419" s="63"/>
      <c r="G9419" s="62"/>
      <c r="I9419" s="61"/>
      <c r="K9419" s="62"/>
      <c r="L9419" s="62"/>
      <c r="P9419" s="61"/>
    </row>
    <row r="9420" spans="6:16">
      <c r="F9420" s="63"/>
      <c r="G9420" s="62"/>
      <c r="I9420" s="61"/>
      <c r="K9420" s="62"/>
      <c r="L9420" s="62"/>
      <c r="P9420" s="61"/>
    </row>
    <row r="9421" spans="6:16">
      <c r="F9421" s="63"/>
      <c r="G9421" s="62"/>
      <c r="I9421" s="61"/>
      <c r="K9421" s="62"/>
      <c r="L9421" s="62"/>
      <c r="P9421" s="61"/>
    </row>
    <row r="9422" spans="6:16">
      <c r="F9422" s="63"/>
      <c r="G9422" s="62"/>
      <c r="I9422" s="61"/>
      <c r="K9422" s="62"/>
      <c r="L9422" s="62"/>
      <c r="P9422" s="61"/>
    </row>
    <row r="9423" spans="6:16">
      <c r="F9423" s="63"/>
      <c r="G9423" s="62"/>
      <c r="I9423" s="61"/>
      <c r="K9423" s="62"/>
      <c r="L9423" s="62"/>
      <c r="P9423" s="61"/>
    </row>
    <row r="9424" spans="6:16">
      <c r="F9424" s="63"/>
      <c r="G9424" s="62"/>
      <c r="I9424" s="61"/>
      <c r="K9424" s="62"/>
      <c r="L9424" s="62"/>
      <c r="P9424" s="61"/>
    </row>
    <row r="9425" spans="6:16">
      <c r="F9425" s="63"/>
      <c r="G9425" s="62"/>
      <c r="I9425" s="61"/>
      <c r="K9425" s="62"/>
      <c r="L9425" s="62"/>
      <c r="P9425" s="61"/>
    </row>
    <row r="9426" spans="6:16">
      <c r="F9426" s="63"/>
      <c r="G9426" s="62"/>
      <c r="I9426" s="61"/>
      <c r="K9426" s="62"/>
      <c r="L9426" s="62"/>
      <c r="P9426" s="61"/>
    </row>
    <row r="9427" spans="6:16">
      <c r="F9427" s="63"/>
      <c r="G9427" s="62"/>
      <c r="I9427" s="61"/>
      <c r="K9427" s="62"/>
      <c r="L9427" s="62"/>
      <c r="P9427" s="61"/>
    </row>
    <row r="9428" spans="6:16">
      <c r="F9428" s="63"/>
      <c r="G9428" s="62"/>
      <c r="I9428" s="61"/>
      <c r="K9428" s="62"/>
      <c r="L9428" s="62"/>
      <c r="P9428" s="61"/>
    </row>
    <row r="9429" spans="6:16">
      <c r="F9429" s="63"/>
      <c r="G9429" s="62"/>
      <c r="I9429" s="61"/>
      <c r="K9429" s="62"/>
      <c r="L9429" s="62"/>
      <c r="P9429" s="61"/>
    </row>
    <row r="9430" spans="6:16">
      <c r="F9430" s="63"/>
      <c r="G9430" s="62"/>
      <c r="I9430" s="61"/>
      <c r="K9430" s="62"/>
      <c r="L9430" s="62"/>
      <c r="P9430" s="61"/>
    </row>
    <row r="9431" spans="6:16">
      <c r="F9431" s="63"/>
      <c r="G9431" s="62"/>
      <c r="I9431" s="61"/>
      <c r="K9431" s="62"/>
      <c r="L9431" s="62"/>
      <c r="P9431" s="61"/>
    </row>
    <row r="9432" spans="6:16">
      <c r="F9432" s="63"/>
      <c r="G9432" s="62"/>
      <c r="I9432" s="61"/>
      <c r="K9432" s="62"/>
      <c r="L9432" s="62"/>
      <c r="P9432" s="61"/>
    </row>
    <row r="9433" spans="6:16">
      <c r="F9433" s="63"/>
      <c r="G9433" s="62"/>
      <c r="I9433" s="61"/>
      <c r="K9433" s="62"/>
      <c r="L9433" s="62"/>
      <c r="P9433" s="61"/>
    </row>
    <row r="9434" spans="6:16">
      <c r="F9434" s="63"/>
      <c r="G9434" s="62"/>
      <c r="I9434" s="61"/>
      <c r="K9434" s="62"/>
      <c r="L9434" s="62"/>
      <c r="P9434" s="61"/>
    </row>
    <row r="9435" spans="6:16">
      <c r="F9435" s="63"/>
      <c r="G9435" s="62"/>
      <c r="I9435" s="61"/>
      <c r="K9435" s="62"/>
      <c r="L9435" s="62"/>
      <c r="P9435" s="61"/>
    </row>
    <row r="9436" spans="6:16">
      <c r="F9436" s="63"/>
      <c r="G9436" s="62"/>
      <c r="I9436" s="61"/>
      <c r="K9436" s="62"/>
      <c r="L9436" s="62"/>
      <c r="P9436" s="61"/>
    </row>
    <row r="9437" spans="6:16">
      <c r="F9437" s="63"/>
      <c r="G9437" s="62"/>
      <c r="I9437" s="61"/>
      <c r="K9437" s="62"/>
      <c r="L9437" s="62"/>
      <c r="P9437" s="61"/>
    </row>
    <row r="9438" spans="6:16">
      <c r="F9438" s="63"/>
      <c r="G9438" s="62"/>
      <c r="I9438" s="61"/>
      <c r="K9438" s="62"/>
      <c r="L9438" s="62"/>
      <c r="P9438" s="61"/>
    </row>
    <row r="9439" spans="6:16">
      <c r="F9439" s="63"/>
      <c r="G9439" s="62"/>
      <c r="I9439" s="61"/>
      <c r="K9439" s="62"/>
      <c r="L9439" s="62"/>
      <c r="P9439" s="61"/>
    </row>
    <row r="9440" spans="6:16">
      <c r="F9440" s="63"/>
      <c r="G9440" s="62"/>
      <c r="I9440" s="61"/>
      <c r="K9440" s="62"/>
      <c r="L9440" s="62"/>
      <c r="P9440" s="61"/>
    </row>
    <row r="9441" spans="6:16">
      <c r="F9441" s="63"/>
      <c r="G9441" s="62"/>
      <c r="I9441" s="61"/>
      <c r="K9441" s="62"/>
      <c r="L9441" s="62"/>
      <c r="P9441" s="61"/>
    </row>
    <row r="9442" spans="6:16">
      <c r="F9442" s="63"/>
      <c r="G9442" s="62"/>
      <c r="I9442" s="61"/>
      <c r="K9442" s="62"/>
      <c r="L9442" s="62"/>
      <c r="P9442" s="61"/>
    </row>
    <row r="9443" spans="6:16">
      <c r="F9443" s="63"/>
      <c r="G9443" s="62"/>
      <c r="I9443" s="61"/>
      <c r="K9443" s="62"/>
      <c r="L9443" s="62"/>
      <c r="P9443" s="61"/>
    </row>
    <row r="9444" spans="6:16">
      <c r="F9444" s="63"/>
      <c r="G9444" s="62"/>
      <c r="I9444" s="61"/>
      <c r="K9444" s="62"/>
      <c r="L9444" s="62"/>
      <c r="P9444" s="61"/>
    </row>
    <row r="9445" spans="6:16">
      <c r="F9445" s="63"/>
      <c r="G9445" s="62"/>
      <c r="I9445" s="61"/>
      <c r="K9445" s="62"/>
      <c r="L9445" s="62"/>
      <c r="P9445" s="61"/>
    </row>
    <row r="9446" spans="6:16">
      <c r="F9446" s="63"/>
      <c r="G9446" s="62"/>
      <c r="I9446" s="61"/>
      <c r="K9446" s="62"/>
      <c r="L9446" s="62"/>
      <c r="P9446" s="61"/>
    </row>
    <row r="9447" spans="6:16">
      <c r="F9447" s="63"/>
      <c r="G9447" s="62"/>
      <c r="I9447" s="61"/>
      <c r="K9447" s="62"/>
      <c r="L9447" s="62"/>
      <c r="P9447" s="61"/>
    </row>
    <row r="9448" spans="6:16">
      <c r="F9448" s="63"/>
      <c r="G9448" s="62"/>
      <c r="I9448" s="61"/>
      <c r="K9448" s="62"/>
      <c r="L9448" s="62"/>
      <c r="P9448" s="61"/>
    </row>
    <row r="9449" spans="6:16">
      <c r="F9449" s="63"/>
      <c r="G9449" s="62"/>
      <c r="I9449" s="61"/>
      <c r="K9449" s="62"/>
      <c r="L9449" s="62"/>
      <c r="P9449" s="61"/>
    </row>
    <row r="9450" spans="6:16">
      <c r="F9450" s="63"/>
      <c r="G9450" s="62"/>
      <c r="I9450" s="61"/>
      <c r="K9450" s="62"/>
      <c r="L9450" s="62"/>
      <c r="P9450" s="61"/>
    </row>
    <row r="9451" spans="6:16">
      <c r="F9451" s="63"/>
      <c r="G9451" s="62"/>
      <c r="I9451" s="61"/>
      <c r="K9451" s="62"/>
      <c r="L9451" s="62"/>
      <c r="P9451" s="61"/>
    </row>
    <row r="9452" spans="6:16">
      <c r="F9452" s="63"/>
      <c r="G9452" s="62"/>
      <c r="I9452" s="61"/>
      <c r="K9452" s="62"/>
      <c r="L9452" s="62"/>
      <c r="P9452" s="61"/>
    </row>
    <row r="9453" spans="6:16">
      <c r="F9453" s="63"/>
      <c r="G9453" s="62"/>
      <c r="I9453" s="61"/>
      <c r="K9453" s="62"/>
      <c r="L9453" s="62"/>
      <c r="P9453" s="61"/>
    </row>
    <row r="9454" spans="6:16">
      <c r="F9454" s="63"/>
      <c r="G9454" s="62"/>
      <c r="I9454" s="61"/>
      <c r="K9454" s="62"/>
      <c r="L9454" s="62"/>
      <c r="P9454" s="61"/>
    </row>
    <row r="9455" spans="6:16">
      <c r="F9455" s="63"/>
      <c r="G9455" s="62"/>
      <c r="I9455" s="61"/>
      <c r="K9455" s="62"/>
      <c r="L9455" s="62"/>
      <c r="P9455" s="61"/>
    </row>
    <row r="9456" spans="6:16">
      <c r="F9456" s="63"/>
      <c r="G9456" s="62"/>
      <c r="I9456" s="61"/>
      <c r="K9456" s="62"/>
      <c r="L9456" s="62"/>
      <c r="P9456" s="61"/>
    </row>
    <row r="9457" spans="6:16">
      <c r="F9457" s="63"/>
      <c r="G9457" s="62"/>
      <c r="I9457" s="61"/>
      <c r="K9457" s="62"/>
      <c r="L9457" s="62"/>
      <c r="P9457" s="61"/>
    </row>
    <row r="9458" spans="6:16">
      <c r="F9458" s="63"/>
      <c r="G9458" s="62"/>
      <c r="I9458" s="61"/>
      <c r="K9458" s="62"/>
      <c r="L9458" s="62"/>
      <c r="P9458" s="61"/>
    </row>
    <row r="9459" spans="6:16">
      <c r="F9459" s="63"/>
      <c r="G9459" s="62"/>
      <c r="I9459" s="61"/>
      <c r="K9459" s="62"/>
      <c r="L9459" s="62"/>
      <c r="P9459" s="61"/>
    </row>
    <row r="9460" spans="6:16">
      <c r="F9460" s="63"/>
      <c r="G9460" s="62"/>
      <c r="I9460" s="61"/>
      <c r="K9460" s="62"/>
      <c r="L9460" s="62"/>
      <c r="P9460" s="61"/>
    </row>
    <row r="9461" spans="6:16">
      <c r="F9461" s="63"/>
      <c r="G9461" s="62"/>
      <c r="I9461" s="61"/>
      <c r="K9461" s="62"/>
      <c r="L9461" s="62"/>
      <c r="P9461" s="61"/>
    </row>
    <row r="9462" spans="6:16">
      <c r="F9462" s="63"/>
      <c r="G9462" s="62"/>
      <c r="I9462" s="61"/>
      <c r="K9462" s="62"/>
      <c r="L9462" s="62"/>
      <c r="P9462" s="61"/>
    </row>
    <row r="9463" spans="6:16">
      <c r="F9463" s="63"/>
      <c r="G9463" s="62"/>
      <c r="I9463" s="61"/>
      <c r="K9463" s="62"/>
      <c r="L9463" s="62"/>
      <c r="P9463" s="61"/>
    </row>
    <row r="9464" spans="6:16">
      <c r="F9464" s="63"/>
      <c r="G9464" s="62"/>
      <c r="I9464" s="61"/>
      <c r="K9464" s="62"/>
      <c r="L9464" s="62"/>
      <c r="P9464" s="61"/>
    </row>
    <row r="9465" spans="6:16">
      <c r="F9465" s="63"/>
      <c r="G9465" s="62"/>
      <c r="I9465" s="61"/>
      <c r="K9465" s="62"/>
      <c r="L9465" s="62"/>
      <c r="P9465" s="61"/>
    </row>
    <row r="9466" spans="6:16">
      <c r="F9466" s="63"/>
      <c r="G9466" s="62"/>
      <c r="I9466" s="61"/>
      <c r="K9466" s="62"/>
      <c r="L9466" s="62"/>
      <c r="P9466" s="61"/>
    </row>
    <row r="9467" spans="6:16">
      <c r="F9467" s="63"/>
      <c r="G9467" s="62"/>
      <c r="I9467" s="61"/>
      <c r="K9467" s="62"/>
      <c r="L9467" s="62"/>
      <c r="P9467" s="61"/>
    </row>
    <row r="9468" spans="6:16">
      <c r="F9468" s="63"/>
      <c r="G9468" s="62"/>
      <c r="I9468" s="61"/>
      <c r="K9468" s="62"/>
      <c r="L9468" s="62"/>
      <c r="P9468" s="61"/>
    </row>
    <row r="9469" spans="6:16">
      <c r="F9469" s="63"/>
      <c r="G9469" s="62"/>
      <c r="I9469" s="61"/>
      <c r="K9469" s="62"/>
      <c r="L9469" s="62"/>
      <c r="P9469" s="61"/>
    </row>
    <row r="9470" spans="6:16">
      <c r="F9470" s="63"/>
      <c r="G9470" s="62"/>
      <c r="I9470" s="61"/>
      <c r="K9470" s="62"/>
      <c r="L9470" s="62"/>
      <c r="P9470" s="61"/>
    </row>
    <row r="9471" spans="6:16">
      <c r="F9471" s="63"/>
      <c r="G9471" s="62"/>
      <c r="I9471" s="61"/>
      <c r="K9471" s="62"/>
      <c r="L9471" s="62"/>
      <c r="P9471" s="61"/>
    </row>
    <row r="9472" spans="6:16">
      <c r="F9472" s="63"/>
      <c r="G9472" s="62"/>
      <c r="I9472" s="61"/>
      <c r="K9472" s="62"/>
      <c r="L9472" s="62"/>
      <c r="P9472" s="61"/>
    </row>
    <row r="9473" spans="6:16">
      <c r="F9473" s="63"/>
      <c r="G9473" s="62"/>
      <c r="I9473" s="61"/>
      <c r="K9473" s="62"/>
      <c r="L9473" s="62"/>
      <c r="P9473" s="61"/>
    </row>
    <row r="9474" spans="6:16">
      <c r="F9474" s="63"/>
      <c r="G9474" s="62"/>
      <c r="I9474" s="61"/>
      <c r="K9474" s="62"/>
      <c r="L9474" s="62"/>
      <c r="P9474" s="61"/>
    </row>
    <row r="9475" spans="6:16">
      <c r="F9475" s="63"/>
      <c r="G9475" s="62"/>
      <c r="I9475" s="61"/>
      <c r="K9475" s="62"/>
      <c r="L9475" s="62"/>
      <c r="P9475" s="61"/>
    </row>
    <row r="9476" spans="6:16">
      <c r="F9476" s="63"/>
      <c r="G9476" s="62"/>
      <c r="I9476" s="61"/>
      <c r="K9476" s="62"/>
      <c r="L9476" s="62"/>
      <c r="P9476" s="61"/>
    </row>
    <row r="9477" spans="6:16">
      <c r="F9477" s="63"/>
      <c r="G9477" s="62"/>
      <c r="I9477" s="61"/>
      <c r="K9477" s="62"/>
      <c r="L9477" s="62"/>
      <c r="P9477" s="61"/>
    </row>
    <row r="9478" spans="6:16">
      <c r="F9478" s="63"/>
      <c r="G9478" s="62"/>
      <c r="I9478" s="61"/>
      <c r="K9478" s="62"/>
      <c r="L9478" s="62"/>
      <c r="P9478" s="61"/>
    </row>
    <row r="9479" spans="6:16">
      <c r="F9479" s="63"/>
      <c r="G9479" s="62"/>
      <c r="I9479" s="61"/>
      <c r="K9479" s="62"/>
      <c r="L9479" s="62"/>
      <c r="P9479" s="61"/>
    </row>
    <row r="9480" spans="6:16">
      <c r="F9480" s="63"/>
      <c r="G9480" s="62"/>
      <c r="I9480" s="61"/>
      <c r="K9480" s="62"/>
      <c r="L9480" s="62"/>
      <c r="P9480" s="61"/>
    </row>
    <row r="9481" spans="6:16">
      <c r="F9481" s="63"/>
      <c r="G9481" s="62"/>
      <c r="I9481" s="61"/>
      <c r="K9481" s="62"/>
      <c r="L9481" s="62"/>
      <c r="P9481" s="61"/>
    </row>
    <row r="9482" spans="6:16">
      <c r="F9482" s="63"/>
      <c r="G9482" s="62"/>
      <c r="I9482" s="61"/>
      <c r="K9482" s="62"/>
      <c r="L9482" s="62"/>
      <c r="P9482" s="61"/>
    </row>
    <row r="9483" spans="6:16">
      <c r="F9483" s="63"/>
      <c r="G9483" s="62"/>
      <c r="I9483" s="61"/>
      <c r="K9483" s="62"/>
      <c r="L9483" s="62"/>
      <c r="P9483" s="61"/>
    </row>
    <row r="9484" spans="6:16">
      <c r="F9484" s="63"/>
      <c r="G9484" s="62"/>
      <c r="I9484" s="61"/>
      <c r="K9484" s="62"/>
      <c r="L9484" s="62"/>
      <c r="P9484" s="61"/>
    </row>
    <row r="9485" spans="6:16">
      <c r="F9485" s="63"/>
      <c r="G9485" s="62"/>
      <c r="I9485" s="61"/>
      <c r="K9485" s="62"/>
      <c r="L9485" s="62"/>
      <c r="P9485" s="61"/>
    </row>
    <row r="9486" spans="6:16">
      <c r="F9486" s="63"/>
      <c r="G9486" s="62"/>
      <c r="I9486" s="61"/>
      <c r="K9486" s="62"/>
      <c r="L9486" s="62"/>
      <c r="P9486" s="61"/>
    </row>
    <row r="9487" spans="6:16">
      <c r="F9487" s="63"/>
      <c r="G9487" s="62"/>
      <c r="I9487" s="61"/>
      <c r="K9487" s="62"/>
      <c r="L9487" s="62"/>
      <c r="P9487" s="61"/>
    </row>
    <row r="9488" spans="6:16">
      <c r="F9488" s="63"/>
      <c r="G9488" s="62"/>
      <c r="I9488" s="61"/>
      <c r="K9488" s="62"/>
      <c r="L9488" s="62"/>
      <c r="P9488" s="61"/>
    </row>
    <row r="9489" spans="6:16">
      <c r="F9489" s="63"/>
      <c r="G9489" s="62"/>
      <c r="I9489" s="61"/>
      <c r="K9489" s="62"/>
      <c r="L9489" s="62"/>
      <c r="P9489" s="61"/>
    </row>
    <row r="9490" spans="6:16">
      <c r="F9490" s="63"/>
      <c r="G9490" s="62"/>
      <c r="I9490" s="61"/>
      <c r="K9490" s="62"/>
      <c r="L9490" s="62"/>
      <c r="P9490" s="61"/>
    </row>
    <row r="9491" spans="6:16">
      <c r="F9491" s="63"/>
      <c r="G9491" s="62"/>
      <c r="I9491" s="61"/>
      <c r="K9491" s="62"/>
      <c r="L9491" s="62"/>
      <c r="P9491" s="61"/>
    </row>
    <row r="9492" spans="6:16">
      <c r="F9492" s="63"/>
      <c r="G9492" s="62"/>
      <c r="I9492" s="61"/>
      <c r="K9492" s="62"/>
      <c r="L9492" s="62"/>
      <c r="P9492" s="61"/>
    </row>
    <row r="9493" spans="6:16">
      <c r="F9493" s="63"/>
      <c r="G9493" s="62"/>
      <c r="I9493" s="61"/>
      <c r="K9493" s="62"/>
      <c r="L9493" s="62"/>
      <c r="P9493" s="61"/>
    </row>
    <row r="9494" spans="6:16">
      <c r="F9494" s="63"/>
      <c r="G9494" s="62"/>
      <c r="I9494" s="61"/>
      <c r="K9494" s="62"/>
      <c r="L9494" s="62"/>
      <c r="P9494" s="61"/>
    </row>
    <row r="9495" spans="6:16">
      <c r="F9495" s="63"/>
      <c r="G9495" s="62"/>
      <c r="I9495" s="61"/>
      <c r="K9495" s="62"/>
      <c r="L9495" s="62"/>
      <c r="P9495" s="61"/>
    </row>
    <row r="9496" spans="6:16">
      <c r="F9496" s="63"/>
      <c r="G9496" s="62"/>
      <c r="I9496" s="61"/>
      <c r="K9496" s="62"/>
      <c r="L9496" s="62"/>
      <c r="P9496" s="61"/>
    </row>
    <row r="9497" spans="6:16">
      <c r="F9497" s="63"/>
      <c r="G9497" s="62"/>
      <c r="I9497" s="61"/>
      <c r="K9497" s="62"/>
      <c r="L9497" s="62"/>
      <c r="P9497" s="61"/>
    </row>
    <row r="9498" spans="6:16">
      <c r="F9498" s="63"/>
      <c r="G9498" s="62"/>
      <c r="I9498" s="61"/>
      <c r="K9498" s="62"/>
      <c r="L9498" s="62"/>
      <c r="P9498" s="61"/>
    </row>
    <row r="9499" spans="6:16">
      <c r="F9499" s="63"/>
      <c r="G9499" s="62"/>
      <c r="I9499" s="61"/>
      <c r="K9499" s="62"/>
      <c r="L9499" s="62"/>
      <c r="P9499" s="61"/>
    </row>
    <row r="9500" spans="6:16">
      <c r="F9500" s="63"/>
      <c r="G9500" s="62"/>
      <c r="I9500" s="61"/>
      <c r="K9500" s="62"/>
      <c r="L9500" s="62"/>
      <c r="P9500" s="61"/>
    </row>
    <row r="9501" spans="6:16">
      <c r="F9501" s="63"/>
      <c r="G9501" s="62"/>
      <c r="I9501" s="61"/>
      <c r="K9501" s="62"/>
      <c r="L9501" s="62"/>
      <c r="P9501" s="61"/>
    </row>
    <row r="9502" spans="6:16">
      <c r="F9502" s="63"/>
      <c r="G9502" s="62"/>
      <c r="I9502" s="61"/>
      <c r="K9502" s="62"/>
      <c r="L9502" s="62"/>
      <c r="P9502" s="61"/>
    </row>
    <row r="9503" spans="6:16">
      <c r="F9503" s="63"/>
      <c r="G9503" s="62"/>
      <c r="I9503" s="61"/>
      <c r="K9503" s="62"/>
      <c r="L9503" s="62"/>
      <c r="P9503" s="61"/>
    </row>
    <row r="9504" spans="6:16">
      <c r="F9504" s="63"/>
      <c r="G9504" s="62"/>
      <c r="I9504" s="61"/>
      <c r="K9504" s="62"/>
      <c r="L9504" s="62"/>
      <c r="P9504" s="61"/>
    </row>
    <row r="9505" spans="6:16">
      <c r="F9505" s="63"/>
      <c r="G9505" s="62"/>
      <c r="I9505" s="61"/>
      <c r="K9505" s="62"/>
      <c r="L9505" s="62"/>
      <c r="P9505" s="61"/>
    </row>
    <row r="9506" spans="6:16">
      <c r="F9506" s="63"/>
      <c r="G9506" s="62"/>
      <c r="I9506" s="61"/>
      <c r="K9506" s="62"/>
      <c r="L9506" s="62"/>
      <c r="P9506" s="61"/>
    </row>
    <row r="9507" spans="6:16">
      <c r="F9507" s="63"/>
      <c r="G9507" s="62"/>
      <c r="I9507" s="61"/>
      <c r="K9507" s="62"/>
      <c r="L9507" s="62"/>
      <c r="P9507" s="61"/>
    </row>
    <row r="9508" spans="6:16">
      <c r="F9508" s="63"/>
      <c r="G9508" s="62"/>
      <c r="I9508" s="61"/>
      <c r="K9508" s="62"/>
      <c r="L9508" s="62"/>
      <c r="P9508" s="61"/>
    </row>
    <row r="9509" spans="6:16">
      <c r="F9509" s="63"/>
      <c r="G9509" s="62"/>
      <c r="I9509" s="61"/>
      <c r="K9509" s="62"/>
      <c r="L9509" s="62"/>
      <c r="P9509" s="61"/>
    </row>
    <row r="9510" spans="6:16">
      <c r="F9510" s="63"/>
      <c r="G9510" s="62"/>
      <c r="I9510" s="61"/>
      <c r="K9510" s="62"/>
      <c r="L9510" s="62"/>
      <c r="P9510" s="61"/>
    </row>
    <row r="9511" spans="6:16">
      <c r="F9511" s="63"/>
      <c r="G9511" s="62"/>
      <c r="I9511" s="61"/>
      <c r="K9511" s="62"/>
      <c r="L9511" s="62"/>
      <c r="P9511" s="61"/>
    </row>
    <row r="9512" spans="6:16">
      <c r="F9512" s="63"/>
      <c r="G9512" s="62"/>
      <c r="I9512" s="61"/>
      <c r="K9512" s="62"/>
      <c r="L9512" s="62"/>
      <c r="P9512" s="61"/>
    </row>
    <row r="9513" spans="6:16">
      <c r="F9513" s="63"/>
      <c r="G9513" s="62"/>
      <c r="I9513" s="61"/>
      <c r="K9513" s="62"/>
      <c r="L9513" s="62"/>
      <c r="P9513" s="61"/>
    </row>
    <row r="9514" spans="6:16">
      <c r="F9514" s="63"/>
      <c r="G9514" s="62"/>
      <c r="I9514" s="61"/>
      <c r="K9514" s="62"/>
      <c r="L9514" s="62"/>
      <c r="P9514" s="61"/>
    </row>
    <row r="9515" spans="6:16">
      <c r="F9515" s="63"/>
      <c r="G9515" s="62"/>
      <c r="I9515" s="61"/>
      <c r="K9515" s="62"/>
      <c r="L9515" s="62"/>
      <c r="P9515" s="61"/>
    </row>
    <row r="9516" spans="6:16">
      <c r="F9516" s="63"/>
      <c r="G9516" s="62"/>
      <c r="I9516" s="61"/>
      <c r="K9516" s="62"/>
      <c r="L9516" s="62"/>
      <c r="P9516" s="61"/>
    </row>
    <row r="9517" spans="6:16">
      <c r="F9517" s="63"/>
      <c r="G9517" s="62"/>
      <c r="I9517" s="61"/>
      <c r="K9517" s="62"/>
      <c r="L9517" s="62"/>
      <c r="P9517" s="61"/>
    </row>
    <row r="9518" spans="6:16">
      <c r="F9518" s="63"/>
      <c r="G9518" s="62"/>
      <c r="I9518" s="61"/>
      <c r="K9518" s="62"/>
      <c r="L9518" s="62"/>
      <c r="P9518" s="61"/>
    </row>
    <row r="9519" spans="6:16">
      <c r="F9519" s="63"/>
      <c r="G9519" s="62"/>
      <c r="I9519" s="61"/>
      <c r="K9519" s="62"/>
      <c r="L9519" s="62"/>
      <c r="P9519" s="61"/>
    </row>
    <row r="9520" spans="6:16">
      <c r="F9520" s="63"/>
      <c r="G9520" s="62"/>
      <c r="I9520" s="61"/>
      <c r="K9520" s="62"/>
      <c r="L9520" s="62"/>
      <c r="P9520" s="61"/>
    </row>
    <row r="9521" spans="6:16">
      <c r="F9521" s="63"/>
      <c r="G9521" s="62"/>
      <c r="I9521" s="61"/>
      <c r="K9521" s="62"/>
      <c r="L9521" s="62"/>
      <c r="P9521" s="61"/>
    </row>
    <row r="9522" spans="6:16">
      <c r="F9522" s="63"/>
      <c r="G9522" s="62"/>
      <c r="I9522" s="61"/>
      <c r="K9522" s="62"/>
      <c r="L9522" s="62"/>
      <c r="P9522" s="61"/>
    </row>
    <row r="9523" spans="6:16">
      <c r="F9523" s="63"/>
      <c r="G9523" s="62"/>
      <c r="I9523" s="61"/>
      <c r="K9523" s="62"/>
      <c r="L9523" s="62"/>
      <c r="P9523" s="61"/>
    </row>
    <row r="9524" spans="6:16">
      <c r="F9524" s="63"/>
      <c r="G9524" s="62"/>
      <c r="I9524" s="61"/>
      <c r="K9524" s="62"/>
      <c r="L9524" s="62"/>
      <c r="P9524" s="61"/>
    </row>
    <row r="9525" spans="6:16">
      <c r="F9525" s="63"/>
      <c r="G9525" s="62"/>
      <c r="I9525" s="61"/>
      <c r="K9525" s="62"/>
      <c r="L9525" s="62"/>
      <c r="P9525" s="61"/>
    </row>
    <row r="9526" spans="6:16">
      <c r="F9526" s="63"/>
      <c r="G9526" s="62"/>
      <c r="I9526" s="61"/>
      <c r="K9526" s="62"/>
      <c r="L9526" s="62"/>
      <c r="P9526" s="61"/>
    </row>
    <row r="9527" spans="6:16">
      <c r="F9527" s="63"/>
      <c r="G9527" s="62"/>
      <c r="I9527" s="61"/>
      <c r="K9527" s="62"/>
      <c r="L9527" s="62"/>
      <c r="P9527" s="61"/>
    </row>
    <row r="9528" spans="6:16">
      <c r="F9528" s="63"/>
      <c r="G9528" s="62"/>
      <c r="I9528" s="61"/>
      <c r="K9528" s="62"/>
      <c r="L9528" s="62"/>
      <c r="P9528" s="61"/>
    </row>
    <row r="9529" spans="6:16">
      <c r="F9529" s="63"/>
      <c r="G9529" s="62"/>
      <c r="I9529" s="61"/>
      <c r="K9529" s="62"/>
      <c r="L9529" s="62"/>
      <c r="P9529" s="61"/>
    </row>
    <row r="9530" spans="6:16">
      <c r="F9530" s="63"/>
      <c r="G9530" s="62"/>
      <c r="I9530" s="61"/>
      <c r="K9530" s="62"/>
      <c r="L9530" s="62"/>
      <c r="P9530" s="61"/>
    </row>
    <row r="9531" spans="6:16">
      <c r="F9531" s="63"/>
      <c r="G9531" s="62"/>
      <c r="I9531" s="61"/>
      <c r="K9531" s="62"/>
      <c r="L9531" s="62"/>
      <c r="P9531" s="61"/>
    </row>
    <row r="9532" spans="6:16">
      <c r="F9532" s="63"/>
      <c r="G9532" s="62"/>
      <c r="I9532" s="61"/>
      <c r="K9532" s="62"/>
      <c r="L9532" s="62"/>
      <c r="P9532" s="61"/>
    </row>
    <row r="9533" spans="6:16">
      <c r="F9533" s="63"/>
      <c r="G9533" s="62"/>
      <c r="I9533" s="61"/>
      <c r="K9533" s="62"/>
      <c r="L9533" s="62"/>
      <c r="P9533" s="61"/>
    </row>
    <row r="9534" spans="6:16">
      <c r="F9534" s="63"/>
      <c r="G9534" s="62"/>
      <c r="I9534" s="61"/>
      <c r="K9534" s="62"/>
      <c r="L9534" s="62"/>
      <c r="P9534" s="61"/>
    </row>
    <row r="9535" spans="6:16">
      <c r="F9535" s="63"/>
      <c r="G9535" s="62"/>
      <c r="I9535" s="61"/>
      <c r="K9535" s="62"/>
      <c r="L9535" s="62"/>
      <c r="P9535" s="61"/>
    </row>
    <row r="9536" spans="6:16">
      <c r="F9536" s="63"/>
      <c r="G9536" s="62"/>
      <c r="I9536" s="61"/>
      <c r="K9536" s="62"/>
      <c r="L9536" s="62"/>
      <c r="P9536" s="61"/>
    </row>
    <row r="9537" spans="6:16">
      <c r="F9537" s="63"/>
      <c r="G9537" s="62"/>
      <c r="I9537" s="61"/>
      <c r="K9537" s="62"/>
      <c r="L9537" s="62"/>
      <c r="P9537" s="61"/>
    </row>
    <row r="9538" spans="6:16">
      <c r="F9538" s="63"/>
      <c r="G9538" s="62"/>
      <c r="I9538" s="61"/>
      <c r="K9538" s="62"/>
      <c r="L9538" s="62"/>
      <c r="P9538" s="61"/>
    </row>
    <row r="9539" spans="6:16">
      <c r="F9539" s="63"/>
      <c r="G9539" s="62"/>
      <c r="I9539" s="61"/>
      <c r="K9539" s="62"/>
      <c r="L9539" s="62"/>
      <c r="P9539" s="61"/>
    </row>
    <row r="9540" spans="6:16">
      <c r="F9540" s="63"/>
      <c r="G9540" s="62"/>
      <c r="I9540" s="61"/>
      <c r="K9540" s="62"/>
      <c r="L9540" s="62"/>
      <c r="P9540" s="61"/>
    </row>
    <row r="9541" spans="6:16">
      <c r="F9541" s="63"/>
      <c r="G9541" s="62"/>
      <c r="I9541" s="61"/>
      <c r="K9541" s="62"/>
      <c r="L9541" s="62"/>
      <c r="P9541" s="61"/>
    </row>
    <row r="9542" spans="6:16">
      <c r="F9542" s="63"/>
      <c r="G9542" s="62"/>
      <c r="I9542" s="61"/>
      <c r="K9542" s="62"/>
      <c r="L9542" s="62"/>
      <c r="P9542" s="61"/>
    </row>
    <row r="9543" spans="6:16">
      <c r="F9543" s="63"/>
      <c r="G9543" s="62"/>
      <c r="I9543" s="61"/>
      <c r="K9543" s="62"/>
      <c r="L9543" s="62"/>
      <c r="P9543" s="61"/>
    </row>
    <row r="9544" spans="6:16">
      <c r="F9544" s="63"/>
      <c r="G9544" s="62"/>
      <c r="I9544" s="61"/>
      <c r="K9544" s="62"/>
      <c r="L9544" s="62"/>
      <c r="P9544" s="61"/>
    </row>
    <row r="9545" spans="6:16">
      <c r="F9545" s="63"/>
      <c r="G9545" s="62"/>
      <c r="I9545" s="61"/>
      <c r="K9545" s="62"/>
      <c r="L9545" s="62"/>
      <c r="P9545" s="61"/>
    </row>
    <row r="9546" spans="6:16">
      <c r="F9546" s="63"/>
      <c r="G9546" s="62"/>
      <c r="I9546" s="61"/>
      <c r="K9546" s="62"/>
      <c r="L9546" s="62"/>
      <c r="P9546" s="61"/>
    </row>
    <row r="9547" spans="6:16">
      <c r="F9547" s="63"/>
      <c r="G9547" s="62"/>
      <c r="I9547" s="61"/>
      <c r="K9547" s="62"/>
      <c r="L9547" s="62"/>
      <c r="P9547" s="61"/>
    </row>
    <row r="9548" spans="6:16">
      <c r="F9548" s="63"/>
      <c r="G9548" s="62"/>
      <c r="I9548" s="61"/>
      <c r="K9548" s="62"/>
      <c r="L9548" s="62"/>
      <c r="P9548" s="61"/>
    </row>
    <row r="9549" spans="6:16">
      <c r="F9549" s="63"/>
      <c r="G9549" s="62"/>
      <c r="I9549" s="61"/>
      <c r="K9549" s="62"/>
      <c r="L9549" s="62"/>
      <c r="P9549" s="61"/>
    </row>
    <row r="9550" spans="6:16">
      <c r="F9550" s="63"/>
      <c r="G9550" s="62"/>
      <c r="I9550" s="61"/>
      <c r="K9550" s="62"/>
      <c r="L9550" s="62"/>
      <c r="P9550" s="61"/>
    </row>
    <row r="9551" spans="6:16">
      <c r="F9551" s="63"/>
      <c r="G9551" s="62"/>
      <c r="I9551" s="61"/>
      <c r="K9551" s="62"/>
      <c r="L9551" s="62"/>
      <c r="P9551" s="61"/>
    </row>
    <row r="9552" spans="6:16">
      <c r="F9552" s="63"/>
      <c r="G9552" s="62"/>
      <c r="I9552" s="61"/>
      <c r="K9552" s="62"/>
      <c r="L9552" s="62"/>
      <c r="P9552" s="61"/>
    </row>
    <row r="9553" spans="6:16">
      <c r="F9553" s="63"/>
      <c r="G9553" s="62"/>
      <c r="I9553" s="61"/>
      <c r="K9553" s="62"/>
      <c r="L9553" s="62"/>
      <c r="P9553" s="61"/>
    </row>
    <row r="9554" spans="6:16">
      <c r="F9554" s="63"/>
      <c r="G9554" s="62"/>
      <c r="I9554" s="61"/>
      <c r="K9554" s="62"/>
      <c r="L9554" s="62"/>
      <c r="P9554" s="61"/>
    </row>
    <row r="9555" spans="6:16">
      <c r="F9555" s="63"/>
      <c r="G9555" s="62"/>
      <c r="I9555" s="61"/>
      <c r="K9555" s="62"/>
      <c r="L9555" s="62"/>
      <c r="P9555" s="61"/>
    </row>
    <row r="9556" spans="6:16">
      <c r="F9556" s="63"/>
      <c r="G9556" s="62"/>
      <c r="I9556" s="61"/>
      <c r="K9556" s="62"/>
      <c r="L9556" s="62"/>
      <c r="P9556" s="61"/>
    </row>
    <row r="9557" spans="6:16">
      <c r="F9557" s="63"/>
      <c r="G9557" s="62"/>
      <c r="I9557" s="61"/>
      <c r="K9557" s="62"/>
      <c r="L9557" s="62"/>
      <c r="P9557" s="61"/>
    </row>
    <row r="9558" spans="6:16">
      <c r="F9558" s="63"/>
      <c r="G9558" s="62"/>
      <c r="I9558" s="61"/>
      <c r="K9558" s="62"/>
      <c r="L9558" s="62"/>
      <c r="P9558" s="61"/>
    </row>
    <row r="9559" spans="6:16">
      <c r="F9559" s="63"/>
      <c r="G9559" s="62"/>
      <c r="I9559" s="61"/>
      <c r="K9559" s="62"/>
      <c r="L9559" s="62"/>
      <c r="P9559" s="61"/>
    </row>
    <row r="9560" spans="6:16">
      <c r="F9560" s="63"/>
      <c r="G9560" s="62"/>
      <c r="I9560" s="61"/>
      <c r="K9560" s="62"/>
      <c r="L9560" s="62"/>
      <c r="P9560" s="61"/>
    </row>
    <row r="9561" spans="6:16">
      <c r="F9561" s="63"/>
      <c r="G9561" s="62"/>
      <c r="I9561" s="61"/>
      <c r="K9561" s="62"/>
      <c r="L9561" s="62"/>
      <c r="P9561" s="61"/>
    </row>
    <row r="9562" spans="6:16">
      <c r="F9562" s="63"/>
      <c r="G9562" s="62"/>
      <c r="I9562" s="61"/>
      <c r="K9562" s="62"/>
      <c r="L9562" s="62"/>
      <c r="P9562" s="61"/>
    </row>
    <row r="9563" spans="6:16">
      <c r="F9563" s="63"/>
      <c r="G9563" s="62"/>
      <c r="I9563" s="61"/>
      <c r="K9563" s="62"/>
      <c r="L9563" s="62"/>
      <c r="P9563" s="61"/>
    </row>
    <row r="9564" spans="6:16">
      <c r="F9564" s="63"/>
      <c r="G9564" s="62"/>
      <c r="I9564" s="61"/>
      <c r="K9564" s="62"/>
      <c r="L9564" s="62"/>
      <c r="P9564" s="61"/>
    </row>
    <row r="9565" spans="6:16">
      <c r="F9565" s="63"/>
      <c r="G9565" s="62"/>
      <c r="I9565" s="61"/>
      <c r="K9565" s="62"/>
      <c r="L9565" s="62"/>
      <c r="P9565" s="61"/>
    </row>
    <row r="9566" spans="6:16">
      <c r="F9566" s="63"/>
      <c r="G9566" s="62"/>
      <c r="I9566" s="61"/>
      <c r="K9566" s="62"/>
      <c r="L9566" s="62"/>
      <c r="P9566" s="61"/>
    </row>
    <row r="9567" spans="6:16">
      <c r="F9567" s="63"/>
      <c r="G9567" s="62"/>
      <c r="I9567" s="61"/>
      <c r="K9567" s="62"/>
      <c r="L9567" s="62"/>
      <c r="P9567" s="61"/>
    </row>
    <row r="9568" spans="6:16">
      <c r="F9568" s="63"/>
      <c r="G9568" s="62"/>
      <c r="I9568" s="61"/>
      <c r="K9568" s="62"/>
      <c r="L9568" s="62"/>
      <c r="P9568" s="61"/>
    </row>
    <row r="9569" spans="6:16">
      <c r="F9569" s="63"/>
      <c r="G9569" s="62"/>
      <c r="I9569" s="61"/>
      <c r="K9569" s="62"/>
      <c r="L9569" s="62"/>
      <c r="P9569" s="61"/>
    </row>
    <row r="9570" spans="6:16">
      <c r="F9570" s="63"/>
      <c r="G9570" s="62"/>
      <c r="I9570" s="61"/>
      <c r="K9570" s="62"/>
      <c r="L9570" s="62"/>
      <c r="P9570" s="61"/>
    </row>
    <row r="9571" spans="6:16">
      <c r="F9571" s="63"/>
      <c r="G9571" s="62"/>
      <c r="I9571" s="61"/>
      <c r="K9571" s="62"/>
      <c r="L9571" s="62"/>
      <c r="P9571" s="61"/>
    </row>
    <row r="9572" spans="6:16">
      <c r="F9572" s="63"/>
      <c r="G9572" s="62"/>
      <c r="I9572" s="61"/>
      <c r="K9572" s="62"/>
      <c r="L9572" s="62"/>
      <c r="P9572" s="61"/>
    </row>
    <row r="9573" spans="6:16">
      <c r="F9573" s="63"/>
      <c r="G9573" s="62"/>
      <c r="I9573" s="61"/>
      <c r="K9573" s="62"/>
      <c r="L9573" s="62"/>
      <c r="P9573" s="61"/>
    </row>
    <row r="9574" spans="6:16">
      <c r="F9574" s="63"/>
      <c r="G9574" s="62"/>
      <c r="I9574" s="61"/>
      <c r="K9574" s="62"/>
      <c r="L9574" s="62"/>
      <c r="P9574" s="61"/>
    </row>
    <row r="9575" spans="6:16">
      <c r="F9575" s="63"/>
      <c r="G9575" s="62"/>
      <c r="I9575" s="61"/>
      <c r="K9575" s="62"/>
      <c r="L9575" s="62"/>
      <c r="P9575" s="61"/>
    </row>
    <row r="9576" spans="6:16">
      <c r="F9576" s="63"/>
      <c r="G9576" s="62"/>
      <c r="I9576" s="61"/>
      <c r="K9576" s="62"/>
      <c r="L9576" s="62"/>
      <c r="P9576" s="61"/>
    </row>
    <row r="9577" spans="6:16">
      <c r="F9577" s="63"/>
      <c r="G9577" s="62"/>
      <c r="I9577" s="61"/>
      <c r="K9577" s="62"/>
      <c r="L9577" s="62"/>
      <c r="P9577" s="61"/>
    </row>
    <row r="9578" spans="6:16">
      <c r="F9578" s="63"/>
      <c r="G9578" s="62"/>
      <c r="I9578" s="61"/>
      <c r="K9578" s="62"/>
      <c r="L9578" s="62"/>
      <c r="P9578" s="61"/>
    </row>
    <row r="9579" spans="6:16">
      <c r="F9579" s="63"/>
      <c r="G9579" s="62"/>
      <c r="I9579" s="61"/>
      <c r="K9579" s="62"/>
      <c r="L9579" s="62"/>
      <c r="P9579" s="61"/>
    </row>
    <row r="9580" spans="6:16">
      <c r="F9580" s="63"/>
      <c r="G9580" s="62"/>
      <c r="I9580" s="61"/>
      <c r="K9580" s="62"/>
      <c r="L9580" s="62"/>
      <c r="P9580" s="61"/>
    </row>
    <row r="9581" spans="6:16">
      <c r="F9581" s="63"/>
      <c r="G9581" s="62"/>
      <c r="I9581" s="61"/>
      <c r="K9581" s="62"/>
      <c r="L9581" s="62"/>
      <c r="P9581" s="61"/>
    </row>
    <row r="9582" spans="6:16">
      <c r="F9582" s="63"/>
      <c r="G9582" s="62"/>
      <c r="I9582" s="61"/>
      <c r="K9582" s="62"/>
      <c r="L9582" s="62"/>
      <c r="P9582" s="61"/>
    </row>
    <row r="9583" spans="6:16">
      <c r="F9583" s="63"/>
      <c r="G9583" s="62"/>
      <c r="I9583" s="61"/>
      <c r="K9583" s="62"/>
      <c r="L9583" s="62"/>
      <c r="P9583" s="61"/>
    </row>
    <row r="9584" spans="6:16">
      <c r="F9584" s="63"/>
      <c r="G9584" s="62"/>
      <c r="I9584" s="61"/>
      <c r="K9584" s="62"/>
      <c r="L9584" s="62"/>
      <c r="P9584" s="61"/>
    </row>
    <row r="9585" spans="6:16">
      <c r="F9585" s="63"/>
      <c r="G9585" s="62"/>
      <c r="I9585" s="61"/>
      <c r="K9585" s="62"/>
      <c r="L9585" s="62"/>
      <c r="P9585" s="61"/>
    </row>
    <row r="9586" spans="6:16">
      <c r="F9586" s="63"/>
      <c r="G9586" s="62"/>
      <c r="I9586" s="61"/>
      <c r="K9586" s="62"/>
      <c r="L9586" s="62"/>
      <c r="P9586" s="61"/>
    </row>
    <row r="9587" spans="6:16">
      <c r="F9587" s="63"/>
      <c r="G9587" s="62"/>
      <c r="I9587" s="61"/>
      <c r="K9587" s="62"/>
      <c r="L9587" s="62"/>
      <c r="P9587" s="61"/>
    </row>
    <row r="9588" spans="6:16">
      <c r="F9588" s="63"/>
      <c r="G9588" s="62"/>
      <c r="I9588" s="61"/>
      <c r="K9588" s="62"/>
      <c r="L9588" s="62"/>
      <c r="P9588" s="61"/>
    </row>
    <row r="9589" spans="6:16">
      <c r="F9589" s="63"/>
      <c r="G9589" s="62"/>
      <c r="I9589" s="61"/>
      <c r="K9589" s="62"/>
      <c r="L9589" s="62"/>
      <c r="P9589" s="61"/>
    </row>
    <row r="9590" spans="6:16">
      <c r="F9590" s="63"/>
      <c r="G9590" s="62"/>
      <c r="I9590" s="61"/>
      <c r="K9590" s="62"/>
      <c r="L9590" s="62"/>
      <c r="P9590" s="61"/>
    </row>
    <row r="9591" spans="6:16">
      <c r="F9591" s="63"/>
      <c r="G9591" s="62"/>
      <c r="I9591" s="61"/>
      <c r="K9591" s="62"/>
      <c r="L9591" s="62"/>
      <c r="P9591" s="61"/>
    </row>
    <row r="9592" spans="6:16">
      <c r="F9592" s="63"/>
      <c r="G9592" s="62"/>
      <c r="I9592" s="61"/>
      <c r="K9592" s="62"/>
      <c r="L9592" s="62"/>
      <c r="P9592" s="61"/>
    </row>
    <row r="9593" spans="6:16">
      <c r="F9593" s="63"/>
      <c r="G9593" s="62"/>
      <c r="I9593" s="61"/>
      <c r="K9593" s="62"/>
      <c r="L9593" s="62"/>
      <c r="P9593" s="61"/>
    </row>
    <row r="9594" spans="6:16">
      <c r="F9594" s="63"/>
      <c r="G9594" s="62"/>
      <c r="I9594" s="61"/>
      <c r="K9594" s="62"/>
      <c r="L9594" s="62"/>
      <c r="P9594" s="61"/>
    </row>
    <row r="9595" spans="6:16">
      <c r="F9595" s="63"/>
      <c r="G9595" s="62"/>
      <c r="I9595" s="61"/>
      <c r="K9595" s="62"/>
      <c r="L9595" s="62"/>
      <c r="P9595" s="61"/>
    </row>
    <row r="9596" spans="6:16">
      <c r="F9596" s="63"/>
      <c r="G9596" s="62"/>
      <c r="I9596" s="61"/>
      <c r="K9596" s="62"/>
      <c r="L9596" s="62"/>
      <c r="P9596" s="61"/>
    </row>
    <row r="9597" spans="6:16">
      <c r="F9597" s="63"/>
      <c r="G9597" s="62"/>
      <c r="I9597" s="61"/>
      <c r="K9597" s="62"/>
      <c r="L9597" s="62"/>
      <c r="P9597" s="61"/>
    </row>
    <row r="9598" spans="6:16">
      <c r="F9598" s="63"/>
      <c r="G9598" s="62"/>
      <c r="I9598" s="61"/>
      <c r="K9598" s="62"/>
      <c r="L9598" s="62"/>
      <c r="P9598" s="61"/>
    </row>
    <row r="9599" spans="6:16">
      <c r="F9599" s="63"/>
      <c r="G9599" s="62"/>
      <c r="I9599" s="61"/>
      <c r="K9599" s="62"/>
      <c r="L9599" s="62"/>
      <c r="P9599" s="61"/>
    </row>
    <row r="9600" spans="6:16">
      <c r="F9600" s="63"/>
      <c r="G9600" s="62"/>
      <c r="I9600" s="61"/>
      <c r="K9600" s="62"/>
      <c r="L9600" s="62"/>
      <c r="P9600" s="61"/>
    </row>
    <row r="9601" spans="6:16">
      <c r="F9601" s="63"/>
      <c r="G9601" s="62"/>
      <c r="I9601" s="61"/>
      <c r="K9601" s="62"/>
      <c r="L9601" s="62"/>
      <c r="P9601" s="61"/>
    </row>
    <row r="9602" spans="6:16">
      <c r="F9602" s="63"/>
      <c r="G9602" s="62"/>
      <c r="I9602" s="61"/>
      <c r="K9602" s="62"/>
      <c r="L9602" s="62"/>
      <c r="P9602" s="61"/>
    </row>
    <row r="9603" spans="6:16">
      <c r="F9603" s="63"/>
      <c r="G9603" s="62"/>
      <c r="I9603" s="61"/>
      <c r="K9603" s="62"/>
      <c r="L9603" s="62"/>
      <c r="P9603" s="61"/>
    </row>
    <row r="9604" spans="6:16">
      <c r="F9604" s="63"/>
      <c r="G9604" s="62"/>
      <c r="I9604" s="61"/>
      <c r="K9604" s="62"/>
      <c r="L9604" s="62"/>
      <c r="P9604" s="61"/>
    </row>
    <row r="9605" spans="6:16">
      <c r="F9605" s="63"/>
      <c r="G9605" s="62"/>
      <c r="I9605" s="61"/>
      <c r="K9605" s="62"/>
      <c r="L9605" s="62"/>
      <c r="P9605" s="61"/>
    </row>
    <row r="9606" spans="6:16">
      <c r="F9606" s="63"/>
      <c r="G9606" s="62"/>
      <c r="I9606" s="61"/>
      <c r="K9606" s="62"/>
      <c r="L9606" s="62"/>
      <c r="P9606" s="61"/>
    </row>
    <row r="9607" spans="6:16">
      <c r="F9607" s="63"/>
      <c r="G9607" s="62"/>
      <c r="I9607" s="61"/>
      <c r="K9607" s="62"/>
      <c r="L9607" s="62"/>
      <c r="P9607" s="61"/>
    </row>
    <row r="9608" spans="6:16">
      <c r="F9608" s="63"/>
      <c r="G9608" s="62"/>
      <c r="I9608" s="61"/>
      <c r="K9608" s="62"/>
      <c r="L9608" s="62"/>
      <c r="P9608" s="61"/>
    </row>
    <row r="9609" spans="6:16">
      <c r="F9609" s="63"/>
      <c r="G9609" s="62"/>
      <c r="I9609" s="61"/>
      <c r="K9609" s="62"/>
      <c r="L9609" s="62"/>
      <c r="P9609" s="61"/>
    </row>
    <row r="9610" spans="6:16">
      <c r="F9610" s="63"/>
      <c r="G9610" s="62"/>
      <c r="I9610" s="61"/>
      <c r="K9610" s="62"/>
      <c r="L9610" s="62"/>
      <c r="P9610" s="61"/>
    </row>
    <row r="9611" spans="6:16">
      <c r="F9611" s="63"/>
      <c r="G9611" s="62"/>
      <c r="I9611" s="61"/>
      <c r="K9611" s="62"/>
      <c r="L9611" s="62"/>
      <c r="P9611" s="61"/>
    </row>
    <row r="9612" spans="6:16">
      <c r="F9612" s="63"/>
      <c r="G9612" s="62"/>
      <c r="I9612" s="61"/>
      <c r="K9612" s="62"/>
      <c r="L9612" s="62"/>
      <c r="P9612" s="61"/>
    </row>
    <row r="9613" spans="6:16">
      <c r="F9613" s="63"/>
      <c r="G9613" s="62"/>
      <c r="I9613" s="61"/>
      <c r="K9613" s="62"/>
      <c r="L9613" s="62"/>
      <c r="P9613" s="61"/>
    </row>
    <row r="9614" spans="6:16">
      <c r="F9614" s="63"/>
      <c r="G9614" s="62"/>
      <c r="I9614" s="61"/>
      <c r="K9614" s="62"/>
      <c r="L9614" s="62"/>
      <c r="P9614" s="61"/>
    </row>
    <row r="9615" spans="6:16">
      <c r="F9615" s="63"/>
      <c r="G9615" s="62"/>
      <c r="I9615" s="61"/>
      <c r="K9615" s="62"/>
      <c r="L9615" s="62"/>
      <c r="P9615" s="61"/>
    </row>
    <row r="9616" spans="6:16">
      <c r="F9616" s="63"/>
      <c r="G9616" s="62"/>
      <c r="I9616" s="61"/>
      <c r="K9616" s="62"/>
      <c r="L9616" s="62"/>
      <c r="P9616" s="61"/>
    </row>
    <row r="9617" spans="6:16">
      <c r="F9617" s="63"/>
      <c r="G9617" s="62"/>
      <c r="I9617" s="61"/>
      <c r="K9617" s="62"/>
      <c r="L9617" s="62"/>
      <c r="P9617" s="61"/>
    </row>
    <row r="9618" spans="6:16">
      <c r="F9618" s="63"/>
      <c r="G9618" s="62"/>
      <c r="I9618" s="61"/>
      <c r="K9618" s="62"/>
      <c r="L9618" s="62"/>
      <c r="P9618" s="61"/>
    </row>
    <row r="9619" spans="6:16">
      <c r="F9619" s="63"/>
      <c r="G9619" s="62"/>
      <c r="I9619" s="61"/>
      <c r="K9619" s="62"/>
      <c r="L9619" s="62"/>
      <c r="P9619" s="61"/>
    </row>
    <row r="9620" spans="6:16">
      <c r="F9620" s="63"/>
      <c r="G9620" s="62"/>
      <c r="I9620" s="61"/>
      <c r="K9620" s="62"/>
      <c r="L9620" s="62"/>
      <c r="P9620" s="61"/>
    </row>
    <row r="9621" spans="6:16">
      <c r="F9621" s="63"/>
      <c r="G9621" s="62"/>
      <c r="I9621" s="61"/>
      <c r="K9621" s="62"/>
      <c r="L9621" s="62"/>
      <c r="P9621" s="61"/>
    </row>
    <row r="9622" spans="6:16">
      <c r="F9622" s="63"/>
      <c r="G9622" s="62"/>
      <c r="I9622" s="61"/>
      <c r="K9622" s="62"/>
      <c r="L9622" s="62"/>
      <c r="P9622" s="61"/>
    </row>
    <row r="9623" spans="6:16">
      <c r="F9623" s="63"/>
      <c r="G9623" s="62"/>
      <c r="I9623" s="61"/>
      <c r="K9623" s="62"/>
      <c r="L9623" s="62"/>
      <c r="P9623" s="61"/>
    </row>
    <row r="9624" spans="6:16">
      <c r="F9624" s="63"/>
      <c r="G9624" s="62"/>
      <c r="I9624" s="61"/>
      <c r="K9624" s="62"/>
      <c r="L9624" s="62"/>
      <c r="P9624" s="61"/>
    </row>
    <row r="9625" spans="6:16">
      <c r="F9625" s="63"/>
      <c r="G9625" s="62"/>
      <c r="I9625" s="61"/>
      <c r="K9625" s="62"/>
      <c r="L9625" s="62"/>
      <c r="P9625" s="61"/>
    </row>
    <row r="9626" spans="6:16">
      <c r="F9626" s="63"/>
      <c r="G9626" s="62"/>
      <c r="I9626" s="61"/>
      <c r="K9626" s="62"/>
      <c r="L9626" s="62"/>
      <c r="P9626" s="61"/>
    </row>
    <row r="9627" spans="6:16">
      <c r="F9627" s="63"/>
      <c r="G9627" s="62"/>
      <c r="I9627" s="61"/>
      <c r="K9627" s="62"/>
      <c r="L9627" s="62"/>
      <c r="P9627" s="61"/>
    </row>
    <row r="9628" spans="6:16">
      <c r="F9628" s="63"/>
      <c r="G9628" s="62"/>
      <c r="I9628" s="61"/>
      <c r="K9628" s="62"/>
      <c r="L9628" s="62"/>
      <c r="P9628" s="61"/>
    </row>
    <row r="9629" spans="6:16">
      <c r="F9629" s="63"/>
      <c r="G9629" s="62"/>
      <c r="I9629" s="61"/>
      <c r="K9629" s="62"/>
      <c r="L9629" s="62"/>
      <c r="P9629" s="61"/>
    </row>
    <row r="9630" spans="6:16">
      <c r="F9630" s="63"/>
      <c r="G9630" s="62"/>
      <c r="I9630" s="61"/>
      <c r="K9630" s="62"/>
      <c r="L9630" s="62"/>
      <c r="P9630" s="61"/>
    </row>
    <row r="9631" spans="6:16">
      <c r="F9631" s="63"/>
      <c r="G9631" s="62"/>
      <c r="I9631" s="61"/>
      <c r="K9631" s="62"/>
      <c r="L9631" s="62"/>
      <c r="P9631" s="61"/>
    </row>
    <row r="9632" spans="6:16">
      <c r="F9632" s="63"/>
      <c r="G9632" s="62"/>
      <c r="I9632" s="61"/>
      <c r="K9632" s="62"/>
      <c r="L9632" s="62"/>
      <c r="P9632" s="61"/>
    </row>
    <row r="9633" spans="6:16">
      <c r="F9633" s="63"/>
      <c r="G9633" s="62"/>
      <c r="I9633" s="61"/>
      <c r="K9633" s="62"/>
      <c r="L9633" s="62"/>
      <c r="P9633" s="61"/>
    </row>
    <row r="9634" spans="6:16">
      <c r="F9634" s="63"/>
      <c r="G9634" s="62"/>
      <c r="I9634" s="61"/>
      <c r="K9634" s="62"/>
      <c r="L9634" s="62"/>
      <c r="P9634" s="61"/>
    </row>
    <row r="9635" spans="6:16">
      <c r="F9635" s="63"/>
      <c r="G9635" s="62"/>
      <c r="I9635" s="61"/>
      <c r="K9635" s="62"/>
      <c r="L9635" s="62"/>
      <c r="P9635" s="61"/>
    </row>
    <row r="9636" spans="6:16">
      <c r="F9636" s="63"/>
      <c r="G9636" s="62"/>
      <c r="I9636" s="61"/>
      <c r="K9636" s="62"/>
      <c r="L9636" s="62"/>
      <c r="P9636" s="61"/>
    </row>
    <row r="9637" spans="6:16">
      <c r="F9637" s="63"/>
      <c r="G9637" s="62"/>
      <c r="I9637" s="61"/>
      <c r="K9637" s="62"/>
      <c r="L9637" s="62"/>
      <c r="P9637" s="61"/>
    </row>
    <row r="9638" spans="6:16">
      <c r="F9638" s="63"/>
      <c r="G9638" s="62"/>
      <c r="I9638" s="61"/>
      <c r="K9638" s="62"/>
      <c r="L9638" s="62"/>
      <c r="P9638" s="61"/>
    </row>
    <row r="9639" spans="6:16">
      <c r="F9639" s="63"/>
      <c r="G9639" s="62"/>
      <c r="I9639" s="61"/>
      <c r="K9639" s="62"/>
      <c r="L9639" s="62"/>
      <c r="P9639" s="61"/>
    </row>
    <row r="9640" spans="6:16">
      <c r="F9640" s="63"/>
      <c r="G9640" s="62"/>
      <c r="I9640" s="61"/>
      <c r="K9640" s="62"/>
      <c r="L9640" s="62"/>
      <c r="P9640" s="61"/>
    </row>
    <row r="9641" spans="6:16">
      <c r="F9641" s="63"/>
      <c r="G9641" s="62"/>
      <c r="I9641" s="61"/>
      <c r="K9641" s="62"/>
      <c r="L9641" s="62"/>
      <c r="P9641" s="61"/>
    </row>
    <row r="9642" spans="6:16">
      <c r="F9642" s="63"/>
      <c r="G9642" s="62"/>
      <c r="I9642" s="61"/>
      <c r="K9642" s="62"/>
      <c r="L9642" s="62"/>
      <c r="P9642" s="61"/>
    </row>
    <row r="9643" spans="6:16">
      <c r="F9643" s="63"/>
      <c r="G9643" s="62"/>
      <c r="I9643" s="61"/>
      <c r="K9643" s="62"/>
      <c r="L9643" s="62"/>
      <c r="P9643" s="61"/>
    </row>
    <row r="9644" spans="6:16">
      <c r="F9644" s="63"/>
      <c r="G9644" s="62"/>
      <c r="I9644" s="61"/>
      <c r="K9644" s="62"/>
      <c r="L9644" s="62"/>
      <c r="P9644" s="61"/>
    </row>
    <row r="9645" spans="6:16">
      <c r="F9645" s="63"/>
      <c r="G9645" s="62"/>
      <c r="I9645" s="61"/>
      <c r="K9645" s="62"/>
      <c r="L9645" s="62"/>
      <c r="P9645" s="61"/>
    </row>
    <row r="9646" spans="6:16">
      <c r="F9646" s="63"/>
      <c r="G9646" s="62"/>
      <c r="I9646" s="61"/>
      <c r="K9646" s="62"/>
      <c r="L9646" s="62"/>
      <c r="P9646" s="61"/>
    </row>
    <row r="9647" spans="6:16">
      <c r="F9647" s="63"/>
      <c r="G9647" s="62"/>
      <c r="I9647" s="61"/>
      <c r="K9647" s="62"/>
      <c r="L9647" s="62"/>
      <c r="P9647" s="61"/>
    </row>
    <row r="9648" spans="6:16">
      <c r="F9648" s="63"/>
      <c r="G9648" s="62"/>
      <c r="I9648" s="61"/>
      <c r="K9648" s="62"/>
      <c r="L9648" s="62"/>
      <c r="P9648" s="61"/>
    </row>
    <row r="9649" spans="6:16">
      <c r="F9649" s="63"/>
      <c r="G9649" s="62"/>
      <c r="I9649" s="61"/>
      <c r="K9649" s="62"/>
      <c r="L9649" s="62"/>
      <c r="P9649" s="61"/>
    </row>
    <row r="9650" spans="6:16">
      <c r="F9650" s="63"/>
      <c r="G9650" s="62"/>
      <c r="I9650" s="61"/>
      <c r="K9650" s="62"/>
      <c r="L9650" s="62"/>
      <c r="P9650" s="61"/>
    </row>
    <row r="9651" spans="6:16">
      <c r="F9651" s="63"/>
      <c r="G9651" s="62"/>
      <c r="I9651" s="61"/>
      <c r="K9651" s="62"/>
      <c r="L9651" s="62"/>
      <c r="P9651" s="61"/>
    </row>
    <row r="9652" spans="6:16">
      <c r="F9652" s="63"/>
      <c r="G9652" s="62"/>
      <c r="I9652" s="61"/>
      <c r="K9652" s="62"/>
      <c r="L9652" s="62"/>
      <c r="P9652" s="61"/>
    </row>
    <row r="9653" spans="6:16">
      <c r="F9653" s="63"/>
      <c r="G9653" s="62"/>
      <c r="I9653" s="61"/>
      <c r="K9653" s="62"/>
      <c r="L9653" s="62"/>
      <c r="P9653" s="61"/>
    </row>
    <row r="9654" spans="6:16">
      <c r="F9654" s="63"/>
      <c r="G9654" s="62"/>
      <c r="I9654" s="61"/>
      <c r="K9654" s="62"/>
      <c r="L9654" s="62"/>
      <c r="P9654" s="61"/>
    </row>
    <row r="9655" spans="6:16">
      <c r="F9655" s="63"/>
      <c r="G9655" s="62"/>
      <c r="I9655" s="61"/>
      <c r="K9655" s="62"/>
      <c r="L9655" s="62"/>
      <c r="P9655" s="61"/>
    </row>
    <row r="9656" spans="6:16">
      <c r="F9656" s="63"/>
      <c r="G9656" s="62"/>
      <c r="I9656" s="61"/>
      <c r="K9656" s="62"/>
      <c r="L9656" s="62"/>
      <c r="P9656" s="61"/>
    </row>
    <row r="9657" spans="6:16">
      <c r="F9657" s="63"/>
      <c r="G9657" s="62"/>
      <c r="I9657" s="61"/>
      <c r="K9657" s="62"/>
      <c r="L9657" s="62"/>
      <c r="P9657" s="61"/>
    </row>
    <row r="9658" spans="6:16">
      <c r="F9658" s="63"/>
      <c r="G9658" s="62"/>
      <c r="I9658" s="61"/>
      <c r="K9658" s="62"/>
      <c r="L9658" s="62"/>
      <c r="P9658" s="61"/>
    </row>
    <row r="9659" spans="6:16">
      <c r="F9659" s="63"/>
      <c r="G9659" s="62"/>
      <c r="I9659" s="61"/>
      <c r="K9659" s="62"/>
      <c r="L9659" s="62"/>
      <c r="P9659" s="61"/>
    </row>
    <row r="9660" spans="6:16">
      <c r="F9660" s="63"/>
      <c r="G9660" s="62"/>
      <c r="I9660" s="61"/>
      <c r="K9660" s="62"/>
      <c r="L9660" s="62"/>
      <c r="P9660" s="61"/>
    </row>
    <row r="9661" spans="6:16">
      <c r="F9661" s="63"/>
      <c r="G9661" s="62"/>
      <c r="I9661" s="61"/>
      <c r="K9661" s="62"/>
      <c r="L9661" s="62"/>
      <c r="P9661" s="61"/>
    </row>
    <row r="9662" spans="6:16">
      <c r="F9662" s="63"/>
      <c r="G9662" s="62"/>
      <c r="I9662" s="61"/>
      <c r="K9662" s="62"/>
      <c r="L9662" s="62"/>
      <c r="P9662" s="61"/>
    </row>
    <row r="9663" spans="6:16">
      <c r="F9663" s="63"/>
      <c r="G9663" s="62"/>
      <c r="I9663" s="61"/>
      <c r="K9663" s="62"/>
      <c r="L9663" s="62"/>
      <c r="P9663" s="61"/>
    </row>
    <row r="9664" spans="6:16">
      <c r="F9664" s="63"/>
      <c r="G9664" s="62"/>
      <c r="I9664" s="61"/>
      <c r="K9664" s="62"/>
      <c r="L9664" s="62"/>
      <c r="P9664" s="61"/>
    </row>
    <row r="9665" spans="6:16">
      <c r="F9665" s="63"/>
      <c r="G9665" s="62"/>
      <c r="I9665" s="61"/>
      <c r="K9665" s="62"/>
      <c r="L9665" s="62"/>
      <c r="P9665" s="61"/>
    </row>
    <row r="9666" spans="6:16">
      <c r="F9666" s="63"/>
      <c r="G9666" s="62"/>
      <c r="I9666" s="61"/>
      <c r="K9666" s="62"/>
      <c r="L9666" s="62"/>
      <c r="P9666" s="61"/>
    </row>
    <row r="9667" spans="6:16">
      <c r="F9667" s="63"/>
      <c r="G9667" s="62"/>
      <c r="I9667" s="61"/>
      <c r="K9667" s="62"/>
      <c r="L9667" s="62"/>
      <c r="P9667" s="61"/>
    </row>
    <row r="9668" spans="6:16">
      <c r="F9668" s="63"/>
      <c r="G9668" s="62"/>
      <c r="I9668" s="61"/>
      <c r="K9668" s="62"/>
      <c r="L9668" s="62"/>
      <c r="P9668" s="61"/>
    </row>
    <row r="9669" spans="6:16">
      <c r="F9669" s="63"/>
      <c r="G9669" s="62"/>
      <c r="I9669" s="61"/>
      <c r="K9669" s="62"/>
      <c r="L9669" s="62"/>
      <c r="P9669" s="61"/>
    </row>
    <row r="9670" spans="6:16">
      <c r="F9670" s="63"/>
      <c r="G9670" s="62"/>
      <c r="I9670" s="61"/>
      <c r="K9670" s="62"/>
      <c r="L9670" s="62"/>
      <c r="P9670" s="61"/>
    </row>
    <row r="9671" spans="6:16">
      <c r="F9671" s="63"/>
      <c r="G9671" s="62"/>
      <c r="I9671" s="61"/>
      <c r="K9671" s="62"/>
      <c r="L9671" s="62"/>
      <c r="P9671" s="61"/>
    </row>
    <row r="9672" spans="6:16">
      <c r="F9672" s="63"/>
      <c r="G9672" s="62"/>
      <c r="I9672" s="61"/>
      <c r="K9672" s="62"/>
      <c r="L9672" s="62"/>
      <c r="P9672" s="61"/>
    </row>
    <row r="9673" spans="6:16">
      <c r="F9673" s="63"/>
      <c r="G9673" s="62"/>
      <c r="I9673" s="61"/>
      <c r="K9673" s="62"/>
      <c r="L9673" s="62"/>
      <c r="P9673" s="61"/>
    </row>
    <row r="9674" spans="6:16">
      <c r="F9674" s="63"/>
      <c r="G9674" s="62"/>
      <c r="I9674" s="61"/>
      <c r="K9674" s="62"/>
      <c r="L9674" s="62"/>
      <c r="P9674" s="61"/>
    </row>
    <row r="9675" spans="6:16">
      <c r="F9675" s="63"/>
      <c r="G9675" s="62"/>
      <c r="I9675" s="61"/>
      <c r="K9675" s="62"/>
      <c r="L9675" s="62"/>
      <c r="P9675" s="61"/>
    </row>
    <row r="9676" spans="6:16">
      <c r="F9676" s="63"/>
      <c r="G9676" s="62"/>
      <c r="I9676" s="61"/>
      <c r="K9676" s="62"/>
      <c r="L9676" s="62"/>
      <c r="P9676" s="61"/>
    </row>
    <row r="9677" spans="6:16">
      <c r="F9677" s="63"/>
      <c r="G9677" s="62"/>
      <c r="I9677" s="61"/>
      <c r="K9677" s="62"/>
      <c r="L9677" s="62"/>
      <c r="P9677" s="61"/>
    </row>
    <row r="9678" spans="6:16">
      <c r="F9678" s="63"/>
      <c r="G9678" s="62"/>
      <c r="I9678" s="61"/>
      <c r="K9678" s="62"/>
      <c r="L9678" s="62"/>
      <c r="P9678" s="61"/>
    </row>
    <row r="9679" spans="6:16">
      <c r="F9679" s="63"/>
      <c r="G9679" s="62"/>
      <c r="I9679" s="61"/>
      <c r="K9679" s="62"/>
      <c r="L9679" s="62"/>
      <c r="P9679" s="61"/>
    </row>
    <row r="9680" spans="6:16">
      <c r="F9680" s="63"/>
      <c r="G9680" s="62"/>
      <c r="I9680" s="61"/>
      <c r="K9680" s="62"/>
      <c r="L9680" s="62"/>
      <c r="P9680" s="61"/>
    </row>
    <row r="9681" spans="6:16">
      <c r="F9681" s="63"/>
      <c r="G9681" s="62"/>
      <c r="I9681" s="61"/>
      <c r="K9681" s="62"/>
      <c r="L9681" s="62"/>
      <c r="P9681" s="61"/>
    </row>
    <row r="9682" spans="6:16">
      <c r="F9682" s="63"/>
      <c r="G9682" s="62"/>
      <c r="I9682" s="61"/>
      <c r="K9682" s="62"/>
      <c r="L9682" s="62"/>
      <c r="P9682" s="61"/>
    </row>
    <row r="9683" spans="6:16">
      <c r="F9683" s="63"/>
      <c r="G9683" s="62"/>
      <c r="I9683" s="61"/>
      <c r="K9683" s="62"/>
      <c r="L9683" s="62"/>
      <c r="P9683" s="61"/>
    </row>
    <row r="9684" spans="6:16">
      <c r="F9684" s="63"/>
      <c r="G9684" s="62"/>
      <c r="I9684" s="61"/>
      <c r="K9684" s="62"/>
      <c r="L9684" s="62"/>
      <c r="P9684" s="61"/>
    </row>
    <row r="9685" spans="6:16">
      <c r="F9685" s="63"/>
      <c r="G9685" s="62"/>
      <c r="I9685" s="61"/>
      <c r="K9685" s="62"/>
      <c r="L9685" s="62"/>
      <c r="P9685" s="61"/>
    </row>
    <row r="9686" spans="6:16">
      <c r="F9686" s="63"/>
      <c r="G9686" s="62"/>
      <c r="I9686" s="61"/>
      <c r="K9686" s="62"/>
      <c r="L9686" s="62"/>
      <c r="P9686" s="61"/>
    </row>
    <row r="9687" spans="6:16">
      <c r="F9687" s="63"/>
      <c r="G9687" s="62"/>
      <c r="I9687" s="61"/>
      <c r="K9687" s="62"/>
      <c r="L9687" s="62"/>
      <c r="P9687" s="61"/>
    </row>
    <row r="9688" spans="6:16">
      <c r="F9688" s="63"/>
      <c r="G9688" s="62"/>
      <c r="I9688" s="61"/>
      <c r="K9688" s="62"/>
      <c r="L9688" s="62"/>
      <c r="P9688" s="61"/>
    </row>
    <row r="9689" spans="6:16">
      <c r="F9689" s="63"/>
      <c r="G9689" s="62"/>
      <c r="I9689" s="61"/>
      <c r="K9689" s="62"/>
      <c r="L9689" s="62"/>
      <c r="P9689" s="61"/>
    </row>
    <row r="9690" spans="6:16">
      <c r="F9690" s="63"/>
      <c r="G9690" s="62"/>
      <c r="I9690" s="61"/>
      <c r="K9690" s="62"/>
      <c r="L9690" s="62"/>
      <c r="P9690" s="61"/>
    </row>
    <row r="9691" spans="6:16">
      <c r="F9691" s="63"/>
      <c r="G9691" s="62"/>
      <c r="I9691" s="61"/>
      <c r="K9691" s="62"/>
      <c r="L9691" s="62"/>
      <c r="P9691" s="61"/>
    </row>
    <row r="9692" spans="6:16">
      <c r="F9692" s="63"/>
      <c r="G9692" s="62"/>
      <c r="I9692" s="61"/>
      <c r="K9692" s="62"/>
      <c r="L9692" s="62"/>
      <c r="P9692" s="61"/>
    </row>
    <row r="9693" spans="6:16">
      <c r="F9693" s="63"/>
      <c r="G9693" s="62"/>
      <c r="I9693" s="61"/>
      <c r="K9693" s="62"/>
      <c r="L9693" s="62"/>
      <c r="P9693" s="61"/>
    </row>
    <row r="9694" spans="6:16">
      <c r="F9694" s="63"/>
      <c r="G9694" s="62"/>
      <c r="I9694" s="61"/>
      <c r="K9694" s="62"/>
      <c r="L9694" s="62"/>
      <c r="P9694" s="61"/>
    </row>
    <row r="9695" spans="6:16">
      <c r="F9695" s="63"/>
      <c r="G9695" s="62"/>
      <c r="I9695" s="61"/>
      <c r="K9695" s="62"/>
      <c r="L9695" s="62"/>
      <c r="P9695" s="61"/>
    </row>
    <row r="9696" spans="6:16">
      <c r="F9696" s="63"/>
      <c r="G9696" s="62"/>
      <c r="I9696" s="61"/>
      <c r="K9696" s="62"/>
      <c r="L9696" s="62"/>
      <c r="P9696" s="61"/>
    </row>
    <row r="9697" spans="6:16">
      <c r="F9697" s="63"/>
      <c r="G9697" s="62"/>
      <c r="I9697" s="61"/>
      <c r="K9697" s="62"/>
      <c r="L9697" s="62"/>
      <c r="P9697" s="61"/>
    </row>
    <row r="9698" spans="6:16">
      <c r="F9698" s="63"/>
      <c r="G9698" s="62"/>
      <c r="I9698" s="61"/>
      <c r="K9698" s="62"/>
      <c r="L9698" s="62"/>
      <c r="P9698" s="61"/>
    </row>
    <row r="9699" spans="6:16">
      <c r="F9699" s="63"/>
      <c r="G9699" s="62"/>
      <c r="I9699" s="61"/>
      <c r="K9699" s="62"/>
      <c r="L9699" s="62"/>
      <c r="P9699" s="61"/>
    </row>
    <row r="9700" spans="6:16">
      <c r="F9700" s="63"/>
      <c r="G9700" s="62"/>
      <c r="I9700" s="61"/>
      <c r="K9700" s="62"/>
      <c r="L9700" s="62"/>
      <c r="P9700" s="61"/>
    </row>
    <row r="9701" spans="6:16">
      <c r="F9701" s="63"/>
      <c r="G9701" s="62"/>
      <c r="I9701" s="61"/>
      <c r="K9701" s="62"/>
      <c r="L9701" s="62"/>
      <c r="P9701" s="61"/>
    </row>
    <row r="9702" spans="6:16">
      <c r="F9702" s="63"/>
      <c r="G9702" s="62"/>
      <c r="I9702" s="61"/>
      <c r="K9702" s="62"/>
      <c r="L9702" s="62"/>
      <c r="P9702" s="61"/>
    </row>
    <row r="9703" spans="6:16">
      <c r="F9703" s="63"/>
      <c r="G9703" s="62"/>
      <c r="I9703" s="61"/>
      <c r="K9703" s="62"/>
      <c r="L9703" s="62"/>
      <c r="P9703" s="61"/>
    </row>
    <row r="9704" spans="6:16">
      <c r="F9704" s="63"/>
      <c r="G9704" s="62"/>
      <c r="I9704" s="61"/>
      <c r="K9704" s="62"/>
      <c r="L9704" s="62"/>
      <c r="P9704" s="61"/>
    </row>
    <row r="9705" spans="6:16">
      <c r="F9705" s="63"/>
      <c r="G9705" s="62"/>
      <c r="I9705" s="61"/>
      <c r="K9705" s="62"/>
      <c r="L9705" s="62"/>
      <c r="P9705" s="61"/>
    </row>
    <row r="9706" spans="6:16">
      <c r="F9706" s="63"/>
      <c r="G9706" s="62"/>
      <c r="I9706" s="61"/>
      <c r="K9706" s="62"/>
      <c r="L9706" s="62"/>
      <c r="P9706" s="61"/>
    </row>
    <row r="9707" spans="6:16">
      <c r="F9707" s="63"/>
      <c r="G9707" s="62"/>
      <c r="I9707" s="61"/>
      <c r="K9707" s="62"/>
      <c r="L9707" s="62"/>
      <c r="P9707" s="61"/>
    </row>
    <row r="9708" spans="6:16">
      <c r="F9708" s="63"/>
      <c r="G9708" s="62"/>
      <c r="I9708" s="61"/>
      <c r="K9708" s="62"/>
      <c r="L9708" s="62"/>
      <c r="P9708" s="61"/>
    </row>
    <row r="9709" spans="6:16">
      <c r="F9709" s="63"/>
      <c r="G9709" s="62"/>
      <c r="I9709" s="61"/>
      <c r="K9709" s="62"/>
      <c r="L9709" s="62"/>
      <c r="P9709" s="61"/>
    </row>
    <row r="9710" spans="6:16">
      <c r="F9710" s="63"/>
      <c r="G9710" s="62"/>
      <c r="I9710" s="61"/>
      <c r="K9710" s="62"/>
      <c r="L9710" s="62"/>
      <c r="P9710" s="61"/>
    </row>
    <row r="9711" spans="6:16">
      <c r="F9711" s="63"/>
      <c r="G9711" s="62"/>
      <c r="I9711" s="61"/>
      <c r="K9711" s="62"/>
      <c r="L9711" s="62"/>
      <c r="P9711" s="61"/>
    </row>
    <row r="9712" spans="6:16">
      <c r="F9712" s="63"/>
      <c r="G9712" s="62"/>
      <c r="I9712" s="61"/>
      <c r="K9712" s="62"/>
      <c r="L9712" s="62"/>
      <c r="P9712" s="61"/>
    </row>
    <row r="9713" spans="6:16">
      <c r="F9713" s="63"/>
      <c r="G9713" s="62"/>
      <c r="I9713" s="61"/>
      <c r="K9713" s="62"/>
      <c r="L9713" s="62"/>
      <c r="P9713" s="61"/>
    </row>
    <row r="9714" spans="6:16">
      <c r="F9714" s="63"/>
      <c r="G9714" s="62"/>
      <c r="I9714" s="61"/>
      <c r="K9714" s="62"/>
      <c r="L9714" s="62"/>
      <c r="P9714" s="61"/>
    </row>
    <row r="9715" spans="6:16">
      <c r="F9715" s="63"/>
      <c r="G9715" s="62"/>
      <c r="I9715" s="61"/>
      <c r="K9715" s="62"/>
      <c r="L9715" s="62"/>
      <c r="P9715" s="61"/>
    </row>
    <row r="9716" spans="6:16">
      <c r="F9716" s="63"/>
      <c r="G9716" s="62"/>
      <c r="I9716" s="61"/>
      <c r="K9716" s="62"/>
      <c r="L9716" s="62"/>
      <c r="P9716" s="61"/>
    </row>
    <row r="9717" spans="6:16">
      <c r="F9717" s="63"/>
      <c r="G9717" s="62"/>
      <c r="I9717" s="61"/>
      <c r="K9717" s="62"/>
      <c r="L9717" s="62"/>
      <c r="P9717" s="61"/>
    </row>
    <row r="9718" spans="6:16">
      <c r="F9718" s="63"/>
      <c r="G9718" s="62"/>
      <c r="I9718" s="61"/>
      <c r="K9718" s="62"/>
      <c r="L9718" s="62"/>
      <c r="P9718" s="61"/>
    </row>
    <row r="9719" spans="6:16">
      <c r="F9719" s="63"/>
      <c r="G9719" s="62"/>
      <c r="I9719" s="61"/>
      <c r="K9719" s="62"/>
      <c r="L9719" s="62"/>
      <c r="P9719" s="61"/>
    </row>
    <row r="9720" spans="6:16">
      <c r="F9720" s="63"/>
      <c r="G9720" s="62"/>
      <c r="I9720" s="61"/>
      <c r="K9720" s="62"/>
      <c r="L9720" s="62"/>
      <c r="P9720" s="61"/>
    </row>
    <row r="9721" spans="6:16">
      <c r="F9721" s="63"/>
      <c r="G9721" s="62"/>
      <c r="I9721" s="61"/>
      <c r="K9721" s="62"/>
      <c r="L9721" s="62"/>
      <c r="P9721" s="61"/>
    </row>
    <row r="9722" spans="6:16">
      <c r="F9722" s="63"/>
      <c r="G9722" s="62"/>
      <c r="I9722" s="61"/>
      <c r="K9722" s="62"/>
      <c r="L9722" s="62"/>
      <c r="P9722" s="61"/>
    </row>
    <row r="9723" spans="6:16">
      <c r="F9723" s="63"/>
      <c r="G9723" s="62"/>
      <c r="I9723" s="61"/>
      <c r="K9723" s="62"/>
      <c r="L9723" s="62"/>
      <c r="P9723" s="61"/>
    </row>
    <row r="9724" spans="6:16">
      <c r="F9724" s="63"/>
      <c r="G9724" s="62"/>
      <c r="I9724" s="61"/>
      <c r="K9724" s="62"/>
      <c r="L9724" s="62"/>
      <c r="P9724" s="61"/>
    </row>
    <row r="9725" spans="6:16">
      <c r="F9725" s="63"/>
      <c r="G9725" s="62"/>
      <c r="I9725" s="61"/>
      <c r="K9725" s="62"/>
      <c r="L9725" s="62"/>
      <c r="P9725" s="61"/>
    </row>
    <row r="9726" spans="6:16">
      <c r="F9726" s="63"/>
      <c r="G9726" s="62"/>
      <c r="I9726" s="61"/>
      <c r="K9726" s="62"/>
      <c r="L9726" s="62"/>
      <c r="P9726" s="61"/>
    </row>
    <row r="9727" spans="6:16">
      <c r="F9727" s="63"/>
      <c r="G9727" s="62"/>
      <c r="I9727" s="61"/>
      <c r="K9727" s="62"/>
      <c r="L9727" s="62"/>
      <c r="P9727" s="61"/>
    </row>
    <row r="9728" spans="6:16">
      <c r="F9728" s="63"/>
      <c r="G9728" s="62"/>
      <c r="I9728" s="61"/>
      <c r="K9728" s="62"/>
      <c r="L9728" s="62"/>
      <c r="P9728" s="61"/>
    </row>
    <row r="9729" spans="6:16">
      <c r="F9729" s="63"/>
      <c r="G9729" s="62"/>
      <c r="I9729" s="61"/>
      <c r="K9729" s="62"/>
      <c r="L9729" s="62"/>
      <c r="P9729" s="61"/>
    </row>
    <row r="9730" spans="6:16">
      <c r="F9730" s="63"/>
      <c r="G9730" s="62"/>
      <c r="I9730" s="61"/>
      <c r="K9730" s="62"/>
      <c r="L9730" s="62"/>
      <c r="P9730" s="61"/>
    </row>
    <row r="9731" spans="6:16">
      <c r="F9731" s="63"/>
      <c r="G9731" s="62"/>
      <c r="I9731" s="61"/>
      <c r="K9731" s="62"/>
      <c r="L9731" s="62"/>
      <c r="P9731" s="61"/>
    </row>
    <row r="9732" spans="6:16">
      <c r="F9732" s="63"/>
      <c r="G9732" s="62"/>
      <c r="I9732" s="61"/>
      <c r="K9732" s="62"/>
      <c r="L9732" s="62"/>
      <c r="P9732" s="61"/>
    </row>
    <row r="9733" spans="6:16">
      <c r="F9733" s="63"/>
      <c r="G9733" s="62"/>
      <c r="I9733" s="61"/>
      <c r="K9733" s="62"/>
      <c r="L9733" s="62"/>
      <c r="P9733" s="61"/>
    </row>
    <row r="9734" spans="6:16">
      <c r="F9734" s="63"/>
      <c r="G9734" s="62"/>
      <c r="I9734" s="61"/>
      <c r="K9734" s="62"/>
      <c r="L9734" s="62"/>
      <c r="P9734" s="61"/>
    </row>
    <row r="9735" spans="6:16">
      <c r="F9735" s="63"/>
      <c r="G9735" s="62"/>
      <c r="I9735" s="61"/>
      <c r="K9735" s="62"/>
      <c r="L9735" s="62"/>
      <c r="P9735" s="61"/>
    </row>
    <row r="9736" spans="6:16">
      <c r="F9736" s="63"/>
      <c r="G9736" s="62"/>
      <c r="I9736" s="61"/>
      <c r="K9736" s="62"/>
      <c r="L9736" s="62"/>
      <c r="P9736" s="61"/>
    </row>
    <row r="9737" spans="6:16">
      <c r="F9737" s="63"/>
      <c r="G9737" s="62"/>
      <c r="I9737" s="61"/>
      <c r="K9737" s="62"/>
      <c r="L9737" s="62"/>
      <c r="P9737" s="61"/>
    </row>
    <row r="9738" spans="6:16">
      <c r="F9738" s="63"/>
      <c r="G9738" s="62"/>
      <c r="I9738" s="61"/>
      <c r="K9738" s="62"/>
      <c r="L9738" s="62"/>
      <c r="P9738" s="61"/>
    </row>
    <row r="9739" spans="6:16">
      <c r="F9739" s="63"/>
      <c r="G9739" s="62"/>
      <c r="I9739" s="61"/>
      <c r="K9739" s="62"/>
      <c r="L9739" s="62"/>
      <c r="P9739" s="61"/>
    </row>
    <row r="9740" spans="6:16">
      <c r="F9740" s="63"/>
      <c r="G9740" s="62"/>
      <c r="I9740" s="61"/>
      <c r="K9740" s="62"/>
      <c r="L9740" s="62"/>
      <c r="P9740" s="61"/>
    </row>
    <row r="9741" spans="6:16">
      <c r="F9741" s="63"/>
      <c r="G9741" s="62"/>
      <c r="I9741" s="61"/>
      <c r="K9741" s="62"/>
      <c r="L9741" s="62"/>
      <c r="P9741" s="61"/>
    </row>
    <row r="9742" spans="6:16">
      <c r="F9742" s="63"/>
      <c r="G9742" s="62"/>
      <c r="I9742" s="61"/>
      <c r="K9742" s="62"/>
      <c r="L9742" s="62"/>
      <c r="P9742" s="61"/>
    </row>
    <row r="9743" spans="6:16">
      <c r="F9743" s="63"/>
      <c r="G9743" s="62"/>
      <c r="I9743" s="61"/>
      <c r="K9743" s="62"/>
      <c r="L9743" s="62"/>
      <c r="P9743" s="61"/>
    </row>
    <row r="9744" spans="6:16">
      <c r="F9744" s="63"/>
      <c r="G9744" s="62"/>
      <c r="I9744" s="61"/>
      <c r="K9744" s="62"/>
      <c r="L9744" s="62"/>
      <c r="P9744" s="61"/>
    </row>
    <row r="9745" spans="6:16">
      <c r="F9745" s="63"/>
      <c r="G9745" s="62"/>
      <c r="I9745" s="61"/>
      <c r="K9745" s="62"/>
      <c r="L9745" s="62"/>
      <c r="P9745" s="61"/>
    </row>
    <row r="9746" spans="6:16">
      <c r="F9746" s="63"/>
      <c r="G9746" s="62"/>
      <c r="I9746" s="61"/>
      <c r="K9746" s="62"/>
      <c r="L9746" s="62"/>
      <c r="P9746" s="61"/>
    </row>
    <row r="9747" spans="6:16">
      <c r="F9747" s="63"/>
      <c r="G9747" s="62"/>
      <c r="I9747" s="61"/>
      <c r="K9747" s="62"/>
      <c r="L9747" s="62"/>
      <c r="P9747" s="61"/>
    </row>
    <row r="9748" spans="6:16">
      <c r="F9748" s="63"/>
      <c r="G9748" s="62"/>
      <c r="I9748" s="61"/>
      <c r="K9748" s="62"/>
      <c r="L9748" s="62"/>
      <c r="P9748" s="61"/>
    </row>
    <row r="9749" spans="6:16">
      <c r="F9749" s="63"/>
      <c r="G9749" s="62"/>
      <c r="I9749" s="61"/>
      <c r="K9749" s="62"/>
      <c r="L9749" s="62"/>
      <c r="P9749" s="61"/>
    </row>
    <row r="9750" spans="6:16">
      <c r="F9750" s="63"/>
      <c r="G9750" s="62"/>
      <c r="I9750" s="61"/>
      <c r="K9750" s="62"/>
      <c r="L9750" s="62"/>
      <c r="P9750" s="61"/>
    </row>
    <row r="9751" spans="6:16">
      <c r="F9751" s="63"/>
      <c r="G9751" s="62"/>
      <c r="I9751" s="61"/>
      <c r="K9751" s="62"/>
      <c r="L9751" s="62"/>
      <c r="P9751" s="61"/>
    </row>
    <row r="9752" spans="6:16">
      <c r="F9752" s="63"/>
      <c r="G9752" s="62"/>
      <c r="I9752" s="61"/>
      <c r="K9752" s="62"/>
      <c r="L9752" s="62"/>
      <c r="P9752" s="61"/>
    </row>
    <row r="9753" spans="6:16">
      <c r="F9753" s="63"/>
      <c r="G9753" s="62"/>
      <c r="I9753" s="61"/>
      <c r="K9753" s="62"/>
      <c r="L9753" s="62"/>
      <c r="P9753" s="61"/>
    </row>
    <row r="9754" spans="6:16">
      <c r="F9754" s="63"/>
      <c r="G9754" s="62"/>
      <c r="I9754" s="61"/>
      <c r="K9754" s="62"/>
      <c r="L9754" s="62"/>
      <c r="P9754" s="61"/>
    </row>
    <row r="9755" spans="6:16">
      <c r="F9755" s="63"/>
      <c r="G9755" s="62"/>
      <c r="I9755" s="61"/>
      <c r="K9755" s="62"/>
      <c r="L9755" s="62"/>
      <c r="P9755" s="61"/>
    </row>
    <row r="9756" spans="6:16">
      <c r="F9756" s="63"/>
      <c r="G9756" s="62"/>
      <c r="I9756" s="61"/>
      <c r="K9756" s="62"/>
      <c r="L9756" s="62"/>
      <c r="P9756" s="61"/>
    </row>
    <row r="9757" spans="6:16">
      <c r="F9757" s="63"/>
      <c r="G9757" s="62"/>
      <c r="I9757" s="61"/>
      <c r="K9757" s="62"/>
      <c r="L9757" s="62"/>
      <c r="P9757" s="61"/>
    </row>
    <row r="9758" spans="6:16">
      <c r="F9758" s="63"/>
      <c r="G9758" s="62"/>
      <c r="I9758" s="61"/>
      <c r="K9758" s="62"/>
      <c r="L9758" s="62"/>
      <c r="P9758" s="61"/>
    </row>
    <row r="9759" spans="6:16">
      <c r="F9759" s="63"/>
      <c r="G9759" s="62"/>
      <c r="I9759" s="61"/>
      <c r="K9759" s="62"/>
      <c r="L9759" s="62"/>
      <c r="P9759" s="61"/>
    </row>
    <row r="9760" spans="6:16">
      <c r="F9760" s="63"/>
      <c r="G9760" s="62"/>
      <c r="I9760" s="61"/>
      <c r="K9760" s="62"/>
      <c r="L9760" s="62"/>
      <c r="P9760" s="61"/>
    </row>
    <row r="9761" spans="6:16">
      <c r="F9761" s="63"/>
      <c r="G9761" s="62"/>
      <c r="I9761" s="61"/>
      <c r="K9761" s="62"/>
      <c r="L9761" s="62"/>
      <c r="P9761" s="61"/>
    </row>
    <row r="9762" spans="6:16">
      <c r="F9762" s="63"/>
      <c r="G9762" s="62"/>
      <c r="I9762" s="61"/>
      <c r="K9762" s="62"/>
      <c r="L9762" s="62"/>
      <c r="P9762" s="61"/>
    </row>
    <row r="9763" spans="6:16">
      <c r="F9763" s="63"/>
      <c r="G9763" s="62"/>
      <c r="I9763" s="61"/>
      <c r="K9763" s="62"/>
      <c r="L9763" s="62"/>
      <c r="P9763" s="61"/>
    </row>
    <row r="9764" spans="6:16">
      <c r="F9764" s="63"/>
      <c r="G9764" s="62"/>
      <c r="I9764" s="61"/>
      <c r="K9764" s="62"/>
      <c r="L9764" s="62"/>
      <c r="P9764" s="61"/>
    </row>
    <row r="9765" spans="6:16">
      <c r="F9765" s="63"/>
      <c r="G9765" s="62"/>
      <c r="I9765" s="61"/>
      <c r="K9765" s="62"/>
      <c r="L9765" s="62"/>
      <c r="P9765" s="61"/>
    </row>
    <row r="9766" spans="6:16">
      <c r="F9766" s="63"/>
      <c r="G9766" s="62"/>
      <c r="I9766" s="61"/>
      <c r="K9766" s="62"/>
      <c r="L9766" s="62"/>
      <c r="P9766" s="61"/>
    </row>
    <row r="9767" spans="6:16">
      <c r="F9767" s="63"/>
      <c r="G9767" s="62"/>
      <c r="I9767" s="61"/>
      <c r="K9767" s="62"/>
      <c r="L9767" s="62"/>
      <c r="P9767" s="61"/>
    </row>
    <row r="9768" spans="6:16">
      <c r="F9768" s="63"/>
      <c r="G9768" s="62"/>
      <c r="I9768" s="61"/>
      <c r="K9768" s="62"/>
      <c r="L9768" s="62"/>
      <c r="P9768" s="61"/>
    </row>
    <row r="9769" spans="6:16">
      <c r="F9769" s="63"/>
      <c r="G9769" s="62"/>
      <c r="I9769" s="61"/>
      <c r="K9769" s="62"/>
      <c r="L9769" s="62"/>
      <c r="P9769" s="61"/>
    </row>
    <row r="9770" spans="6:16">
      <c r="F9770" s="63"/>
      <c r="G9770" s="62"/>
      <c r="I9770" s="61"/>
      <c r="K9770" s="62"/>
      <c r="L9770" s="62"/>
      <c r="P9770" s="61"/>
    </row>
    <row r="9771" spans="6:16">
      <c r="F9771" s="63"/>
      <c r="G9771" s="62"/>
      <c r="I9771" s="61"/>
      <c r="K9771" s="62"/>
      <c r="L9771" s="62"/>
      <c r="P9771" s="61"/>
    </row>
    <row r="9772" spans="6:16">
      <c r="F9772" s="63"/>
      <c r="G9772" s="62"/>
      <c r="I9772" s="61"/>
      <c r="K9772" s="62"/>
      <c r="L9772" s="62"/>
      <c r="P9772" s="61"/>
    </row>
    <row r="9773" spans="6:16">
      <c r="F9773" s="63"/>
      <c r="G9773" s="62"/>
      <c r="I9773" s="61"/>
      <c r="K9773" s="62"/>
      <c r="L9773" s="62"/>
      <c r="P9773" s="61"/>
    </row>
    <row r="9774" spans="6:16">
      <c r="F9774" s="63"/>
      <c r="G9774" s="62"/>
      <c r="I9774" s="61"/>
      <c r="K9774" s="62"/>
      <c r="L9774" s="62"/>
      <c r="P9774" s="61"/>
    </row>
    <row r="9775" spans="6:16">
      <c r="F9775" s="63"/>
      <c r="G9775" s="62"/>
      <c r="I9775" s="61"/>
      <c r="K9775" s="62"/>
      <c r="L9775" s="62"/>
      <c r="P9775" s="61"/>
    </row>
    <row r="9776" spans="6:16">
      <c r="F9776" s="63"/>
      <c r="G9776" s="62"/>
      <c r="I9776" s="61"/>
      <c r="K9776" s="62"/>
      <c r="L9776" s="62"/>
      <c r="P9776" s="61"/>
    </row>
    <row r="9777" spans="6:16">
      <c r="F9777" s="63"/>
      <c r="G9777" s="62"/>
      <c r="I9777" s="61"/>
      <c r="K9777" s="62"/>
      <c r="L9777" s="62"/>
      <c r="P9777" s="61"/>
    </row>
    <row r="9778" spans="6:16">
      <c r="F9778" s="63"/>
      <c r="G9778" s="62"/>
      <c r="I9778" s="61"/>
      <c r="K9778" s="62"/>
      <c r="L9778" s="62"/>
      <c r="P9778" s="61"/>
    </row>
    <row r="9779" spans="6:16">
      <c r="F9779" s="63"/>
      <c r="G9779" s="62"/>
      <c r="I9779" s="61"/>
      <c r="K9779" s="62"/>
      <c r="L9779" s="62"/>
      <c r="P9779" s="61"/>
    </row>
    <row r="9780" spans="6:16">
      <c r="F9780" s="63"/>
      <c r="G9780" s="62"/>
      <c r="I9780" s="61"/>
      <c r="K9780" s="62"/>
      <c r="L9780" s="62"/>
      <c r="P9780" s="61"/>
    </row>
    <row r="9781" spans="6:16">
      <c r="F9781" s="63"/>
      <c r="G9781" s="62"/>
      <c r="I9781" s="61"/>
      <c r="K9781" s="62"/>
      <c r="L9781" s="62"/>
      <c r="P9781" s="61"/>
    </row>
    <row r="9782" spans="6:16">
      <c r="F9782" s="63"/>
      <c r="G9782" s="62"/>
      <c r="I9782" s="61"/>
      <c r="K9782" s="62"/>
      <c r="L9782" s="62"/>
      <c r="P9782" s="61"/>
    </row>
    <row r="9783" spans="6:16">
      <c r="F9783" s="63"/>
      <c r="G9783" s="62"/>
      <c r="I9783" s="61"/>
      <c r="K9783" s="62"/>
      <c r="L9783" s="62"/>
      <c r="P9783" s="61"/>
    </row>
    <row r="9784" spans="6:16">
      <c r="F9784" s="63"/>
      <c r="G9784" s="62"/>
      <c r="I9784" s="61"/>
      <c r="K9784" s="62"/>
      <c r="L9784" s="62"/>
      <c r="P9784" s="61"/>
    </row>
    <row r="9785" spans="6:16">
      <c r="F9785" s="63"/>
      <c r="G9785" s="62"/>
      <c r="I9785" s="61"/>
      <c r="K9785" s="62"/>
      <c r="L9785" s="62"/>
      <c r="P9785" s="61"/>
    </row>
    <row r="9786" spans="6:16">
      <c r="F9786" s="63"/>
      <c r="G9786" s="62"/>
      <c r="I9786" s="61"/>
      <c r="K9786" s="62"/>
      <c r="L9786" s="62"/>
      <c r="P9786" s="61"/>
    </row>
    <row r="9787" spans="6:16">
      <c r="F9787" s="63"/>
      <c r="G9787" s="62"/>
      <c r="I9787" s="61"/>
      <c r="K9787" s="62"/>
      <c r="L9787" s="62"/>
      <c r="P9787" s="61"/>
    </row>
    <row r="9788" spans="6:16">
      <c r="F9788" s="63"/>
      <c r="G9788" s="62"/>
      <c r="I9788" s="61"/>
      <c r="K9788" s="62"/>
      <c r="L9788" s="62"/>
      <c r="P9788" s="61"/>
    </row>
    <row r="9789" spans="6:16">
      <c r="F9789" s="63"/>
      <c r="G9789" s="62"/>
      <c r="I9789" s="61"/>
      <c r="K9789" s="62"/>
      <c r="L9789" s="62"/>
      <c r="P9789" s="61"/>
    </row>
    <row r="9790" spans="6:16">
      <c r="F9790" s="63"/>
      <c r="G9790" s="62"/>
      <c r="I9790" s="61"/>
      <c r="K9790" s="62"/>
      <c r="L9790" s="62"/>
      <c r="P9790" s="61"/>
    </row>
    <row r="9791" spans="6:16">
      <c r="F9791" s="63"/>
      <c r="G9791" s="62"/>
      <c r="I9791" s="61"/>
      <c r="K9791" s="62"/>
      <c r="L9791" s="62"/>
      <c r="P9791" s="61"/>
    </row>
    <row r="9792" spans="6:16">
      <c r="F9792" s="63"/>
      <c r="G9792" s="62"/>
      <c r="I9792" s="61"/>
      <c r="K9792" s="62"/>
      <c r="L9792" s="62"/>
      <c r="P9792" s="61"/>
    </row>
    <row r="9793" spans="6:16">
      <c r="F9793" s="63"/>
      <c r="G9793" s="62"/>
      <c r="I9793" s="61"/>
      <c r="K9793" s="62"/>
      <c r="L9793" s="62"/>
      <c r="P9793" s="61"/>
    </row>
    <row r="9794" spans="6:16">
      <c r="F9794" s="63"/>
      <c r="G9794" s="62"/>
      <c r="I9794" s="61"/>
      <c r="K9794" s="62"/>
      <c r="L9794" s="62"/>
      <c r="P9794" s="61"/>
    </row>
    <row r="9795" spans="6:16">
      <c r="F9795" s="63"/>
      <c r="G9795" s="62"/>
      <c r="I9795" s="61"/>
      <c r="K9795" s="62"/>
      <c r="L9795" s="62"/>
      <c r="P9795" s="61"/>
    </row>
    <row r="9796" spans="6:16">
      <c r="F9796" s="63"/>
      <c r="G9796" s="62"/>
      <c r="I9796" s="61"/>
      <c r="K9796" s="62"/>
      <c r="L9796" s="62"/>
      <c r="P9796" s="61"/>
    </row>
    <row r="9797" spans="6:16">
      <c r="F9797" s="63"/>
      <c r="G9797" s="62"/>
      <c r="I9797" s="61"/>
      <c r="K9797" s="62"/>
      <c r="L9797" s="62"/>
      <c r="P9797" s="61"/>
    </row>
    <row r="9798" spans="6:16">
      <c r="F9798" s="63"/>
      <c r="G9798" s="62"/>
      <c r="I9798" s="61"/>
      <c r="K9798" s="62"/>
      <c r="L9798" s="62"/>
      <c r="P9798" s="61"/>
    </row>
    <row r="9799" spans="6:16">
      <c r="F9799" s="63"/>
      <c r="G9799" s="62"/>
      <c r="I9799" s="61"/>
      <c r="K9799" s="62"/>
      <c r="L9799" s="62"/>
      <c r="P9799" s="61"/>
    </row>
    <row r="9800" spans="6:16">
      <c r="F9800" s="63"/>
      <c r="G9800" s="62"/>
      <c r="I9800" s="61"/>
      <c r="K9800" s="62"/>
      <c r="L9800" s="62"/>
      <c r="P9800" s="61"/>
    </row>
    <row r="9801" spans="6:16">
      <c r="F9801" s="63"/>
      <c r="G9801" s="62"/>
      <c r="I9801" s="61"/>
      <c r="K9801" s="62"/>
      <c r="L9801" s="62"/>
      <c r="P9801" s="61"/>
    </row>
    <row r="9802" spans="6:16">
      <c r="F9802" s="63"/>
      <c r="G9802" s="62"/>
      <c r="I9802" s="61"/>
      <c r="K9802" s="62"/>
      <c r="L9802" s="62"/>
      <c r="P9802" s="61"/>
    </row>
    <row r="9803" spans="6:16">
      <c r="F9803" s="63"/>
      <c r="G9803" s="62"/>
      <c r="I9803" s="61"/>
      <c r="K9803" s="62"/>
      <c r="L9803" s="62"/>
      <c r="P9803" s="61"/>
    </row>
    <row r="9804" spans="6:16">
      <c r="F9804" s="63"/>
      <c r="G9804" s="62"/>
      <c r="I9804" s="61"/>
      <c r="K9804" s="62"/>
      <c r="L9804" s="62"/>
      <c r="P9804" s="61"/>
    </row>
    <row r="9805" spans="6:16">
      <c r="F9805" s="63"/>
      <c r="G9805" s="62"/>
      <c r="I9805" s="61"/>
      <c r="K9805" s="62"/>
      <c r="L9805" s="62"/>
      <c r="P9805" s="61"/>
    </row>
    <row r="9806" spans="6:16">
      <c r="F9806" s="63"/>
      <c r="G9806" s="62"/>
      <c r="I9806" s="61"/>
      <c r="K9806" s="62"/>
      <c r="L9806" s="62"/>
      <c r="P9806" s="61"/>
    </row>
    <row r="9807" spans="6:16">
      <c r="F9807" s="63"/>
      <c r="G9807" s="62"/>
      <c r="I9807" s="61"/>
      <c r="K9807" s="62"/>
      <c r="L9807" s="62"/>
      <c r="P9807" s="61"/>
    </row>
    <row r="9808" spans="6:16">
      <c r="F9808" s="63"/>
      <c r="G9808" s="62"/>
      <c r="I9808" s="61"/>
      <c r="K9808" s="62"/>
      <c r="L9808" s="62"/>
      <c r="P9808" s="61"/>
    </row>
    <row r="9809" spans="6:16">
      <c r="F9809" s="63"/>
      <c r="G9809" s="62"/>
      <c r="I9809" s="61"/>
      <c r="K9809" s="62"/>
      <c r="L9809" s="62"/>
      <c r="P9809" s="61"/>
    </row>
    <row r="9810" spans="6:16">
      <c r="F9810" s="63"/>
      <c r="G9810" s="62"/>
      <c r="I9810" s="61"/>
      <c r="K9810" s="62"/>
      <c r="L9810" s="62"/>
      <c r="P9810" s="61"/>
    </row>
    <row r="9811" spans="6:16">
      <c r="F9811" s="63"/>
      <c r="G9811" s="62"/>
      <c r="I9811" s="61"/>
      <c r="K9811" s="62"/>
      <c r="L9811" s="62"/>
      <c r="P9811" s="61"/>
    </row>
    <row r="9812" spans="6:16">
      <c r="F9812" s="63"/>
      <c r="G9812" s="62"/>
      <c r="I9812" s="61"/>
      <c r="K9812" s="62"/>
      <c r="L9812" s="62"/>
      <c r="P9812" s="61"/>
    </row>
    <row r="9813" spans="6:16">
      <c r="F9813" s="63"/>
      <c r="G9813" s="62"/>
      <c r="I9813" s="61"/>
      <c r="K9813" s="62"/>
      <c r="L9813" s="62"/>
      <c r="P9813" s="61"/>
    </row>
    <row r="9814" spans="6:16">
      <c r="F9814" s="63"/>
      <c r="G9814" s="62"/>
      <c r="I9814" s="61"/>
      <c r="K9814" s="62"/>
      <c r="L9814" s="62"/>
      <c r="P9814" s="61"/>
    </row>
    <row r="9815" spans="6:16">
      <c r="F9815" s="63"/>
      <c r="G9815" s="62"/>
      <c r="I9815" s="61"/>
      <c r="K9815" s="62"/>
      <c r="L9815" s="62"/>
      <c r="P9815" s="61"/>
    </row>
    <row r="9816" spans="6:16">
      <c r="F9816" s="63"/>
      <c r="G9816" s="62"/>
      <c r="I9816" s="61"/>
      <c r="K9816" s="62"/>
      <c r="L9816" s="62"/>
      <c r="P9816" s="61"/>
    </row>
    <row r="9817" spans="6:16">
      <c r="F9817" s="63"/>
      <c r="G9817" s="62"/>
      <c r="I9817" s="61"/>
      <c r="K9817" s="62"/>
      <c r="L9817" s="62"/>
      <c r="P9817" s="61"/>
    </row>
    <row r="9818" spans="6:16">
      <c r="F9818" s="63"/>
      <c r="G9818" s="62"/>
      <c r="I9818" s="61"/>
      <c r="K9818" s="62"/>
      <c r="L9818" s="62"/>
      <c r="P9818" s="61"/>
    </row>
    <row r="9819" spans="6:16">
      <c r="F9819" s="63"/>
      <c r="G9819" s="62"/>
      <c r="I9819" s="61"/>
      <c r="K9819" s="62"/>
      <c r="L9819" s="62"/>
      <c r="P9819" s="61"/>
    </row>
    <row r="9820" spans="6:16">
      <c r="F9820" s="63"/>
      <c r="G9820" s="62"/>
      <c r="I9820" s="61"/>
      <c r="K9820" s="62"/>
      <c r="L9820" s="62"/>
      <c r="P9820" s="61"/>
    </row>
    <row r="9821" spans="6:16">
      <c r="F9821" s="63"/>
      <c r="G9821" s="62"/>
      <c r="I9821" s="61"/>
      <c r="K9821" s="62"/>
      <c r="L9821" s="62"/>
      <c r="P9821" s="61"/>
    </row>
    <row r="9822" spans="6:16">
      <c r="F9822" s="63"/>
      <c r="G9822" s="62"/>
      <c r="I9822" s="61"/>
      <c r="K9822" s="62"/>
      <c r="L9822" s="62"/>
      <c r="P9822" s="61"/>
    </row>
    <row r="9823" spans="6:16">
      <c r="F9823" s="63"/>
      <c r="G9823" s="62"/>
      <c r="I9823" s="61"/>
      <c r="K9823" s="62"/>
      <c r="L9823" s="62"/>
      <c r="P9823" s="61"/>
    </row>
    <row r="9824" spans="6:16">
      <c r="F9824" s="63"/>
      <c r="G9824" s="62"/>
      <c r="I9824" s="61"/>
      <c r="K9824" s="62"/>
      <c r="L9824" s="62"/>
      <c r="P9824" s="61"/>
    </row>
    <row r="9825" spans="6:16">
      <c r="F9825" s="63"/>
      <c r="G9825" s="62"/>
      <c r="I9825" s="61"/>
      <c r="K9825" s="62"/>
      <c r="L9825" s="62"/>
      <c r="P9825" s="61"/>
    </row>
    <row r="9826" spans="6:16">
      <c r="F9826" s="63"/>
      <c r="G9826" s="62"/>
      <c r="I9826" s="61"/>
      <c r="K9826" s="62"/>
      <c r="L9826" s="62"/>
      <c r="P9826" s="61"/>
    </row>
    <row r="9827" spans="6:16">
      <c r="F9827" s="63"/>
      <c r="G9827" s="62"/>
      <c r="I9827" s="61"/>
      <c r="K9827" s="62"/>
      <c r="L9827" s="62"/>
      <c r="P9827" s="61"/>
    </row>
    <row r="9828" spans="6:16">
      <c r="F9828" s="63"/>
      <c r="G9828" s="62"/>
      <c r="I9828" s="61"/>
      <c r="K9828" s="62"/>
      <c r="L9828" s="62"/>
      <c r="P9828" s="61"/>
    </row>
    <row r="9829" spans="6:16">
      <c r="F9829" s="63"/>
      <c r="G9829" s="62"/>
      <c r="I9829" s="61"/>
      <c r="K9829" s="62"/>
      <c r="L9829" s="62"/>
      <c r="P9829" s="61"/>
    </row>
    <row r="9830" spans="6:16">
      <c r="F9830" s="63"/>
      <c r="G9830" s="62"/>
      <c r="I9830" s="61"/>
      <c r="K9830" s="62"/>
      <c r="L9830" s="62"/>
      <c r="P9830" s="61"/>
    </row>
    <row r="9831" spans="6:16">
      <c r="F9831" s="63"/>
      <c r="G9831" s="62"/>
      <c r="I9831" s="61"/>
      <c r="K9831" s="62"/>
      <c r="L9831" s="62"/>
      <c r="P9831" s="61"/>
    </row>
    <row r="9832" spans="6:16">
      <c r="F9832" s="63"/>
      <c r="G9832" s="62"/>
      <c r="I9832" s="61"/>
      <c r="K9832" s="62"/>
      <c r="L9832" s="62"/>
      <c r="P9832" s="61"/>
    </row>
    <row r="9833" spans="6:16">
      <c r="F9833" s="63"/>
      <c r="G9833" s="62"/>
      <c r="I9833" s="61"/>
      <c r="K9833" s="62"/>
      <c r="L9833" s="62"/>
      <c r="P9833" s="61"/>
    </row>
    <row r="9834" spans="6:16">
      <c r="F9834" s="63"/>
      <c r="G9834" s="62"/>
      <c r="I9834" s="61"/>
      <c r="K9834" s="62"/>
      <c r="L9834" s="62"/>
      <c r="P9834" s="61"/>
    </row>
    <row r="9835" spans="6:16">
      <c r="F9835" s="63"/>
      <c r="G9835" s="62"/>
      <c r="I9835" s="61"/>
      <c r="K9835" s="62"/>
      <c r="L9835" s="62"/>
      <c r="P9835" s="61"/>
    </row>
    <row r="9836" spans="6:16">
      <c r="F9836" s="63"/>
      <c r="G9836" s="62"/>
      <c r="I9836" s="61"/>
      <c r="K9836" s="62"/>
      <c r="L9836" s="62"/>
      <c r="P9836" s="61"/>
    </row>
    <row r="9837" spans="6:16">
      <c r="F9837" s="63"/>
      <c r="G9837" s="62"/>
      <c r="I9837" s="61"/>
      <c r="K9837" s="62"/>
      <c r="L9837" s="62"/>
      <c r="P9837" s="61"/>
    </row>
    <row r="9838" spans="6:16">
      <c r="F9838" s="63"/>
      <c r="G9838" s="62"/>
      <c r="I9838" s="61"/>
      <c r="K9838" s="62"/>
      <c r="L9838" s="62"/>
      <c r="P9838" s="61"/>
    </row>
    <row r="9839" spans="6:16">
      <c r="F9839" s="63"/>
      <c r="G9839" s="62"/>
      <c r="I9839" s="61"/>
      <c r="K9839" s="62"/>
      <c r="L9839" s="62"/>
      <c r="P9839" s="61"/>
    </row>
    <row r="9840" spans="6:16">
      <c r="F9840" s="63"/>
      <c r="G9840" s="62"/>
      <c r="I9840" s="61"/>
      <c r="K9840" s="62"/>
      <c r="L9840" s="62"/>
      <c r="P9840" s="61"/>
    </row>
    <row r="9841" spans="6:16">
      <c r="F9841" s="63"/>
      <c r="G9841" s="62"/>
      <c r="I9841" s="61"/>
      <c r="K9841" s="62"/>
      <c r="L9841" s="62"/>
      <c r="P9841" s="61"/>
    </row>
    <row r="9842" spans="6:16">
      <c r="F9842" s="63"/>
      <c r="G9842" s="62"/>
      <c r="I9842" s="61"/>
      <c r="K9842" s="62"/>
      <c r="L9842" s="62"/>
      <c r="P9842" s="61"/>
    </row>
    <row r="9843" spans="6:16">
      <c r="F9843" s="63"/>
      <c r="G9843" s="62"/>
      <c r="I9843" s="61"/>
      <c r="K9843" s="62"/>
      <c r="L9843" s="62"/>
      <c r="P9843" s="61"/>
    </row>
    <row r="9844" spans="6:16">
      <c r="F9844" s="63"/>
      <c r="G9844" s="62"/>
      <c r="I9844" s="61"/>
      <c r="K9844" s="62"/>
      <c r="L9844" s="62"/>
      <c r="P9844" s="61"/>
    </row>
    <row r="9845" spans="6:16">
      <c r="F9845" s="63"/>
      <c r="G9845" s="62"/>
      <c r="I9845" s="61"/>
      <c r="K9845" s="62"/>
      <c r="L9845" s="62"/>
      <c r="P9845" s="61"/>
    </row>
    <row r="9846" spans="6:16">
      <c r="F9846" s="63"/>
      <c r="G9846" s="62"/>
      <c r="I9846" s="61"/>
      <c r="K9846" s="62"/>
      <c r="L9846" s="62"/>
      <c r="P9846" s="61"/>
    </row>
    <row r="9847" spans="6:16">
      <c r="F9847" s="63"/>
      <c r="G9847" s="62"/>
      <c r="I9847" s="61"/>
      <c r="K9847" s="62"/>
      <c r="L9847" s="62"/>
      <c r="P9847" s="61"/>
    </row>
    <row r="9848" spans="6:16">
      <c r="F9848" s="63"/>
      <c r="G9848" s="62"/>
      <c r="I9848" s="61"/>
      <c r="K9848" s="62"/>
      <c r="L9848" s="62"/>
      <c r="P9848" s="61"/>
    </row>
    <row r="9849" spans="6:16">
      <c r="F9849" s="63"/>
      <c r="G9849" s="62"/>
      <c r="I9849" s="61"/>
      <c r="K9849" s="62"/>
      <c r="L9849" s="62"/>
      <c r="P9849" s="61"/>
    </row>
    <row r="9850" spans="6:16">
      <c r="F9850" s="63"/>
      <c r="G9850" s="62"/>
      <c r="I9850" s="61"/>
      <c r="K9850" s="62"/>
      <c r="L9850" s="62"/>
      <c r="P9850" s="61"/>
    </row>
    <row r="9851" spans="6:16">
      <c r="F9851" s="63"/>
      <c r="G9851" s="62"/>
      <c r="I9851" s="61"/>
      <c r="K9851" s="62"/>
      <c r="L9851" s="62"/>
      <c r="P9851" s="61"/>
    </row>
    <row r="9852" spans="6:16">
      <c r="F9852" s="63"/>
      <c r="G9852" s="62"/>
      <c r="I9852" s="61"/>
      <c r="K9852" s="62"/>
      <c r="L9852" s="62"/>
      <c r="P9852" s="61"/>
    </row>
    <row r="9853" spans="6:16">
      <c r="F9853" s="63"/>
      <c r="G9853" s="62"/>
      <c r="I9853" s="61"/>
      <c r="K9853" s="62"/>
      <c r="L9853" s="62"/>
      <c r="P9853" s="61"/>
    </row>
    <row r="9854" spans="6:16">
      <c r="F9854" s="63"/>
      <c r="G9854" s="62"/>
      <c r="I9854" s="61"/>
      <c r="K9854" s="62"/>
      <c r="L9854" s="62"/>
      <c r="P9854" s="61"/>
    </row>
    <row r="9855" spans="6:16">
      <c r="F9855" s="63"/>
      <c r="G9855" s="62"/>
      <c r="I9855" s="61"/>
      <c r="K9855" s="62"/>
      <c r="L9855" s="62"/>
      <c r="P9855" s="61"/>
    </row>
    <row r="9856" spans="6:16">
      <c r="F9856" s="63"/>
      <c r="G9856" s="62"/>
      <c r="I9856" s="61"/>
      <c r="K9856" s="62"/>
      <c r="L9856" s="62"/>
      <c r="P9856" s="61"/>
    </row>
    <row r="9857" spans="6:16">
      <c r="F9857" s="63"/>
      <c r="G9857" s="62"/>
      <c r="I9857" s="61"/>
      <c r="K9857" s="62"/>
      <c r="L9857" s="62"/>
      <c r="P9857" s="61"/>
    </row>
    <row r="9858" spans="6:16">
      <c r="F9858" s="63"/>
      <c r="G9858" s="62"/>
      <c r="I9858" s="61"/>
      <c r="K9858" s="62"/>
      <c r="L9858" s="62"/>
      <c r="P9858" s="61"/>
    </row>
    <row r="9859" spans="6:16">
      <c r="F9859" s="63"/>
      <c r="G9859" s="62"/>
      <c r="I9859" s="61"/>
      <c r="K9859" s="62"/>
      <c r="L9859" s="62"/>
      <c r="P9859" s="61"/>
    </row>
    <row r="9860" spans="6:16">
      <c r="F9860" s="63"/>
      <c r="G9860" s="62"/>
      <c r="I9860" s="61"/>
      <c r="K9860" s="62"/>
      <c r="L9860" s="62"/>
      <c r="P9860" s="61"/>
    </row>
    <row r="9861" spans="6:16">
      <c r="F9861" s="63"/>
      <c r="G9861" s="62"/>
      <c r="I9861" s="61"/>
      <c r="K9861" s="62"/>
      <c r="L9861" s="62"/>
      <c r="P9861" s="61"/>
    </row>
    <row r="9862" spans="6:16">
      <c r="F9862" s="63"/>
      <c r="G9862" s="62"/>
      <c r="I9862" s="61"/>
      <c r="K9862" s="62"/>
      <c r="L9862" s="62"/>
      <c r="P9862" s="61"/>
    </row>
    <row r="9863" spans="6:16">
      <c r="F9863" s="63"/>
      <c r="G9863" s="62"/>
      <c r="I9863" s="61"/>
      <c r="K9863" s="62"/>
      <c r="L9863" s="62"/>
      <c r="P9863" s="61"/>
    </row>
    <row r="9864" spans="6:16">
      <c r="F9864" s="63"/>
      <c r="G9864" s="62"/>
      <c r="I9864" s="61"/>
      <c r="K9864" s="62"/>
      <c r="L9864" s="62"/>
      <c r="P9864" s="61"/>
    </row>
    <row r="9865" spans="6:16">
      <c r="F9865" s="63"/>
      <c r="G9865" s="62"/>
      <c r="I9865" s="61"/>
      <c r="K9865" s="62"/>
      <c r="L9865" s="62"/>
      <c r="P9865" s="61"/>
    </row>
    <row r="9866" spans="6:16">
      <c r="F9866" s="63"/>
      <c r="G9866" s="62"/>
      <c r="I9866" s="61"/>
      <c r="K9866" s="62"/>
      <c r="L9866" s="62"/>
      <c r="P9866" s="61"/>
    </row>
    <row r="9867" spans="6:16">
      <c r="F9867" s="63"/>
      <c r="G9867" s="62"/>
      <c r="I9867" s="61"/>
      <c r="K9867" s="62"/>
      <c r="L9867" s="62"/>
      <c r="P9867" s="61"/>
    </row>
    <row r="9868" spans="6:16">
      <c r="F9868" s="63"/>
      <c r="G9868" s="62"/>
      <c r="I9868" s="61"/>
      <c r="K9868" s="62"/>
      <c r="L9868" s="62"/>
      <c r="P9868" s="61"/>
    </row>
    <row r="9869" spans="6:16">
      <c r="F9869" s="63"/>
      <c r="G9869" s="62"/>
      <c r="I9869" s="61"/>
      <c r="K9869" s="62"/>
      <c r="L9869" s="62"/>
      <c r="P9869" s="61"/>
    </row>
    <row r="9870" spans="6:16">
      <c r="F9870" s="63"/>
      <c r="G9870" s="62"/>
      <c r="I9870" s="61"/>
      <c r="K9870" s="62"/>
      <c r="L9870" s="62"/>
      <c r="P9870" s="61"/>
    </row>
    <row r="9871" spans="6:16">
      <c r="F9871" s="63"/>
      <c r="G9871" s="62"/>
      <c r="I9871" s="61"/>
      <c r="K9871" s="62"/>
      <c r="L9871" s="62"/>
      <c r="P9871" s="61"/>
    </row>
    <row r="9872" spans="6:16">
      <c r="F9872" s="63"/>
      <c r="G9872" s="62"/>
      <c r="I9872" s="61"/>
      <c r="K9872" s="62"/>
      <c r="L9872" s="62"/>
      <c r="P9872" s="61"/>
    </row>
    <row r="9873" spans="6:16">
      <c r="F9873" s="63"/>
      <c r="G9873" s="62"/>
      <c r="I9873" s="61"/>
      <c r="K9873" s="62"/>
      <c r="L9873" s="62"/>
      <c r="P9873" s="61"/>
    </row>
    <row r="9874" spans="6:16">
      <c r="F9874" s="63"/>
      <c r="G9874" s="62"/>
      <c r="I9874" s="61"/>
      <c r="K9874" s="62"/>
      <c r="L9874" s="62"/>
      <c r="P9874" s="61"/>
    </row>
    <row r="9875" spans="6:16">
      <c r="F9875" s="63"/>
      <c r="G9875" s="62"/>
      <c r="I9875" s="61"/>
      <c r="K9875" s="62"/>
      <c r="L9875" s="62"/>
      <c r="P9875" s="61"/>
    </row>
    <row r="9876" spans="6:16">
      <c r="F9876" s="63"/>
      <c r="G9876" s="62"/>
      <c r="I9876" s="61"/>
      <c r="K9876" s="62"/>
      <c r="L9876" s="62"/>
      <c r="P9876" s="61"/>
    </row>
    <row r="9877" spans="6:16">
      <c r="F9877" s="63"/>
      <c r="G9877" s="62"/>
      <c r="I9877" s="61"/>
      <c r="K9877" s="62"/>
      <c r="L9877" s="62"/>
      <c r="P9877" s="61"/>
    </row>
    <row r="9878" spans="6:16">
      <c r="F9878" s="63"/>
      <c r="G9878" s="62"/>
      <c r="I9878" s="61"/>
      <c r="K9878" s="62"/>
      <c r="L9878" s="62"/>
      <c r="P9878" s="61"/>
    </row>
    <row r="9879" spans="6:16">
      <c r="F9879" s="63"/>
      <c r="G9879" s="62"/>
      <c r="I9879" s="61"/>
      <c r="K9879" s="62"/>
      <c r="L9879" s="62"/>
      <c r="P9879" s="61"/>
    </row>
    <row r="9880" spans="6:16">
      <c r="F9880" s="63"/>
      <c r="G9880" s="62"/>
      <c r="I9880" s="61"/>
      <c r="K9880" s="62"/>
      <c r="L9880" s="62"/>
      <c r="P9880" s="61"/>
    </row>
    <row r="9881" spans="6:16">
      <c r="F9881" s="63"/>
      <c r="G9881" s="62"/>
      <c r="I9881" s="61"/>
      <c r="K9881" s="62"/>
      <c r="L9881" s="62"/>
      <c r="P9881" s="61"/>
    </row>
    <row r="9882" spans="6:16">
      <c r="F9882" s="63"/>
      <c r="G9882" s="62"/>
      <c r="I9882" s="61"/>
      <c r="K9882" s="62"/>
      <c r="L9882" s="62"/>
      <c r="P9882" s="61"/>
    </row>
    <row r="9883" spans="6:16">
      <c r="F9883" s="63"/>
      <c r="G9883" s="62"/>
      <c r="I9883" s="61"/>
      <c r="K9883" s="62"/>
      <c r="L9883" s="62"/>
      <c r="P9883" s="61"/>
    </row>
    <row r="9884" spans="6:16">
      <c r="F9884" s="63"/>
      <c r="G9884" s="62"/>
      <c r="I9884" s="61"/>
      <c r="K9884" s="62"/>
      <c r="L9884" s="62"/>
      <c r="P9884" s="61"/>
    </row>
    <row r="9885" spans="6:16">
      <c r="F9885" s="63"/>
      <c r="G9885" s="62"/>
      <c r="I9885" s="61"/>
      <c r="K9885" s="62"/>
      <c r="L9885" s="62"/>
      <c r="P9885" s="61"/>
    </row>
    <row r="9886" spans="6:16">
      <c r="F9886" s="63"/>
      <c r="G9886" s="62"/>
      <c r="I9886" s="61"/>
      <c r="K9886" s="62"/>
      <c r="L9886" s="62"/>
      <c r="P9886" s="61"/>
    </row>
    <row r="9887" spans="6:16">
      <c r="F9887" s="63"/>
      <c r="G9887" s="62"/>
      <c r="I9887" s="61"/>
      <c r="K9887" s="62"/>
      <c r="L9887" s="62"/>
      <c r="P9887" s="61"/>
    </row>
    <row r="9888" spans="6:16">
      <c r="F9888" s="63"/>
      <c r="G9888" s="62"/>
      <c r="I9888" s="61"/>
      <c r="K9888" s="62"/>
      <c r="L9888" s="62"/>
      <c r="P9888" s="61"/>
    </row>
    <row r="9889" spans="6:16">
      <c r="F9889" s="63"/>
      <c r="G9889" s="62"/>
      <c r="I9889" s="61"/>
      <c r="K9889" s="62"/>
      <c r="L9889" s="62"/>
      <c r="P9889" s="61"/>
    </row>
    <row r="9890" spans="6:16">
      <c r="F9890" s="63"/>
      <c r="G9890" s="62"/>
      <c r="I9890" s="61"/>
      <c r="K9890" s="62"/>
      <c r="L9890" s="62"/>
      <c r="P9890" s="61"/>
    </row>
    <row r="9891" spans="6:16">
      <c r="F9891" s="63"/>
      <c r="G9891" s="62"/>
      <c r="I9891" s="61"/>
      <c r="K9891" s="62"/>
      <c r="L9891" s="62"/>
      <c r="P9891" s="61"/>
    </row>
    <row r="9892" spans="6:16">
      <c r="F9892" s="63"/>
      <c r="G9892" s="62"/>
      <c r="I9892" s="61"/>
      <c r="K9892" s="62"/>
      <c r="L9892" s="62"/>
      <c r="P9892" s="61"/>
    </row>
    <row r="9893" spans="6:16">
      <c r="F9893" s="63"/>
      <c r="G9893" s="62"/>
      <c r="I9893" s="61"/>
      <c r="K9893" s="62"/>
      <c r="L9893" s="62"/>
      <c r="P9893" s="61"/>
    </row>
    <row r="9894" spans="6:16">
      <c r="F9894" s="63"/>
      <c r="G9894" s="62"/>
      <c r="I9894" s="61"/>
      <c r="K9894" s="62"/>
      <c r="L9894" s="62"/>
      <c r="P9894" s="61"/>
    </row>
    <row r="9895" spans="6:16">
      <c r="F9895" s="63"/>
      <c r="G9895" s="62"/>
      <c r="I9895" s="61"/>
      <c r="K9895" s="62"/>
      <c r="L9895" s="62"/>
      <c r="P9895" s="61"/>
    </row>
    <row r="9896" spans="6:16">
      <c r="F9896" s="63"/>
      <c r="G9896" s="62"/>
      <c r="I9896" s="61"/>
      <c r="K9896" s="62"/>
      <c r="L9896" s="62"/>
      <c r="P9896" s="61"/>
    </row>
    <row r="9897" spans="6:16">
      <c r="F9897" s="63"/>
      <c r="G9897" s="62"/>
      <c r="I9897" s="61"/>
      <c r="K9897" s="62"/>
      <c r="L9897" s="62"/>
      <c r="P9897" s="61"/>
    </row>
    <row r="9898" spans="6:16">
      <c r="F9898" s="63"/>
      <c r="G9898" s="62"/>
      <c r="I9898" s="61"/>
      <c r="K9898" s="62"/>
      <c r="L9898" s="62"/>
      <c r="P9898" s="61"/>
    </row>
    <row r="9899" spans="6:16">
      <c r="F9899" s="63"/>
      <c r="G9899" s="62"/>
      <c r="I9899" s="61"/>
      <c r="K9899" s="62"/>
      <c r="L9899" s="62"/>
      <c r="P9899" s="61"/>
    </row>
    <row r="9900" spans="6:16">
      <c r="F9900" s="63"/>
      <c r="G9900" s="62"/>
      <c r="I9900" s="61"/>
      <c r="K9900" s="62"/>
      <c r="L9900" s="62"/>
      <c r="P9900" s="61"/>
    </row>
    <row r="9901" spans="6:16">
      <c r="F9901" s="63"/>
      <c r="G9901" s="62"/>
      <c r="I9901" s="61"/>
      <c r="K9901" s="62"/>
      <c r="L9901" s="62"/>
      <c r="P9901" s="61"/>
    </row>
    <row r="9902" spans="6:16">
      <c r="F9902" s="63"/>
      <c r="G9902" s="62"/>
      <c r="I9902" s="61"/>
      <c r="K9902" s="62"/>
      <c r="L9902" s="62"/>
      <c r="P9902" s="61"/>
    </row>
    <row r="9903" spans="6:16">
      <c r="F9903" s="63"/>
      <c r="G9903" s="62"/>
      <c r="I9903" s="61"/>
      <c r="K9903" s="62"/>
      <c r="L9903" s="62"/>
      <c r="P9903" s="61"/>
    </row>
    <row r="9904" spans="6:16">
      <c r="F9904" s="63"/>
      <c r="G9904" s="62"/>
      <c r="I9904" s="61"/>
      <c r="K9904" s="62"/>
      <c r="L9904" s="62"/>
      <c r="P9904" s="61"/>
    </row>
    <row r="9905" spans="6:16">
      <c r="F9905" s="63"/>
      <c r="G9905" s="62"/>
      <c r="I9905" s="61"/>
      <c r="K9905" s="62"/>
      <c r="L9905" s="62"/>
      <c r="P9905" s="61"/>
    </row>
    <row r="9906" spans="6:16">
      <c r="F9906" s="63"/>
      <c r="G9906" s="62"/>
      <c r="I9906" s="61"/>
      <c r="K9906" s="62"/>
      <c r="L9906" s="62"/>
      <c r="P9906" s="61"/>
    </row>
    <row r="9907" spans="6:16">
      <c r="F9907" s="63"/>
      <c r="G9907" s="62"/>
      <c r="I9907" s="61"/>
      <c r="K9907" s="62"/>
      <c r="L9907" s="62"/>
      <c r="P9907" s="61"/>
    </row>
    <row r="9908" spans="6:16">
      <c r="F9908" s="63"/>
      <c r="G9908" s="62"/>
      <c r="I9908" s="61"/>
      <c r="K9908" s="62"/>
      <c r="L9908" s="62"/>
      <c r="P9908" s="61"/>
    </row>
    <row r="9909" spans="6:16">
      <c r="F9909" s="63"/>
      <c r="G9909" s="62"/>
      <c r="I9909" s="61"/>
      <c r="K9909" s="62"/>
      <c r="L9909" s="62"/>
      <c r="P9909" s="61"/>
    </row>
    <row r="9910" spans="6:16">
      <c r="F9910" s="63"/>
      <c r="G9910" s="62"/>
      <c r="I9910" s="61"/>
      <c r="K9910" s="62"/>
      <c r="L9910" s="62"/>
      <c r="P9910" s="61"/>
    </row>
    <row r="9911" spans="6:16">
      <c r="F9911" s="63"/>
      <c r="G9911" s="62"/>
      <c r="I9911" s="61"/>
      <c r="K9911" s="62"/>
      <c r="L9911" s="62"/>
      <c r="P9911" s="61"/>
    </row>
    <row r="9912" spans="6:16">
      <c r="F9912" s="63"/>
      <c r="G9912" s="62"/>
      <c r="I9912" s="61"/>
      <c r="K9912" s="62"/>
      <c r="L9912" s="62"/>
      <c r="P9912" s="61"/>
    </row>
    <row r="9913" spans="6:16">
      <c r="F9913" s="63"/>
      <c r="G9913" s="62"/>
      <c r="I9913" s="61"/>
      <c r="K9913" s="62"/>
      <c r="L9913" s="62"/>
      <c r="P9913" s="61"/>
    </row>
    <row r="9914" spans="6:16">
      <c r="F9914" s="63"/>
      <c r="G9914" s="62"/>
      <c r="I9914" s="61"/>
      <c r="K9914" s="62"/>
      <c r="L9914" s="62"/>
      <c r="P9914" s="61"/>
    </row>
    <row r="9915" spans="6:16">
      <c r="F9915" s="63"/>
      <c r="G9915" s="62"/>
      <c r="I9915" s="61"/>
      <c r="K9915" s="62"/>
      <c r="L9915" s="62"/>
      <c r="P9915" s="61"/>
    </row>
    <row r="9916" spans="6:16">
      <c r="F9916" s="63"/>
      <c r="G9916" s="62"/>
      <c r="I9916" s="61"/>
      <c r="K9916" s="62"/>
      <c r="L9916" s="62"/>
      <c r="P9916" s="61"/>
    </row>
    <row r="9917" spans="6:16">
      <c r="F9917" s="63"/>
      <c r="G9917" s="62"/>
      <c r="I9917" s="61"/>
      <c r="K9917" s="62"/>
      <c r="L9917" s="62"/>
      <c r="P9917" s="61"/>
    </row>
    <row r="9918" spans="6:16">
      <c r="F9918" s="63"/>
      <c r="G9918" s="62"/>
      <c r="I9918" s="61"/>
      <c r="K9918" s="62"/>
      <c r="L9918" s="62"/>
      <c r="P9918" s="61"/>
    </row>
    <row r="9919" spans="6:16">
      <c r="F9919" s="63"/>
      <c r="G9919" s="62"/>
      <c r="I9919" s="61"/>
      <c r="K9919" s="62"/>
      <c r="L9919" s="62"/>
      <c r="P9919" s="61"/>
    </row>
    <row r="9920" spans="6:16">
      <c r="F9920" s="63"/>
      <c r="G9920" s="62"/>
      <c r="I9920" s="61"/>
      <c r="K9920" s="62"/>
      <c r="L9920" s="62"/>
      <c r="P9920" s="61"/>
    </row>
    <row r="9921" spans="6:16">
      <c r="F9921" s="63"/>
      <c r="G9921" s="62"/>
      <c r="I9921" s="61"/>
      <c r="K9921" s="62"/>
      <c r="L9921" s="62"/>
      <c r="P9921" s="61"/>
    </row>
    <row r="9922" spans="6:16">
      <c r="F9922" s="63"/>
      <c r="G9922" s="62"/>
      <c r="I9922" s="61"/>
      <c r="K9922" s="62"/>
      <c r="L9922" s="62"/>
      <c r="P9922" s="61"/>
    </row>
    <row r="9923" spans="6:16">
      <c r="F9923" s="63"/>
      <c r="G9923" s="62"/>
      <c r="I9923" s="61"/>
      <c r="K9923" s="62"/>
      <c r="L9923" s="62"/>
      <c r="P9923" s="61"/>
    </row>
    <row r="9924" spans="6:16">
      <c r="F9924" s="63"/>
      <c r="G9924" s="62"/>
      <c r="I9924" s="61"/>
      <c r="K9924" s="62"/>
      <c r="L9924" s="62"/>
      <c r="P9924" s="61"/>
    </row>
    <row r="9925" spans="6:16">
      <c r="F9925" s="63"/>
      <c r="G9925" s="62"/>
      <c r="I9925" s="61"/>
      <c r="K9925" s="62"/>
      <c r="L9925" s="62"/>
      <c r="P9925" s="61"/>
    </row>
    <row r="9926" spans="6:16">
      <c r="F9926" s="63"/>
      <c r="G9926" s="62"/>
      <c r="I9926" s="61"/>
      <c r="K9926" s="62"/>
      <c r="L9926" s="62"/>
      <c r="P9926" s="61"/>
    </row>
    <row r="9927" spans="6:16">
      <c r="F9927" s="63"/>
      <c r="G9927" s="62"/>
      <c r="I9927" s="61"/>
      <c r="K9927" s="62"/>
      <c r="L9927" s="62"/>
      <c r="P9927" s="61"/>
    </row>
    <row r="9928" spans="6:16">
      <c r="F9928" s="63"/>
      <c r="G9928" s="62"/>
      <c r="I9928" s="61"/>
      <c r="K9928" s="62"/>
      <c r="L9928" s="62"/>
      <c r="P9928" s="61"/>
    </row>
    <row r="9929" spans="6:16">
      <c r="F9929" s="63"/>
      <c r="G9929" s="62"/>
      <c r="I9929" s="61"/>
      <c r="K9929" s="62"/>
      <c r="L9929" s="62"/>
      <c r="P9929" s="61"/>
    </row>
    <row r="9930" spans="6:16">
      <c r="F9930" s="63"/>
      <c r="G9930" s="62"/>
      <c r="I9930" s="61"/>
      <c r="K9930" s="62"/>
      <c r="L9930" s="62"/>
      <c r="P9930" s="61"/>
    </row>
    <row r="9931" spans="6:16">
      <c r="F9931" s="63"/>
      <c r="G9931" s="62"/>
      <c r="I9931" s="61"/>
      <c r="K9931" s="62"/>
      <c r="L9931" s="62"/>
      <c r="P9931" s="61"/>
    </row>
    <row r="9932" spans="6:16">
      <c r="F9932" s="63"/>
      <c r="G9932" s="62"/>
      <c r="I9932" s="61"/>
      <c r="K9932" s="62"/>
      <c r="L9932" s="62"/>
      <c r="P9932" s="61"/>
    </row>
    <row r="9933" spans="6:16">
      <c r="F9933" s="63"/>
      <c r="G9933" s="62"/>
      <c r="I9933" s="61"/>
      <c r="K9933" s="62"/>
      <c r="L9933" s="62"/>
      <c r="P9933" s="61"/>
    </row>
    <row r="9934" spans="6:16">
      <c r="F9934" s="63"/>
      <c r="G9934" s="62"/>
      <c r="I9934" s="61"/>
      <c r="K9934" s="62"/>
      <c r="L9934" s="62"/>
      <c r="P9934" s="61"/>
    </row>
    <row r="9935" spans="6:16">
      <c r="F9935" s="63"/>
      <c r="G9935" s="62"/>
      <c r="I9935" s="61"/>
      <c r="K9935" s="62"/>
      <c r="L9935" s="62"/>
      <c r="P9935" s="61"/>
    </row>
    <row r="9936" spans="6:16">
      <c r="F9936" s="63"/>
      <c r="G9936" s="62"/>
      <c r="I9936" s="61"/>
      <c r="K9936" s="62"/>
      <c r="L9936" s="62"/>
      <c r="P9936" s="61"/>
    </row>
    <row r="9937" spans="6:16">
      <c r="F9937" s="63"/>
      <c r="G9937" s="62"/>
      <c r="I9937" s="61"/>
      <c r="K9937" s="62"/>
      <c r="L9937" s="62"/>
      <c r="P9937" s="61"/>
    </row>
    <row r="9938" spans="6:16">
      <c r="F9938" s="63"/>
      <c r="G9938" s="62"/>
      <c r="I9938" s="61"/>
      <c r="K9938" s="62"/>
      <c r="L9938" s="62"/>
      <c r="P9938" s="61"/>
    </row>
    <row r="9939" spans="6:16">
      <c r="F9939" s="63"/>
      <c r="G9939" s="62"/>
      <c r="I9939" s="61"/>
      <c r="K9939" s="62"/>
      <c r="L9939" s="62"/>
      <c r="P9939" s="61"/>
    </row>
    <row r="9940" spans="6:16">
      <c r="F9940" s="63"/>
      <c r="G9940" s="62"/>
      <c r="I9940" s="61"/>
      <c r="K9940" s="62"/>
      <c r="L9940" s="62"/>
      <c r="P9940" s="61"/>
    </row>
    <row r="9941" spans="6:16">
      <c r="F9941" s="63"/>
      <c r="G9941" s="62"/>
      <c r="I9941" s="61"/>
      <c r="K9941" s="62"/>
      <c r="L9941" s="62"/>
      <c r="P9941" s="61"/>
    </row>
    <row r="9942" spans="6:16">
      <c r="F9942" s="63"/>
      <c r="G9942" s="62"/>
      <c r="I9942" s="61"/>
      <c r="K9942" s="62"/>
      <c r="L9942" s="62"/>
      <c r="P9942" s="61"/>
    </row>
    <row r="9943" spans="6:16">
      <c r="F9943" s="63"/>
      <c r="G9943" s="62"/>
      <c r="I9943" s="61"/>
      <c r="K9943" s="62"/>
      <c r="L9943" s="62"/>
      <c r="P9943" s="61"/>
    </row>
    <row r="9944" spans="6:16">
      <c r="F9944" s="63"/>
      <c r="G9944" s="62"/>
      <c r="I9944" s="61"/>
      <c r="K9944" s="62"/>
      <c r="L9944" s="62"/>
      <c r="P9944" s="61"/>
    </row>
    <row r="9945" spans="6:16">
      <c r="F9945" s="63"/>
      <c r="G9945" s="62"/>
      <c r="I9945" s="61"/>
      <c r="K9945" s="62"/>
      <c r="L9945" s="62"/>
      <c r="P9945" s="61"/>
    </row>
    <row r="9946" spans="6:16">
      <c r="F9946" s="63"/>
      <c r="G9946" s="62"/>
      <c r="I9946" s="61"/>
      <c r="K9946" s="62"/>
      <c r="L9946" s="62"/>
      <c r="P9946" s="61"/>
    </row>
    <row r="9947" spans="6:16">
      <c r="F9947" s="63"/>
      <c r="G9947" s="62"/>
      <c r="I9947" s="61"/>
      <c r="K9947" s="62"/>
      <c r="L9947" s="62"/>
      <c r="P9947" s="61"/>
    </row>
    <row r="9948" spans="6:16">
      <c r="F9948" s="63"/>
      <c r="G9948" s="62"/>
      <c r="I9948" s="61"/>
      <c r="K9948" s="62"/>
      <c r="L9948" s="62"/>
      <c r="P9948" s="61"/>
    </row>
    <row r="9949" spans="6:16">
      <c r="F9949" s="63"/>
      <c r="G9949" s="62"/>
      <c r="I9949" s="61"/>
      <c r="K9949" s="62"/>
      <c r="L9949" s="62"/>
      <c r="P9949" s="61"/>
    </row>
    <row r="9950" spans="6:16">
      <c r="F9950" s="63"/>
      <c r="G9950" s="62"/>
      <c r="I9950" s="61"/>
      <c r="K9950" s="62"/>
      <c r="L9950" s="62"/>
      <c r="P9950" s="61"/>
    </row>
    <row r="9951" spans="6:16">
      <c r="F9951" s="63"/>
      <c r="G9951" s="62"/>
      <c r="I9951" s="61"/>
      <c r="K9951" s="62"/>
      <c r="L9951" s="62"/>
      <c r="P9951" s="61"/>
    </row>
    <row r="9952" spans="6:16">
      <c r="F9952" s="63"/>
      <c r="G9952" s="62"/>
      <c r="I9952" s="61"/>
      <c r="K9952" s="62"/>
      <c r="L9952" s="62"/>
      <c r="P9952" s="61"/>
    </row>
    <row r="9953" spans="6:16">
      <c r="F9953" s="63"/>
      <c r="G9953" s="62"/>
      <c r="I9953" s="61"/>
      <c r="K9953" s="62"/>
      <c r="L9953" s="62"/>
      <c r="P9953" s="61"/>
    </row>
    <row r="9954" spans="6:16">
      <c r="F9954" s="63"/>
      <c r="G9954" s="62"/>
      <c r="I9954" s="61"/>
      <c r="K9954" s="62"/>
      <c r="L9954" s="62"/>
      <c r="P9954" s="61"/>
    </row>
    <row r="9955" spans="6:16">
      <c r="F9955" s="63"/>
      <c r="G9955" s="62"/>
      <c r="I9955" s="61"/>
      <c r="K9955" s="62"/>
      <c r="L9955" s="62"/>
      <c r="P9955" s="61"/>
    </row>
    <row r="9956" spans="6:16">
      <c r="F9956" s="63"/>
      <c r="G9956" s="62"/>
      <c r="I9956" s="61"/>
      <c r="K9956" s="62"/>
      <c r="L9956" s="62"/>
      <c r="P9956" s="61"/>
    </row>
    <row r="9957" spans="6:16">
      <c r="F9957" s="63"/>
      <c r="G9957" s="62"/>
      <c r="I9957" s="61"/>
      <c r="K9957" s="62"/>
      <c r="L9957" s="62"/>
      <c r="P9957" s="61"/>
    </row>
    <row r="9958" spans="6:16">
      <c r="F9958" s="63"/>
      <c r="G9958" s="62"/>
      <c r="I9958" s="61"/>
      <c r="K9958" s="62"/>
      <c r="L9958" s="62"/>
      <c r="P9958" s="61"/>
    </row>
    <row r="9959" spans="6:16">
      <c r="F9959" s="63"/>
      <c r="G9959" s="62"/>
      <c r="I9959" s="61"/>
      <c r="K9959" s="62"/>
      <c r="L9959" s="62"/>
      <c r="P9959" s="61"/>
    </row>
    <row r="9960" spans="6:16">
      <c r="F9960" s="63"/>
      <c r="G9960" s="62"/>
      <c r="I9960" s="61"/>
      <c r="K9960" s="62"/>
      <c r="L9960" s="62"/>
      <c r="P9960" s="61"/>
    </row>
    <row r="9961" spans="6:16">
      <c r="F9961" s="63"/>
      <c r="G9961" s="62"/>
      <c r="I9961" s="61"/>
      <c r="K9961" s="62"/>
      <c r="L9961" s="62"/>
      <c r="P9961" s="61"/>
    </row>
    <row r="9962" spans="6:16">
      <c r="F9962" s="63"/>
      <c r="G9962" s="62"/>
      <c r="I9962" s="61"/>
      <c r="K9962" s="62"/>
      <c r="L9962" s="62"/>
      <c r="P9962" s="61"/>
    </row>
    <row r="9963" spans="6:16">
      <c r="F9963" s="63"/>
      <c r="G9963" s="62"/>
      <c r="I9963" s="61"/>
      <c r="K9963" s="62"/>
      <c r="L9963" s="62"/>
      <c r="P9963" s="61"/>
    </row>
    <row r="9964" spans="6:16">
      <c r="F9964" s="63"/>
      <c r="G9964" s="62"/>
      <c r="I9964" s="61"/>
      <c r="K9964" s="62"/>
      <c r="L9964" s="62"/>
      <c r="P9964" s="61"/>
    </row>
    <row r="9965" spans="6:16">
      <c r="F9965" s="63"/>
      <c r="G9965" s="62"/>
      <c r="I9965" s="61"/>
      <c r="K9965" s="62"/>
      <c r="L9965" s="62"/>
      <c r="P9965" s="61"/>
    </row>
    <row r="9966" spans="6:16">
      <c r="F9966" s="63"/>
      <c r="G9966" s="62"/>
      <c r="I9966" s="61"/>
      <c r="K9966" s="62"/>
      <c r="L9966" s="62"/>
      <c r="P9966" s="61"/>
    </row>
    <row r="9967" spans="6:16">
      <c r="F9967" s="63"/>
      <c r="G9967" s="62"/>
      <c r="I9967" s="61"/>
      <c r="K9967" s="62"/>
      <c r="L9967" s="62"/>
      <c r="P9967" s="61"/>
    </row>
    <row r="9968" spans="6:16">
      <c r="F9968" s="63"/>
      <c r="G9968" s="62"/>
      <c r="I9968" s="61"/>
      <c r="K9968" s="62"/>
      <c r="L9968" s="62"/>
      <c r="P9968" s="61"/>
    </row>
    <row r="9969" spans="6:16">
      <c r="F9969" s="63"/>
      <c r="G9969" s="62"/>
      <c r="I9969" s="61"/>
      <c r="K9969" s="62"/>
      <c r="L9969" s="62"/>
      <c r="P9969" s="61"/>
    </row>
    <row r="9970" spans="6:16">
      <c r="F9970" s="63"/>
      <c r="G9970" s="62"/>
      <c r="I9970" s="61"/>
      <c r="K9970" s="62"/>
      <c r="L9970" s="62"/>
      <c r="P9970" s="61"/>
    </row>
    <row r="9971" spans="6:16">
      <c r="F9971" s="63"/>
      <c r="G9971" s="62"/>
      <c r="I9971" s="61"/>
      <c r="K9971" s="62"/>
      <c r="L9971" s="62"/>
      <c r="P9971" s="61"/>
    </row>
    <row r="9972" spans="6:16">
      <c r="F9972" s="63"/>
      <c r="G9972" s="62"/>
      <c r="I9972" s="61"/>
      <c r="K9972" s="62"/>
      <c r="L9972" s="62"/>
      <c r="P9972" s="61"/>
    </row>
    <row r="9973" spans="6:16">
      <c r="F9973" s="63"/>
      <c r="G9973" s="62"/>
      <c r="I9973" s="61"/>
      <c r="K9973" s="62"/>
      <c r="L9973" s="62"/>
      <c r="P9973" s="61"/>
    </row>
    <row r="9974" spans="6:16">
      <c r="F9974" s="63"/>
      <c r="G9974" s="62"/>
      <c r="I9974" s="61"/>
      <c r="K9974" s="62"/>
      <c r="L9974" s="62"/>
      <c r="P9974" s="61"/>
    </row>
    <row r="9975" spans="6:16">
      <c r="F9975" s="63"/>
      <c r="G9975" s="62"/>
      <c r="I9975" s="61"/>
      <c r="K9975" s="62"/>
      <c r="L9975" s="62"/>
      <c r="P9975" s="61"/>
    </row>
    <row r="9976" spans="6:16">
      <c r="F9976" s="63"/>
      <c r="G9976" s="62"/>
      <c r="I9976" s="61"/>
      <c r="K9976" s="62"/>
      <c r="L9976" s="62"/>
      <c r="P9976" s="61"/>
    </row>
    <row r="9977" spans="6:16">
      <c r="F9977" s="63"/>
      <c r="G9977" s="62"/>
      <c r="I9977" s="61"/>
      <c r="K9977" s="62"/>
      <c r="L9977" s="62"/>
      <c r="P9977" s="61"/>
    </row>
    <row r="9978" spans="6:16">
      <c r="F9978" s="63"/>
      <c r="G9978" s="62"/>
      <c r="I9978" s="61"/>
      <c r="K9978" s="62"/>
      <c r="L9978" s="62"/>
      <c r="P9978" s="61"/>
    </row>
    <row r="9979" spans="6:16">
      <c r="F9979" s="63"/>
      <c r="G9979" s="62"/>
      <c r="I9979" s="61"/>
      <c r="K9979" s="62"/>
      <c r="L9979" s="62"/>
      <c r="P9979" s="61"/>
    </row>
    <row r="9980" spans="6:16">
      <c r="F9980" s="63"/>
      <c r="G9980" s="62"/>
      <c r="I9980" s="61"/>
      <c r="K9980" s="62"/>
      <c r="L9980" s="62"/>
      <c r="P9980" s="61"/>
    </row>
    <row r="9981" spans="6:16">
      <c r="F9981" s="63"/>
      <c r="G9981" s="62"/>
      <c r="I9981" s="61"/>
      <c r="K9981" s="62"/>
      <c r="L9981" s="62"/>
      <c r="P9981" s="61"/>
    </row>
    <row r="9982" spans="6:16">
      <c r="F9982" s="63"/>
      <c r="G9982" s="62"/>
      <c r="I9982" s="61"/>
      <c r="K9982" s="62"/>
      <c r="L9982" s="62"/>
      <c r="P9982" s="61"/>
    </row>
    <row r="9983" spans="6:16">
      <c r="F9983" s="63"/>
      <c r="G9983" s="62"/>
      <c r="I9983" s="61"/>
      <c r="K9983" s="62"/>
      <c r="L9983" s="62"/>
      <c r="P9983" s="61"/>
    </row>
    <row r="9984" spans="6:16">
      <c r="F9984" s="63"/>
      <c r="G9984" s="62"/>
      <c r="I9984" s="61"/>
      <c r="K9984" s="62"/>
      <c r="L9984" s="62"/>
      <c r="P9984" s="61"/>
    </row>
    <row r="9985" spans="6:16">
      <c r="F9985" s="63"/>
      <c r="G9985" s="62"/>
      <c r="I9985" s="61"/>
      <c r="K9985" s="62"/>
      <c r="L9985" s="62"/>
      <c r="P9985" s="61"/>
    </row>
    <row r="9986" spans="6:16">
      <c r="F9986" s="63"/>
      <c r="G9986" s="62"/>
      <c r="I9986" s="61"/>
      <c r="K9986" s="62"/>
      <c r="L9986" s="62"/>
      <c r="P9986" s="61"/>
    </row>
    <row r="9987" spans="6:16">
      <c r="F9987" s="63"/>
      <c r="G9987" s="62"/>
      <c r="I9987" s="61"/>
      <c r="K9987" s="62"/>
      <c r="L9987" s="62"/>
      <c r="P9987" s="61"/>
    </row>
    <row r="9988" spans="6:16">
      <c r="F9988" s="63"/>
      <c r="G9988" s="62"/>
      <c r="I9988" s="61"/>
      <c r="K9988" s="62"/>
      <c r="L9988" s="62"/>
      <c r="P9988" s="61"/>
    </row>
    <row r="9989" spans="6:16">
      <c r="F9989" s="63"/>
      <c r="G9989" s="62"/>
      <c r="I9989" s="61"/>
      <c r="K9989" s="62"/>
      <c r="L9989" s="62"/>
      <c r="P9989" s="61"/>
    </row>
    <row r="9990" spans="6:16">
      <c r="F9990" s="63"/>
      <c r="G9990" s="62"/>
      <c r="I9990" s="61"/>
      <c r="K9990" s="62"/>
      <c r="L9990" s="62"/>
      <c r="P9990" s="61"/>
    </row>
    <row r="9991" spans="6:16">
      <c r="F9991" s="63"/>
      <c r="G9991" s="62"/>
      <c r="I9991" s="61"/>
      <c r="K9991" s="62"/>
      <c r="L9991" s="62"/>
      <c r="P9991" s="61"/>
    </row>
    <row r="9992" spans="6:16">
      <c r="F9992" s="63"/>
      <c r="G9992" s="62"/>
      <c r="I9992" s="61"/>
      <c r="K9992" s="62"/>
      <c r="L9992" s="62"/>
      <c r="P9992" s="61"/>
    </row>
    <row r="9993" spans="6:16">
      <c r="F9993" s="63"/>
      <c r="G9993" s="62"/>
      <c r="I9993" s="61"/>
      <c r="K9993" s="62"/>
      <c r="L9993" s="62"/>
      <c r="P9993" s="61"/>
    </row>
    <row r="9994" spans="6:16">
      <c r="F9994" s="63"/>
      <c r="G9994" s="62"/>
      <c r="I9994" s="61"/>
      <c r="K9994" s="62"/>
      <c r="L9994" s="62"/>
      <c r="P9994" s="61"/>
    </row>
    <row r="9995" spans="6:16">
      <c r="F9995" s="63"/>
      <c r="G9995" s="62"/>
      <c r="I9995" s="61"/>
      <c r="K9995" s="62"/>
      <c r="L9995" s="62"/>
      <c r="P9995" s="61"/>
    </row>
    <row r="9996" spans="6:16">
      <c r="F9996" s="63"/>
      <c r="G9996" s="62"/>
      <c r="I9996" s="61"/>
      <c r="K9996" s="62"/>
      <c r="L9996" s="62"/>
      <c r="P9996" s="61"/>
    </row>
    <row r="9997" spans="6:16">
      <c r="F9997" s="63"/>
      <c r="G9997" s="62"/>
      <c r="I9997" s="61"/>
      <c r="K9997" s="62"/>
      <c r="L9997" s="62"/>
      <c r="P9997" s="61"/>
    </row>
    <row r="9998" spans="6:16">
      <c r="F9998" s="63"/>
      <c r="G9998" s="62"/>
      <c r="I9998" s="61"/>
      <c r="K9998" s="62"/>
      <c r="L9998" s="62"/>
      <c r="P9998" s="61"/>
    </row>
    <row r="9999" spans="6:16">
      <c r="F9999" s="63"/>
      <c r="G9999" s="62"/>
      <c r="I9999" s="61"/>
      <c r="K9999" s="62"/>
      <c r="L9999" s="62"/>
      <c r="P9999" s="61"/>
    </row>
    <row r="10000" spans="6:16">
      <c r="F10000" s="63"/>
      <c r="G10000" s="62"/>
      <c r="I10000" s="61"/>
      <c r="K10000" s="62"/>
      <c r="L10000" s="62"/>
      <c r="P10000" s="61"/>
    </row>
    <row r="10001" spans="6:16">
      <c r="F10001" s="63"/>
      <c r="G10001" s="62"/>
      <c r="I10001" s="61"/>
      <c r="K10001" s="62"/>
      <c r="L10001" s="62"/>
      <c r="P10001" s="61"/>
    </row>
    <row r="10002" spans="6:16">
      <c r="F10002" s="63"/>
      <c r="G10002" s="62"/>
      <c r="I10002" s="61"/>
      <c r="K10002" s="62"/>
      <c r="L10002" s="62"/>
      <c r="P10002" s="61"/>
    </row>
    <row r="10003" spans="6:16">
      <c r="F10003" s="63"/>
      <c r="G10003" s="62"/>
      <c r="I10003" s="61"/>
      <c r="K10003" s="62"/>
      <c r="L10003" s="62"/>
      <c r="P10003" s="61"/>
    </row>
    <row r="10004" spans="6:16">
      <c r="F10004" s="63"/>
      <c r="G10004" s="62"/>
      <c r="I10004" s="61"/>
      <c r="K10004" s="62"/>
      <c r="L10004" s="62"/>
      <c r="P10004" s="61"/>
    </row>
    <row r="10005" spans="6:16">
      <c r="F10005" s="63"/>
      <c r="G10005" s="62"/>
      <c r="I10005" s="61"/>
      <c r="K10005" s="62"/>
      <c r="L10005" s="62"/>
      <c r="P10005" s="61"/>
    </row>
    <row r="10006" spans="6:16">
      <c r="F10006" s="63"/>
      <c r="G10006" s="62"/>
      <c r="I10006" s="61"/>
      <c r="K10006" s="62"/>
      <c r="L10006" s="62"/>
      <c r="P10006" s="61"/>
    </row>
    <row r="10007" spans="6:16">
      <c r="F10007" s="63"/>
      <c r="G10007" s="62"/>
      <c r="I10007" s="61"/>
      <c r="K10007" s="62"/>
      <c r="L10007" s="62"/>
      <c r="P10007" s="61"/>
    </row>
    <row r="10008" spans="6:16">
      <c r="F10008" s="63"/>
      <c r="G10008" s="62"/>
      <c r="I10008" s="61"/>
      <c r="K10008" s="62"/>
      <c r="L10008" s="62"/>
      <c r="P10008" s="61"/>
    </row>
    <row r="10009" spans="6:16">
      <c r="F10009" s="63"/>
      <c r="G10009" s="62"/>
      <c r="I10009" s="61"/>
      <c r="K10009" s="62"/>
      <c r="L10009" s="62"/>
      <c r="P10009" s="61"/>
    </row>
    <row r="10010" spans="6:16">
      <c r="F10010" s="63"/>
      <c r="G10010" s="62"/>
      <c r="I10010" s="61"/>
      <c r="K10010" s="62"/>
      <c r="L10010" s="62"/>
      <c r="P10010" s="61"/>
    </row>
    <row r="10011" spans="6:16">
      <c r="F10011" s="63"/>
      <c r="G10011" s="62"/>
      <c r="I10011" s="61"/>
      <c r="K10011" s="62"/>
      <c r="L10011" s="62"/>
      <c r="P10011" s="61"/>
    </row>
    <row r="10012" spans="6:16">
      <c r="F10012" s="63"/>
      <c r="G10012" s="62"/>
      <c r="I10012" s="61"/>
      <c r="K10012" s="62"/>
      <c r="L10012" s="62"/>
      <c r="P10012" s="61"/>
    </row>
    <row r="10013" spans="6:16">
      <c r="F10013" s="63"/>
      <c r="G10013" s="62"/>
      <c r="I10013" s="61"/>
      <c r="K10013" s="62"/>
      <c r="L10013" s="62"/>
      <c r="P10013" s="61"/>
    </row>
    <row r="10014" spans="6:16">
      <c r="F10014" s="63"/>
      <c r="G10014" s="62"/>
      <c r="I10014" s="61"/>
      <c r="K10014" s="62"/>
      <c r="L10014" s="62"/>
      <c r="P10014" s="61"/>
    </row>
    <row r="10015" spans="6:16">
      <c r="F10015" s="63"/>
      <c r="G10015" s="62"/>
      <c r="I10015" s="61"/>
      <c r="K10015" s="62"/>
      <c r="L10015" s="62"/>
      <c r="P10015" s="61"/>
    </row>
    <row r="10016" spans="6:16">
      <c r="F10016" s="63"/>
      <c r="G10016" s="62"/>
      <c r="I10016" s="61"/>
      <c r="K10016" s="62"/>
      <c r="L10016" s="62"/>
      <c r="P10016" s="61"/>
    </row>
    <row r="10017" spans="6:16">
      <c r="F10017" s="63"/>
      <c r="G10017" s="62"/>
      <c r="I10017" s="61"/>
      <c r="K10017" s="62"/>
      <c r="L10017" s="62"/>
      <c r="P10017" s="61"/>
    </row>
    <row r="10018" spans="6:16">
      <c r="F10018" s="63"/>
      <c r="G10018" s="62"/>
      <c r="I10018" s="61"/>
      <c r="K10018" s="62"/>
      <c r="L10018" s="62"/>
      <c r="P10018" s="61"/>
    </row>
    <row r="10019" spans="6:16">
      <c r="F10019" s="63"/>
      <c r="G10019" s="62"/>
      <c r="I10019" s="61"/>
      <c r="K10019" s="62"/>
      <c r="L10019" s="62"/>
      <c r="P10019" s="61"/>
    </row>
    <row r="10020" spans="6:16">
      <c r="F10020" s="63"/>
      <c r="G10020" s="62"/>
      <c r="I10020" s="61"/>
      <c r="K10020" s="62"/>
      <c r="L10020" s="62"/>
      <c r="P10020" s="61"/>
    </row>
    <row r="10021" spans="6:16">
      <c r="F10021" s="63"/>
      <c r="G10021" s="62"/>
      <c r="I10021" s="61"/>
      <c r="K10021" s="62"/>
      <c r="L10021" s="62"/>
      <c r="P10021" s="61"/>
    </row>
    <row r="10022" spans="6:16">
      <c r="F10022" s="63"/>
      <c r="G10022" s="62"/>
      <c r="I10022" s="61"/>
      <c r="K10022" s="62"/>
      <c r="L10022" s="62"/>
      <c r="P10022" s="61"/>
    </row>
    <row r="10023" spans="6:16">
      <c r="F10023" s="63"/>
      <c r="G10023" s="62"/>
      <c r="I10023" s="61"/>
      <c r="K10023" s="62"/>
      <c r="L10023" s="62"/>
      <c r="P10023" s="61"/>
    </row>
    <row r="10024" spans="6:16">
      <c r="F10024" s="63"/>
      <c r="G10024" s="62"/>
      <c r="I10024" s="61"/>
      <c r="K10024" s="62"/>
      <c r="L10024" s="62"/>
      <c r="P10024" s="61"/>
    </row>
    <row r="10025" spans="6:16">
      <c r="F10025" s="63"/>
      <c r="G10025" s="62"/>
      <c r="I10025" s="61"/>
      <c r="K10025" s="62"/>
      <c r="L10025" s="62"/>
      <c r="P10025" s="61"/>
    </row>
    <row r="10026" spans="6:16">
      <c r="F10026" s="63"/>
      <c r="G10026" s="62"/>
      <c r="I10026" s="61"/>
      <c r="K10026" s="62"/>
      <c r="L10026" s="62"/>
      <c r="P10026" s="61"/>
    </row>
    <row r="10027" spans="6:16">
      <c r="F10027" s="63"/>
      <c r="G10027" s="62"/>
      <c r="I10027" s="61"/>
      <c r="K10027" s="62"/>
      <c r="L10027" s="62"/>
      <c r="P10027" s="61"/>
    </row>
    <row r="10028" spans="6:16">
      <c r="F10028" s="63"/>
      <c r="G10028" s="62"/>
      <c r="I10028" s="61"/>
      <c r="K10028" s="62"/>
      <c r="L10028" s="62"/>
      <c r="P10028" s="61"/>
    </row>
    <row r="10029" spans="6:16">
      <c r="F10029" s="63"/>
      <c r="G10029" s="62"/>
      <c r="I10029" s="61"/>
      <c r="K10029" s="62"/>
      <c r="L10029" s="62"/>
      <c r="P10029" s="61"/>
    </row>
    <row r="10030" spans="6:16">
      <c r="F10030" s="63"/>
      <c r="G10030" s="62"/>
      <c r="I10030" s="61"/>
      <c r="K10030" s="62"/>
      <c r="L10030" s="62"/>
      <c r="P10030" s="61"/>
    </row>
    <row r="10031" spans="6:16">
      <c r="F10031" s="63"/>
      <c r="G10031" s="62"/>
      <c r="I10031" s="61"/>
      <c r="K10031" s="62"/>
      <c r="L10031" s="62"/>
      <c r="P10031" s="61"/>
    </row>
    <row r="10032" spans="6:16">
      <c r="F10032" s="63"/>
      <c r="G10032" s="62"/>
      <c r="I10032" s="61"/>
      <c r="K10032" s="62"/>
      <c r="L10032" s="62"/>
      <c r="P10032" s="61"/>
    </row>
    <row r="10033" spans="6:16">
      <c r="F10033" s="63"/>
      <c r="G10033" s="62"/>
      <c r="I10033" s="61"/>
      <c r="K10033" s="62"/>
      <c r="L10033" s="62"/>
      <c r="P10033" s="61"/>
    </row>
    <row r="10034" spans="6:16">
      <c r="F10034" s="63"/>
      <c r="G10034" s="62"/>
      <c r="I10034" s="61"/>
      <c r="K10034" s="62"/>
      <c r="L10034" s="62"/>
      <c r="P10034" s="61"/>
    </row>
    <row r="10035" spans="6:16">
      <c r="F10035" s="63"/>
      <c r="G10035" s="62"/>
      <c r="I10035" s="61"/>
      <c r="K10035" s="62"/>
      <c r="L10035" s="62"/>
      <c r="P10035" s="61"/>
    </row>
    <row r="10036" spans="6:16">
      <c r="F10036" s="63"/>
      <c r="G10036" s="62"/>
      <c r="I10036" s="61"/>
      <c r="K10036" s="62"/>
      <c r="L10036" s="62"/>
      <c r="P10036" s="61"/>
    </row>
    <row r="10037" spans="6:16">
      <c r="F10037" s="63"/>
      <c r="G10037" s="62"/>
      <c r="I10037" s="61"/>
      <c r="K10037" s="62"/>
      <c r="L10037" s="62"/>
      <c r="P10037" s="61"/>
    </row>
    <row r="10038" spans="6:16">
      <c r="F10038" s="63"/>
      <c r="G10038" s="62"/>
      <c r="I10038" s="61"/>
      <c r="K10038" s="62"/>
      <c r="L10038" s="62"/>
      <c r="P10038" s="61"/>
    </row>
    <row r="10039" spans="6:16">
      <c r="F10039" s="63"/>
      <c r="G10039" s="62"/>
      <c r="I10039" s="61"/>
      <c r="K10039" s="62"/>
      <c r="L10039" s="62"/>
      <c r="P10039" s="61"/>
    </row>
    <row r="10040" spans="6:16">
      <c r="F10040" s="63"/>
      <c r="G10040" s="62"/>
      <c r="I10040" s="61"/>
      <c r="K10040" s="62"/>
      <c r="L10040" s="62"/>
      <c r="P10040" s="61"/>
    </row>
    <row r="10041" spans="6:16">
      <c r="F10041" s="63"/>
      <c r="G10041" s="62"/>
      <c r="I10041" s="61"/>
      <c r="K10041" s="62"/>
      <c r="L10041" s="62"/>
      <c r="P10041" s="61"/>
    </row>
    <row r="10042" spans="6:16">
      <c r="F10042" s="63"/>
      <c r="G10042" s="62"/>
      <c r="I10042" s="61"/>
      <c r="K10042" s="62"/>
      <c r="L10042" s="62"/>
      <c r="P10042" s="61"/>
    </row>
    <row r="10043" spans="6:16">
      <c r="F10043" s="63"/>
      <c r="G10043" s="62"/>
      <c r="I10043" s="61"/>
      <c r="K10043" s="62"/>
      <c r="L10043" s="62"/>
      <c r="P10043" s="61"/>
    </row>
    <row r="10044" spans="6:16">
      <c r="F10044" s="63"/>
      <c r="G10044" s="62"/>
      <c r="I10044" s="61"/>
      <c r="K10044" s="62"/>
      <c r="L10044" s="62"/>
      <c r="P10044" s="61"/>
    </row>
    <row r="10045" spans="6:16">
      <c r="F10045" s="63"/>
      <c r="G10045" s="62"/>
      <c r="I10045" s="61"/>
      <c r="K10045" s="62"/>
      <c r="L10045" s="62"/>
      <c r="P10045" s="61"/>
    </row>
    <row r="10046" spans="6:16">
      <c r="F10046" s="63"/>
      <c r="G10046" s="62"/>
      <c r="I10046" s="61"/>
      <c r="K10046" s="62"/>
      <c r="L10046" s="62"/>
      <c r="P10046" s="61"/>
    </row>
    <row r="10047" spans="6:16">
      <c r="F10047" s="63"/>
      <c r="G10047" s="62"/>
      <c r="I10047" s="61"/>
      <c r="K10047" s="62"/>
      <c r="L10047" s="62"/>
      <c r="P10047" s="61"/>
    </row>
    <row r="10048" spans="6:16">
      <c r="F10048" s="63"/>
      <c r="G10048" s="62"/>
      <c r="I10048" s="61"/>
      <c r="K10048" s="62"/>
      <c r="L10048" s="62"/>
      <c r="P10048" s="61"/>
    </row>
    <row r="10049" spans="6:16">
      <c r="F10049" s="63"/>
      <c r="G10049" s="62"/>
      <c r="I10049" s="61"/>
      <c r="K10049" s="62"/>
      <c r="L10049" s="62"/>
      <c r="P10049" s="61"/>
    </row>
    <row r="10050" spans="6:16">
      <c r="F10050" s="63"/>
      <c r="G10050" s="62"/>
      <c r="I10050" s="61"/>
      <c r="K10050" s="62"/>
      <c r="L10050" s="62"/>
      <c r="P10050" s="61"/>
    </row>
    <row r="10051" spans="6:16">
      <c r="F10051" s="63"/>
      <c r="G10051" s="62"/>
      <c r="I10051" s="61"/>
      <c r="K10051" s="62"/>
      <c r="L10051" s="62"/>
      <c r="P10051" s="61"/>
    </row>
    <row r="10052" spans="6:16">
      <c r="F10052" s="63"/>
      <c r="G10052" s="62"/>
      <c r="I10052" s="61"/>
      <c r="K10052" s="62"/>
      <c r="L10052" s="62"/>
      <c r="P10052" s="61"/>
    </row>
    <row r="10053" spans="6:16">
      <c r="F10053" s="63"/>
      <c r="G10053" s="62"/>
      <c r="I10053" s="61"/>
      <c r="K10053" s="62"/>
      <c r="L10053" s="62"/>
      <c r="P10053" s="61"/>
    </row>
    <row r="10054" spans="6:16">
      <c r="F10054" s="63"/>
      <c r="G10054" s="62"/>
      <c r="I10054" s="61"/>
      <c r="K10054" s="62"/>
      <c r="L10054" s="62"/>
      <c r="P10054" s="61"/>
    </row>
    <row r="10055" spans="6:16">
      <c r="F10055" s="63"/>
      <c r="G10055" s="62"/>
      <c r="I10055" s="61"/>
      <c r="K10055" s="62"/>
      <c r="L10055" s="62"/>
      <c r="P10055" s="61"/>
    </row>
    <row r="10056" spans="6:16">
      <c r="F10056" s="63"/>
      <c r="G10056" s="62"/>
      <c r="I10056" s="61"/>
      <c r="K10056" s="62"/>
      <c r="L10056" s="62"/>
      <c r="P10056" s="61"/>
    </row>
    <row r="10057" spans="6:16">
      <c r="F10057" s="63"/>
      <c r="G10057" s="62"/>
      <c r="I10057" s="61"/>
      <c r="K10057" s="62"/>
      <c r="L10057" s="62"/>
      <c r="P10057" s="61"/>
    </row>
    <row r="10058" spans="6:16">
      <c r="F10058" s="63"/>
      <c r="G10058" s="62"/>
      <c r="I10058" s="61"/>
      <c r="K10058" s="62"/>
      <c r="L10058" s="62"/>
      <c r="P10058" s="61"/>
    </row>
    <row r="10059" spans="6:16">
      <c r="F10059" s="63"/>
      <c r="G10059" s="62"/>
      <c r="I10059" s="61"/>
      <c r="K10059" s="62"/>
      <c r="L10059" s="62"/>
      <c r="P10059" s="61"/>
    </row>
    <row r="10060" spans="6:16">
      <c r="F10060" s="63"/>
      <c r="G10060" s="62"/>
      <c r="I10060" s="61"/>
      <c r="K10060" s="62"/>
      <c r="L10060" s="62"/>
      <c r="P10060" s="61"/>
    </row>
    <row r="10061" spans="6:16">
      <c r="F10061" s="63"/>
      <c r="G10061" s="62"/>
      <c r="I10061" s="61"/>
      <c r="K10061" s="62"/>
      <c r="L10061" s="62"/>
      <c r="P10061" s="61"/>
    </row>
    <row r="10062" spans="6:16">
      <c r="F10062" s="63"/>
      <c r="G10062" s="62"/>
      <c r="I10062" s="61"/>
      <c r="K10062" s="62"/>
      <c r="L10062" s="62"/>
      <c r="P10062" s="61"/>
    </row>
    <row r="10063" spans="6:16">
      <c r="F10063" s="63"/>
      <c r="G10063" s="62"/>
      <c r="I10063" s="61"/>
      <c r="K10063" s="62"/>
      <c r="L10063" s="62"/>
      <c r="P10063" s="61"/>
    </row>
    <row r="10064" spans="6:16">
      <c r="F10064" s="63"/>
      <c r="G10064" s="62"/>
      <c r="I10064" s="61"/>
      <c r="K10064" s="62"/>
      <c r="L10064" s="62"/>
      <c r="P10064" s="61"/>
    </row>
    <row r="10065" spans="6:16">
      <c r="F10065" s="63"/>
      <c r="G10065" s="62"/>
      <c r="I10065" s="61"/>
      <c r="K10065" s="62"/>
      <c r="L10065" s="62"/>
      <c r="P10065" s="61"/>
    </row>
    <row r="10066" spans="6:16">
      <c r="F10066" s="63"/>
      <c r="G10066" s="62"/>
      <c r="I10066" s="61"/>
      <c r="K10066" s="62"/>
      <c r="L10066" s="62"/>
      <c r="P10066" s="61"/>
    </row>
    <row r="10067" spans="6:16">
      <c r="F10067" s="63"/>
      <c r="G10067" s="62"/>
      <c r="I10067" s="61"/>
      <c r="K10067" s="62"/>
      <c r="L10067" s="62"/>
      <c r="P10067" s="61"/>
    </row>
    <row r="10068" spans="6:16">
      <c r="F10068" s="63"/>
      <c r="G10068" s="62"/>
      <c r="I10068" s="61"/>
      <c r="K10068" s="62"/>
      <c r="L10068" s="62"/>
      <c r="P10068" s="61"/>
    </row>
    <row r="10069" spans="6:16">
      <c r="F10069" s="63"/>
      <c r="G10069" s="62"/>
      <c r="I10069" s="61"/>
      <c r="K10069" s="62"/>
      <c r="L10069" s="62"/>
      <c r="P10069" s="61"/>
    </row>
    <row r="10070" spans="6:16">
      <c r="F10070" s="63"/>
      <c r="G10070" s="62"/>
      <c r="I10070" s="61"/>
      <c r="K10070" s="62"/>
      <c r="L10070" s="62"/>
      <c r="P10070" s="61"/>
    </row>
    <row r="10071" spans="6:16">
      <c r="F10071" s="63"/>
      <c r="G10071" s="62"/>
      <c r="I10071" s="61"/>
      <c r="K10071" s="62"/>
      <c r="L10071" s="62"/>
      <c r="P10071" s="61"/>
    </row>
    <row r="10072" spans="6:16">
      <c r="F10072" s="63"/>
      <c r="G10072" s="62"/>
      <c r="I10072" s="61"/>
      <c r="K10072" s="62"/>
      <c r="L10072" s="62"/>
      <c r="P10072" s="61"/>
    </row>
    <row r="10073" spans="6:16">
      <c r="F10073" s="63"/>
      <c r="G10073" s="62"/>
      <c r="I10073" s="61"/>
      <c r="K10073" s="62"/>
      <c r="L10073" s="62"/>
      <c r="P10073" s="61"/>
    </row>
    <row r="10074" spans="6:16">
      <c r="F10074" s="63"/>
      <c r="G10074" s="62"/>
      <c r="I10074" s="61"/>
      <c r="K10074" s="62"/>
      <c r="L10074" s="62"/>
      <c r="P10074" s="61"/>
    </row>
    <row r="10075" spans="6:16">
      <c r="F10075" s="63"/>
      <c r="G10075" s="62"/>
      <c r="I10075" s="61"/>
      <c r="K10075" s="62"/>
      <c r="L10075" s="62"/>
      <c r="P10075" s="61"/>
    </row>
    <row r="10076" spans="6:16">
      <c r="F10076" s="63"/>
      <c r="G10076" s="62"/>
      <c r="I10076" s="61"/>
      <c r="K10076" s="62"/>
      <c r="L10076" s="62"/>
      <c r="P10076" s="61"/>
    </row>
    <row r="10077" spans="6:16">
      <c r="F10077" s="63"/>
      <c r="G10077" s="62"/>
      <c r="I10077" s="61"/>
      <c r="K10077" s="62"/>
      <c r="L10077" s="62"/>
      <c r="P10077" s="61"/>
    </row>
    <row r="10078" spans="6:16">
      <c r="F10078" s="63"/>
      <c r="G10078" s="62"/>
      <c r="I10078" s="61"/>
      <c r="K10078" s="62"/>
      <c r="L10078" s="62"/>
      <c r="P10078" s="61"/>
    </row>
    <row r="10079" spans="6:16">
      <c r="F10079" s="63"/>
      <c r="G10079" s="62"/>
      <c r="I10079" s="61"/>
      <c r="K10079" s="62"/>
      <c r="L10079" s="62"/>
      <c r="P10079" s="61"/>
    </row>
    <row r="10080" spans="6:16">
      <c r="F10080" s="63"/>
      <c r="G10080" s="62"/>
      <c r="I10080" s="61"/>
      <c r="K10080" s="62"/>
      <c r="L10080" s="62"/>
      <c r="P10080" s="61"/>
    </row>
    <row r="10081" spans="6:16">
      <c r="F10081" s="63"/>
      <c r="G10081" s="62"/>
      <c r="I10081" s="61"/>
      <c r="K10081" s="62"/>
      <c r="L10081" s="62"/>
      <c r="P10081" s="61"/>
    </row>
    <row r="10082" spans="6:16">
      <c r="F10082" s="63"/>
      <c r="G10082" s="62"/>
      <c r="I10082" s="61"/>
      <c r="K10082" s="62"/>
      <c r="L10082" s="62"/>
      <c r="P10082" s="61"/>
    </row>
    <row r="10083" spans="6:16">
      <c r="F10083" s="63"/>
      <c r="G10083" s="62"/>
      <c r="I10083" s="61"/>
      <c r="K10083" s="62"/>
      <c r="L10083" s="62"/>
      <c r="P10083" s="61"/>
    </row>
    <row r="10084" spans="6:16">
      <c r="F10084" s="63"/>
      <c r="G10084" s="62"/>
      <c r="I10084" s="61"/>
      <c r="K10084" s="62"/>
      <c r="L10084" s="62"/>
      <c r="P10084" s="61"/>
    </row>
    <row r="10085" spans="6:16">
      <c r="F10085" s="63"/>
      <c r="G10085" s="62"/>
      <c r="I10085" s="61"/>
      <c r="K10085" s="62"/>
      <c r="L10085" s="62"/>
      <c r="P10085" s="61"/>
    </row>
    <row r="10086" spans="6:16">
      <c r="F10086" s="63"/>
      <c r="G10086" s="62"/>
      <c r="I10086" s="61"/>
      <c r="K10086" s="62"/>
      <c r="L10086" s="62"/>
      <c r="P10086" s="61"/>
    </row>
    <row r="10087" spans="6:16">
      <c r="F10087" s="63"/>
      <c r="G10087" s="62"/>
      <c r="I10087" s="61"/>
      <c r="K10087" s="62"/>
      <c r="L10087" s="62"/>
      <c r="P10087" s="61"/>
    </row>
    <row r="10088" spans="6:16">
      <c r="F10088" s="63"/>
      <c r="G10088" s="62"/>
      <c r="I10088" s="61"/>
      <c r="K10088" s="62"/>
      <c r="L10088" s="62"/>
      <c r="P10088" s="61"/>
    </row>
    <row r="10089" spans="6:16">
      <c r="F10089" s="63"/>
      <c r="G10089" s="62"/>
      <c r="I10089" s="61"/>
      <c r="K10089" s="62"/>
      <c r="L10089" s="62"/>
      <c r="P10089" s="61"/>
    </row>
    <row r="10090" spans="6:16">
      <c r="F10090" s="63"/>
      <c r="G10090" s="62"/>
      <c r="I10090" s="61"/>
      <c r="K10090" s="62"/>
      <c r="L10090" s="62"/>
      <c r="P10090" s="61"/>
    </row>
    <row r="10091" spans="6:16">
      <c r="F10091" s="63"/>
      <c r="G10091" s="62"/>
      <c r="I10091" s="61"/>
      <c r="K10091" s="62"/>
      <c r="L10091" s="62"/>
      <c r="P10091" s="61"/>
    </row>
    <row r="10092" spans="6:16">
      <c r="F10092" s="63"/>
      <c r="G10092" s="62"/>
      <c r="I10092" s="61"/>
      <c r="K10092" s="62"/>
      <c r="L10092" s="62"/>
      <c r="P10092" s="61"/>
    </row>
    <row r="10093" spans="6:16">
      <c r="F10093" s="63"/>
      <c r="G10093" s="62"/>
      <c r="I10093" s="61"/>
      <c r="K10093" s="62"/>
      <c r="L10093" s="62"/>
      <c r="P10093" s="61"/>
    </row>
    <row r="10094" spans="6:16">
      <c r="F10094" s="63"/>
      <c r="G10094" s="62"/>
      <c r="I10094" s="61"/>
      <c r="K10094" s="62"/>
      <c r="L10094" s="62"/>
      <c r="P10094" s="61"/>
    </row>
    <row r="10095" spans="6:16">
      <c r="F10095" s="63"/>
      <c r="G10095" s="62"/>
      <c r="I10095" s="61"/>
      <c r="K10095" s="62"/>
      <c r="L10095" s="62"/>
      <c r="P10095" s="61"/>
    </row>
    <row r="10096" spans="6:16">
      <c r="F10096" s="63"/>
      <c r="G10096" s="62"/>
      <c r="I10096" s="61"/>
      <c r="K10096" s="62"/>
      <c r="L10096" s="62"/>
      <c r="P10096" s="61"/>
    </row>
    <row r="10097" spans="6:16">
      <c r="F10097" s="63"/>
      <c r="G10097" s="62"/>
      <c r="I10097" s="61"/>
      <c r="K10097" s="62"/>
      <c r="L10097" s="62"/>
      <c r="P10097" s="61"/>
    </row>
    <row r="10098" spans="6:16">
      <c r="F10098" s="63"/>
      <c r="G10098" s="62"/>
      <c r="I10098" s="61"/>
      <c r="K10098" s="62"/>
      <c r="L10098" s="62"/>
      <c r="P10098" s="61"/>
    </row>
    <row r="10099" spans="6:16">
      <c r="F10099" s="63"/>
      <c r="G10099" s="62"/>
      <c r="I10099" s="61"/>
      <c r="K10099" s="62"/>
      <c r="L10099" s="62"/>
      <c r="P10099" s="61"/>
    </row>
    <row r="10100" spans="6:16">
      <c r="F10100" s="63"/>
      <c r="G10100" s="62"/>
      <c r="I10100" s="61"/>
      <c r="K10100" s="62"/>
      <c r="L10100" s="62"/>
      <c r="P10100" s="61"/>
    </row>
    <row r="10101" spans="6:16">
      <c r="F10101" s="63"/>
      <c r="G10101" s="62"/>
      <c r="I10101" s="61"/>
      <c r="K10101" s="62"/>
      <c r="L10101" s="62"/>
      <c r="P10101" s="61"/>
    </row>
    <row r="10102" spans="6:16">
      <c r="F10102" s="63"/>
      <c r="G10102" s="62"/>
      <c r="I10102" s="61"/>
      <c r="K10102" s="62"/>
      <c r="L10102" s="62"/>
      <c r="P10102" s="61"/>
    </row>
    <row r="10103" spans="6:16">
      <c r="F10103" s="63"/>
      <c r="G10103" s="62"/>
      <c r="I10103" s="61"/>
      <c r="K10103" s="62"/>
      <c r="L10103" s="62"/>
      <c r="P10103" s="61"/>
    </row>
    <row r="10104" spans="6:16">
      <c r="F10104" s="63"/>
      <c r="G10104" s="62"/>
      <c r="I10104" s="61"/>
      <c r="K10104" s="62"/>
      <c r="L10104" s="62"/>
      <c r="P10104" s="61"/>
    </row>
    <row r="10105" spans="6:16">
      <c r="F10105" s="63"/>
      <c r="G10105" s="62"/>
      <c r="I10105" s="61"/>
      <c r="K10105" s="62"/>
      <c r="L10105" s="62"/>
      <c r="P10105" s="61"/>
    </row>
    <row r="10106" spans="6:16">
      <c r="F10106" s="63"/>
      <c r="G10106" s="62"/>
      <c r="I10106" s="61"/>
      <c r="K10106" s="62"/>
      <c r="L10106" s="62"/>
      <c r="P10106" s="61"/>
    </row>
    <row r="10107" spans="6:16">
      <c r="F10107" s="63"/>
      <c r="G10107" s="62"/>
      <c r="I10107" s="61"/>
      <c r="K10107" s="62"/>
      <c r="L10107" s="62"/>
      <c r="P10107" s="61"/>
    </row>
    <row r="10108" spans="6:16">
      <c r="F10108" s="63"/>
      <c r="G10108" s="62"/>
      <c r="I10108" s="61"/>
      <c r="K10108" s="62"/>
      <c r="L10108" s="62"/>
      <c r="P10108" s="61"/>
    </row>
    <row r="10109" spans="6:16">
      <c r="F10109" s="63"/>
      <c r="G10109" s="62"/>
      <c r="I10109" s="61"/>
      <c r="K10109" s="62"/>
      <c r="L10109" s="62"/>
      <c r="P10109" s="61"/>
    </row>
    <row r="10110" spans="6:16">
      <c r="F10110" s="63"/>
      <c r="G10110" s="62"/>
      <c r="I10110" s="61"/>
      <c r="K10110" s="62"/>
      <c r="L10110" s="62"/>
      <c r="P10110" s="61"/>
    </row>
    <row r="10111" spans="6:16">
      <c r="F10111" s="63"/>
      <c r="G10111" s="62"/>
      <c r="I10111" s="61"/>
      <c r="K10111" s="62"/>
      <c r="L10111" s="62"/>
      <c r="P10111" s="61"/>
    </row>
    <row r="10112" spans="6:16">
      <c r="F10112" s="63"/>
      <c r="G10112" s="62"/>
      <c r="I10112" s="61"/>
      <c r="K10112" s="62"/>
      <c r="L10112" s="62"/>
      <c r="P10112" s="61"/>
    </row>
    <row r="10113" spans="6:16">
      <c r="F10113" s="63"/>
      <c r="G10113" s="62"/>
      <c r="I10113" s="61"/>
      <c r="K10113" s="62"/>
      <c r="L10113" s="62"/>
      <c r="P10113" s="61"/>
    </row>
    <row r="10114" spans="6:16">
      <c r="F10114" s="63"/>
      <c r="G10114" s="62"/>
      <c r="I10114" s="61"/>
      <c r="K10114" s="62"/>
      <c r="L10114" s="62"/>
      <c r="P10114" s="61"/>
    </row>
    <row r="10115" spans="6:16">
      <c r="F10115" s="63"/>
      <c r="G10115" s="62"/>
      <c r="I10115" s="61"/>
      <c r="K10115" s="62"/>
      <c r="L10115" s="62"/>
      <c r="P10115" s="61"/>
    </row>
    <row r="10116" spans="6:16">
      <c r="F10116" s="63"/>
      <c r="G10116" s="62"/>
      <c r="I10116" s="61"/>
      <c r="K10116" s="62"/>
      <c r="L10116" s="62"/>
      <c r="P10116" s="61"/>
    </row>
    <row r="10117" spans="6:16">
      <c r="F10117" s="63"/>
      <c r="G10117" s="62"/>
      <c r="I10117" s="61"/>
      <c r="K10117" s="62"/>
      <c r="L10117" s="62"/>
      <c r="P10117" s="61"/>
    </row>
    <row r="10118" spans="6:16">
      <c r="F10118" s="63"/>
      <c r="G10118" s="62"/>
      <c r="I10118" s="61"/>
      <c r="K10118" s="62"/>
      <c r="L10118" s="62"/>
      <c r="P10118" s="61"/>
    </row>
    <row r="10119" spans="6:16">
      <c r="F10119" s="63"/>
      <c r="G10119" s="62"/>
      <c r="I10119" s="61"/>
      <c r="K10119" s="62"/>
      <c r="L10119" s="62"/>
      <c r="P10119" s="61"/>
    </row>
    <row r="10120" spans="6:16">
      <c r="F10120" s="63"/>
      <c r="G10120" s="62"/>
      <c r="I10120" s="61"/>
      <c r="K10120" s="62"/>
      <c r="L10120" s="62"/>
      <c r="P10120" s="61"/>
    </row>
    <row r="10121" spans="6:16">
      <c r="F10121" s="63"/>
      <c r="G10121" s="62"/>
      <c r="I10121" s="61"/>
      <c r="K10121" s="62"/>
      <c r="L10121" s="62"/>
      <c r="P10121" s="61"/>
    </row>
    <row r="10122" spans="6:16">
      <c r="F10122" s="63"/>
      <c r="G10122" s="62"/>
      <c r="I10122" s="61"/>
      <c r="K10122" s="62"/>
      <c r="L10122" s="62"/>
      <c r="P10122" s="61"/>
    </row>
    <row r="10123" spans="6:16">
      <c r="F10123" s="63"/>
      <c r="G10123" s="62"/>
      <c r="I10123" s="61"/>
      <c r="K10123" s="62"/>
      <c r="L10123" s="62"/>
      <c r="P10123" s="61"/>
    </row>
    <row r="10124" spans="6:16">
      <c r="F10124" s="63"/>
      <c r="G10124" s="62"/>
      <c r="I10124" s="61"/>
      <c r="K10124" s="62"/>
      <c r="L10124" s="62"/>
      <c r="P10124" s="61"/>
    </row>
    <row r="10125" spans="6:16">
      <c r="F10125" s="63"/>
      <c r="G10125" s="62"/>
      <c r="I10125" s="61"/>
      <c r="K10125" s="62"/>
      <c r="L10125" s="62"/>
      <c r="P10125" s="61"/>
    </row>
    <row r="10126" spans="6:16">
      <c r="F10126" s="63"/>
      <c r="G10126" s="62"/>
      <c r="I10126" s="61"/>
      <c r="K10126" s="62"/>
      <c r="L10126" s="62"/>
      <c r="P10126" s="61"/>
    </row>
    <row r="10127" spans="6:16">
      <c r="F10127" s="63"/>
      <c r="G10127" s="62"/>
      <c r="I10127" s="61"/>
      <c r="K10127" s="62"/>
      <c r="L10127" s="62"/>
      <c r="P10127" s="61"/>
    </row>
    <row r="10128" spans="6:16">
      <c r="F10128" s="63"/>
      <c r="G10128" s="62"/>
      <c r="I10128" s="61"/>
      <c r="K10128" s="62"/>
      <c r="L10128" s="62"/>
      <c r="P10128" s="61"/>
    </row>
    <row r="10129" spans="6:16">
      <c r="F10129" s="63"/>
      <c r="G10129" s="62"/>
      <c r="I10129" s="61"/>
      <c r="K10129" s="62"/>
      <c r="L10129" s="62"/>
      <c r="P10129" s="61"/>
    </row>
    <row r="10130" spans="6:16">
      <c r="F10130" s="63"/>
      <c r="G10130" s="62"/>
      <c r="I10130" s="61"/>
      <c r="K10130" s="62"/>
      <c r="L10130" s="62"/>
      <c r="P10130" s="61"/>
    </row>
    <row r="10131" spans="6:16">
      <c r="F10131" s="63"/>
      <c r="G10131" s="62"/>
      <c r="I10131" s="61"/>
      <c r="K10131" s="62"/>
      <c r="L10131" s="62"/>
      <c r="P10131" s="61"/>
    </row>
    <row r="10132" spans="6:16">
      <c r="F10132" s="63"/>
      <c r="G10132" s="62"/>
      <c r="I10132" s="61"/>
      <c r="K10132" s="62"/>
      <c r="L10132" s="62"/>
      <c r="P10132" s="61"/>
    </row>
    <row r="10133" spans="6:16">
      <c r="F10133" s="63"/>
      <c r="G10133" s="62"/>
      <c r="I10133" s="61"/>
      <c r="K10133" s="62"/>
      <c r="L10133" s="62"/>
      <c r="P10133" s="61"/>
    </row>
    <row r="10134" spans="6:16">
      <c r="F10134" s="63"/>
      <c r="G10134" s="62"/>
      <c r="I10134" s="61"/>
      <c r="K10134" s="62"/>
      <c r="L10134" s="62"/>
      <c r="P10134" s="61"/>
    </row>
    <row r="10135" spans="6:16">
      <c r="F10135" s="63"/>
      <c r="G10135" s="62"/>
      <c r="I10135" s="61"/>
      <c r="K10135" s="62"/>
      <c r="L10135" s="62"/>
      <c r="P10135" s="61"/>
    </row>
    <row r="10136" spans="6:16">
      <c r="F10136" s="63"/>
      <c r="G10136" s="62"/>
      <c r="I10136" s="61"/>
      <c r="K10136" s="62"/>
      <c r="L10136" s="62"/>
      <c r="P10136" s="61"/>
    </row>
    <row r="10137" spans="6:16">
      <c r="F10137" s="63"/>
      <c r="G10137" s="62"/>
      <c r="I10137" s="61"/>
      <c r="K10137" s="62"/>
      <c r="L10137" s="62"/>
      <c r="P10137" s="61"/>
    </row>
    <row r="10138" spans="6:16">
      <c r="F10138" s="63"/>
      <c r="G10138" s="62"/>
      <c r="I10138" s="61"/>
      <c r="K10138" s="62"/>
      <c r="L10138" s="62"/>
      <c r="P10138" s="61"/>
    </row>
    <row r="10139" spans="6:16">
      <c r="F10139" s="63"/>
      <c r="G10139" s="62"/>
      <c r="I10139" s="61"/>
      <c r="K10139" s="62"/>
      <c r="L10139" s="62"/>
      <c r="P10139" s="61"/>
    </row>
    <row r="10140" spans="6:16">
      <c r="F10140" s="63"/>
      <c r="G10140" s="62"/>
      <c r="I10140" s="61"/>
      <c r="K10140" s="62"/>
      <c r="L10140" s="62"/>
      <c r="P10140" s="61"/>
    </row>
    <row r="10141" spans="6:16">
      <c r="F10141" s="63"/>
      <c r="G10141" s="62"/>
      <c r="I10141" s="61"/>
      <c r="K10141" s="62"/>
      <c r="L10141" s="62"/>
      <c r="P10141" s="61"/>
    </row>
    <row r="10142" spans="6:16">
      <c r="F10142" s="63"/>
      <c r="G10142" s="62"/>
      <c r="I10142" s="61"/>
      <c r="K10142" s="62"/>
      <c r="L10142" s="62"/>
      <c r="P10142" s="61"/>
    </row>
    <row r="10143" spans="6:16">
      <c r="F10143" s="63"/>
      <c r="G10143" s="62"/>
      <c r="I10143" s="61"/>
      <c r="K10143" s="62"/>
      <c r="L10143" s="62"/>
      <c r="P10143" s="61"/>
    </row>
    <row r="10144" spans="6:16">
      <c r="F10144" s="63"/>
      <c r="G10144" s="62"/>
      <c r="I10144" s="61"/>
      <c r="K10144" s="62"/>
      <c r="L10144" s="62"/>
      <c r="P10144" s="61"/>
    </row>
    <row r="10145" spans="6:16">
      <c r="F10145" s="63"/>
      <c r="G10145" s="62"/>
      <c r="I10145" s="61"/>
      <c r="K10145" s="62"/>
      <c r="L10145" s="62"/>
      <c r="P10145" s="61"/>
    </row>
    <row r="10146" spans="6:16">
      <c r="F10146" s="63"/>
      <c r="G10146" s="62"/>
      <c r="I10146" s="61"/>
      <c r="K10146" s="62"/>
      <c r="L10146" s="62"/>
      <c r="P10146" s="61"/>
    </row>
    <row r="10147" spans="6:16">
      <c r="F10147" s="63"/>
      <c r="G10147" s="62"/>
      <c r="I10147" s="61"/>
      <c r="K10147" s="62"/>
      <c r="L10147" s="62"/>
      <c r="P10147" s="61"/>
    </row>
    <row r="10148" spans="6:16">
      <c r="F10148" s="63"/>
      <c r="G10148" s="62"/>
      <c r="I10148" s="61"/>
      <c r="K10148" s="62"/>
      <c r="L10148" s="62"/>
      <c r="P10148" s="61"/>
    </row>
    <row r="10149" spans="6:16">
      <c r="F10149" s="63"/>
      <c r="G10149" s="62"/>
      <c r="I10149" s="61"/>
      <c r="K10149" s="62"/>
      <c r="L10149" s="62"/>
      <c r="P10149" s="61"/>
    </row>
    <row r="10150" spans="6:16">
      <c r="F10150" s="63"/>
      <c r="G10150" s="62"/>
      <c r="I10150" s="61"/>
      <c r="K10150" s="62"/>
      <c r="L10150" s="62"/>
      <c r="P10150" s="61"/>
    </row>
    <row r="10151" spans="6:16">
      <c r="F10151" s="63"/>
      <c r="G10151" s="62"/>
      <c r="I10151" s="61"/>
      <c r="K10151" s="62"/>
      <c r="L10151" s="62"/>
      <c r="P10151" s="61"/>
    </row>
    <row r="10152" spans="6:16">
      <c r="F10152" s="63"/>
      <c r="G10152" s="62"/>
      <c r="I10152" s="61"/>
      <c r="K10152" s="62"/>
      <c r="L10152" s="62"/>
      <c r="P10152" s="61"/>
    </row>
    <row r="10153" spans="6:16">
      <c r="F10153" s="63"/>
      <c r="G10153" s="62"/>
      <c r="I10153" s="61"/>
      <c r="K10153" s="62"/>
      <c r="L10153" s="62"/>
      <c r="P10153" s="61"/>
    </row>
    <row r="10154" spans="6:16">
      <c r="F10154" s="63"/>
      <c r="G10154" s="62"/>
      <c r="I10154" s="61"/>
      <c r="K10154" s="62"/>
      <c r="L10154" s="62"/>
      <c r="P10154" s="61"/>
    </row>
    <row r="10155" spans="6:16">
      <c r="F10155" s="63"/>
      <c r="G10155" s="62"/>
      <c r="I10155" s="61"/>
      <c r="K10155" s="62"/>
      <c r="L10155" s="62"/>
      <c r="P10155" s="61"/>
    </row>
    <row r="10156" spans="6:16">
      <c r="F10156" s="63"/>
      <c r="G10156" s="62"/>
      <c r="I10156" s="61"/>
      <c r="K10156" s="62"/>
      <c r="L10156" s="62"/>
      <c r="P10156" s="61"/>
    </row>
    <row r="10157" spans="6:16">
      <c r="F10157" s="63"/>
      <c r="G10157" s="62"/>
      <c r="I10157" s="61"/>
      <c r="K10157" s="62"/>
      <c r="L10157" s="62"/>
      <c r="P10157" s="61"/>
    </row>
    <row r="10158" spans="6:16">
      <c r="F10158" s="63"/>
      <c r="G10158" s="62"/>
      <c r="I10158" s="61"/>
      <c r="K10158" s="62"/>
      <c r="L10158" s="62"/>
      <c r="P10158" s="61"/>
    </row>
    <row r="10159" spans="6:16">
      <c r="F10159" s="63"/>
      <c r="G10159" s="62"/>
      <c r="I10159" s="61"/>
      <c r="K10159" s="62"/>
      <c r="L10159" s="62"/>
      <c r="P10159" s="61"/>
    </row>
    <row r="10160" spans="6:16">
      <c r="F10160" s="63"/>
      <c r="G10160" s="62"/>
      <c r="I10160" s="61"/>
      <c r="K10160" s="62"/>
      <c r="L10160" s="62"/>
      <c r="P10160" s="61"/>
    </row>
    <row r="10161" spans="6:16">
      <c r="F10161" s="63"/>
      <c r="G10161" s="62"/>
      <c r="I10161" s="61"/>
      <c r="K10161" s="62"/>
      <c r="L10161" s="62"/>
      <c r="P10161" s="61"/>
    </row>
    <row r="10162" spans="6:16">
      <c r="F10162" s="63"/>
      <c r="G10162" s="62"/>
      <c r="I10162" s="61"/>
      <c r="K10162" s="62"/>
      <c r="L10162" s="62"/>
      <c r="P10162" s="61"/>
    </row>
    <row r="10163" spans="6:16">
      <c r="F10163" s="63"/>
      <c r="G10163" s="62"/>
      <c r="I10163" s="61"/>
      <c r="K10163" s="62"/>
      <c r="L10163" s="62"/>
      <c r="P10163" s="61"/>
    </row>
    <row r="10164" spans="6:16">
      <c r="F10164" s="63"/>
      <c r="G10164" s="62"/>
      <c r="I10164" s="61"/>
      <c r="K10164" s="62"/>
      <c r="L10164" s="62"/>
      <c r="P10164" s="61"/>
    </row>
    <row r="10165" spans="6:16">
      <c r="F10165" s="63"/>
      <c r="G10165" s="62"/>
      <c r="I10165" s="61"/>
      <c r="K10165" s="62"/>
      <c r="L10165" s="62"/>
      <c r="P10165" s="61"/>
    </row>
    <row r="10166" spans="6:16">
      <c r="F10166" s="63"/>
      <c r="G10166" s="62"/>
      <c r="I10166" s="61"/>
      <c r="K10166" s="62"/>
      <c r="L10166" s="62"/>
      <c r="P10166" s="61"/>
    </row>
    <row r="10167" spans="6:16">
      <c r="F10167" s="63"/>
      <c r="G10167" s="62"/>
      <c r="I10167" s="61"/>
      <c r="K10167" s="62"/>
      <c r="L10167" s="62"/>
      <c r="P10167" s="61"/>
    </row>
    <row r="10168" spans="6:16">
      <c r="F10168" s="63"/>
      <c r="G10168" s="62"/>
      <c r="I10168" s="61"/>
      <c r="K10168" s="62"/>
      <c r="L10168" s="62"/>
      <c r="P10168" s="61"/>
    </row>
    <row r="10169" spans="6:16">
      <c r="F10169" s="63"/>
      <c r="G10169" s="62"/>
      <c r="I10169" s="61"/>
      <c r="K10169" s="62"/>
      <c r="L10169" s="62"/>
      <c r="P10169" s="61"/>
    </row>
    <row r="10170" spans="6:16">
      <c r="F10170" s="63"/>
      <c r="G10170" s="62"/>
      <c r="I10170" s="61"/>
      <c r="K10170" s="62"/>
      <c r="L10170" s="62"/>
      <c r="P10170" s="61"/>
    </row>
    <row r="10171" spans="6:16">
      <c r="F10171" s="63"/>
      <c r="G10171" s="62"/>
      <c r="I10171" s="61"/>
      <c r="K10171" s="62"/>
      <c r="L10171" s="62"/>
      <c r="P10171" s="61"/>
    </row>
    <row r="10172" spans="6:16">
      <c r="F10172" s="63"/>
      <c r="G10172" s="62"/>
      <c r="I10172" s="61"/>
      <c r="K10172" s="62"/>
      <c r="L10172" s="62"/>
      <c r="P10172" s="61"/>
    </row>
    <row r="10173" spans="6:16">
      <c r="F10173" s="63"/>
      <c r="G10173" s="62"/>
      <c r="I10173" s="61"/>
      <c r="K10173" s="62"/>
      <c r="L10173" s="62"/>
      <c r="P10173" s="61"/>
    </row>
    <row r="10174" spans="6:16">
      <c r="F10174" s="63"/>
      <c r="G10174" s="62"/>
      <c r="I10174" s="61"/>
      <c r="K10174" s="62"/>
      <c r="L10174" s="62"/>
      <c r="P10174" s="61"/>
    </row>
    <row r="10175" spans="6:16">
      <c r="F10175" s="63"/>
      <c r="G10175" s="62"/>
      <c r="I10175" s="61"/>
      <c r="K10175" s="62"/>
      <c r="L10175" s="62"/>
      <c r="P10175" s="61"/>
    </row>
    <row r="10176" spans="6:16">
      <c r="F10176" s="63"/>
      <c r="G10176" s="62"/>
      <c r="I10176" s="61"/>
      <c r="K10176" s="62"/>
      <c r="L10176" s="62"/>
      <c r="P10176" s="61"/>
    </row>
    <row r="10177" spans="6:16">
      <c r="F10177" s="63"/>
      <c r="G10177" s="62"/>
      <c r="I10177" s="61"/>
      <c r="K10177" s="62"/>
      <c r="L10177" s="62"/>
      <c r="P10177" s="61"/>
    </row>
    <row r="10178" spans="6:16">
      <c r="F10178" s="63"/>
      <c r="G10178" s="62"/>
      <c r="I10178" s="61"/>
      <c r="K10178" s="62"/>
      <c r="L10178" s="62"/>
      <c r="P10178" s="61"/>
    </row>
    <row r="10179" spans="6:16">
      <c r="F10179" s="63"/>
      <c r="G10179" s="62"/>
      <c r="I10179" s="61"/>
      <c r="K10179" s="62"/>
      <c r="L10179" s="62"/>
      <c r="P10179" s="61"/>
    </row>
    <row r="10180" spans="6:16">
      <c r="F10180" s="63"/>
      <c r="G10180" s="62"/>
      <c r="I10180" s="61"/>
      <c r="K10180" s="62"/>
      <c r="L10180" s="62"/>
      <c r="P10180" s="61"/>
    </row>
    <row r="10181" spans="6:16">
      <c r="F10181" s="63"/>
      <c r="G10181" s="62"/>
      <c r="I10181" s="61"/>
      <c r="K10181" s="62"/>
      <c r="L10181" s="62"/>
      <c r="P10181" s="61"/>
    </row>
    <row r="10182" spans="6:16">
      <c r="F10182" s="63"/>
      <c r="G10182" s="62"/>
      <c r="I10182" s="61"/>
      <c r="K10182" s="62"/>
      <c r="L10182" s="62"/>
      <c r="P10182" s="61"/>
    </row>
    <row r="10183" spans="6:16">
      <c r="F10183" s="63"/>
      <c r="G10183" s="62"/>
      <c r="I10183" s="61"/>
      <c r="K10183" s="62"/>
      <c r="L10183" s="62"/>
      <c r="P10183" s="61"/>
    </row>
    <row r="10184" spans="6:16">
      <c r="F10184" s="63"/>
      <c r="G10184" s="62"/>
      <c r="I10184" s="61"/>
      <c r="K10184" s="62"/>
      <c r="L10184" s="62"/>
      <c r="P10184" s="61"/>
    </row>
    <row r="10185" spans="6:16">
      <c r="F10185" s="63"/>
      <c r="G10185" s="62"/>
      <c r="I10185" s="61"/>
      <c r="K10185" s="62"/>
      <c r="L10185" s="62"/>
      <c r="P10185" s="61"/>
    </row>
    <row r="10186" spans="6:16">
      <c r="F10186" s="63"/>
      <c r="G10186" s="62"/>
      <c r="I10186" s="61"/>
      <c r="K10186" s="62"/>
      <c r="L10186" s="62"/>
      <c r="P10186" s="61"/>
    </row>
    <row r="10187" spans="6:16">
      <c r="F10187" s="63"/>
      <c r="G10187" s="62"/>
      <c r="I10187" s="61"/>
      <c r="K10187" s="62"/>
      <c r="L10187" s="62"/>
      <c r="P10187" s="61"/>
    </row>
    <row r="10188" spans="6:16">
      <c r="F10188" s="63"/>
      <c r="G10188" s="62"/>
      <c r="I10188" s="61"/>
      <c r="K10188" s="62"/>
      <c r="L10188" s="62"/>
      <c r="P10188" s="61"/>
    </row>
    <row r="10189" spans="6:16">
      <c r="F10189" s="63"/>
      <c r="G10189" s="62"/>
      <c r="I10189" s="61"/>
      <c r="K10189" s="62"/>
      <c r="L10189" s="62"/>
      <c r="P10189" s="61"/>
    </row>
    <row r="10190" spans="6:16">
      <c r="F10190" s="63"/>
      <c r="G10190" s="62"/>
      <c r="I10190" s="61"/>
      <c r="K10190" s="62"/>
      <c r="L10190" s="62"/>
      <c r="P10190" s="61"/>
    </row>
    <row r="10191" spans="6:16">
      <c r="F10191" s="63"/>
      <c r="G10191" s="62"/>
      <c r="I10191" s="61"/>
      <c r="K10191" s="62"/>
      <c r="L10191" s="62"/>
      <c r="P10191" s="61"/>
    </row>
    <row r="10192" spans="6:16">
      <c r="F10192" s="63"/>
      <c r="G10192" s="62"/>
      <c r="I10192" s="61"/>
      <c r="K10192" s="62"/>
      <c r="L10192" s="62"/>
      <c r="P10192" s="61"/>
    </row>
    <row r="10193" spans="6:16">
      <c r="F10193" s="63"/>
      <c r="G10193" s="62"/>
      <c r="I10193" s="61"/>
      <c r="K10193" s="62"/>
      <c r="L10193" s="62"/>
      <c r="P10193" s="61"/>
    </row>
    <row r="10194" spans="6:16">
      <c r="F10194" s="63"/>
      <c r="G10194" s="62"/>
      <c r="I10194" s="61"/>
      <c r="K10194" s="62"/>
      <c r="L10194" s="62"/>
      <c r="P10194" s="61"/>
    </row>
    <row r="10195" spans="6:16">
      <c r="F10195" s="63"/>
      <c r="G10195" s="62"/>
      <c r="I10195" s="61"/>
      <c r="K10195" s="62"/>
      <c r="L10195" s="62"/>
      <c r="P10195" s="61"/>
    </row>
    <row r="10196" spans="6:16">
      <c r="F10196" s="63"/>
      <c r="G10196" s="62"/>
      <c r="I10196" s="61"/>
      <c r="K10196" s="62"/>
      <c r="L10196" s="62"/>
      <c r="P10196" s="61"/>
    </row>
    <row r="10197" spans="6:16">
      <c r="F10197" s="63"/>
      <c r="G10197" s="62"/>
      <c r="I10197" s="61"/>
      <c r="K10197" s="62"/>
      <c r="L10197" s="62"/>
      <c r="P10197" s="61"/>
    </row>
    <row r="10198" spans="6:16">
      <c r="F10198" s="63"/>
      <c r="G10198" s="62"/>
      <c r="I10198" s="61"/>
      <c r="K10198" s="62"/>
      <c r="L10198" s="62"/>
      <c r="P10198" s="61"/>
    </row>
    <row r="10199" spans="6:16">
      <c r="F10199" s="63"/>
      <c r="G10199" s="62"/>
      <c r="I10199" s="61"/>
      <c r="K10199" s="62"/>
      <c r="L10199" s="62"/>
      <c r="P10199" s="61"/>
    </row>
    <row r="10200" spans="6:16">
      <c r="F10200" s="63"/>
      <c r="G10200" s="62"/>
      <c r="I10200" s="61"/>
      <c r="K10200" s="62"/>
      <c r="L10200" s="62"/>
      <c r="P10200" s="61"/>
    </row>
    <row r="10201" spans="6:16">
      <c r="F10201" s="63"/>
      <c r="G10201" s="62"/>
      <c r="I10201" s="61"/>
      <c r="K10201" s="62"/>
      <c r="L10201" s="62"/>
      <c r="P10201" s="61"/>
    </row>
    <row r="10202" spans="6:16">
      <c r="F10202" s="63"/>
      <c r="G10202" s="62"/>
      <c r="I10202" s="61"/>
      <c r="K10202" s="62"/>
      <c r="L10202" s="62"/>
      <c r="P10202" s="61"/>
    </row>
    <row r="10203" spans="6:16">
      <c r="F10203" s="63"/>
      <c r="G10203" s="62"/>
      <c r="I10203" s="61"/>
      <c r="K10203" s="62"/>
      <c r="L10203" s="62"/>
      <c r="P10203" s="61"/>
    </row>
    <row r="10204" spans="6:16">
      <c r="F10204" s="63"/>
      <c r="G10204" s="62"/>
      <c r="I10204" s="61"/>
      <c r="K10204" s="62"/>
      <c r="L10204" s="62"/>
      <c r="P10204" s="61"/>
    </row>
    <row r="10205" spans="6:16">
      <c r="F10205" s="63"/>
      <c r="G10205" s="62"/>
      <c r="I10205" s="61"/>
      <c r="K10205" s="62"/>
      <c r="L10205" s="62"/>
      <c r="P10205" s="61"/>
    </row>
    <row r="10206" spans="6:16">
      <c r="F10206" s="63"/>
      <c r="G10206" s="62"/>
      <c r="I10206" s="61"/>
      <c r="K10206" s="62"/>
      <c r="L10206" s="62"/>
      <c r="P10206" s="61"/>
    </row>
    <row r="10207" spans="6:16">
      <c r="F10207" s="63"/>
      <c r="G10207" s="62"/>
      <c r="I10207" s="61"/>
      <c r="K10207" s="62"/>
      <c r="L10207" s="62"/>
      <c r="P10207" s="61"/>
    </row>
    <row r="10208" spans="6:16">
      <c r="F10208" s="63"/>
      <c r="G10208" s="62"/>
      <c r="I10208" s="61"/>
      <c r="K10208" s="62"/>
      <c r="L10208" s="62"/>
      <c r="P10208" s="61"/>
    </row>
    <row r="10209" spans="6:16">
      <c r="F10209" s="63"/>
      <c r="G10209" s="62"/>
      <c r="I10209" s="61"/>
      <c r="K10209" s="62"/>
      <c r="L10209" s="62"/>
      <c r="P10209" s="61"/>
    </row>
    <row r="10210" spans="6:16">
      <c r="F10210" s="63"/>
      <c r="G10210" s="62"/>
      <c r="I10210" s="61"/>
      <c r="K10210" s="62"/>
      <c r="L10210" s="62"/>
      <c r="P10210" s="61"/>
    </row>
    <row r="10211" spans="6:16">
      <c r="F10211" s="63"/>
      <c r="G10211" s="62"/>
      <c r="I10211" s="61"/>
      <c r="K10211" s="62"/>
      <c r="L10211" s="62"/>
      <c r="P10211" s="61"/>
    </row>
    <row r="10212" spans="6:16">
      <c r="F10212" s="63"/>
      <c r="G10212" s="62"/>
      <c r="I10212" s="61"/>
      <c r="K10212" s="62"/>
      <c r="L10212" s="62"/>
      <c r="P10212" s="61"/>
    </row>
    <row r="10213" spans="6:16">
      <c r="F10213" s="63"/>
      <c r="G10213" s="62"/>
      <c r="I10213" s="61"/>
      <c r="K10213" s="62"/>
      <c r="L10213" s="62"/>
      <c r="P10213" s="61"/>
    </row>
    <row r="10214" spans="6:16">
      <c r="F10214" s="63"/>
      <c r="G10214" s="62"/>
      <c r="I10214" s="61"/>
      <c r="K10214" s="62"/>
      <c r="L10214" s="62"/>
      <c r="P10214" s="61"/>
    </row>
    <row r="10215" spans="6:16">
      <c r="F10215" s="63"/>
      <c r="G10215" s="62"/>
      <c r="I10215" s="61"/>
      <c r="K10215" s="62"/>
      <c r="L10215" s="62"/>
      <c r="P10215" s="61"/>
    </row>
    <row r="10216" spans="6:16">
      <c r="F10216" s="63"/>
      <c r="G10216" s="62"/>
      <c r="I10216" s="61"/>
      <c r="K10216" s="62"/>
      <c r="L10216" s="62"/>
      <c r="P10216" s="61"/>
    </row>
    <row r="10217" spans="6:16">
      <c r="F10217" s="63"/>
      <c r="G10217" s="62"/>
      <c r="I10217" s="61"/>
      <c r="K10217" s="62"/>
      <c r="L10217" s="62"/>
      <c r="P10217" s="61"/>
    </row>
    <row r="10218" spans="6:16">
      <c r="F10218" s="63"/>
      <c r="G10218" s="62"/>
      <c r="I10218" s="61"/>
      <c r="K10218" s="62"/>
      <c r="L10218" s="62"/>
      <c r="P10218" s="61"/>
    </row>
    <row r="10219" spans="6:16">
      <c r="F10219" s="63"/>
      <c r="G10219" s="62"/>
      <c r="I10219" s="61"/>
      <c r="K10219" s="62"/>
      <c r="L10219" s="62"/>
      <c r="P10219" s="61"/>
    </row>
    <row r="10220" spans="6:16">
      <c r="F10220" s="63"/>
      <c r="G10220" s="62"/>
      <c r="I10220" s="61"/>
      <c r="K10220" s="62"/>
      <c r="L10220" s="62"/>
      <c r="P10220" s="61"/>
    </row>
    <row r="10221" spans="6:16">
      <c r="F10221" s="63"/>
      <c r="G10221" s="62"/>
      <c r="I10221" s="61"/>
      <c r="K10221" s="62"/>
      <c r="L10221" s="62"/>
      <c r="P10221" s="61"/>
    </row>
    <row r="10222" spans="6:16">
      <c r="F10222" s="63"/>
      <c r="G10222" s="62"/>
      <c r="I10222" s="61"/>
      <c r="K10222" s="62"/>
      <c r="L10222" s="62"/>
      <c r="P10222" s="61"/>
    </row>
    <row r="10223" spans="6:16">
      <c r="F10223" s="63"/>
      <c r="G10223" s="62"/>
      <c r="I10223" s="61"/>
      <c r="K10223" s="62"/>
      <c r="L10223" s="62"/>
      <c r="P10223" s="61"/>
    </row>
    <row r="10224" spans="6:16">
      <c r="F10224" s="63"/>
      <c r="G10224" s="62"/>
      <c r="I10224" s="61"/>
      <c r="K10224" s="62"/>
      <c r="L10224" s="62"/>
      <c r="P10224" s="61"/>
    </row>
    <row r="10225" spans="6:16">
      <c r="F10225" s="63"/>
      <c r="G10225" s="62"/>
      <c r="I10225" s="61"/>
      <c r="K10225" s="62"/>
      <c r="L10225" s="62"/>
      <c r="P10225" s="61"/>
    </row>
    <row r="10226" spans="6:16">
      <c r="F10226" s="63"/>
      <c r="G10226" s="62"/>
      <c r="I10226" s="61"/>
      <c r="K10226" s="62"/>
      <c r="L10226" s="62"/>
      <c r="P10226" s="61"/>
    </row>
    <row r="10227" spans="6:16">
      <c r="F10227" s="63"/>
      <c r="G10227" s="62"/>
      <c r="I10227" s="61"/>
      <c r="K10227" s="62"/>
      <c r="L10227" s="62"/>
      <c r="P10227" s="61"/>
    </row>
    <row r="10228" spans="6:16">
      <c r="F10228" s="63"/>
      <c r="G10228" s="62"/>
      <c r="I10228" s="61"/>
      <c r="K10228" s="62"/>
      <c r="L10228" s="62"/>
      <c r="P10228" s="61"/>
    </row>
    <row r="10229" spans="6:16">
      <c r="F10229" s="63"/>
      <c r="G10229" s="62"/>
      <c r="I10229" s="61"/>
      <c r="K10229" s="62"/>
      <c r="L10229" s="62"/>
      <c r="P10229" s="61"/>
    </row>
    <row r="10230" spans="6:16">
      <c r="F10230" s="63"/>
      <c r="G10230" s="62"/>
      <c r="I10230" s="61"/>
      <c r="K10230" s="62"/>
      <c r="L10230" s="62"/>
      <c r="P10230" s="61"/>
    </row>
    <row r="10231" spans="6:16">
      <c r="F10231" s="63"/>
      <c r="G10231" s="62"/>
      <c r="I10231" s="61"/>
      <c r="K10231" s="62"/>
      <c r="L10231" s="62"/>
      <c r="P10231" s="61"/>
    </row>
    <row r="10232" spans="6:16">
      <c r="F10232" s="63"/>
      <c r="G10232" s="62"/>
      <c r="I10232" s="61"/>
      <c r="K10232" s="62"/>
      <c r="L10232" s="62"/>
      <c r="P10232" s="61"/>
    </row>
    <row r="10233" spans="6:16">
      <c r="F10233" s="63"/>
      <c r="G10233" s="62"/>
      <c r="I10233" s="61"/>
      <c r="K10233" s="62"/>
      <c r="L10233" s="62"/>
      <c r="P10233" s="61"/>
    </row>
    <row r="10234" spans="6:16">
      <c r="F10234" s="63"/>
      <c r="G10234" s="62"/>
      <c r="I10234" s="61"/>
      <c r="K10234" s="62"/>
      <c r="L10234" s="62"/>
      <c r="P10234" s="61"/>
    </row>
    <row r="10235" spans="6:16">
      <c r="F10235" s="63"/>
      <c r="G10235" s="62"/>
      <c r="I10235" s="61"/>
      <c r="K10235" s="62"/>
      <c r="L10235" s="62"/>
      <c r="P10235" s="61"/>
    </row>
    <row r="10236" spans="6:16">
      <c r="F10236" s="63"/>
      <c r="G10236" s="62"/>
      <c r="I10236" s="61"/>
      <c r="K10236" s="62"/>
      <c r="L10236" s="62"/>
      <c r="P10236" s="61"/>
    </row>
    <row r="10237" spans="6:16">
      <c r="F10237" s="63"/>
      <c r="G10237" s="62"/>
      <c r="I10237" s="61"/>
      <c r="K10237" s="62"/>
      <c r="L10237" s="62"/>
      <c r="P10237" s="61"/>
    </row>
    <row r="10238" spans="6:16">
      <c r="F10238" s="63"/>
      <c r="G10238" s="62"/>
      <c r="I10238" s="61"/>
      <c r="K10238" s="62"/>
      <c r="L10238" s="62"/>
      <c r="P10238" s="61"/>
    </row>
    <row r="10239" spans="6:16">
      <c r="F10239" s="63"/>
      <c r="G10239" s="62"/>
      <c r="I10239" s="61"/>
      <c r="K10239" s="62"/>
      <c r="L10239" s="62"/>
      <c r="P10239" s="61"/>
    </row>
    <row r="10240" spans="6:16">
      <c r="F10240" s="63"/>
      <c r="G10240" s="62"/>
      <c r="I10240" s="61"/>
      <c r="K10240" s="62"/>
      <c r="L10240" s="62"/>
      <c r="P10240" s="61"/>
    </row>
    <row r="10241" spans="6:16">
      <c r="F10241" s="63"/>
      <c r="G10241" s="62"/>
      <c r="I10241" s="61"/>
      <c r="K10241" s="62"/>
      <c r="L10241" s="62"/>
      <c r="P10241" s="61"/>
    </row>
    <row r="10242" spans="6:16">
      <c r="F10242" s="63"/>
      <c r="G10242" s="62"/>
      <c r="I10242" s="61"/>
      <c r="K10242" s="62"/>
      <c r="L10242" s="62"/>
      <c r="P10242" s="61"/>
    </row>
    <row r="10243" spans="6:16">
      <c r="F10243" s="63"/>
      <c r="G10243" s="62"/>
      <c r="I10243" s="61"/>
      <c r="K10243" s="62"/>
      <c r="L10243" s="62"/>
      <c r="P10243" s="61"/>
    </row>
    <row r="10244" spans="6:16">
      <c r="F10244" s="63"/>
      <c r="G10244" s="62"/>
      <c r="I10244" s="61"/>
      <c r="K10244" s="62"/>
      <c r="L10244" s="62"/>
      <c r="P10244" s="61"/>
    </row>
    <row r="10245" spans="6:16">
      <c r="F10245" s="63"/>
      <c r="G10245" s="62"/>
      <c r="I10245" s="61"/>
      <c r="K10245" s="62"/>
      <c r="L10245" s="62"/>
      <c r="P10245" s="61"/>
    </row>
    <row r="10246" spans="6:16">
      <c r="F10246" s="63"/>
      <c r="G10246" s="62"/>
      <c r="I10246" s="61"/>
      <c r="K10246" s="62"/>
      <c r="L10246" s="62"/>
      <c r="P10246" s="61"/>
    </row>
    <row r="10247" spans="6:16">
      <c r="F10247" s="63"/>
      <c r="G10247" s="62"/>
      <c r="I10247" s="61"/>
      <c r="K10247" s="62"/>
      <c r="L10247" s="62"/>
      <c r="P10247" s="61"/>
    </row>
    <row r="10248" spans="6:16">
      <c r="F10248" s="63"/>
      <c r="G10248" s="62"/>
      <c r="I10248" s="61"/>
      <c r="K10248" s="62"/>
      <c r="L10248" s="62"/>
      <c r="P10248" s="61"/>
    </row>
    <row r="10249" spans="6:16">
      <c r="F10249" s="63"/>
      <c r="G10249" s="62"/>
      <c r="I10249" s="61"/>
      <c r="K10249" s="62"/>
      <c r="L10249" s="62"/>
      <c r="P10249" s="61"/>
    </row>
    <row r="10250" spans="6:16">
      <c r="F10250" s="63"/>
      <c r="G10250" s="62"/>
      <c r="I10250" s="61"/>
      <c r="K10250" s="62"/>
      <c r="L10250" s="62"/>
      <c r="P10250" s="61"/>
    </row>
    <row r="10251" spans="6:16">
      <c r="F10251" s="63"/>
      <c r="G10251" s="62"/>
      <c r="I10251" s="61"/>
      <c r="K10251" s="62"/>
      <c r="L10251" s="62"/>
      <c r="P10251" s="61"/>
    </row>
    <row r="10252" spans="6:16">
      <c r="F10252" s="63"/>
      <c r="G10252" s="62"/>
      <c r="I10252" s="61"/>
      <c r="K10252" s="62"/>
      <c r="L10252" s="62"/>
      <c r="P10252" s="61"/>
    </row>
    <row r="10253" spans="6:16">
      <c r="F10253" s="63"/>
      <c r="G10253" s="62"/>
      <c r="I10253" s="61"/>
      <c r="K10253" s="62"/>
      <c r="L10253" s="62"/>
      <c r="P10253" s="61"/>
    </row>
    <row r="10254" spans="6:16">
      <c r="F10254" s="63"/>
      <c r="G10254" s="62"/>
      <c r="I10254" s="61"/>
      <c r="K10254" s="62"/>
      <c r="L10254" s="62"/>
      <c r="P10254" s="61"/>
    </row>
    <row r="10255" spans="6:16">
      <c r="F10255" s="63"/>
      <c r="G10255" s="62"/>
      <c r="I10255" s="61"/>
      <c r="K10255" s="62"/>
      <c r="L10255" s="62"/>
      <c r="P10255" s="61"/>
    </row>
    <row r="10256" spans="6:16">
      <c r="F10256" s="63"/>
      <c r="G10256" s="62"/>
      <c r="I10256" s="61"/>
      <c r="K10256" s="62"/>
      <c r="L10256" s="62"/>
      <c r="P10256" s="61"/>
    </row>
    <row r="10257" spans="6:16">
      <c r="F10257" s="63"/>
      <c r="G10257" s="62"/>
      <c r="I10257" s="61"/>
      <c r="K10257" s="62"/>
      <c r="L10257" s="62"/>
      <c r="P10257" s="61"/>
    </row>
    <row r="10258" spans="6:16">
      <c r="F10258" s="63"/>
      <c r="G10258" s="62"/>
      <c r="I10258" s="61"/>
      <c r="K10258" s="62"/>
      <c r="L10258" s="62"/>
      <c r="P10258" s="61"/>
    </row>
    <row r="10259" spans="6:16">
      <c r="F10259" s="63"/>
      <c r="G10259" s="62"/>
      <c r="I10259" s="61"/>
      <c r="K10259" s="62"/>
      <c r="L10259" s="62"/>
      <c r="P10259" s="61"/>
    </row>
    <row r="10260" spans="6:16">
      <c r="F10260" s="63"/>
      <c r="G10260" s="62"/>
      <c r="I10260" s="61"/>
      <c r="K10260" s="62"/>
      <c r="L10260" s="62"/>
      <c r="P10260" s="61"/>
    </row>
    <row r="10261" spans="6:16">
      <c r="F10261" s="63"/>
      <c r="G10261" s="62"/>
      <c r="I10261" s="61"/>
      <c r="K10261" s="62"/>
      <c r="L10261" s="62"/>
      <c r="P10261" s="61"/>
    </row>
    <row r="10262" spans="6:16">
      <c r="F10262" s="63"/>
      <c r="G10262" s="62"/>
      <c r="I10262" s="61"/>
      <c r="K10262" s="62"/>
      <c r="L10262" s="62"/>
      <c r="P10262" s="61"/>
    </row>
    <row r="10263" spans="6:16">
      <c r="F10263" s="63"/>
      <c r="G10263" s="62"/>
      <c r="I10263" s="61"/>
      <c r="K10263" s="62"/>
      <c r="L10263" s="62"/>
      <c r="P10263" s="61"/>
    </row>
    <row r="10264" spans="6:16">
      <c r="F10264" s="63"/>
      <c r="G10264" s="62"/>
      <c r="I10264" s="61"/>
      <c r="K10264" s="62"/>
      <c r="L10264" s="62"/>
      <c r="P10264" s="61"/>
    </row>
    <row r="10265" spans="6:16">
      <c r="F10265" s="63"/>
      <c r="G10265" s="62"/>
      <c r="I10265" s="61"/>
      <c r="K10265" s="62"/>
      <c r="L10265" s="62"/>
      <c r="P10265" s="61"/>
    </row>
    <row r="10266" spans="6:16">
      <c r="F10266" s="63"/>
      <c r="G10266" s="62"/>
      <c r="I10266" s="61"/>
      <c r="K10266" s="62"/>
      <c r="L10266" s="62"/>
      <c r="P10266" s="61"/>
    </row>
    <row r="10267" spans="6:16">
      <c r="F10267" s="63"/>
      <c r="G10267" s="62"/>
      <c r="I10267" s="61"/>
      <c r="K10267" s="62"/>
      <c r="L10267" s="62"/>
      <c r="P10267" s="61"/>
    </row>
    <row r="10268" spans="6:16">
      <c r="F10268" s="63"/>
      <c r="G10268" s="62"/>
      <c r="I10268" s="61"/>
      <c r="K10268" s="62"/>
      <c r="L10268" s="62"/>
      <c r="P10268" s="61"/>
    </row>
    <row r="10269" spans="6:16">
      <c r="F10269" s="63"/>
      <c r="G10269" s="62"/>
      <c r="I10269" s="61"/>
      <c r="K10269" s="62"/>
      <c r="L10269" s="62"/>
      <c r="P10269" s="61"/>
    </row>
    <row r="10270" spans="6:16">
      <c r="F10270" s="63"/>
      <c r="G10270" s="62"/>
      <c r="I10270" s="61"/>
      <c r="K10270" s="62"/>
      <c r="L10270" s="62"/>
      <c r="P10270" s="61"/>
    </row>
    <row r="10271" spans="6:16">
      <c r="F10271" s="63"/>
      <c r="G10271" s="62"/>
      <c r="I10271" s="61"/>
      <c r="K10271" s="62"/>
      <c r="L10271" s="62"/>
      <c r="P10271" s="61"/>
    </row>
    <row r="10272" spans="6:16">
      <c r="F10272" s="63"/>
      <c r="G10272" s="62"/>
      <c r="I10272" s="61"/>
      <c r="K10272" s="62"/>
      <c r="L10272" s="62"/>
      <c r="P10272" s="61"/>
    </row>
    <row r="10273" spans="6:16">
      <c r="F10273" s="63"/>
      <c r="G10273" s="62"/>
      <c r="I10273" s="61"/>
      <c r="K10273" s="62"/>
      <c r="L10273" s="62"/>
      <c r="P10273" s="61"/>
    </row>
    <row r="10274" spans="6:16">
      <c r="F10274" s="63"/>
      <c r="G10274" s="62"/>
      <c r="I10274" s="61"/>
      <c r="K10274" s="62"/>
      <c r="L10274" s="62"/>
      <c r="P10274" s="61"/>
    </row>
    <row r="10275" spans="6:16">
      <c r="F10275" s="63"/>
      <c r="G10275" s="62"/>
      <c r="I10275" s="61"/>
      <c r="K10275" s="62"/>
      <c r="L10275" s="62"/>
      <c r="P10275" s="61"/>
    </row>
    <row r="10276" spans="6:16">
      <c r="F10276" s="63"/>
      <c r="G10276" s="62"/>
      <c r="I10276" s="61"/>
      <c r="K10276" s="62"/>
      <c r="L10276" s="62"/>
      <c r="P10276" s="61"/>
    </row>
    <row r="10277" spans="6:16">
      <c r="F10277" s="63"/>
      <c r="G10277" s="62"/>
      <c r="I10277" s="61"/>
      <c r="K10277" s="62"/>
      <c r="L10277" s="62"/>
      <c r="P10277" s="61"/>
    </row>
    <row r="10278" spans="6:16">
      <c r="F10278" s="63"/>
      <c r="G10278" s="62"/>
      <c r="I10278" s="61"/>
      <c r="K10278" s="62"/>
      <c r="L10278" s="62"/>
      <c r="P10278" s="61"/>
    </row>
    <row r="10279" spans="6:16">
      <c r="F10279" s="63"/>
      <c r="G10279" s="62"/>
      <c r="I10279" s="61"/>
      <c r="K10279" s="62"/>
      <c r="L10279" s="62"/>
      <c r="P10279" s="61"/>
    </row>
    <row r="10280" spans="6:16">
      <c r="F10280" s="63"/>
      <c r="G10280" s="62"/>
      <c r="I10280" s="61"/>
      <c r="K10280" s="62"/>
      <c r="L10280" s="62"/>
      <c r="P10280" s="61"/>
    </row>
    <row r="10281" spans="6:16">
      <c r="F10281" s="63"/>
      <c r="G10281" s="62"/>
      <c r="I10281" s="61"/>
      <c r="K10281" s="62"/>
      <c r="L10281" s="62"/>
      <c r="P10281" s="61"/>
    </row>
    <row r="10282" spans="6:16">
      <c r="F10282" s="63"/>
      <c r="G10282" s="62"/>
      <c r="I10282" s="61"/>
      <c r="K10282" s="62"/>
      <c r="L10282" s="62"/>
      <c r="P10282" s="61"/>
    </row>
    <row r="10283" spans="6:16">
      <c r="F10283" s="63"/>
      <c r="G10283" s="62"/>
      <c r="I10283" s="61"/>
      <c r="K10283" s="62"/>
      <c r="L10283" s="62"/>
      <c r="P10283" s="61"/>
    </row>
    <row r="10284" spans="6:16">
      <c r="F10284" s="63"/>
      <c r="G10284" s="62"/>
      <c r="I10284" s="61"/>
      <c r="K10284" s="62"/>
      <c r="L10284" s="62"/>
      <c r="P10284" s="61"/>
    </row>
    <row r="10285" spans="6:16">
      <c r="F10285" s="63"/>
      <c r="G10285" s="62"/>
      <c r="I10285" s="61"/>
      <c r="K10285" s="62"/>
      <c r="L10285" s="62"/>
      <c r="P10285" s="61"/>
    </row>
    <row r="10286" spans="6:16">
      <c r="F10286" s="63"/>
      <c r="G10286" s="62"/>
      <c r="I10286" s="61"/>
      <c r="K10286" s="62"/>
      <c r="L10286" s="62"/>
      <c r="P10286" s="61"/>
    </row>
    <row r="10287" spans="6:16">
      <c r="F10287" s="63"/>
      <c r="G10287" s="62"/>
      <c r="I10287" s="61"/>
      <c r="K10287" s="62"/>
      <c r="L10287" s="62"/>
      <c r="P10287" s="61"/>
    </row>
    <row r="10288" spans="6:16">
      <c r="F10288" s="63"/>
      <c r="G10288" s="62"/>
      <c r="I10288" s="61"/>
      <c r="K10288" s="62"/>
      <c r="L10288" s="62"/>
      <c r="P10288" s="61"/>
    </row>
    <row r="10289" spans="6:16">
      <c r="F10289" s="63"/>
      <c r="G10289" s="62"/>
      <c r="I10289" s="61"/>
      <c r="K10289" s="62"/>
      <c r="L10289" s="62"/>
      <c r="P10289" s="61"/>
    </row>
    <row r="10290" spans="6:16">
      <c r="F10290" s="63"/>
      <c r="G10290" s="62"/>
      <c r="I10290" s="61"/>
      <c r="K10290" s="62"/>
      <c r="L10290" s="62"/>
      <c r="P10290" s="61"/>
    </row>
    <row r="10291" spans="6:16">
      <c r="F10291" s="63"/>
      <c r="G10291" s="62"/>
      <c r="I10291" s="61"/>
      <c r="K10291" s="62"/>
      <c r="L10291" s="62"/>
      <c r="P10291" s="61"/>
    </row>
    <row r="10292" spans="6:16">
      <c r="F10292" s="63"/>
      <c r="G10292" s="62"/>
      <c r="I10292" s="61"/>
      <c r="K10292" s="62"/>
      <c r="L10292" s="62"/>
      <c r="P10292" s="61"/>
    </row>
    <row r="10293" spans="6:16">
      <c r="F10293" s="63"/>
      <c r="G10293" s="62"/>
      <c r="I10293" s="61"/>
      <c r="K10293" s="62"/>
      <c r="L10293" s="62"/>
      <c r="P10293" s="61"/>
    </row>
    <row r="10294" spans="6:16">
      <c r="F10294" s="63"/>
      <c r="G10294" s="62"/>
      <c r="I10294" s="61"/>
      <c r="K10294" s="62"/>
      <c r="L10294" s="62"/>
      <c r="P10294" s="61"/>
    </row>
    <row r="10295" spans="6:16">
      <c r="F10295" s="63"/>
      <c r="G10295" s="62"/>
      <c r="I10295" s="61"/>
      <c r="K10295" s="62"/>
      <c r="L10295" s="62"/>
      <c r="P10295" s="61"/>
    </row>
    <row r="10296" spans="6:16">
      <c r="F10296" s="63"/>
      <c r="G10296" s="62"/>
      <c r="I10296" s="61"/>
      <c r="K10296" s="62"/>
      <c r="L10296" s="62"/>
      <c r="P10296" s="61"/>
    </row>
    <row r="10297" spans="6:16">
      <c r="F10297" s="63"/>
      <c r="G10297" s="62"/>
      <c r="I10297" s="61"/>
      <c r="K10297" s="62"/>
      <c r="L10297" s="62"/>
      <c r="P10297" s="61"/>
    </row>
    <row r="10298" spans="6:16">
      <c r="F10298" s="63"/>
      <c r="G10298" s="62"/>
      <c r="I10298" s="61"/>
      <c r="K10298" s="62"/>
      <c r="L10298" s="62"/>
      <c r="P10298" s="61"/>
    </row>
    <row r="10299" spans="6:16">
      <c r="F10299" s="63"/>
      <c r="G10299" s="62"/>
      <c r="I10299" s="61"/>
      <c r="K10299" s="62"/>
      <c r="L10299" s="62"/>
      <c r="P10299" s="61"/>
    </row>
    <row r="10300" spans="6:16">
      <c r="F10300" s="63"/>
      <c r="G10300" s="62"/>
      <c r="I10300" s="61"/>
      <c r="K10300" s="62"/>
      <c r="L10300" s="62"/>
      <c r="P10300" s="61"/>
    </row>
    <row r="10301" spans="6:16">
      <c r="F10301" s="63"/>
      <c r="G10301" s="62"/>
      <c r="I10301" s="61"/>
      <c r="K10301" s="62"/>
      <c r="L10301" s="62"/>
      <c r="P10301" s="61"/>
    </row>
    <row r="10302" spans="6:16">
      <c r="F10302" s="63"/>
      <c r="G10302" s="62"/>
      <c r="I10302" s="61"/>
      <c r="K10302" s="62"/>
      <c r="L10302" s="62"/>
      <c r="P10302" s="61"/>
    </row>
    <row r="10303" spans="6:16">
      <c r="F10303" s="63"/>
      <c r="G10303" s="62"/>
      <c r="I10303" s="61"/>
      <c r="K10303" s="62"/>
      <c r="L10303" s="62"/>
      <c r="P10303" s="61"/>
    </row>
    <row r="10304" spans="6:16">
      <c r="F10304" s="63"/>
      <c r="G10304" s="62"/>
      <c r="I10304" s="61"/>
      <c r="K10304" s="62"/>
      <c r="L10304" s="62"/>
      <c r="P10304" s="61"/>
    </row>
    <row r="10305" spans="6:16">
      <c r="F10305" s="63"/>
      <c r="G10305" s="62"/>
      <c r="I10305" s="61"/>
      <c r="K10305" s="62"/>
      <c r="L10305" s="62"/>
      <c r="P10305" s="61"/>
    </row>
    <row r="10306" spans="6:16">
      <c r="F10306" s="63"/>
      <c r="G10306" s="62"/>
      <c r="I10306" s="61"/>
      <c r="K10306" s="62"/>
      <c r="L10306" s="62"/>
      <c r="P10306" s="61"/>
    </row>
    <row r="10307" spans="6:16">
      <c r="F10307" s="63"/>
      <c r="G10307" s="62"/>
      <c r="I10307" s="61"/>
      <c r="K10307" s="62"/>
      <c r="L10307" s="62"/>
      <c r="P10307" s="61"/>
    </row>
    <row r="10308" spans="6:16">
      <c r="F10308" s="63"/>
      <c r="G10308" s="62"/>
      <c r="I10308" s="61"/>
      <c r="K10308" s="62"/>
      <c r="L10308" s="62"/>
      <c r="P10308" s="61"/>
    </row>
    <row r="10309" spans="6:16">
      <c r="F10309" s="63"/>
      <c r="G10309" s="62"/>
      <c r="I10309" s="61"/>
      <c r="K10309" s="62"/>
      <c r="L10309" s="62"/>
      <c r="P10309" s="61"/>
    </row>
    <row r="10310" spans="6:16">
      <c r="F10310" s="63"/>
      <c r="G10310" s="62"/>
      <c r="I10310" s="61"/>
      <c r="K10310" s="62"/>
      <c r="L10310" s="62"/>
      <c r="P10310" s="61"/>
    </row>
    <row r="10311" spans="6:16">
      <c r="F10311" s="63"/>
      <c r="G10311" s="62"/>
      <c r="I10311" s="61"/>
      <c r="K10311" s="62"/>
      <c r="L10311" s="62"/>
      <c r="P10311" s="61"/>
    </row>
    <row r="10312" spans="6:16">
      <c r="F10312" s="63"/>
      <c r="G10312" s="62"/>
      <c r="I10312" s="61"/>
      <c r="K10312" s="62"/>
      <c r="L10312" s="62"/>
      <c r="P10312" s="61"/>
    </row>
    <row r="10313" spans="6:16">
      <c r="F10313" s="63"/>
      <c r="G10313" s="62"/>
      <c r="I10313" s="61"/>
      <c r="K10313" s="62"/>
      <c r="L10313" s="62"/>
      <c r="P10313" s="61"/>
    </row>
    <row r="10314" spans="6:16">
      <c r="F10314" s="63"/>
      <c r="G10314" s="62"/>
      <c r="I10314" s="61"/>
      <c r="K10314" s="62"/>
      <c r="L10314" s="62"/>
      <c r="P10314" s="61"/>
    </row>
    <row r="10315" spans="6:16">
      <c r="F10315" s="63"/>
      <c r="G10315" s="62"/>
      <c r="I10315" s="61"/>
      <c r="K10315" s="62"/>
      <c r="L10315" s="62"/>
      <c r="P10315" s="61"/>
    </row>
    <row r="10316" spans="6:16">
      <c r="F10316" s="63"/>
      <c r="G10316" s="62"/>
      <c r="I10316" s="61"/>
      <c r="K10316" s="62"/>
      <c r="L10316" s="62"/>
      <c r="P10316" s="61"/>
    </row>
    <row r="10317" spans="6:16">
      <c r="F10317" s="63"/>
      <c r="G10317" s="62"/>
      <c r="I10317" s="61"/>
      <c r="K10317" s="62"/>
      <c r="L10317" s="62"/>
      <c r="P10317" s="61"/>
    </row>
    <row r="10318" spans="6:16">
      <c r="F10318" s="63"/>
      <c r="G10318" s="62"/>
      <c r="I10318" s="61"/>
      <c r="K10318" s="62"/>
      <c r="L10318" s="62"/>
      <c r="P10318" s="61"/>
    </row>
    <row r="10319" spans="6:16">
      <c r="F10319" s="63"/>
      <c r="G10319" s="62"/>
      <c r="I10319" s="61"/>
      <c r="K10319" s="62"/>
      <c r="L10319" s="62"/>
      <c r="P10319" s="61"/>
    </row>
    <row r="10320" spans="6:16">
      <c r="F10320" s="63"/>
      <c r="G10320" s="62"/>
      <c r="I10320" s="61"/>
      <c r="K10320" s="62"/>
      <c r="L10320" s="62"/>
      <c r="P10320" s="61"/>
    </row>
    <row r="10321" spans="6:16">
      <c r="F10321" s="63"/>
      <c r="G10321" s="62"/>
      <c r="I10321" s="61"/>
      <c r="K10321" s="62"/>
      <c r="L10321" s="62"/>
      <c r="P10321" s="61"/>
    </row>
    <row r="10322" spans="6:16">
      <c r="F10322" s="63"/>
      <c r="G10322" s="62"/>
      <c r="I10322" s="61"/>
      <c r="K10322" s="62"/>
      <c r="L10322" s="62"/>
      <c r="P10322" s="61"/>
    </row>
    <row r="10323" spans="6:16">
      <c r="F10323" s="63"/>
      <c r="G10323" s="62"/>
      <c r="I10323" s="61"/>
      <c r="K10323" s="62"/>
      <c r="L10323" s="62"/>
      <c r="P10323" s="61"/>
    </row>
    <row r="10324" spans="6:16">
      <c r="F10324" s="63"/>
      <c r="G10324" s="62"/>
      <c r="I10324" s="61"/>
      <c r="K10324" s="62"/>
      <c r="L10324" s="62"/>
      <c r="P10324" s="61"/>
    </row>
    <row r="10325" spans="6:16">
      <c r="F10325" s="63"/>
      <c r="G10325" s="62"/>
      <c r="I10325" s="61"/>
      <c r="K10325" s="62"/>
      <c r="L10325" s="62"/>
      <c r="P10325" s="61"/>
    </row>
    <row r="10326" spans="6:16">
      <c r="F10326" s="63"/>
      <c r="G10326" s="62"/>
      <c r="I10326" s="61"/>
      <c r="K10326" s="62"/>
      <c r="L10326" s="62"/>
      <c r="P10326" s="61"/>
    </row>
    <row r="10327" spans="6:16">
      <c r="F10327" s="63"/>
      <c r="G10327" s="62"/>
      <c r="I10327" s="61"/>
      <c r="K10327" s="62"/>
      <c r="L10327" s="62"/>
      <c r="P10327" s="61"/>
    </row>
    <row r="10328" spans="6:16">
      <c r="F10328" s="63"/>
      <c r="G10328" s="62"/>
      <c r="I10328" s="61"/>
      <c r="K10328" s="62"/>
      <c r="L10328" s="62"/>
      <c r="P10328" s="61"/>
    </row>
    <row r="10329" spans="6:16">
      <c r="F10329" s="63"/>
      <c r="G10329" s="62"/>
      <c r="I10329" s="61"/>
      <c r="K10329" s="62"/>
      <c r="L10329" s="62"/>
      <c r="P10329" s="61"/>
    </row>
    <row r="10330" spans="6:16">
      <c r="F10330" s="63"/>
      <c r="G10330" s="62"/>
      <c r="I10330" s="61"/>
      <c r="K10330" s="62"/>
      <c r="L10330" s="62"/>
      <c r="P10330" s="61"/>
    </row>
    <row r="10331" spans="6:16">
      <c r="F10331" s="63"/>
      <c r="G10331" s="62"/>
      <c r="I10331" s="61"/>
      <c r="K10331" s="62"/>
      <c r="L10331" s="62"/>
      <c r="P10331" s="61"/>
    </row>
    <row r="10332" spans="6:16">
      <c r="F10332" s="63"/>
      <c r="G10332" s="62"/>
      <c r="I10332" s="61"/>
      <c r="K10332" s="62"/>
      <c r="L10332" s="62"/>
      <c r="P10332" s="61"/>
    </row>
    <row r="10333" spans="6:16">
      <c r="F10333" s="63"/>
      <c r="G10333" s="62"/>
      <c r="I10333" s="61"/>
      <c r="K10333" s="62"/>
      <c r="L10333" s="62"/>
      <c r="P10333" s="61"/>
    </row>
    <row r="10334" spans="6:16">
      <c r="F10334" s="63"/>
      <c r="G10334" s="62"/>
      <c r="I10334" s="61"/>
      <c r="K10334" s="62"/>
      <c r="L10334" s="62"/>
      <c r="P10334" s="61"/>
    </row>
    <row r="10335" spans="6:16">
      <c r="F10335" s="63"/>
      <c r="G10335" s="62"/>
      <c r="I10335" s="61"/>
      <c r="K10335" s="62"/>
      <c r="L10335" s="62"/>
      <c r="P10335" s="61"/>
    </row>
    <row r="10336" spans="6:16">
      <c r="F10336" s="63"/>
      <c r="G10336" s="62"/>
      <c r="I10336" s="61"/>
      <c r="K10336" s="62"/>
      <c r="L10336" s="62"/>
      <c r="P10336" s="61"/>
    </row>
    <row r="10337" spans="6:16">
      <c r="F10337" s="63"/>
      <c r="G10337" s="62"/>
      <c r="I10337" s="61"/>
      <c r="K10337" s="62"/>
      <c r="L10337" s="62"/>
      <c r="P10337" s="61"/>
    </row>
    <row r="10338" spans="6:16">
      <c r="F10338" s="63"/>
      <c r="G10338" s="62"/>
      <c r="I10338" s="61"/>
      <c r="K10338" s="62"/>
      <c r="L10338" s="62"/>
      <c r="P10338" s="61"/>
    </row>
    <row r="10339" spans="6:16">
      <c r="F10339" s="63"/>
      <c r="G10339" s="62"/>
      <c r="I10339" s="61"/>
      <c r="K10339" s="62"/>
      <c r="L10339" s="62"/>
      <c r="P10339" s="61"/>
    </row>
    <row r="10340" spans="6:16">
      <c r="F10340" s="63"/>
      <c r="G10340" s="62"/>
      <c r="I10340" s="61"/>
      <c r="K10340" s="62"/>
      <c r="L10340" s="62"/>
      <c r="P10340" s="61"/>
    </row>
    <row r="10341" spans="6:16">
      <c r="F10341" s="63"/>
      <c r="G10341" s="62"/>
      <c r="I10341" s="61"/>
      <c r="K10341" s="62"/>
      <c r="L10341" s="62"/>
      <c r="P10341" s="61"/>
    </row>
    <row r="10342" spans="6:16">
      <c r="F10342" s="63"/>
      <c r="G10342" s="62"/>
      <c r="I10342" s="61"/>
      <c r="K10342" s="62"/>
      <c r="L10342" s="62"/>
      <c r="P10342" s="61"/>
    </row>
    <row r="10343" spans="6:16">
      <c r="F10343" s="63"/>
      <c r="G10343" s="62"/>
      <c r="I10343" s="61"/>
      <c r="K10343" s="62"/>
      <c r="L10343" s="62"/>
      <c r="P10343" s="61"/>
    </row>
    <row r="10344" spans="6:16">
      <c r="F10344" s="63"/>
      <c r="G10344" s="62"/>
      <c r="I10344" s="61"/>
      <c r="K10344" s="62"/>
      <c r="L10344" s="62"/>
      <c r="P10344" s="61"/>
    </row>
    <row r="10345" spans="6:16">
      <c r="F10345" s="63"/>
      <c r="G10345" s="62"/>
      <c r="I10345" s="61"/>
      <c r="K10345" s="62"/>
      <c r="L10345" s="62"/>
      <c r="P10345" s="61"/>
    </row>
    <row r="10346" spans="6:16">
      <c r="F10346" s="63"/>
      <c r="G10346" s="62"/>
      <c r="I10346" s="61"/>
      <c r="K10346" s="62"/>
      <c r="L10346" s="62"/>
      <c r="P10346" s="61"/>
    </row>
    <row r="10347" spans="6:16">
      <c r="F10347" s="63"/>
      <c r="G10347" s="62"/>
      <c r="I10347" s="61"/>
      <c r="K10347" s="62"/>
      <c r="L10347" s="62"/>
      <c r="P10347" s="61"/>
    </row>
    <row r="10348" spans="6:16">
      <c r="F10348" s="63"/>
      <c r="G10348" s="62"/>
      <c r="I10348" s="61"/>
      <c r="K10348" s="62"/>
      <c r="L10348" s="62"/>
      <c r="P10348" s="61"/>
    </row>
    <row r="10349" spans="6:16">
      <c r="F10349" s="63"/>
      <c r="G10349" s="62"/>
      <c r="I10349" s="61"/>
      <c r="K10349" s="62"/>
      <c r="L10349" s="62"/>
      <c r="P10349" s="61"/>
    </row>
    <row r="10350" spans="6:16">
      <c r="F10350" s="63"/>
      <c r="G10350" s="62"/>
      <c r="I10350" s="61"/>
      <c r="K10350" s="62"/>
      <c r="L10350" s="62"/>
      <c r="P10350" s="61"/>
    </row>
    <row r="10351" spans="6:16">
      <c r="F10351" s="63"/>
      <c r="G10351" s="62"/>
      <c r="I10351" s="61"/>
      <c r="K10351" s="62"/>
      <c r="L10351" s="62"/>
      <c r="P10351" s="61"/>
    </row>
    <row r="10352" spans="6:16">
      <c r="F10352" s="63"/>
      <c r="G10352" s="62"/>
      <c r="I10352" s="61"/>
      <c r="K10352" s="62"/>
      <c r="L10352" s="62"/>
      <c r="P10352" s="61"/>
    </row>
    <row r="10353" spans="6:16">
      <c r="F10353" s="63"/>
      <c r="G10353" s="62"/>
      <c r="I10353" s="61"/>
      <c r="K10353" s="62"/>
      <c r="L10353" s="62"/>
      <c r="P10353" s="61"/>
    </row>
    <row r="10354" spans="6:16">
      <c r="F10354" s="63"/>
      <c r="G10354" s="62"/>
      <c r="I10354" s="61"/>
      <c r="K10354" s="62"/>
      <c r="L10354" s="62"/>
      <c r="P10354" s="61"/>
    </row>
    <row r="10355" spans="6:16">
      <c r="F10355" s="63"/>
      <c r="G10355" s="62"/>
      <c r="I10355" s="61"/>
      <c r="K10355" s="62"/>
      <c r="L10355" s="62"/>
      <c r="P10355" s="61"/>
    </row>
    <row r="10356" spans="6:16">
      <c r="F10356" s="63"/>
      <c r="G10356" s="62"/>
      <c r="I10356" s="61"/>
      <c r="K10356" s="62"/>
      <c r="L10356" s="62"/>
      <c r="P10356" s="61"/>
    </row>
    <row r="10357" spans="6:16">
      <c r="F10357" s="63"/>
      <c r="G10357" s="62"/>
      <c r="I10357" s="61"/>
      <c r="K10357" s="62"/>
      <c r="L10357" s="62"/>
      <c r="P10357" s="61"/>
    </row>
    <row r="10358" spans="6:16">
      <c r="F10358" s="63"/>
      <c r="G10358" s="62"/>
      <c r="I10358" s="61"/>
      <c r="K10358" s="62"/>
      <c r="L10358" s="62"/>
      <c r="P10358" s="61"/>
    </row>
    <row r="10359" spans="6:16">
      <c r="F10359" s="63"/>
      <c r="G10359" s="62"/>
      <c r="I10359" s="61"/>
      <c r="K10359" s="62"/>
      <c r="L10359" s="62"/>
      <c r="P10359" s="61"/>
    </row>
    <row r="10360" spans="6:16">
      <c r="F10360" s="63"/>
      <c r="G10360" s="62"/>
      <c r="I10360" s="61"/>
      <c r="K10360" s="62"/>
      <c r="L10360" s="62"/>
      <c r="P10360" s="61"/>
    </row>
    <row r="10361" spans="6:16">
      <c r="F10361" s="63"/>
      <c r="G10361" s="62"/>
      <c r="I10361" s="61"/>
      <c r="K10361" s="62"/>
      <c r="L10361" s="62"/>
      <c r="P10361" s="61"/>
    </row>
    <row r="10362" spans="6:16">
      <c r="F10362" s="63"/>
      <c r="G10362" s="62"/>
      <c r="I10362" s="61"/>
      <c r="K10362" s="62"/>
      <c r="L10362" s="62"/>
      <c r="P10362" s="61"/>
    </row>
    <row r="10363" spans="6:16">
      <c r="F10363" s="63"/>
      <c r="G10363" s="62"/>
      <c r="I10363" s="61"/>
      <c r="K10363" s="62"/>
      <c r="L10363" s="62"/>
      <c r="P10363" s="61"/>
    </row>
    <row r="10364" spans="6:16">
      <c r="F10364" s="63"/>
      <c r="G10364" s="62"/>
      <c r="I10364" s="61"/>
      <c r="K10364" s="62"/>
      <c r="L10364" s="62"/>
      <c r="P10364" s="61"/>
    </row>
    <row r="10365" spans="6:16">
      <c r="F10365" s="63"/>
      <c r="G10365" s="62"/>
      <c r="I10365" s="61"/>
      <c r="K10365" s="62"/>
      <c r="L10365" s="62"/>
      <c r="P10365" s="61"/>
    </row>
    <row r="10366" spans="6:16">
      <c r="F10366" s="63"/>
      <c r="G10366" s="62"/>
      <c r="I10366" s="61"/>
      <c r="K10366" s="62"/>
      <c r="L10366" s="62"/>
      <c r="P10366" s="61"/>
    </row>
    <row r="10367" spans="6:16">
      <c r="F10367" s="63"/>
      <c r="G10367" s="62"/>
      <c r="I10367" s="61"/>
      <c r="K10367" s="62"/>
      <c r="L10367" s="62"/>
      <c r="P10367" s="61"/>
    </row>
    <row r="10368" spans="6:16">
      <c r="F10368" s="63"/>
      <c r="G10368" s="62"/>
      <c r="I10368" s="61"/>
      <c r="K10368" s="62"/>
      <c r="L10368" s="62"/>
      <c r="P10368" s="61"/>
    </row>
    <row r="10369" spans="6:16">
      <c r="F10369" s="63"/>
      <c r="G10369" s="62"/>
      <c r="I10369" s="61"/>
      <c r="K10369" s="62"/>
      <c r="L10369" s="62"/>
      <c r="P10369" s="61"/>
    </row>
    <row r="10370" spans="6:16">
      <c r="F10370" s="63"/>
      <c r="G10370" s="62"/>
      <c r="I10370" s="61"/>
      <c r="K10370" s="62"/>
      <c r="L10370" s="62"/>
      <c r="P10370" s="61"/>
    </row>
    <row r="10371" spans="6:16">
      <c r="F10371" s="63"/>
      <c r="G10371" s="62"/>
      <c r="I10371" s="61"/>
      <c r="K10371" s="62"/>
      <c r="L10371" s="62"/>
      <c r="P10371" s="61"/>
    </row>
    <row r="10372" spans="6:16">
      <c r="F10372" s="63"/>
      <c r="G10372" s="62"/>
      <c r="I10372" s="61"/>
      <c r="K10372" s="62"/>
      <c r="L10372" s="62"/>
      <c r="P10372" s="61"/>
    </row>
    <row r="10373" spans="6:16">
      <c r="F10373" s="63"/>
      <c r="G10373" s="62"/>
      <c r="I10373" s="61"/>
      <c r="K10373" s="62"/>
      <c r="L10373" s="62"/>
      <c r="P10373" s="61"/>
    </row>
    <row r="10374" spans="6:16">
      <c r="F10374" s="63"/>
      <c r="G10374" s="62"/>
      <c r="I10374" s="61"/>
      <c r="K10374" s="62"/>
      <c r="L10374" s="62"/>
      <c r="P10374" s="61"/>
    </row>
    <row r="10375" spans="6:16">
      <c r="F10375" s="63"/>
      <c r="G10375" s="62"/>
      <c r="I10375" s="61"/>
      <c r="K10375" s="62"/>
      <c r="L10375" s="62"/>
      <c r="P10375" s="61"/>
    </row>
    <row r="10376" spans="6:16">
      <c r="F10376" s="63"/>
      <c r="G10376" s="62"/>
      <c r="I10376" s="61"/>
      <c r="K10376" s="62"/>
      <c r="L10376" s="62"/>
      <c r="P10376" s="61"/>
    </row>
    <row r="10377" spans="6:16">
      <c r="F10377" s="63"/>
      <c r="G10377" s="62"/>
      <c r="I10377" s="61"/>
      <c r="K10377" s="62"/>
      <c r="L10377" s="62"/>
      <c r="P10377" s="61"/>
    </row>
    <row r="10378" spans="6:16">
      <c r="F10378" s="63"/>
      <c r="G10378" s="62"/>
      <c r="I10378" s="61"/>
      <c r="K10378" s="62"/>
      <c r="L10378" s="62"/>
      <c r="P10378" s="61"/>
    </row>
    <row r="10379" spans="6:16">
      <c r="F10379" s="63"/>
      <c r="G10379" s="62"/>
      <c r="I10379" s="61"/>
      <c r="K10379" s="62"/>
      <c r="L10379" s="62"/>
      <c r="P10379" s="61"/>
    </row>
    <row r="10380" spans="6:16">
      <c r="F10380" s="63"/>
      <c r="G10380" s="62"/>
      <c r="I10380" s="61"/>
      <c r="K10380" s="62"/>
      <c r="L10380" s="62"/>
      <c r="P10380" s="61"/>
    </row>
    <row r="10381" spans="6:16">
      <c r="F10381" s="63"/>
      <c r="G10381" s="62"/>
      <c r="I10381" s="61"/>
      <c r="K10381" s="62"/>
      <c r="L10381" s="62"/>
      <c r="P10381" s="61"/>
    </row>
    <row r="10382" spans="6:16">
      <c r="F10382" s="63"/>
      <c r="G10382" s="62"/>
      <c r="I10382" s="61"/>
      <c r="K10382" s="62"/>
      <c r="L10382" s="62"/>
      <c r="P10382" s="61"/>
    </row>
    <row r="10383" spans="6:16">
      <c r="F10383" s="63"/>
      <c r="G10383" s="62"/>
      <c r="I10383" s="61"/>
      <c r="K10383" s="62"/>
      <c r="L10383" s="62"/>
      <c r="P10383" s="61"/>
    </row>
    <row r="10384" spans="6:16">
      <c r="F10384" s="63"/>
      <c r="G10384" s="62"/>
      <c r="I10384" s="61"/>
      <c r="K10384" s="62"/>
      <c r="L10384" s="62"/>
      <c r="P10384" s="61"/>
    </row>
    <row r="10385" spans="6:16">
      <c r="F10385" s="63"/>
      <c r="G10385" s="62"/>
      <c r="I10385" s="61"/>
      <c r="K10385" s="62"/>
      <c r="L10385" s="62"/>
      <c r="P10385" s="61"/>
    </row>
    <row r="10386" spans="6:16">
      <c r="F10386" s="63"/>
      <c r="G10386" s="62"/>
      <c r="I10386" s="61"/>
      <c r="K10386" s="62"/>
      <c r="L10386" s="62"/>
      <c r="P10386" s="61"/>
    </row>
    <row r="10387" spans="6:16">
      <c r="F10387" s="63"/>
      <c r="G10387" s="62"/>
      <c r="I10387" s="61"/>
      <c r="K10387" s="62"/>
      <c r="L10387" s="62"/>
      <c r="P10387" s="61"/>
    </row>
    <row r="10388" spans="6:16">
      <c r="F10388" s="63"/>
      <c r="G10388" s="62"/>
      <c r="I10388" s="61"/>
      <c r="K10388" s="62"/>
      <c r="L10388" s="62"/>
      <c r="P10388" s="61"/>
    </row>
    <row r="10389" spans="6:16">
      <c r="F10389" s="63"/>
      <c r="G10389" s="62"/>
      <c r="I10389" s="61"/>
      <c r="K10389" s="62"/>
      <c r="L10389" s="62"/>
      <c r="P10389" s="61"/>
    </row>
    <row r="10390" spans="6:16">
      <c r="F10390" s="63"/>
      <c r="G10390" s="62"/>
      <c r="I10390" s="61"/>
      <c r="K10390" s="62"/>
      <c r="L10390" s="62"/>
      <c r="P10390" s="61"/>
    </row>
    <row r="10391" spans="6:16">
      <c r="F10391" s="63"/>
      <c r="G10391" s="62"/>
      <c r="I10391" s="61"/>
      <c r="K10391" s="62"/>
      <c r="L10391" s="62"/>
      <c r="P10391" s="61"/>
    </row>
    <row r="10392" spans="6:16">
      <c r="F10392" s="63"/>
      <c r="G10392" s="62"/>
      <c r="I10392" s="61"/>
      <c r="K10392" s="62"/>
      <c r="L10392" s="62"/>
      <c r="P10392" s="61"/>
    </row>
    <row r="10393" spans="6:16">
      <c r="F10393" s="63"/>
      <c r="G10393" s="62"/>
      <c r="I10393" s="61"/>
      <c r="K10393" s="62"/>
      <c r="L10393" s="62"/>
      <c r="P10393" s="61"/>
    </row>
    <row r="10394" spans="6:16">
      <c r="F10394" s="63"/>
      <c r="G10394" s="62"/>
      <c r="I10394" s="61"/>
      <c r="K10394" s="62"/>
      <c r="L10394" s="62"/>
      <c r="P10394" s="61"/>
    </row>
    <row r="10395" spans="6:16">
      <c r="F10395" s="63"/>
      <c r="G10395" s="62"/>
      <c r="I10395" s="61"/>
      <c r="K10395" s="62"/>
      <c r="L10395" s="62"/>
      <c r="P10395" s="61"/>
    </row>
    <row r="10396" spans="6:16">
      <c r="F10396" s="63"/>
      <c r="G10396" s="62"/>
      <c r="I10396" s="61"/>
      <c r="K10396" s="62"/>
      <c r="L10396" s="62"/>
      <c r="P10396" s="61"/>
    </row>
    <row r="10397" spans="6:16">
      <c r="F10397" s="63"/>
      <c r="G10397" s="62"/>
      <c r="I10397" s="61"/>
      <c r="K10397" s="62"/>
      <c r="L10397" s="62"/>
      <c r="P10397" s="61"/>
    </row>
    <row r="10398" spans="6:16">
      <c r="F10398" s="63"/>
      <c r="G10398" s="62"/>
      <c r="I10398" s="61"/>
      <c r="K10398" s="62"/>
      <c r="L10398" s="62"/>
      <c r="P10398" s="61"/>
    </row>
    <row r="10399" spans="6:16">
      <c r="F10399" s="63"/>
      <c r="G10399" s="62"/>
      <c r="I10399" s="61"/>
      <c r="K10399" s="62"/>
      <c r="L10399" s="62"/>
      <c r="P10399" s="61"/>
    </row>
    <row r="10400" spans="6:16">
      <c r="F10400" s="63"/>
      <c r="G10400" s="62"/>
      <c r="I10400" s="61"/>
      <c r="K10400" s="62"/>
      <c r="L10400" s="62"/>
      <c r="P10400" s="61"/>
    </row>
    <row r="10401" spans="6:16">
      <c r="F10401" s="63"/>
      <c r="G10401" s="62"/>
      <c r="I10401" s="61"/>
      <c r="K10401" s="62"/>
      <c r="L10401" s="62"/>
      <c r="P10401" s="61"/>
    </row>
    <row r="10402" spans="6:16">
      <c r="F10402" s="63"/>
      <c r="G10402" s="62"/>
      <c r="I10402" s="61"/>
      <c r="K10402" s="62"/>
      <c r="L10402" s="62"/>
      <c r="P10402" s="61"/>
    </row>
    <row r="10403" spans="6:16">
      <c r="F10403" s="63"/>
      <c r="G10403" s="62"/>
      <c r="I10403" s="61"/>
      <c r="K10403" s="62"/>
      <c r="L10403" s="62"/>
      <c r="P10403" s="61"/>
    </row>
    <row r="10404" spans="6:16">
      <c r="F10404" s="63"/>
      <c r="G10404" s="62"/>
      <c r="I10404" s="61"/>
      <c r="K10404" s="62"/>
      <c r="L10404" s="62"/>
      <c r="P10404" s="61"/>
    </row>
    <row r="10405" spans="6:16">
      <c r="F10405" s="63"/>
      <c r="G10405" s="62"/>
      <c r="I10405" s="61"/>
      <c r="K10405" s="62"/>
      <c r="L10405" s="62"/>
      <c r="P10405" s="61"/>
    </row>
    <row r="10406" spans="6:16">
      <c r="F10406" s="63"/>
      <c r="G10406" s="62"/>
      <c r="I10406" s="61"/>
      <c r="K10406" s="62"/>
      <c r="L10406" s="62"/>
      <c r="P10406" s="61"/>
    </row>
    <row r="10407" spans="6:16">
      <c r="F10407" s="63"/>
      <c r="G10407" s="62"/>
      <c r="I10407" s="61"/>
      <c r="K10407" s="62"/>
      <c r="L10407" s="62"/>
      <c r="P10407" s="61"/>
    </row>
    <row r="10408" spans="6:16">
      <c r="F10408" s="63"/>
      <c r="G10408" s="62"/>
      <c r="I10408" s="61"/>
      <c r="K10408" s="62"/>
      <c r="L10408" s="62"/>
      <c r="P10408" s="61"/>
    </row>
    <row r="10409" spans="6:16">
      <c r="F10409" s="63"/>
      <c r="G10409" s="62"/>
      <c r="I10409" s="61"/>
      <c r="K10409" s="62"/>
      <c r="L10409" s="62"/>
      <c r="P10409" s="61"/>
    </row>
    <row r="10410" spans="6:16">
      <c r="F10410" s="63"/>
      <c r="G10410" s="62"/>
      <c r="I10410" s="61"/>
      <c r="K10410" s="62"/>
      <c r="L10410" s="62"/>
      <c r="P10410" s="61"/>
    </row>
    <row r="10411" spans="6:16">
      <c r="F10411" s="63"/>
      <c r="G10411" s="62"/>
      <c r="I10411" s="61"/>
      <c r="K10411" s="62"/>
      <c r="L10411" s="62"/>
      <c r="P10411" s="61"/>
    </row>
    <row r="10412" spans="6:16">
      <c r="F10412" s="63"/>
      <c r="G10412" s="62"/>
      <c r="I10412" s="61"/>
      <c r="K10412" s="62"/>
      <c r="L10412" s="62"/>
      <c r="P10412" s="61"/>
    </row>
    <row r="10413" spans="6:16">
      <c r="F10413" s="63"/>
      <c r="G10413" s="62"/>
      <c r="I10413" s="61"/>
      <c r="K10413" s="62"/>
      <c r="L10413" s="62"/>
      <c r="P10413" s="61"/>
    </row>
    <row r="10414" spans="6:16">
      <c r="F10414" s="63"/>
      <c r="G10414" s="62"/>
      <c r="I10414" s="61"/>
      <c r="K10414" s="62"/>
      <c r="L10414" s="62"/>
      <c r="P10414" s="61"/>
    </row>
    <row r="10415" spans="6:16">
      <c r="F10415" s="63"/>
      <c r="G10415" s="62"/>
      <c r="I10415" s="61"/>
      <c r="K10415" s="62"/>
      <c r="L10415" s="62"/>
      <c r="P10415" s="61"/>
    </row>
    <row r="10416" spans="6:16">
      <c r="F10416" s="63"/>
      <c r="G10416" s="62"/>
      <c r="I10416" s="61"/>
      <c r="K10416" s="62"/>
      <c r="L10416" s="62"/>
      <c r="P10416" s="61"/>
    </row>
    <row r="10417" spans="6:16">
      <c r="F10417" s="63"/>
      <c r="G10417" s="62"/>
      <c r="I10417" s="61"/>
      <c r="K10417" s="62"/>
      <c r="L10417" s="62"/>
      <c r="P10417" s="61"/>
    </row>
    <row r="10418" spans="6:16">
      <c r="F10418" s="63"/>
      <c r="G10418" s="62"/>
      <c r="I10418" s="61"/>
      <c r="K10418" s="62"/>
      <c r="L10418" s="62"/>
      <c r="P10418" s="61"/>
    </row>
    <row r="10419" spans="6:16">
      <c r="F10419" s="63"/>
      <c r="G10419" s="62"/>
      <c r="I10419" s="61"/>
      <c r="K10419" s="62"/>
      <c r="L10419" s="62"/>
      <c r="P10419" s="61"/>
    </row>
    <row r="10420" spans="6:16">
      <c r="F10420" s="63"/>
      <c r="G10420" s="62"/>
      <c r="I10420" s="61"/>
      <c r="K10420" s="62"/>
      <c r="L10420" s="62"/>
      <c r="P10420" s="61"/>
    </row>
    <row r="10421" spans="6:16">
      <c r="F10421" s="63"/>
      <c r="G10421" s="62"/>
      <c r="I10421" s="61"/>
      <c r="K10421" s="62"/>
      <c r="L10421" s="62"/>
      <c r="P10421" s="61"/>
    </row>
    <row r="10422" spans="6:16">
      <c r="F10422" s="63"/>
      <c r="G10422" s="62"/>
      <c r="I10422" s="61"/>
      <c r="K10422" s="62"/>
      <c r="L10422" s="62"/>
      <c r="P10422" s="61"/>
    </row>
    <row r="10423" spans="6:16">
      <c r="F10423" s="63"/>
      <c r="G10423" s="62"/>
      <c r="I10423" s="61"/>
      <c r="K10423" s="62"/>
      <c r="L10423" s="62"/>
      <c r="P10423" s="61"/>
    </row>
    <row r="10424" spans="6:16">
      <c r="F10424" s="63"/>
      <c r="G10424" s="62"/>
      <c r="I10424" s="61"/>
      <c r="K10424" s="62"/>
      <c r="L10424" s="62"/>
      <c r="P10424" s="61"/>
    </row>
    <row r="10425" spans="6:16">
      <c r="F10425" s="63"/>
      <c r="G10425" s="62"/>
      <c r="I10425" s="61"/>
      <c r="K10425" s="62"/>
      <c r="L10425" s="62"/>
      <c r="P10425" s="61"/>
    </row>
    <row r="10426" spans="6:16">
      <c r="F10426" s="63"/>
      <c r="G10426" s="62"/>
      <c r="I10426" s="61"/>
      <c r="K10426" s="62"/>
      <c r="L10426" s="62"/>
      <c r="P10426" s="61"/>
    </row>
    <row r="10427" spans="6:16">
      <c r="F10427" s="63"/>
      <c r="G10427" s="62"/>
      <c r="I10427" s="61"/>
      <c r="K10427" s="62"/>
      <c r="L10427" s="62"/>
      <c r="P10427" s="61"/>
    </row>
    <row r="10428" spans="6:16">
      <c r="F10428" s="63"/>
      <c r="G10428" s="62"/>
      <c r="I10428" s="61"/>
      <c r="K10428" s="62"/>
      <c r="L10428" s="62"/>
      <c r="P10428" s="61"/>
    </row>
    <row r="10429" spans="6:16">
      <c r="F10429" s="63"/>
      <c r="G10429" s="62"/>
      <c r="I10429" s="61"/>
      <c r="K10429" s="62"/>
      <c r="L10429" s="62"/>
      <c r="P10429" s="61"/>
    </row>
    <row r="10430" spans="6:16">
      <c r="F10430" s="63"/>
      <c r="G10430" s="62"/>
      <c r="I10430" s="61"/>
      <c r="K10430" s="62"/>
      <c r="L10430" s="62"/>
      <c r="P10430" s="61"/>
    </row>
    <row r="10431" spans="6:16">
      <c r="F10431" s="63"/>
      <c r="G10431" s="62"/>
      <c r="I10431" s="61"/>
      <c r="K10431" s="62"/>
      <c r="L10431" s="62"/>
      <c r="P10431" s="61"/>
    </row>
    <row r="10432" spans="6:16">
      <c r="F10432" s="63"/>
      <c r="G10432" s="62"/>
      <c r="I10432" s="61"/>
      <c r="K10432" s="62"/>
      <c r="L10432" s="62"/>
      <c r="P10432" s="61"/>
    </row>
    <row r="10433" spans="6:16">
      <c r="F10433" s="63"/>
      <c r="G10433" s="62"/>
      <c r="I10433" s="61"/>
      <c r="K10433" s="62"/>
      <c r="L10433" s="62"/>
      <c r="P10433" s="61"/>
    </row>
    <row r="10434" spans="6:16">
      <c r="F10434" s="63"/>
      <c r="G10434" s="62"/>
      <c r="I10434" s="61"/>
      <c r="K10434" s="62"/>
      <c r="L10434" s="62"/>
      <c r="P10434" s="61"/>
    </row>
    <row r="10435" spans="6:16">
      <c r="F10435" s="63"/>
      <c r="G10435" s="62"/>
      <c r="I10435" s="61"/>
      <c r="K10435" s="62"/>
      <c r="L10435" s="62"/>
      <c r="P10435" s="61"/>
    </row>
    <row r="10436" spans="6:16">
      <c r="F10436" s="63"/>
      <c r="G10436" s="62"/>
      <c r="I10436" s="61"/>
      <c r="K10436" s="62"/>
      <c r="L10436" s="62"/>
      <c r="P10436" s="61"/>
    </row>
    <row r="10437" spans="6:16">
      <c r="F10437" s="63"/>
      <c r="G10437" s="62"/>
      <c r="I10437" s="61"/>
      <c r="K10437" s="62"/>
      <c r="L10437" s="62"/>
      <c r="P10437" s="61"/>
    </row>
    <row r="10438" spans="6:16">
      <c r="F10438" s="63"/>
      <c r="G10438" s="62"/>
      <c r="I10438" s="61"/>
      <c r="K10438" s="62"/>
      <c r="L10438" s="62"/>
      <c r="P10438" s="61"/>
    </row>
    <row r="10439" spans="6:16">
      <c r="F10439" s="63"/>
      <c r="G10439" s="62"/>
      <c r="I10439" s="61"/>
      <c r="K10439" s="62"/>
      <c r="L10439" s="62"/>
      <c r="P10439" s="61"/>
    </row>
    <row r="10440" spans="6:16">
      <c r="F10440" s="63"/>
      <c r="G10440" s="62"/>
      <c r="I10440" s="61"/>
      <c r="K10440" s="62"/>
      <c r="L10440" s="62"/>
      <c r="P10440" s="61"/>
    </row>
    <row r="10441" spans="6:16">
      <c r="F10441" s="63"/>
      <c r="G10441" s="62"/>
      <c r="I10441" s="61"/>
      <c r="K10441" s="62"/>
      <c r="L10441" s="62"/>
      <c r="P10441" s="61"/>
    </row>
    <row r="10442" spans="6:16">
      <c r="F10442" s="63"/>
      <c r="G10442" s="62"/>
      <c r="I10442" s="61"/>
      <c r="K10442" s="62"/>
      <c r="L10442" s="62"/>
      <c r="P10442" s="61"/>
    </row>
    <row r="10443" spans="6:16">
      <c r="F10443" s="63"/>
      <c r="G10443" s="62"/>
      <c r="I10443" s="61"/>
      <c r="K10443" s="62"/>
      <c r="L10443" s="62"/>
      <c r="P10443" s="61"/>
    </row>
    <row r="10444" spans="6:16">
      <c r="F10444" s="63"/>
      <c r="G10444" s="62"/>
      <c r="I10444" s="61"/>
      <c r="K10444" s="62"/>
      <c r="L10444" s="62"/>
      <c r="P10444" s="61"/>
    </row>
    <row r="10445" spans="6:16">
      <c r="F10445" s="63"/>
      <c r="G10445" s="62"/>
      <c r="I10445" s="61"/>
      <c r="K10445" s="62"/>
      <c r="L10445" s="62"/>
      <c r="P10445" s="61"/>
    </row>
    <row r="10446" spans="6:16">
      <c r="F10446" s="63"/>
      <c r="G10446" s="62"/>
      <c r="I10446" s="61"/>
      <c r="K10446" s="62"/>
      <c r="L10446" s="62"/>
      <c r="P10446" s="61"/>
    </row>
    <row r="10447" spans="6:16">
      <c r="F10447" s="63"/>
      <c r="G10447" s="62"/>
      <c r="I10447" s="61"/>
      <c r="K10447" s="62"/>
      <c r="L10447" s="62"/>
      <c r="P10447" s="61"/>
    </row>
    <row r="10448" spans="6:16">
      <c r="F10448" s="63"/>
      <c r="G10448" s="62"/>
      <c r="I10448" s="61"/>
      <c r="K10448" s="62"/>
      <c r="L10448" s="62"/>
      <c r="P10448" s="61"/>
    </row>
    <row r="10449" spans="6:16">
      <c r="F10449" s="63"/>
      <c r="G10449" s="62"/>
      <c r="I10449" s="61"/>
      <c r="K10449" s="62"/>
      <c r="L10449" s="62"/>
      <c r="P10449" s="61"/>
    </row>
    <row r="10450" spans="6:16">
      <c r="F10450" s="63"/>
      <c r="G10450" s="62"/>
      <c r="I10450" s="61"/>
      <c r="K10450" s="62"/>
      <c r="L10450" s="62"/>
      <c r="P10450" s="61"/>
    </row>
    <row r="10451" spans="6:16">
      <c r="F10451" s="63"/>
      <c r="G10451" s="62"/>
      <c r="I10451" s="61"/>
      <c r="K10451" s="62"/>
      <c r="L10451" s="62"/>
      <c r="P10451" s="61"/>
    </row>
    <row r="10452" spans="6:16">
      <c r="F10452" s="63"/>
      <c r="G10452" s="62"/>
      <c r="I10452" s="61"/>
      <c r="K10452" s="62"/>
      <c r="L10452" s="62"/>
      <c r="P10452" s="61"/>
    </row>
    <row r="10453" spans="6:16">
      <c r="F10453" s="63"/>
      <c r="G10453" s="62"/>
      <c r="I10453" s="61"/>
      <c r="K10453" s="62"/>
      <c r="L10453" s="62"/>
      <c r="P10453" s="61"/>
    </row>
    <row r="10454" spans="6:16">
      <c r="F10454" s="63"/>
      <c r="G10454" s="62"/>
      <c r="I10454" s="61"/>
      <c r="K10454" s="62"/>
      <c r="L10454" s="62"/>
      <c r="P10454" s="61"/>
    </row>
    <row r="10455" spans="6:16">
      <c r="F10455" s="63"/>
      <c r="G10455" s="62"/>
      <c r="I10455" s="61"/>
      <c r="K10455" s="62"/>
      <c r="L10455" s="62"/>
      <c r="P10455" s="61"/>
    </row>
    <row r="10456" spans="6:16">
      <c r="F10456" s="63"/>
      <c r="G10456" s="62"/>
      <c r="I10456" s="61"/>
      <c r="K10456" s="62"/>
      <c r="L10456" s="62"/>
      <c r="P10456" s="61"/>
    </row>
    <row r="10457" spans="6:16">
      <c r="F10457" s="63"/>
      <c r="G10457" s="62"/>
      <c r="I10457" s="61"/>
      <c r="K10457" s="62"/>
      <c r="L10457" s="62"/>
      <c r="P10457" s="61"/>
    </row>
    <row r="10458" spans="6:16">
      <c r="F10458" s="63"/>
      <c r="G10458" s="62"/>
      <c r="I10458" s="61"/>
      <c r="K10458" s="62"/>
      <c r="L10458" s="62"/>
      <c r="P10458" s="61"/>
    </row>
    <row r="10459" spans="6:16">
      <c r="F10459" s="63"/>
      <c r="G10459" s="62"/>
      <c r="I10459" s="61"/>
      <c r="K10459" s="62"/>
      <c r="L10459" s="62"/>
      <c r="P10459" s="61"/>
    </row>
    <row r="10460" spans="6:16">
      <c r="F10460" s="63"/>
      <c r="G10460" s="62"/>
      <c r="I10460" s="61"/>
      <c r="K10460" s="62"/>
      <c r="L10460" s="62"/>
      <c r="P10460" s="61"/>
    </row>
    <row r="10461" spans="6:16">
      <c r="F10461" s="63"/>
      <c r="G10461" s="62"/>
      <c r="I10461" s="61"/>
      <c r="K10461" s="62"/>
      <c r="L10461" s="62"/>
      <c r="P10461" s="61"/>
    </row>
    <row r="10462" spans="6:16">
      <c r="F10462" s="63"/>
      <c r="G10462" s="62"/>
      <c r="I10462" s="61"/>
      <c r="K10462" s="62"/>
      <c r="L10462" s="62"/>
      <c r="P10462" s="61"/>
    </row>
    <row r="10463" spans="6:16">
      <c r="F10463" s="63"/>
      <c r="G10463" s="62"/>
      <c r="I10463" s="61"/>
      <c r="K10463" s="62"/>
      <c r="L10463" s="62"/>
      <c r="P10463" s="61"/>
    </row>
    <row r="10464" spans="6:16">
      <c r="F10464" s="63"/>
      <c r="G10464" s="62"/>
      <c r="I10464" s="61"/>
      <c r="K10464" s="62"/>
      <c r="L10464" s="62"/>
      <c r="P10464" s="61"/>
    </row>
    <row r="10465" spans="6:16">
      <c r="F10465" s="63"/>
      <c r="G10465" s="62"/>
      <c r="I10465" s="61"/>
      <c r="K10465" s="62"/>
      <c r="L10465" s="62"/>
      <c r="P10465" s="61"/>
    </row>
    <row r="10466" spans="6:16">
      <c r="F10466" s="63"/>
      <c r="G10466" s="62"/>
      <c r="I10466" s="61"/>
      <c r="K10466" s="62"/>
      <c r="L10466" s="62"/>
      <c r="P10466" s="61"/>
    </row>
    <row r="10467" spans="6:16">
      <c r="F10467" s="63"/>
      <c r="G10467" s="62"/>
      <c r="I10467" s="61"/>
      <c r="K10467" s="62"/>
      <c r="L10467" s="62"/>
      <c r="P10467" s="61"/>
    </row>
    <row r="10468" spans="6:16">
      <c r="F10468" s="63"/>
      <c r="G10468" s="62"/>
      <c r="I10468" s="61"/>
      <c r="K10468" s="62"/>
      <c r="L10468" s="62"/>
      <c r="P10468" s="61"/>
    </row>
    <row r="10469" spans="6:16">
      <c r="F10469" s="63"/>
      <c r="G10469" s="62"/>
      <c r="I10469" s="61"/>
      <c r="K10469" s="62"/>
      <c r="L10469" s="62"/>
      <c r="P10469" s="61"/>
    </row>
    <row r="10470" spans="6:16">
      <c r="F10470" s="63"/>
      <c r="G10470" s="62"/>
      <c r="I10470" s="61"/>
      <c r="K10470" s="62"/>
      <c r="L10470" s="62"/>
      <c r="P10470" s="61"/>
    </row>
    <row r="10471" spans="6:16">
      <c r="F10471" s="63"/>
      <c r="G10471" s="62"/>
      <c r="I10471" s="61"/>
      <c r="K10471" s="62"/>
      <c r="L10471" s="62"/>
      <c r="P10471" s="61"/>
    </row>
    <row r="10472" spans="6:16">
      <c r="F10472" s="63"/>
      <c r="G10472" s="62"/>
      <c r="I10472" s="61"/>
      <c r="K10472" s="62"/>
      <c r="L10472" s="62"/>
      <c r="P10472" s="61"/>
    </row>
    <row r="10473" spans="6:16">
      <c r="F10473" s="63"/>
      <c r="G10473" s="62"/>
      <c r="I10473" s="61"/>
      <c r="K10473" s="62"/>
      <c r="L10473" s="62"/>
      <c r="P10473" s="61"/>
    </row>
    <row r="10474" spans="6:16">
      <c r="F10474" s="63"/>
      <c r="G10474" s="62"/>
      <c r="I10474" s="61"/>
      <c r="K10474" s="62"/>
      <c r="L10474" s="62"/>
      <c r="P10474" s="61"/>
    </row>
    <row r="10475" spans="6:16">
      <c r="F10475" s="63"/>
      <c r="G10475" s="62"/>
      <c r="I10475" s="61"/>
      <c r="K10475" s="62"/>
      <c r="L10475" s="62"/>
      <c r="P10475" s="61"/>
    </row>
    <row r="10476" spans="6:16">
      <c r="F10476" s="63"/>
      <c r="G10476" s="62"/>
      <c r="I10476" s="61"/>
      <c r="K10476" s="62"/>
      <c r="L10476" s="62"/>
      <c r="P10476" s="61"/>
    </row>
    <row r="10477" spans="6:16">
      <c r="F10477" s="63"/>
      <c r="G10477" s="62"/>
      <c r="I10477" s="61"/>
      <c r="K10477" s="62"/>
      <c r="L10477" s="62"/>
      <c r="P10477" s="61"/>
    </row>
    <row r="10478" spans="6:16">
      <c r="F10478" s="63"/>
      <c r="G10478" s="62"/>
      <c r="I10478" s="61"/>
      <c r="K10478" s="62"/>
      <c r="L10478" s="62"/>
      <c r="P10478" s="61"/>
    </row>
    <row r="10479" spans="6:16">
      <c r="F10479" s="63"/>
      <c r="G10479" s="62"/>
      <c r="I10479" s="61"/>
      <c r="K10479" s="62"/>
      <c r="L10479" s="62"/>
      <c r="P10479" s="61"/>
    </row>
    <row r="10480" spans="6:16">
      <c r="F10480" s="63"/>
      <c r="G10480" s="62"/>
      <c r="I10480" s="61"/>
      <c r="K10480" s="62"/>
      <c r="L10480" s="62"/>
      <c r="P10480" s="61"/>
    </row>
    <row r="10481" spans="6:16">
      <c r="F10481" s="63"/>
      <c r="G10481" s="62"/>
      <c r="I10481" s="61"/>
      <c r="K10481" s="62"/>
      <c r="L10481" s="62"/>
      <c r="P10481" s="61"/>
    </row>
    <row r="10482" spans="6:16">
      <c r="F10482" s="63"/>
      <c r="G10482" s="62"/>
      <c r="I10482" s="61"/>
      <c r="K10482" s="62"/>
      <c r="L10482" s="62"/>
      <c r="P10482" s="61"/>
    </row>
    <row r="10483" spans="6:16">
      <c r="F10483" s="63"/>
      <c r="G10483" s="62"/>
      <c r="I10483" s="61"/>
      <c r="K10483" s="62"/>
      <c r="L10483" s="62"/>
      <c r="P10483" s="61"/>
    </row>
    <row r="10484" spans="6:16">
      <c r="F10484" s="63"/>
      <c r="G10484" s="62"/>
      <c r="I10484" s="61"/>
      <c r="K10484" s="62"/>
      <c r="L10484" s="62"/>
      <c r="P10484" s="61"/>
    </row>
    <row r="10485" spans="6:16">
      <c r="F10485" s="63"/>
      <c r="G10485" s="62"/>
      <c r="I10485" s="61"/>
      <c r="K10485" s="62"/>
      <c r="L10485" s="62"/>
      <c r="P10485" s="61"/>
    </row>
    <row r="10486" spans="6:16">
      <c r="F10486" s="63"/>
      <c r="G10486" s="62"/>
      <c r="I10486" s="61"/>
      <c r="K10486" s="62"/>
      <c r="L10486" s="62"/>
      <c r="P10486" s="61"/>
    </row>
    <row r="10487" spans="6:16">
      <c r="F10487" s="63"/>
      <c r="G10487" s="62"/>
      <c r="I10487" s="61"/>
      <c r="K10487" s="62"/>
      <c r="L10487" s="62"/>
      <c r="P10487" s="61"/>
    </row>
    <row r="10488" spans="6:16">
      <c r="F10488" s="63"/>
      <c r="G10488" s="62"/>
      <c r="I10488" s="61"/>
      <c r="K10488" s="62"/>
      <c r="L10488" s="62"/>
      <c r="P10488" s="61"/>
    </row>
    <row r="10489" spans="6:16">
      <c r="F10489" s="63"/>
      <c r="G10489" s="62"/>
      <c r="I10489" s="61"/>
      <c r="K10489" s="62"/>
      <c r="L10489" s="62"/>
      <c r="P10489" s="61"/>
    </row>
    <row r="10490" spans="6:16">
      <c r="F10490" s="63"/>
      <c r="G10490" s="62"/>
      <c r="I10490" s="61"/>
      <c r="K10490" s="62"/>
      <c r="L10490" s="62"/>
      <c r="P10490" s="61"/>
    </row>
    <row r="10491" spans="6:16">
      <c r="F10491" s="63"/>
      <c r="G10491" s="62"/>
      <c r="I10491" s="61"/>
      <c r="K10491" s="62"/>
      <c r="L10491" s="62"/>
      <c r="P10491" s="61"/>
    </row>
    <row r="10492" spans="6:16">
      <c r="F10492" s="63"/>
      <c r="G10492" s="62"/>
      <c r="I10492" s="61"/>
      <c r="K10492" s="62"/>
      <c r="L10492" s="62"/>
      <c r="P10492" s="61"/>
    </row>
    <row r="10493" spans="6:16">
      <c r="F10493" s="63"/>
      <c r="G10493" s="62"/>
      <c r="I10493" s="61"/>
      <c r="K10493" s="62"/>
      <c r="L10493" s="62"/>
      <c r="P10493" s="61"/>
    </row>
    <row r="10494" spans="6:16">
      <c r="F10494" s="63"/>
      <c r="G10494" s="62"/>
      <c r="I10494" s="61"/>
      <c r="K10494" s="62"/>
      <c r="L10494" s="62"/>
      <c r="P10494" s="61"/>
    </row>
    <row r="10495" spans="6:16">
      <c r="F10495" s="63"/>
      <c r="G10495" s="62"/>
      <c r="I10495" s="61"/>
      <c r="K10495" s="62"/>
      <c r="L10495" s="62"/>
      <c r="P10495" s="61"/>
    </row>
    <row r="10496" spans="6:16">
      <c r="F10496" s="63"/>
      <c r="G10496" s="62"/>
      <c r="I10496" s="61"/>
      <c r="K10496" s="62"/>
      <c r="L10496" s="62"/>
      <c r="P10496" s="61"/>
    </row>
    <row r="10497" spans="6:16">
      <c r="F10497" s="63"/>
      <c r="G10497" s="62"/>
      <c r="I10497" s="61"/>
      <c r="K10497" s="62"/>
      <c r="L10497" s="62"/>
      <c r="P10497" s="61"/>
    </row>
    <row r="10498" spans="6:16">
      <c r="F10498" s="63"/>
      <c r="G10498" s="62"/>
      <c r="I10498" s="61"/>
      <c r="K10498" s="62"/>
      <c r="L10498" s="62"/>
      <c r="P10498" s="61"/>
    </row>
    <row r="10499" spans="6:16">
      <c r="F10499" s="63"/>
      <c r="G10499" s="62"/>
      <c r="I10499" s="61"/>
      <c r="K10499" s="62"/>
      <c r="L10499" s="62"/>
      <c r="P10499" s="61"/>
    </row>
    <row r="10500" spans="6:16">
      <c r="F10500" s="63"/>
      <c r="G10500" s="62"/>
      <c r="I10500" s="61"/>
      <c r="K10500" s="62"/>
      <c r="L10500" s="62"/>
      <c r="P10500" s="61"/>
    </row>
    <row r="10501" spans="6:16">
      <c r="F10501" s="63"/>
      <c r="G10501" s="62"/>
      <c r="I10501" s="61"/>
      <c r="K10501" s="62"/>
      <c r="L10501" s="62"/>
      <c r="P10501" s="61"/>
    </row>
    <row r="10502" spans="6:16">
      <c r="F10502" s="63"/>
      <c r="G10502" s="62"/>
      <c r="I10502" s="61"/>
      <c r="K10502" s="62"/>
      <c r="L10502" s="62"/>
      <c r="P10502" s="61"/>
    </row>
    <row r="10503" spans="6:16">
      <c r="F10503" s="63"/>
      <c r="G10503" s="62"/>
      <c r="I10503" s="61"/>
      <c r="K10503" s="62"/>
      <c r="L10503" s="62"/>
      <c r="P10503" s="61"/>
    </row>
    <row r="10504" spans="6:16">
      <c r="F10504" s="63"/>
      <c r="G10504" s="62"/>
      <c r="I10504" s="61"/>
      <c r="K10504" s="62"/>
      <c r="L10504" s="62"/>
      <c r="P10504" s="61"/>
    </row>
    <row r="10505" spans="6:16">
      <c r="F10505" s="63"/>
      <c r="G10505" s="62"/>
      <c r="I10505" s="61"/>
      <c r="K10505" s="62"/>
      <c r="L10505" s="62"/>
      <c r="P10505" s="61"/>
    </row>
    <row r="10506" spans="6:16">
      <c r="F10506" s="63"/>
      <c r="G10506" s="62"/>
      <c r="I10506" s="61"/>
      <c r="K10506" s="62"/>
      <c r="L10506" s="62"/>
      <c r="P10506" s="61"/>
    </row>
    <row r="10507" spans="6:16">
      <c r="F10507" s="63"/>
      <c r="G10507" s="62"/>
      <c r="I10507" s="61"/>
      <c r="K10507" s="62"/>
      <c r="L10507" s="62"/>
      <c r="P10507" s="61"/>
    </row>
    <row r="10508" spans="6:16">
      <c r="F10508" s="63"/>
      <c r="G10508" s="62"/>
      <c r="I10508" s="61"/>
      <c r="K10508" s="62"/>
      <c r="L10508" s="62"/>
      <c r="P10508" s="61"/>
    </row>
    <row r="10509" spans="6:16">
      <c r="F10509" s="63"/>
      <c r="G10509" s="62"/>
      <c r="I10509" s="61"/>
      <c r="K10509" s="62"/>
      <c r="L10509" s="62"/>
      <c r="P10509" s="61"/>
    </row>
    <row r="10510" spans="6:16">
      <c r="F10510" s="63"/>
      <c r="G10510" s="62"/>
      <c r="I10510" s="61"/>
      <c r="K10510" s="62"/>
      <c r="L10510" s="62"/>
      <c r="P10510" s="61"/>
    </row>
    <row r="10511" spans="6:16">
      <c r="F10511" s="63"/>
      <c r="G10511" s="62"/>
      <c r="I10511" s="61"/>
      <c r="K10511" s="62"/>
      <c r="L10511" s="62"/>
      <c r="P10511" s="61"/>
    </row>
    <row r="10512" spans="6:16">
      <c r="F10512" s="63"/>
      <c r="G10512" s="62"/>
      <c r="I10512" s="61"/>
      <c r="K10512" s="62"/>
      <c r="L10512" s="62"/>
      <c r="P10512" s="61"/>
    </row>
    <row r="10513" spans="6:16">
      <c r="F10513" s="63"/>
      <c r="G10513" s="62"/>
      <c r="I10513" s="61"/>
      <c r="K10513" s="62"/>
      <c r="L10513" s="62"/>
      <c r="P10513" s="61"/>
    </row>
    <row r="10514" spans="6:16">
      <c r="F10514" s="63"/>
      <c r="G10514" s="62"/>
      <c r="I10514" s="61"/>
      <c r="K10514" s="62"/>
      <c r="L10514" s="62"/>
      <c r="P10514" s="61"/>
    </row>
    <row r="10515" spans="6:16">
      <c r="F10515" s="63"/>
      <c r="G10515" s="62"/>
      <c r="I10515" s="61"/>
      <c r="K10515" s="62"/>
      <c r="L10515" s="62"/>
      <c r="P10515" s="61"/>
    </row>
    <row r="10516" spans="6:16">
      <c r="F10516" s="63"/>
      <c r="G10516" s="62"/>
      <c r="I10516" s="61"/>
      <c r="K10516" s="62"/>
      <c r="L10516" s="62"/>
      <c r="P10516" s="61"/>
    </row>
    <row r="10517" spans="6:16">
      <c r="F10517" s="63"/>
      <c r="G10517" s="62"/>
      <c r="I10517" s="61"/>
      <c r="K10517" s="62"/>
      <c r="L10517" s="62"/>
      <c r="P10517" s="61"/>
    </row>
    <row r="10518" spans="6:16">
      <c r="F10518" s="63"/>
      <c r="G10518" s="62"/>
      <c r="I10518" s="61"/>
      <c r="K10518" s="62"/>
      <c r="L10518" s="62"/>
      <c r="P10518" s="61"/>
    </row>
    <row r="10519" spans="6:16">
      <c r="F10519" s="63"/>
      <c r="G10519" s="62"/>
      <c r="I10519" s="61"/>
      <c r="K10519" s="62"/>
      <c r="L10519" s="62"/>
      <c r="P10519" s="61"/>
    </row>
    <row r="10520" spans="6:16">
      <c r="F10520" s="63"/>
      <c r="G10520" s="62"/>
      <c r="I10520" s="61"/>
      <c r="K10520" s="62"/>
      <c r="L10520" s="62"/>
      <c r="P10520" s="61"/>
    </row>
    <row r="10521" spans="6:16">
      <c r="F10521" s="63"/>
      <c r="G10521" s="62"/>
      <c r="I10521" s="61"/>
      <c r="K10521" s="62"/>
      <c r="L10521" s="62"/>
      <c r="P10521" s="61"/>
    </row>
    <row r="10522" spans="6:16">
      <c r="F10522" s="63"/>
      <c r="G10522" s="62"/>
      <c r="I10522" s="61"/>
      <c r="K10522" s="62"/>
      <c r="L10522" s="62"/>
      <c r="P10522" s="61"/>
    </row>
    <row r="10523" spans="6:16">
      <c r="F10523" s="63"/>
      <c r="G10523" s="62"/>
      <c r="I10523" s="61"/>
      <c r="K10523" s="62"/>
      <c r="L10523" s="62"/>
      <c r="P10523" s="61"/>
    </row>
    <row r="10524" spans="6:16">
      <c r="F10524" s="63"/>
      <c r="G10524" s="62"/>
      <c r="I10524" s="61"/>
      <c r="K10524" s="62"/>
      <c r="L10524" s="62"/>
      <c r="P10524" s="61"/>
    </row>
    <row r="10525" spans="6:16">
      <c r="F10525" s="63"/>
      <c r="G10525" s="62"/>
      <c r="I10525" s="61"/>
      <c r="K10525" s="62"/>
      <c r="L10525" s="62"/>
      <c r="P10525" s="61"/>
    </row>
    <row r="10526" spans="6:16">
      <c r="F10526" s="63"/>
      <c r="G10526" s="62"/>
      <c r="I10526" s="61"/>
      <c r="K10526" s="62"/>
      <c r="L10526" s="62"/>
      <c r="P10526" s="61"/>
    </row>
    <row r="10527" spans="6:16">
      <c r="F10527" s="63"/>
      <c r="G10527" s="62"/>
      <c r="I10527" s="61"/>
      <c r="K10527" s="62"/>
      <c r="L10527" s="62"/>
      <c r="P10527" s="61"/>
    </row>
    <row r="10528" spans="6:16">
      <c r="F10528" s="63"/>
      <c r="G10528" s="62"/>
      <c r="I10528" s="61"/>
      <c r="K10528" s="62"/>
      <c r="L10528" s="62"/>
      <c r="P10528" s="61"/>
    </row>
    <row r="10529" spans="6:16">
      <c r="F10529" s="63"/>
      <c r="G10529" s="62"/>
      <c r="I10529" s="61"/>
      <c r="K10529" s="62"/>
      <c r="L10529" s="62"/>
      <c r="P10529" s="61"/>
    </row>
    <row r="10530" spans="6:16">
      <c r="F10530" s="63"/>
      <c r="G10530" s="62"/>
      <c r="I10530" s="61"/>
      <c r="K10530" s="62"/>
      <c r="L10530" s="62"/>
      <c r="P10530" s="61"/>
    </row>
    <row r="10531" spans="6:16">
      <c r="F10531" s="63"/>
      <c r="G10531" s="62"/>
      <c r="I10531" s="61"/>
      <c r="K10531" s="62"/>
      <c r="L10531" s="62"/>
      <c r="P10531" s="61"/>
    </row>
    <row r="10532" spans="6:16">
      <c r="F10532" s="63"/>
      <c r="G10532" s="62"/>
      <c r="I10532" s="61"/>
      <c r="K10532" s="62"/>
      <c r="L10532" s="62"/>
      <c r="P10532" s="61"/>
    </row>
    <row r="10533" spans="6:16">
      <c r="F10533" s="63"/>
      <c r="G10533" s="62"/>
      <c r="I10533" s="61"/>
      <c r="K10533" s="62"/>
      <c r="L10533" s="62"/>
      <c r="P10533" s="61"/>
    </row>
    <row r="10534" spans="6:16">
      <c r="F10534" s="63"/>
      <c r="G10534" s="62"/>
      <c r="I10534" s="61"/>
      <c r="K10534" s="62"/>
      <c r="L10534" s="62"/>
      <c r="P10534" s="61"/>
    </row>
    <row r="10535" spans="6:16">
      <c r="F10535" s="63"/>
      <c r="G10535" s="62"/>
      <c r="I10535" s="61"/>
      <c r="K10535" s="62"/>
      <c r="L10535" s="62"/>
      <c r="P10535" s="61"/>
    </row>
    <row r="10536" spans="6:16">
      <c r="F10536" s="63"/>
      <c r="G10536" s="62"/>
      <c r="I10536" s="61"/>
      <c r="K10536" s="62"/>
      <c r="L10536" s="62"/>
      <c r="P10536" s="61"/>
    </row>
    <row r="10537" spans="6:16">
      <c r="F10537" s="63"/>
      <c r="G10537" s="62"/>
      <c r="I10537" s="61"/>
      <c r="K10537" s="62"/>
      <c r="L10537" s="62"/>
      <c r="P10537" s="61"/>
    </row>
    <row r="10538" spans="6:16">
      <c r="F10538" s="63"/>
      <c r="G10538" s="62"/>
      <c r="I10538" s="61"/>
      <c r="K10538" s="62"/>
      <c r="L10538" s="62"/>
      <c r="P10538" s="61"/>
    </row>
    <row r="10539" spans="6:16">
      <c r="F10539" s="63"/>
      <c r="G10539" s="62"/>
      <c r="I10539" s="61"/>
      <c r="K10539" s="62"/>
      <c r="L10539" s="62"/>
      <c r="P10539" s="61"/>
    </row>
    <row r="10540" spans="6:16">
      <c r="F10540" s="63"/>
      <c r="G10540" s="62"/>
      <c r="I10540" s="61"/>
      <c r="K10540" s="62"/>
      <c r="L10540" s="62"/>
      <c r="P10540" s="61"/>
    </row>
    <row r="10541" spans="6:16">
      <c r="F10541" s="63"/>
      <c r="G10541" s="62"/>
      <c r="I10541" s="61"/>
      <c r="K10541" s="62"/>
      <c r="L10541" s="62"/>
      <c r="P10541" s="61"/>
    </row>
    <row r="10542" spans="6:16">
      <c r="F10542" s="63"/>
      <c r="G10542" s="62"/>
      <c r="I10542" s="61"/>
      <c r="K10542" s="62"/>
      <c r="L10542" s="62"/>
      <c r="P10542" s="61"/>
    </row>
    <row r="10543" spans="6:16">
      <c r="F10543" s="63"/>
      <c r="G10543" s="62"/>
      <c r="I10543" s="61"/>
      <c r="K10543" s="62"/>
      <c r="L10543" s="62"/>
      <c r="P10543" s="61"/>
    </row>
    <row r="10544" spans="6:16">
      <c r="F10544" s="63"/>
      <c r="G10544" s="62"/>
      <c r="I10544" s="61"/>
      <c r="K10544" s="62"/>
      <c r="L10544" s="62"/>
      <c r="P10544" s="61"/>
    </row>
    <row r="10545" spans="6:16">
      <c r="F10545" s="63"/>
      <c r="G10545" s="62"/>
      <c r="I10545" s="61"/>
      <c r="K10545" s="62"/>
      <c r="L10545" s="62"/>
      <c r="P10545" s="61"/>
    </row>
    <row r="10546" spans="6:16">
      <c r="F10546" s="63"/>
      <c r="G10546" s="62"/>
      <c r="I10546" s="61"/>
      <c r="K10546" s="62"/>
      <c r="L10546" s="62"/>
      <c r="P10546" s="61"/>
    </row>
    <row r="10547" spans="6:16">
      <c r="F10547" s="63"/>
      <c r="G10547" s="62"/>
      <c r="I10547" s="61"/>
      <c r="K10547" s="62"/>
      <c r="L10547" s="62"/>
      <c r="P10547" s="61"/>
    </row>
    <row r="10548" spans="6:16">
      <c r="F10548" s="63"/>
      <c r="G10548" s="62"/>
      <c r="I10548" s="61"/>
      <c r="K10548" s="62"/>
      <c r="L10548" s="62"/>
      <c r="P10548" s="61"/>
    </row>
    <row r="10549" spans="6:16">
      <c r="F10549" s="63"/>
      <c r="G10549" s="62"/>
      <c r="I10549" s="61"/>
      <c r="K10549" s="62"/>
      <c r="L10549" s="62"/>
      <c r="P10549" s="61"/>
    </row>
    <row r="10550" spans="6:16">
      <c r="F10550" s="63"/>
      <c r="G10550" s="62"/>
      <c r="I10550" s="61"/>
      <c r="K10550" s="62"/>
      <c r="L10550" s="62"/>
      <c r="P10550" s="61"/>
    </row>
    <row r="10551" spans="6:16">
      <c r="F10551" s="63"/>
      <c r="G10551" s="62"/>
      <c r="I10551" s="61"/>
      <c r="K10551" s="62"/>
      <c r="L10551" s="62"/>
      <c r="P10551" s="61"/>
    </row>
    <row r="10552" spans="6:16">
      <c r="F10552" s="63"/>
      <c r="G10552" s="62"/>
      <c r="I10552" s="61"/>
      <c r="K10552" s="62"/>
      <c r="L10552" s="62"/>
      <c r="P10552" s="61"/>
    </row>
    <row r="10553" spans="6:16">
      <c r="F10553" s="63"/>
      <c r="G10553" s="62"/>
      <c r="I10553" s="61"/>
      <c r="K10553" s="62"/>
      <c r="L10553" s="62"/>
      <c r="P10553" s="61"/>
    </row>
    <row r="10554" spans="6:16">
      <c r="F10554" s="63"/>
      <c r="G10554" s="62"/>
      <c r="I10554" s="61"/>
      <c r="K10554" s="62"/>
      <c r="L10554" s="62"/>
      <c r="P10554" s="61"/>
    </row>
    <row r="10555" spans="6:16">
      <c r="F10555" s="63"/>
      <c r="G10555" s="62"/>
      <c r="I10555" s="61"/>
      <c r="K10555" s="62"/>
      <c r="L10555" s="62"/>
      <c r="P10555" s="61"/>
    </row>
    <row r="10556" spans="6:16">
      <c r="F10556" s="63"/>
      <c r="G10556" s="62"/>
      <c r="I10556" s="61"/>
      <c r="K10556" s="62"/>
      <c r="L10556" s="62"/>
      <c r="P10556" s="61"/>
    </row>
    <row r="10557" spans="6:16">
      <c r="F10557" s="63"/>
      <c r="G10557" s="62"/>
      <c r="I10557" s="61"/>
      <c r="K10557" s="62"/>
      <c r="L10557" s="62"/>
      <c r="P10557" s="61"/>
    </row>
    <row r="10558" spans="6:16">
      <c r="F10558" s="63"/>
      <c r="G10558" s="62"/>
      <c r="I10558" s="61"/>
      <c r="K10558" s="62"/>
      <c r="L10558" s="62"/>
      <c r="P10558" s="61"/>
    </row>
    <row r="10559" spans="6:16">
      <c r="F10559" s="63"/>
      <c r="G10559" s="62"/>
      <c r="I10559" s="61"/>
      <c r="K10559" s="62"/>
      <c r="L10559" s="62"/>
      <c r="P10559" s="61"/>
    </row>
    <row r="10560" spans="6:16">
      <c r="F10560" s="63"/>
      <c r="G10560" s="62"/>
      <c r="I10560" s="61"/>
      <c r="K10560" s="62"/>
      <c r="L10560" s="62"/>
      <c r="P10560" s="61"/>
    </row>
    <row r="10561" spans="6:16">
      <c r="F10561" s="63"/>
      <c r="G10561" s="62"/>
      <c r="I10561" s="61"/>
      <c r="K10561" s="62"/>
      <c r="L10561" s="62"/>
      <c r="P10561" s="61"/>
    </row>
    <row r="10562" spans="6:16">
      <c r="F10562" s="63"/>
      <c r="G10562" s="62"/>
      <c r="I10562" s="61"/>
      <c r="K10562" s="62"/>
      <c r="L10562" s="62"/>
      <c r="P10562" s="61"/>
    </row>
    <row r="10563" spans="6:16">
      <c r="F10563" s="63"/>
      <c r="G10563" s="62"/>
      <c r="I10563" s="61"/>
      <c r="K10563" s="62"/>
      <c r="L10563" s="62"/>
      <c r="P10563" s="61"/>
    </row>
    <row r="10564" spans="6:16">
      <c r="F10564" s="63"/>
      <c r="G10564" s="62"/>
      <c r="I10564" s="61"/>
      <c r="K10564" s="62"/>
      <c r="L10564" s="62"/>
      <c r="P10564" s="61"/>
    </row>
    <row r="10565" spans="6:16">
      <c r="F10565" s="63"/>
      <c r="G10565" s="62"/>
      <c r="I10565" s="61"/>
      <c r="K10565" s="62"/>
      <c r="L10565" s="62"/>
      <c r="P10565" s="61"/>
    </row>
    <row r="10566" spans="6:16">
      <c r="F10566" s="63"/>
      <c r="G10566" s="62"/>
      <c r="I10566" s="61"/>
      <c r="K10566" s="62"/>
      <c r="L10566" s="62"/>
      <c r="P10566" s="61"/>
    </row>
    <row r="10567" spans="6:16">
      <c r="F10567" s="63"/>
      <c r="G10567" s="62"/>
      <c r="I10567" s="61"/>
      <c r="K10567" s="62"/>
      <c r="L10567" s="62"/>
      <c r="P10567" s="61"/>
    </row>
    <row r="10568" spans="6:16">
      <c r="F10568" s="63"/>
      <c r="G10568" s="62"/>
      <c r="I10568" s="61"/>
      <c r="K10568" s="62"/>
      <c r="L10568" s="62"/>
      <c r="P10568" s="61"/>
    </row>
    <row r="10569" spans="6:16">
      <c r="F10569" s="63"/>
      <c r="G10569" s="62"/>
      <c r="I10569" s="61"/>
      <c r="K10569" s="62"/>
      <c r="L10569" s="62"/>
      <c r="P10569" s="61"/>
    </row>
    <row r="10570" spans="6:16">
      <c r="F10570" s="63"/>
      <c r="G10570" s="62"/>
      <c r="I10570" s="61"/>
      <c r="K10570" s="62"/>
      <c r="L10570" s="62"/>
      <c r="P10570" s="61"/>
    </row>
    <row r="10571" spans="6:16">
      <c r="F10571" s="63"/>
      <c r="G10571" s="62"/>
      <c r="I10571" s="61"/>
      <c r="K10571" s="62"/>
      <c r="L10571" s="62"/>
      <c r="P10571" s="61"/>
    </row>
    <row r="10572" spans="6:16">
      <c r="F10572" s="63"/>
      <c r="G10572" s="62"/>
      <c r="I10572" s="61"/>
      <c r="K10572" s="62"/>
      <c r="L10572" s="62"/>
      <c r="P10572" s="61"/>
    </row>
    <row r="10573" spans="6:16">
      <c r="F10573" s="63"/>
      <c r="G10573" s="62"/>
      <c r="I10573" s="61"/>
      <c r="K10573" s="62"/>
      <c r="L10573" s="62"/>
      <c r="P10573" s="61"/>
    </row>
    <row r="10574" spans="6:16">
      <c r="F10574" s="63"/>
      <c r="G10574" s="62"/>
      <c r="I10574" s="61"/>
      <c r="K10574" s="62"/>
      <c r="L10574" s="62"/>
      <c r="P10574" s="61"/>
    </row>
    <row r="10575" spans="6:16">
      <c r="F10575" s="63"/>
      <c r="G10575" s="62"/>
      <c r="I10575" s="61"/>
      <c r="K10575" s="62"/>
      <c r="L10575" s="62"/>
      <c r="P10575" s="61"/>
    </row>
    <row r="10576" spans="6:16">
      <c r="F10576" s="63"/>
      <c r="G10576" s="62"/>
      <c r="I10576" s="61"/>
      <c r="K10576" s="62"/>
      <c r="L10576" s="62"/>
      <c r="P10576" s="61"/>
    </row>
    <row r="10577" spans="6:16">
      <c r="F10577" s="63"/>
      <c r="G10577" s="62"/>
      <c r="I10577" s="61"/>
      <c r="K10577" s="62"/>
      <c r="L10577" s="62"/>
      <c r="P10577" s="61"/>
    </row>
    <row r="10578" spans="6:16">
      <c r="F10578" s="63"/>
      <c r="G10578" s="62"/>
      <c r="I10578" s="61"/>
      <c r="K10578" s="62"/>
      <c r="L10578" s="62"/>
      <c r="P10578" s="61"/>
    </row>
    <row r="10579" spans="6:16">
      <c r="F10579" s="63"/>
      <c r="G10579" s="62"/>
      <c r="I10579" s="61"/>
      <c r="K10579" s="62"/>
      <c r="L10579" s="62"/>
      <c r="P10579" s="61"/>
    </row>
    <row r="10580" spans="6:16">
      <c r="F10580" s="63"/>
      <c r="G10580" s="62"/>
      <c r="I10580" s="61"/>
      <c r="K10580" s="62"/>
      <c r="L10580" s="62"/>
      <c r="P10580" s="61"/>
    </row>
    <row r="10581" spans="6:16">
      <c r="F10581" s="63"/>
      <c r="G10581" s="62"/>
      <c r="I10581" s="61"/>
      <c r="K10581" s="62"/>
      <c r="L10581" s="62"/>
      <c r="P10581" s="61"/>
    </row>
    <row r="10582" spans="6:16">
      <c r="F10582" s="63"/>
      <c r="G10582" s="62"/>
      <c r="I10582" s="61"/>
      <c r="K10582" s="62"/>
      <c r="L10582" s="62"/>
      <c r="P10582" s="61"/>
    </row>
    <row r="10583" spans="6:16">
      <c r="F10583" s="63"/>
      <c r="G10583" s="62"/>
      <c r="I10583" s="61"/>
      <c r="K10583" s="62"/>
      <c r="L10583" s="62"/>
      <c r="P10583" s="61"/>
    </row>
    <row r="10584" spans="6:16">
      <c r="F10584" s="63"/>
      <c r="G10584" s="62"/>
      <c r="I10584" s="61"/>
      <c r="K10584" s="62"/>
      <c r="L10584" s="62"/>
      <c r="P10584" s="61"/>
    </row>
    <row r="10585" spans="6:16">
      <c r="F10585" s="63"/>
      <c r="G10585" s="62"/>
      <c r="I10585" s="61"/>
      <c r="K10585" s="62"/>
      <c r="L10585" s="62"/>
      <c r="P10585" s="61"/>
    </row>
    <row r="10586" spans="6:16">
      <c r="F10586" s="63"/>
      <c r="G10586" s="62"/>
      <c r="I10586" s="61"/>
      <c r="K10586" s="62"/>
      <c r="L10586" s="62"/>
      <c r="P10586" s="61"/>
    </row>
    <row r="10587" spans="6:16">
      <c r="F10587" s="63"/>
      <c r="G10587" s="62"/>
      <c r="I10587" s="61"/>
      <c r="K10587" s="62"/>
      <c r="L10587" s="62"/>
      <c r="P10587" s="61"/>
    </row>
    <row r="10588" spans="6:16">
      <c r="F10588" s="63"/>
      <c r="G10588" s="62"/>
      <c r="I10588" s="61"/>
      <c r="K10588" s="62"/>
      <c r="L10588" s="62"/>
      <c r="P10588" s="61"/>
    </row>
    <row r="10589" spans="6:16">
      <c r="F10589" s="63"/>
      <c r="G10589" s="62"/>
      <c r="I10589" s="61"/>
      <c r="K10589" s="62"/>
      <c r="L10589" s="62"/>
      <c r="P10589" s="61"/>
    </row>
    <row r="10590" spans="6:16">
      <c r="F10590" s="63"/>
      <c r="G10590" s="62"/>
      <c r="I10590" s="61"/>
      <c r="K10590" s="62"/>
      <c r="L10590" s="62"/>
      <c r="P10590" s="61"/>
    </row>
    <row r="10591" spans="6:16">
      <c r="F10591" s="63"/>
      <c r="G10591" s="62"/>
      <c r="I10591" s="61"/>
      <c r="K10591" s="62"/>
      <c r="L10591" s="62"/>
      <c r="P10591" s="61"/>
    </row>
    <row r="10592" spans="6:16">
      <c r="F10592" s="63"/>
      <c r="G10592" s="62"/>
      <c r="I10592" s="61"/>
      <c r="K10592" s="62"/>
      <c r="L10592" s="62"/>
      <c r="P10592" s="61"/>
    </row>
    <row r="10593" spans="6:16">
      <c r="F10593" s="63"/>
      <c r="G10593" s="62"/>
      <c r="I10593" s="61"/>
      <c r="K10593" s="62"/>
      <c r="L10593" s="62"/>
      <c r="P10593" s="61"/>
    </row>
    <row r="10594" spans="6:16">
      <c r="F10594" s="63"/>
      <c r="G10594" s="62"/>
      <c r="I10594" s="61"/>
      <c r="K10594" s="62"/>
      <c r="L10594" s="62"/>
      <c r="P10594" s="61"/>
    </row>
    <row r="10595" spans="6:16">
      <c r="F10595" s="63"/>
      <c r="G10595" s="62"/>
      <c r="I10595" s="61"/>
      <c r="K10595" s="62"/>
      <c r="L10595" s="62"/>
      <c r="P10595" s="61"/>
    </row>
    <row r="10596" spans="6:16">
      <c r="F10596" s="63"/>
      <c r="G10596" s="62"/>
      <c r="I10596" s="61"/>
      <c r="K10596" s="62"/>
      <c r="L10596" s="62"/>
      <c r="P10596" s="61"/>
    </row>
    <row r="10597" spans="6:16">
      <c r="F10597" s="63"/>
      <c r="G10597" s="62"/>
      <c r="I10597" s="61"/>
      <c r="K10597" s="62"/>
      <c r="L10597" s="62"/>
      <c r="P10597" s="61"/>
    </row>
    <row r="10598" spans="6:16">
      <c r="F10598" s="63"/>
      <c r="G10598" s="62"/>
      <c r="I10598" s="61"/>
      <c r="K10598" s="62"/>
      <c r="L10598" s="62"/>
      <c r="P10598" s="61"/>
    </row>
    <row r="10599" spans="6:16">
      <c r="F10599" s="63"/>
      <c r="G10599" s="62"/>
      <c r="I10599" s="61"/>
      <c r="K10599" s="62"/>
      <c r="L10599" s="62"/>
      <c r="P10599" s="61"/>
    </row>
    <row r="10600" spans="6:16">
      <c r="F10600" s="63"/>
      <c r="G10600" s="62"/>
      <c r="I10600" s="61"/>
      <c r="K10600" s="62"/>
      <c r="L10600" s="62"/>
      <c r="P10600" s="61"/>
    </row>
    <row r="10601" spans="6:16">
      <c r="F10601" s="63"/>
      <c r="G10601" s="62"/>
      <c r="I10601" s="61"/>
      <c r="K10601" s="62"/>
      <c r="L10601" s="62"/>
      <c r="P10601" s="61"/>
    </row>
    <row r="10602" spans="6:16">
      <c r="F10602" s="63"/>
      <c r="G10602" s="62"/>
      <c r="I10602" s="61"/>
      <c r="K10602" s="62"/>
      <c r="L10602" s="62"/>
      <c r="P10602" s="61"/>
    </row>
    <row r="10603" spans="6:16">
      <c r="F10603" s="63"/>
      <c r="G10603" s="62"/>
      <c r="I10603" s="61"/>
      <c r="K10603" s="62"/>
      <c r="L10603" s="62"/>
      <c r="P10603" s="61"/>
    </row>
    <row r="10604" spans="6:16">
      <c r="F10604" s="63"/>
      <c r="G10604" s="62"/>
      <c r="I10604" s="61"/>
      <c r="K10604" s="62"/>
      <c r="L10604" s="62"/>
      <c r="P10604" s="61"/>
    </row>
    <row r="10605" spans="6:16">
      <c r="F10605" s="63"/>
      <c r="G10605" s="62"/>
      <c r="I10605" s="61"/>
      <c r="K10605" s="62"/>
      <c r="L10605" s="62"/>
      <c r="P10605" s="61"/>
    </row>
    <row r="10606" spans="6:16">
      <c r="F10606" s="63"/>
      <c r="G10606" s="62"/>
      <c r="I10606" s="61"/>
      <c r="K10606" s="62"/>
      <c r="L10606" s="62"/>
      <c r="P10606" s="61"/>
    </row>
    <row r="10607" spans="6:16">
      <c r="F10607" s="63"/>
      <c r="G10607" s="62"/>
      <c r="I10607" s="61"/>
      <c r="K10607" s="62"/>
      <c r="L10607" s="62"/>
      <c r="P10607" s="61"/>
    </row>
    <row r="10608" spans="6:16">
      <c r="F10608" s="63"/>
      <c r="G10608" s="62"/>
      <c r="I10608" s="61"/>
      <c r="K10608" s="62"/>
      <c r="L10608" s="62"/>
      <c r="P10608" s="61"/>
    </row>
    <row r="10609" spans="6:16">
      <c r="F10609" s="63"/>
      <c r="G10609" s="62"/>
      <c r="I10609" s="61"/>
      <c r="K10609" s="62"/>
      <c r="L10609" s="62"/>
      <c r="P10609" s="61"/>
    </row>
    <row r="10610" spans="6:16">
      <c r="F10610" s="63"/>
      <c r="G10610" s="62"/>
      <c r="I10610" s="61"/>
      <c r="K10610" s="62"/>
      <c r="L10610" s="62"/>
      <c r="P10610" s="61"/>
    </row>
    <row r="10611" spans="6:16">
      <c r="F10611" s="63"/>
      <c r="G10611" s="62"/>
      <c r="I10611" s="61"/>
      <c r="K10611" s="62"/>
      <c r="L10611" s="62"/>
      <c r="P10611" s="61"/>
    </row>
    <row r="10612" spans="6:16">
      <c r="F10612" s="63"/>
      <c r="G10612" s="62"/>
      <c r="I10612" s="61"/>
      <c r="K10612" s="62"/>
      <c r="L10612" s="62"/>
      <c r="P10612" s="61"/>
    </row>
    <row r="10613" spans="6:16">
      <c r="F10613" s="63"/>
      <c r="G10613" s="62"/>
      <c r="I10613" s="61"/>
      <c r="K10613" s="62"/>
      <c r="L10613" s="62"/>
      <c r="P10613" s="61"/>
    </row>
    <row r="10614" spans="6:16">
      <c r="F10614" s="63"/>
      <c r="G10614" s="62"/>
      <c r="I10614" s="61"/>
      <c r="K10614" s="62"/>
      <c r="L10614" s="62"/>
      <c r="P10614" s="61"/>
    </row>
    <row r="10615" spans="6:16">
      <c r="F10615" s="63"/>
      <c r="G10615" s="62"/>
      <c r="I10615" s="61"/>
      <c r="K10615" s="62"/>
      <c r="L10615" s="62"/>
      <c r="P10615" s="61"/>
    </row>
    <row r="10616" spans="6:16">
      <c r="F10616" s="63"/>
      <c r="G10616" s="62"/>
      <c r="I10616" s="61"/>
      <c r="K10616" s="62"/>
      <c r="L10616" s="62"/>
      <c r="P10616" s="61"/>
    </row>
    <row r="10617" spans="6:16">
      <c r="F10617" s="63"/>
      <c r="G10617" s="62"/>
      <c r="I10617" s="61"/>
      <c r="K10617" s="62"/>
      <c r="L10617" s="62"/>
      <c r="P10617" s="61"/>
    </row>
    <row r="10618" spans="6:16">
      <c r="F10618" s="63"/>
      <c r="G10618" s="62"/>
      <c r="I10618" s="61"/>
      <c r="K10618" s="62"/>
      <c r="L10618" s="62"/>
      <c r="P10618" s="61"/>
    </row>
    <row r="10619" spans="6:16">
      <c r="F10619" s="63"/>
      <c r="G10619" s="62"/>
      <c r="I10619" s="61"/>
      <c r="K10619" s="62"/>
      <c r="L10619" s="62"/>
      <c r="P10619" s="61"/>
    </row>
    <row r="10620" spans="6:16">
      <c r="F10620" s="63"/>
      <c r="G10620" s="62"/>
      <c r="I10620" s="61"/>
      <c r="K10620" s="62"/>
      <c r="L10620" s="62"/>
      <c r="P10620" s="61"/>
    </row>
    <row r="10621" spans="6:16">
      <c r="F10621" s="63"/>
      <c r="G10621" s="62"/>
      <c r="I10621" s="61"/>
      <c r="K10621" s="62"/>
      <c r="L10621" s="62"/>
      <c r="P10621" s="61"/>
    </row>
    <row r="10622" spans="6:16">
      <c r="F10622" s="63"/>
      <c r="G10622" s="62"/>
      <c r="I10622" s="61"/>
      <c r="K10622" s="62"/>
      <c r="L10622" s="62"/>
      <c r="P10622" s="61"/>
    </row>
    <row r="10623" spans="6:16">
      <c r="F10623" s="63"/>
      <c r="G10623" s="62"/>
      <c r="I10623" s="61"/>
      <c r="K10623" s="62"/>
      <c r="L10623" s="62"/>
      <c r="P10623" s="61"/>
    </row>
    <row r="10624" spans="6:16">
      <c r="F10624" s="63"/>
      <c r="G10624" s="62"/>
      <c r="I10624" s="61"/>
      <c r="K10624" s="62"/>
      <c r="L10624" s="62"/>
      <c r="P10624" s="61"/>
    </row>
    <row r="10625" spans="6:16">
      <c r="F10625" s="63"/>
      <c r="G10625" s="62"/>
      <c r="I10625" s="61"/>
      <c r="K10625" s="62"/>
      <c r="L10625" s="62"/>
      <c r="P10625" s="61"/>
    </row>
    <row r="10626" spans="6:16">
      <c r="F10626" s="63"/>
      <c r="G10626" s="62"/>
      <c r="I10626" s="61"/>
      <c r="K10626" s="62"/>
      <c r="L10626" s="62"/>
      <c r="P10626" s="61"/>
    </row>
    <row r="10627" spans="6:16">
      <c r="F10627" s="63"/>
      <c r="G10627" s="62"/>
      <c r="I10627" s="61"/>
      <c r="K10627" s="62"/>
      <c r="L10627" s="62"/>
      <c r="P10627" s="61"/>
    </row>
    <row r="10628" spans="6:16">
      <c r="F10628" s="63"/>
      <c r="G10628" s="62"/>
      <c r="I10628" s="61"/>
      <c r="K10628" s="62"/>
      <c r="L10628" s="62"/>
      <c r="P10628" s="61"/>
    </row>
    <row r="10629" spans="6:16">
      <c r="F10629" s="63"/>
      <c r="G10629" s="62"/>
      <c r="I10629" s="61"/>
      <c r="K10629" s="62"/>
      <c r="L10629" s="62"/>
      <c r="P10629" s="61"/>
    </row>
    <row r="10630" spans="6:16">
      <c r="F10630" s="63"/>
      <c r="G10630" s="62"/>
      <c r="I10630" s="61"/>
      <c r="K10630" s="62"/>
      <c r="L10630" s="62"/>
      <c r="P10630" s="61"/>
    </row>
    <row r="10631" spans="6:16">
      <c r="F10631" s="63"/>
      <c r="G10631" s="62"/>
      <c r="I10631" s="61"/>
      <c r="K10631" s="62"/>
      <c r="L10631" s="62"/>
      <c r="P10631" s="61"/>
    </row>
    <row r="10632" spans="6:16">
      <c r="F10632" s="63"/>
      <c r="G10632" s="62"/>
      <c r="I10632" s="61"/>
      <c r="K10632" s="62"/>
      <c r="L10632" s="62"/>
      <c r="P10632" s="61"/>
    </row>
    <row r="10633" spans="6:16">
      <c r="F10633" s="63"/>
      <c r="G10633" s="62"/>
      <c r="I10633" s="61"/>
      <c r="K10633" s="62"/>
      <c r="L10633" s="62"/>
      <c r="P10633" s="61"/>
    </row>
    <row r="10634" spans="6:16">
      <c r="F10634" s="63"/>
      <c r="G10634" s="62"/>
      <c r="I10634" s="61"/>
      <c r="K10634" s="62"/>
      <c r="L10634" s="62"/>
      <c r="P10634" s="61"/>
    </row>
    <row r="10635" spans="6:16">
      <c r="F10635" s="63"/>
      <c r="G10635" s="62"/>
      <c r="I10635" s="61"/>
      <c r="K10635" s="62"/>
      <c r="L10635" s="62"/>
      <c r="P10635" s="61"/>
    </row>
    <row r="10636" spans="6:16">
      <c r="F10636" s="63"/>
      <c r="G10636" s="62"/>
      <c r="I10636" s="61"/>
      <c r="K10636" s="62"/>
      <c r="L10636" s="62"/>
      <c r="P10636" s="61"/>
    </row>
    <row r="10637" spans="6:16">
      <c r="F10637" s="63"/>
      <c r="G10637" s="62"/>
      <c r="I10637" s="61"/>
      <c r="K10637" s="62"/>
      <c r="L10637" s="62"/>
      <c r="P10637" s="61"/>
    </row>
    <row r="10638" spans="6:16">
      <c r="F10638" s="63"/>
      <c r="G10638" s="62"/>
      <c r="I10638" s="61"/>
      <c r="K10638" s="62"/>
      <c r="L10638" s="62"/>
      <c r="P10638" s="61"/>
    </row>
    <row r="10639" spans="6:16">
      <c r="F10639" s="63"/>
      <c r="G10639" s="62"/>
      <c r="I10639" s="61"/>
      <c r="K10639" s="62"/>
      <c r="L10639" s="62"/>
      <c r="P10639" s="61"/>
    </row>
    <row r="10640" spans="6:16">
      <c r="F10640" s="63"/>
      <c r="G10640" s="62"/>
      <c r="I10640" s="61"/>
      <c r="K10640" s="62"/>
      <c r="L10640" s="62"/>
      <c r="P10640" s="61"/>
    </row>
    <row r="10641" spans="6:16">
      <c r="F10641" s="63"/>
      <c r="G10641" s="62"/>
      <c r="I10641" s="61"/>
      <c r="K10641" s="62"/>
      <c r="L10641" s="62"/>
      <c r="P10641" s="61"/>
    </row>
    <row r="10642" spans="6:16">
      <c r="F10642" s="63"/>
      <c r="G10642" s="62"/>
      <c r="I10642" s="61"/>
      <c r="K10642" s="62"/>
      <c r="L10642" s="62"/>
      <c r="P10642" s="61"/>
    </row>
    <row r="10643" spans="6:16">
      <c r="F10643" s="63"/>
      <c r="G10643" s="62"/>
      <c r="I10643" s="61"/>
      <c r="K10643" s="62"/>
      <c r="L10643" s="62"/>
      <c r="P10643" s="61"/>
    </row>
    <row r="10644" spans="6:16">
      <c r="F10644" s="63"/>
      <c r="G10644" s="62"/>
      <c r="I10644" s="61"/>
      <c r="K10644" s="62"/>
      <c r="L10644" s="62"/>
      <c r="P10644" s="61"/>
    </row>
    <row r="10645" spans="6:16">
      <c r="F10645" s="63"/>
      <c r="G10645" s="62"/>
      <c r="I10645" s="61"/>
      <c r="K10645" s="62"/>
      <c r="L10645" s="62"/>
      <c r="P10645" s="61"/>
    </row>
    <row r="10646" spans="6:16">
      <c r="F10646" s="63"/>
      <c r="G10646" s="62"/>
      <c r="I10646" s="61"/>
      <c r="K10646" s="62"/>
      <c r="L10646" s="62"/>
      <c r="P10646" s="61"/>
    </row>
    <row r="10647" spans="6:16">
      <c r="F10647" s="63"/>
      <c r="G10647" s="62"/>
      <c r="I10647" s="61"/>
      <c r="K10647" s="62"/>
      <c r="L10647" s="62"/>
      <c r="P10647" s="61"/>
    </row>
    <row r="10648" spans="6:16">
      <c r="F10648" s="63"/>
      <c r="G10648" s="62"/>
      <c r="I10648" s="61"/>
      <c r="K10648" s="62"/>
      <c r="L10648" s="62"/>
      <c r="P10648" s="61"/>
    </row>
    <row r="10649" spans="6:16">
      <c r="F10649" s="63"/>
      <c r="G10649" s="62"/>
      <c r="I10649" s="61"/>
      <c r="K10649" s="62"/>
      <c r="L10649" s="62"/>
      <c r="P10649" s="61"/>
    </row>
    <row r="10650" spans="6:16">
      <c r="F10650" s="63"/>
      <c r="G10650" s="62"/>
      <c r="I10650" s="61"/>
      <c r="K10650" s="62"/>
      <c r="L10650" s="62"/>
      <c r="P10650" s="61"/>
    </row>
    <row r="10651" spans="6:16">
      <c r="F10651" s="63"/>
      <c r="G10651" s="62"/>
      <c r="I10651" s="61"/>
      <c r="K10651" s="62"/>
      <c r="L10651" s="62"/>
      <c r="P10651" s="61"/>
    </row>
    <row r="10652" spans="6:16">
      <c r="F10652" s="63"/>
      <c r="G10652" s="62"/>
      <c r="I10652" s="61"/>
      <c r="K10652" s="62"/>
      <c r="L10652" s="62"/>
      <c r="P10652" s="61"/>
    </row>
    <row r="10653" spans="6:16">
      <c r="F10653" s="63"/>
      <c r="G10653" s="62"/>
      <c r="I10653" s="61"/>
      <c r="K10653" s="62"/>
      <c r="L10653" s="62"/>
      <c r="P10653" s="61"/>
    </row>
    <row r="10654" spans="6:16">
      <c r="F10654" s="63"/>
      <c r="G10654" s="62"/>
      <c r="I10654" s="61"/>
      <c r="K10654" s="62"/>
      <c r="L10654" s="62"/>
      <c r="P10654" s="61"/>
    </row>
    <row r="10655" spans="6:16">
      <c r="F10655" s="63"/>
      <c r="G10655" s="62"/>
      <c r="I10655" s="61"/>
      <c r="K10655" s="62"/>
      <c r="L10655" s="62"/>
      <c r="P10655" s="61"/>
    </row>
    <row r="10656" spans="6:16">
      <c r="F10656" s="63"/>
      <c r="G10656" s="62"/>
      <c r="I10656" s="61"/>
      <c r="K10656" s="62"/>
      <c r="L10656" s="62"/>
      <c r="P10656" s="61"/>
    </row>
    <row r="10657" spans="6:16">
      <c r="F10657" s="63"/>
      <c r="G10657" s="62"/>
      <c r="I10657" s="61"/>
      <c r="K10657" s="62"/>
      <c r="L10657" s="62"/>
      <c r="P10657" s="61"/>
    </row>
    <row r="10658" spans="6:16">
      <c r="F10658" s="63"/>
      <c r="G10658" s="62"/>
      <c r="I10658" s="61"/>
      <c r="K10658" s="62"/>
      <c r="L10658" s="62"/>
      <c r="P10658" s="61"/>
    </row>
    <row r="10659" spans="6:16">
      <c r="F10659" s="63"/>
      <c r="G10659" s="62"/>
      <c r="I10659" s="61"/>
      <c r="K10659" s="62"/>
      <c r="L10659" s="62"/>
      <c r="P10659" s="61"/>
    </row>
    <row r="10660" spans="6:16">
      <c r="F10660" s="63"/>
      <c r="G10660" s="62"/>
      <c r="I10660" s="61"/>
      <c r="K10660" s="62"/>
      <c r="L10660" s="62"/>
      <c r="P10660" s="61"/>
    </row>
    <row r="10661" spans="6:16">
      <c r="F10661" s="63"/>
      <c r="G10661" s="62"/>
      <c r="I10661" s="61"/>
      <c r="K10661" s="62"/>
      <c r="L10661" s="62"/>
      <c r="P10661" s="61"/>
    </row>
    <row r="10662" spans="6:16">
      <c r="F10662" s="63"/>
      <c r="G10662" s="62"/>
      <c r="I10662" s="61"/>
      <c r="K10662" s="62"/>
      <c r="L10662" s="62"/>
      <c r="P10662" s="61"/>
    </row>
    <row r="10663" spans="6:16">
      <c r="F10663" s="63"/>
      <c r="G10663" s="62"/>
      <c r="I10663" s="61"/>
      <c r="K10663" s="62"/>
      <c r="L10663" s="62"/>
      <c r="P10663" s="61"/>
    </row>
    <row r="10664" spans="6:16">
      <c r="F10664" s="63"/>
      <c r="G10664" s="62"/>
      <c r="I10664" s="61"/>
      <c r="K10664" s="62"/>
      <c r="L10664" s="62"/>
      <c r="P10664" s="61"/>
    </row>
    <row r="10665" spans="6:16">
      <c r="F10665" s="63"/>
      <c r="G10665" s="62"/>
      <c r="I10665" s="61"/>
      <c r="K10665" s="62"/>
      <c r="L10665" s="62"/>
      <c r="P10665" s="61"/>
    </row>
    <row r="10666" spans="6:16">
      <c r="F10666" s="63"/>
      <c r="G10666" s="62"/>
      <c r="I10666" s="61"/>
      <c r="K10666" s="62"/>
      <c r="L10666" s="62"/>
      <c r="P10666" s="61"/>
    </row>
    <row r="10667" spans="6:16">
      <c r="F10667" s="63"/>
      <c r="G10667" s="62"/>
      <c r="I10667" s="61"/>
      <c r="K10667" s="62"/>
      <c r="L10667" s="62"/>
      <c r="P10667" s="61"/>
    </row>
    <row r="10668" spans="6:16">
      <c r="F10668" s="63"/>
      <c r="G10668" s="62"/>
      <c r="I10668" s="61"/>
      <c r="K10668" s="62"/>
      <c r="L10668" s="62"/>
      <c r="P10668" s="61"/>
    </row>
    <row r="10669" spans="6:16">
      <c r="F10669" s="63"/>
      <c r="G10669" s="62"/>
      <c r="I10669" s="61"/>
      <c r="K10669" s="62"/>
      <c r="L10669" s="62"/>
      <c r="P10669" s="61"/>
    </row>
    <row r="10670" spans="6:16">
      <c r="F10670" s="63"/>
      <c r="G10670" s="62"/>
      <c r="I10670" s="61"/>
      <c r="K10670" s="62"/>
      <c r="L10670" s="62"/>
      <c r="P10670" s="61"/>
    </row>
    <row r="10671" spans="6:16">
      <c r="F10671" s="63"/>
      <c r="G10671" s="62"/>
      <c r="I10671" s="61"/>
      <c r="K10671" s="62"/>
      <c r="L10671" s="62"/>
      <c r="P10671" s="61"/>
    </row>
    <row r="10672" spans="6:16">
      <c r="F10672" s="63"/>
      <c r="G10672" s="62"/>
      <c r="I10672" s="61"/>
      <c r="K10672" s="62"/>
      <c r="L10672" s="62"/>
      <c r="P10672" s="61"/>
    </row>
    <row r="10673" spans="6:16">
      <c r="F10673" s="63"/>
      <c r="G10673" s="62"/>
      <c r="I10673" s="61"/>
      <c r="K10673" s="62"/>
      <c r="L10673" s="62"/>
      <c r="P10673" s="61"/>
    </row>
    <row r="10674" spans="6:16">
      <c r="F10674" s="63"/>
      <c r="G10674" s="62"/>
      <c r="I10674" s="61"/>
      <c r="K10674" s="62"/>
      <c r="L10674" s="62"/>
      <c r="P10674" s="61"/>
    </row>
    <row r="10675" spans="6:16">
      <c r="F10675" s="63"/>
      <c r="G10675" s="62"/>
      <c r="I10675" s="61"/>
      <c r="K10675" s="62"/>
      <c r="L10675" s="62"/>
      <c r="P10675" s="61"/>
    </row>
    <row r="10676" spans="6:16">
      <c r="F10676" s="63"/>
      <c r="G10676" s="62"/>
      <c r="I10676" s="61"/>
      <c r="K10676" s="62"/>
      <c r="L10676" s="62"/>
      <c r="P10676" s="61"/>
    </row>
    <row r="10677" spans="6:16">
      <c r="F10677" s="63"/>
      <c r="G10677" s="62"/>
      <c r="I10677" s="61"/>
      <c r="K10677" s="62"/>
      <c r="L10677" s="62"/>
      <c r="P10677" s="61"/>
    </row>
    <row r="10678" spans="6:16">
      <c r="F10678" s="63"/>
      <c r="G10678" s="62"/>
      <c r="I10678" s="61"/>
      <c r="K10678" s="62"/>
      <c r="L10678" s="62"/>
      <c r="P10678" s="61"/>
    </row>
    <row r="10679" spans="6:16">
      <c r="F10679" s="63"/>
      <c r="G10679" s="62"/>
      <c r="I10679" s="61"/>
      <c r="K10679" s="62"/>
      <c r="L10679" s="62"/>
      <c r="P10679" s="61"/>
    </row>
    <row r="10680" spans="6:16">
      <c r="F10680" s="63"/>
      <c r="G10680" s="62"/>
      <c r="I10680" s="61"/>
      <c r="K10680" s="62"/>
      <c r="L10680" s="62"/>
      <c r="P10680" s="61"/>
    </row>
    <row r="10681" spans="6:16">
      <c r="F10681" s="63"/>
      <c r="G10681" s="62"/>
      <c r="I10681" s="61"/>
      <c r="K10681" s="62"/>
      <c r="L10681" s="62"/>
      <c r="P10681" s="61"/>
    </row>
    <row r="10682" spans="6:16">
      <c r="F10682" s="63"/>
      <c r="G10682" s="62"/>
      <c r="I10682" s="61"/>
      <c r="K10682" s="62"/>
      <c r="L10682" s="62"/>
      <c r="P10682" s="61"/>
    </row>
    <row r="10683" spans="6:16">
      <c r="F10683" s="63"/>
      <c r="G10683" s="62"/>
      <c r="I10683" s="61"/>
      <c r="K10683" s="62"/>
      <c r="L10683" s="62"/>
      <c r="P10683" s="61"/>
    </row>
    <row r="10684" spans="6:16">
      <c r="F10684" s="63"/>
      <c r="G10684" s="62"/>
      <c r="I10684" s="61"/>
      <c r="K10684" s="62"/>
      <c r="L10684" s="62"/>
      <c r="P10684" s="61"/>
    </row>
    <row r="10685" spans="6:16">
      <c r="F10685" s="63"/>
      <c r="G10685" s="62"/>
      <c r="I10685" s="61"/>
      <c r="K10685" s="62"/>
      <c r="L10685" s="62"/>
      <c r="P10685" s="61"/>
    </row>
    <row r="10686" spans="6:16">
      <c r="F10686" s="63"/>
      <c r="G10686" s="62"/>
      <c r="I10686" s="61"/>
      <c r="K10686" s="62"/>
      <c r="L10686" s="62"/>
      <c r="P10686" s="61"/>
    </row>
    <row r="10687" spans="6:16">
      <c r="F10687" s="63"/>
      <c r="G10687" s="62"/>
      <c r="I10687" s="61"/>
      <c r="K10687" s="62"/>
      <c r="L10687" s="62"/>
      <c r="P10687" s="61"/>
    </row>
    <row r="10688" spans="6:16">
      <c r="F10688" s="63"/>
      <c r="G10688" s="62"/>
      <c r="I10688" s="61"/>
      <c r="K10688" s="62"/>
      <c r="L10688" s="62"/>
      <c r="P10688" s="61"/>
    </row>
    <row r="10689" spans="6:16">
      <c r="F10689" s="63"/>
      <c r="G10689" s="62"/>
      <c r="I10689" s="61"/>
      <c r="K10689" s="62"/>
      <c r="L10689" s="62"/>
      <c r="P10689" s="61"/>
    </row>
    <row r="10690" spans="6:16">
      <c r="F10690" s="63"/>
      <c r="G10690" s="62"/>
      <c r="I10690" s="61"/>
      <c r="K10690" s="62"/>
      <c r="L10690" s="62"/>
      <c r="P10690" s="61"/>
    </row>
    <row r="10691" spans="6:16">
      <c r="F10691" s="63"/>
      <c r="G10691" s="62"/>
      <c r="I10691" s="61"/>
      <c r="K10691" s="62"/>
      <c r="L10691" s="62"/>
      <c r="P10691" s="61"/>
    </row>
    <row r="10692" spans="6:16">
      <c r="F10692" s="63"/>
      <c r="G10692" s="62"/>
      <c r="I10692" s="61"/>
      <c r="K10692" s="62"/>
      <c r="L10692" s="62"/>
      <c r="P10692" s="61"/>
    </row>
    <row r="10693" spans="6:16">
      <c r="F10693" s="63"/>
      <c r="G10693" s="62"/>
      <c r="I10693" s="61"/>
      <c r="K10693" s="62"/>
      <c r="L10693" s="62"/>
      <c r="P10693" s="61"/>
    </row>
    <row r="10694" spans="6:16">
      <c r="F10694" s="63"/>
      <c r="G10694" s="62"/>
      <c r="I10694" s="61"/>
      <c r="K10694" s="62"/>
      <c r="L10694" s="62"/>
      <c r="P10694" s="61"/>
    </row>
    <row r="10695" spans="6:16">
      <c r="F10695" s="63"/>
      <c r="G10695" s="62"/>
      <c r="I10695" s="61"/>
      <c r="K10695" s="62"/>
      <c r="L10695" s="62"/>
      <c r="P10695" s="61"/>
    </row>
    <row r="10696" spans="6:16">
      <c r="F10696" s="63"/>
      <c r="G10696" s="62"/>
      <c r="I10696" s="61"/>
      <c r="K10696" s="62"/>
      <c r="L10696" s="62"/>
      <c r="P10696" s="61"/>
    </row>
    <row r="10697" spans="6:16">
      <c r="F10697" s="63"/>
      <c r="G10697" s="62"/>
      <c r="I10697" s="61"/>
      <c r="K10697" s="62"/>
      <c r="L10697" s="62"/>
      <c r="P10697" s="61"/>
    </row>
    <row r="10698" spans="6:16">
      <c r="F10698" s="63"/>
      <c r="G10698" s="62"/>
      <c r="I10698" s="61"/>
      <c r="K10698" s="62"/>
      <c r="L10698" s="62"/>
      <c r="P10698" s="61"/>
    </row>
    <row r="10699" spans="6:16">
      <c r="F10699" s="63"/>
      <c r="G10699" s="62"/>
      <c r="I10699" s="61"/>
      <c r="K10699" s="62"/>
      <c r="L10699" s="62"/>
      <c r="P10699" s="61"/>
    </row>
    <row r="10700" spans="6:16">
      <c r="F10700" s="63"/>
      <c r="G10700" s="62"/>
      <c r="I10700" s="61"/>
      <c r="K10700" s="62"/>
      <c r="L10700" s="62"/>
      <c r="P10700" s="61"/>
    </row>
    <row r="10701" spans="6:16">
      <c r="F10701" s="63"/>
      <c r="G10701" s="62"/>
      <c r="I10701" s="61"/>
      <c r="K10701" s="62"/>
      <c r="L10701" s="62"/>
      <c r="P10701" s="61"/>
    </row>
    <row r="10702" spans="6:16">
      <c r="F10702" s="63"/>
      <c r="G10702" s="62"/>
      <c r="I10702" s="61"/>
      <c r="K10702" s="62"/>
      <c r="L10702" s="62"/>
      <c r="P10702" s="61"/>
    </row>
    <row r="10703" spans="6:16">
      <c r="F10703" s="63"/>
      <c r="G10703" s="62"/>
      <c r="I10703" s="61"/>
      <c r="K10703" s="62"/>
      <c r="L10703" s="62"/>
      <c r="P10703" s="61"/>
    </row>
    <row r="10704" spans="6:16">
      <c r="F10704" s="63"/>
      <c r="G10704" s="62"/>
      <c r="I10704" s="61"/>
      <c r="K10704" s="62"/>
      <c r="L10704" s="62"/>
      <c r="P10704" s="61"/>
    </row>
    <row r="10705" spans="6:16">
      <c r="F10705" s="63"/>
      <c r="G10705" s="62"/>
      <c r="I10705" s="61"/>
      <c r="K10705" s="62"/>
      <c r="L10705" s="62"/>
      <c r="P10705" s="61"/>
    </row>
    <row r="10706" spans="6:16">
      <c r="F10706" s="63"/>
      <c r="G10706" s="62"/>
      <c r="I10706" s="61"/>
      <c r="K10706" s="62"/>
      <c r="L10706" s="62"/>
      <c r="P10706" s="61"/>
    </row>
    <row r="10707" spans="6:16">
      <c r="F10707" s="63"/>
      <c r="G10707" s="62"/>
      <c r="I10707" s="61"/>
      <c r="K10707" s="62"/>
      <c r="L10707" s="62"/>
      <c r="P10707" s="61"/>
    </row>
    <row r="10708" spans="6:16">
      <c r="F10708" s="63"/>
      <c r="G10708" s="62"/>
      <c r="I10708" s="61"/>
      <c r="K10708" s="62"/>
      <c r="L10708" s="62"/>
      <c r="P10708" s="61"/>
    </row>
    <row r="10709" spans="6:16">
      <c r="F10709" s="63"/>
      <c r="G10709" s="62"/>
      <c r="I10709" s="61"/>
      <c r="K10709" s="62"/>
      <c r="L10709" s="62"/>
      <c r="P10709" s="61"/>
    </row>
    <row r="10710" spans="6:16">
      <c r="F10710" s="63"/>
      <c r="G10710" s="62"/>
      <c r="I10710" s="61"/>
      <c r="K10710" s="62"/>
      <c r="L10710" s="62"/>
      <c r="P10710" s="61"/>
    </row>
    <row r="10711" spans="6:16">
      <c r="F10711" s="63"/>
      <c r="G10711" s="62"/>
      <c r="I10711" s="61"/>
      <c r="K10711" s="62"/>
      <c r="L10711" s="62"/>
      <c r="P10711" s="61"/>
    </row>
    <row r="10712" spans="6:16">
      <c r="F10712" s="63"/>
      <c r="G10712" s="62"/>
      <c r="I10712" s="61"/>
      <c r="K10712" s="62"/>
      <c r="L10712" s="62"/>
      <c r="P10712" s="61"/>
    </row>
    <row r="10713" spans="6:16">
      <c r="F10713" s="63"/>
      <c r="G10713" s="62"/>
      <c r="I10713" s="61"/>
      <c r="K10713" s="62"/>
      <c r="L10713" s="62"/>
      <c r="P10713" s="61"/>
    </row>
    <row r="10714" spans="6:16">
      <c r="F10714" s="63"/>
      <c r="G10714" s="62"/>
      <c r="I10714" s="61"/>
      <c r="K10714" s="62"/>
      <c r="L10714" s="62"/>
      <c r="P10714" s="61"/>
    </row>
    <row r="10715" spans="6:16">
      <c r="F10715" s="63"/>
      <c r="G10715" s="62"/>
      <c r="I10715" s="61"/>
      <c r="K10715" s="62"/>
      <c r="L10715" s="62"/>
      <c r="P10715" s="61"/>
    </row>
    <row r="10716" spans="6:16">
      <c r="F10716" s="63"/>
      <c r="G10716" s="62"/>
      <c r="I10716" s="61"/>
      <c r="K10716" s="62"/>
      <c r="L10716" s="62"/>
      <c r="P10716" s="61"/>
    </row>
    <row r="10717" spans="6:16">
      <c r="F10717" s="63"/>
      <c r="G10717" s="62"/>
      <c r="I10717" s="61"/>
      <c r="K10717" s="62"/>
      <c r="L10717" s="62"/>
      <c r="P10717" s="61"/>
    </row>
    <row r="10718" spans="6:16">
      <c r="F10718" s="63"/>
      <c r="G10718" s="62"/>
      <c r="I10718" s="61"/>
      <c r="K10718" s="62"/>
      <c r="L10718" s="62"/>
      <c r="P10718" s="61"/>
    </row>
    <row r="10719" spans="6:16">
      <c r="F10719" s="63"/>
      <c r="G10719" s="62"/>
      <c r="I10719" s="61"/>
      <c r="K10719" s="62"/>
      <c r="L10719" s="62"/>
      <c r="P10719" s="61"/>
    </row>
    <row r="10720" spans="6:16">
      <c r="F10720" s="63"/>
      <c r="G10720" s="62"/>
      <c r="I10720" s="61"/>
      <c r="K10720" s="62"/>
      <c r="L10720" s="62"/>
      <c r="P10720" s="61"/>
    </row>
    <row r="10721" spans="6:16">
      <c r="F10721" s="63"/>
      <c r="G10721" s="62"/>
      <c r="I10721" s="61"/>
      <c r="K10721" s="62"/>
      <c r="L10721" s="62"/>
      <c r="P10721" s="61"/>
    </row>
    <row r="10722" spans="6:16">
      <c r="F10722" s="63"/>
      <c r="G10722" s="62"/>
      <c r="I10722" s="61"/>
      <c r="K10722" s="62"/>
      <c r="L10722" s="62"/>
      <c r="P10722" s="61"/>
    </row>
    <row r="10723" spans="6:16">
      <c r="F10723" s="63"/>
      <c r="G10723" s="62"/>
      <c r="I10723" s="61"/>
      <c r="K10723" s="62"/>
      <c r="L10723" s="62"/>
      <c r="P10723" s="61"/>
    </row>
    <row r="10724" spans="6:16">
      <c r="F10724" s="63"/>
      <c r="G10724" s="62"/>
      <c r="I10724" s="61"/>
      <c r="K10724" s="62"/>
      <c r="L10724" s="62"/>
      <c r="P10724" s="61"/>
    </row>
    <row r="10725" spans="6:16">
      <c r="F10725" s="63"/>
      <c r="G10725" s="62"/>
      <c r="I10725" s="61"/>
      <c r="K10725" s="62"/>
      <c r="L10725" s="62"/>
      <c r="P10725" s="61"/>
    </row>
    <row r="10726" spans="6:16">
      <c r="F10726" s="63"/>
      <c r="G10726" s="62"/>
      <c r="I10726" s="61"/>
      <c r="K10726" s="62"/>
      <c r="L10726" s="62"/>
      <c r="P10726" s="61"/>
    </row>
    <row r="10727" spans="6:16">
      <c r="F10727" s="63"/>
      <c r="G10727" s="62"/>
      <c r="I10727" s="61"/>
      <c r="K10727" s="62"/>
      <c r="L10727" s="62"/>
      <c r="P10727" s="61"/>
    </row>
    <row r="10728" spans="6:16">
      <c r="F10728" s="63"/>
      <c r="G10728" s="62"/>
      <c r="I10728" s="61"/>
      <c r="K10728" s="62"/>
      <c r="L10728" s="62"/>
      <c r="P10728" s="61"/>
    </row>
    <row r="10729" spans="6:16">
      <c r="F10729" s="63"/>
      <c r="G10729" s="62"/>
      <c r="I10729" s="61"/>
      <c r="K10729" s="62"/>
      <c r="L10729" s="62"/>
      <c r="P10729" s="61"/>
    </row>
    <row r="10730" spans="6:16">
      <c r="F10730" s="63"/>
      <c r="G10730" s="62"/>
      <c r="I10730" s="61"/>
      <c r="K10730" s="62"/>
      <c r="L10730" s="62"/>
      <c r="P10730" s="61"/>
    </row>
    <row r="10731" spans="6:16">
      <c r="F10731" s="63"/>
      <c r="G10731" s="62"/>
      <c r="I10731" s="61"/>
      <c r="K10731" s="62"/>
      <c r="L10731" s="62"/>
      <c r="P10731" s="61"/>
    </row>
    <row r="10732" spans="6:16">
      <c r="F10732" s="63"/>
      <c r="G10732" s="62"/>
      <c r="I10732" s="61"/>
      <c r="K10732" s="62"/>
      <c r="L10732" s="62"/>
      <c r="P10732" s="61"/>
    </row>
    <row r="10733" spans="6:16">
      <c r="F10733" s="63"/>
      <c r="G10733" s="62"/>
      <c r="I10733" s="61"/>
      <c r="K10733" s="62"/>
      <c r="L10733" s="62"/>
      <c r="P10733" s="61"/>
    </row>
    <row r="10734" spans="6:16">
      <c r="F10734" s="63"/>
      <c r="G10734" s="62"/>
      <c r="I10734" s="61"/>
      <c r="K10734" s="62"/>
      <c r="L10734" s="62"/>
      <c r="P10734" s="61"/>
    </row>
    <row r="10735" spans="6:16">
      <c r="F10735" s="63"/>
      <c r="G10735" s="62"/>
      <c r="I10735" s="61"/>
      <c r="K10735" s="62"/>
      <c r="L10735" s="62"/>
      <c r="P10735" s="61"/>
    </row>
    <row r="10736" spans="6:16">
      <c r="F10736" s="63"/>
      <c r="G10736" s="62"/>
      <c r="I10736" s="61"/>
      <c r="K10736" s="62"/>
      <c r="L10736" s="62"/>
      <c r="P10736" s="61"/>
    </row>
    <row r="10737" spans="6:16">
      <c r="F10737" s="63"/>
      <c r="G10737" s="62"/>
      <c r="I10737" s="61"/>
      <c r="K10737" s="62"/>
      <c r="L10737" s="62"/>
      <c r="P10737" s="61"/>
    </row>
    <row r="10738" spans="6:16">
      <c r="F10738" s="63"/>
      <c r="G10738" s="62"/>
      <c r="I10738" s="61"/>
      <c r="K10738" s="62"/>
      <c r="L10738" s="62"/>
      <c r="P10738" s="61"/>
    </row>
    <row r="10739" spans="6:16">
      <c r="F10739" s="63"/>
      <c r="G10739" s="62"/>
      <c r="I10739" s="61"/>
      <c r="K10739" s="62"/>
      <c r="L10739" s="62"/>
      <c r="P10739" s="61"/>
    </row>
    <row r="10740" spans="6:16">
      <c r="F10740" s="63"/>
      <c r="G10740" s="62"/>
      <c r="I10740" s="61"/>
      <c r="K10740" s="62"/>
      <c r="L10740" s="62"/>
      <c r="P10740" s="61"/>
    </row>
    <row r="10741" spans="6:16">
      <c r="F10741" s="63"/>
      <c r="G10741" s="62"/>
      <c r="I10741" s="61"/>
      <c r="K10741" s="62"/>
      <c r="L10741" s="62"/>
      <c r="P10741" s="61"/>
    </row>
    <row r="10742" spans="6:16">
      <c r="F10742" s="63"/>
      <c r="G10742" s="62"/>
      <c r="I10742" s="61"/>
      <c r="K10742" s="62"/>
      <c r="L10742" s="62"/>
      <c r="P10742" s="61"/>
    </row>
    <row r="10743" spans="6:16">
      <c r="F10743" s="63"/>
      <c r="G10743" s="62"/>
      <c r="I10743" s="61"/>
      <c r="K10743" s="62"/>
      <c r="L10743" s="62"/>
      <c r="P10743" s="61"/>
    </row>
    <row r="10744" spans="6:16">
      <c r="F10744" s="63"/>
      <c r="G10744" s="62"/>
      <c r="I10744" s="61"/>
      <c r="K10744" s="62"/>
      <c r="L10744" s="62"/>
      <c r="P10744" s="61"/>
    </row>
    <row r="10745" spans="6:16">
      <c r="F10745" s="63"/>
      <c r="G10745" s="62"/>
      <c r="I10745" s="61"/>
      <c r="K10745" s="62"/>
      <c r="L10745" s="62"/>
      <c r="P10745" s="61"/>
    </row>
    <row r="10746" spans="6:16">
      <c r="F10746" s="63"/>
      <c r="G10746" s="62"/>
      <c r="I10746" s="61"/>
      <c r="K10746" s="62"/>
      <c r="L10746" s="62"/>
      <c r="P10746" s="61"/>
    </row>
    <row r="10747" spans="6:16">
      <c r="F10747" s="63"/>
      <c r="G10747" s="62"/>
      <c r="I10747" s="61"/>
      <c r="K10747" s="62"/>
      <c r="L10747" s="62"/>
      <c r="P10747" s="61"/>
    </row>
    <row r="10748" spans="6:16">
      <c r="F10748" s="63"/>
      <c r="G10748" s="62"/>
      <c r="I10748" s="61"/>
      <c r="K10748" s="62"/>
      <c r="L10748" s="62"/>
      <c r="P10748" s="61"/>
    </row>
    <row r="10749" spans="6:16">
      <c r="F10749" s="63"/>
      <c r="G10749" s="62"/>
      <c r="I10749" s="61"/>
      <c r="K10749" s="62"/>
      <c r="L10749" s="62"/>
      <c r="P10749" s="61"/>
    </row>
    <row r="10750" spans="6:16">
      <c r="F10750" s="63"/>
      <c r="G10750" s="62"/>
      <c r="I10750" s="61"/>
      <c r="K10750" s="62"/>
      <c r="L10750" s="62"/>
      <c r="P10750" s="61"/>
    </row>
    <row r="10751" spans="6:16">
      <c r="F10751" s="63"/>
      <c r="G10751" s="62"/>
      <c r="I10751" s="61"/>
      <c r="K10751" s="62"/>
      <c r="L10751" s="62"/>
      <c r="P10751" s="61"/>
    </row>
    <row r="10752" spans="6:16">
      <c r="F10752" s="63"/>
      <c r="G10752" s="62"/>
      <c r="I10752" s="61"/>
      <c r="K10752" s="62"/>
      <c r="L10752" s="62"/>
      <c r="P10752" s="61"/>
    </row>
    <row r="10753" spans="6:16">
      <c r="F10753" s="63"/>
      <c r="G10753" s="62"/>
      <c r="I10753" s="61"/>
      <c r="K10753" s="62"/>
      <c r="L10753" s="62"/>
      <c r="P10753" s="61"/>
    </row>
    <row r="10754" spans="6:16">
      <c r="F10754" s="63"/>
      <c r="G10754" s="62"/>
      <c r="I10754" s="61"/>
      <c r="K10754" s="62"/>
      <c r="L10754" s="62"/>
      <c r="P10754" s="61"/>
    </row>
    <row r="10755" spans="6:16">
      <c r="F10755" s="63"/>
      <c r="G10755" s="62"/>
      <c r="I10755" s="61"/>
      <c r="K10755" s="62"/>
      <c r="L10755" s="62"/>
      <c r="P10755" s="61"/>
    </row>
    <row r="10756" spans="6:16">
      <c r="F10756" s="63"/>
      <c r="G10756" s="62"/>
      <c r="I10756" s="61"/>
      <c r="K10756" s="62"/>
      <c r="L10756" s="62"/>
      <c r="P10756" s="61"/>
    </row>
    <row r="10757" spans="6:16">
      <c r="F10757" s="63"/>
      <c r="G10757" s="62"/>
      <c r="I10757" s="61"/>
      <c r="K10757" s="62"/>
      <c r="L10757" s="62"/>
      <c r="P10757" s="61"/>
    </row>
    <row r="10758" spans="6:16">
      <c r="F10758" s="63"/>
      <c r="G10758" s="62"/>
      <c r="I10758" s="61"/>
      <c r="K10758" s="62"/>
      <c r="L10758" s="62"/>
      <c r="P10758" s="61"/>
    </row>
    <row r="10759" spans="6:16">
      <c r="F10759" s="63"/>
      <c r="G10759" s="62"/>
      <c r="I10759" s="61"/>
      <c r="K10759" s="62"/>
      <c r="L10759" s="62"/>
      <c r="P10759" s="61"/>
    </row>
    <row r="10760" spans="6:16">
      <c r="F10760" s="63"/>
      <c r="G10760" s="62"/>
      <c r="I10760" s="61"/>
      <c r="K10760" s="62"/>
      <c r="L10760" s="62"/>
      <c r="P10760" s="61"/>
    </row>
    <row r="10761" spans="6:16">
      <c r="F10761" s="63"/>
      <c r="G10761" s="62"/>
      <c r="I10761" s="61"/>
      <c r="K10761" s="62"/>
      <c r="L10761" s="62"/>
      <c r="P10761" s="61"/>
    </row>
    <row r="10762" spans="6:16">
      <c r="F10762" s="63"/>
      <c r="G10762" s="62"/>
      <c r="I10762" s="61"/>
      <c r="K10762" s="62"/>
      <c r="L10762" s="62"/>
      <c r="P10762" s="61"/>
    </row>
    <row r="10763" spans="6:16">
      <c r="F10763" s="63"/>
      <c r="G10763" s="62"/>
      <c r="I10763" s="61"/>
      <c r="K10763" s="62"/>
      <c r="L10763" s="62"/>
      <c r="P10763" s="61"/>
    </row>
    <row r="10764" spans="6:16">
      <c r="F10764" s="63"/>
      <c r="G10764" s="62"/>
      <c r="I10764" s="61"/>
      <c r="K10764" s="62"/>
      <c r="L10764" s="62"/>
      <c r="P10764" s="61"/>
    </row>
    <row r="10765" spans="6:16">
      <c r="F10765" s="63"/>
      <c r="G10765" s="62"/>
      <c r="I10765" s="61"/>
      <c r="K10765" s="62"/>
      <c r="L10765" s="62"/>
      <c r="P10765" s="61"/>
    </row>
    <row r="10766" spans="6:16">
      <c r="F10766" s="63"/>
      <c r="G10766" s="62"/>
      <c r="I10766" s="61"/>
      <c r="K10766" s="62"/>
      <c r="L10766" s="62"/>
      <c r="P10766" s="61"/>
    </row>
    <row r="10767" spans="6:16">
      <c r="F10767" s="63"/>
      <c r="G10767" s="62"/>
      <c r="I10767" s="61"/>
      <c r="K10767" s="62"/>
      <c r="L10767" s="62"/>
      <c r="P10767" s="61"/>
    </row>
    <row r="10768" spans="6:16">
      <c r="F10768" s="63"/>
      <c r="G10768" s="62"/>
      <c r="I10768" s="61"/>
      <c r="K10768" s="62"/>
      <c r="L10768" s="62"/>
      <c r="P10768" s="61"/>
    </row>
    <row r="10769" spans="6:16">
      <c r="F10769" s="63"/>
      <c r="G10769" s="62"/>
      <c r="I10769" s="61"/>
      <c r="K10769" s="62"/>
      <c r="L10769" s="62"/>
      <c r="P10769" s="61"/>
    </row>
    <row r="10770" spans="6:16">
      <c r="F10770" s="63"/>
      <c r="G10770" s="62"/>
      <c r="I10770" s="61"/>
      <c r="K10770" s="62"/>
      <c r="L10770" s="62"/>
      <c r="P10770" s="61"/>
    </row>
    <row r="10771" spans="6:16">
      <c r="F10771" s="63"/>
      <c r="G10771" s="62"/>
      <c r="I10771" s="61"/>
      <c r="K10771" s="62"/>
      <c r="L10771" s="62"/>
      <c r="P10771" s="61"/>
    </row>
    <row r="10772" spans="6:16">
      <c r="F10772" s="63"/>
      <c r="G10772" s="62"/>
      <c r="I10772" s="61"/>
      <c r="K10772" s="62"/>
      <c r="L10772" s="62"/>
      <c r="P10772" s="61"/>
    </row>
    <row r="10773" spans="6:16">
      <c r="F10773" s="63"/>
      <c r="G10773" s="62"/>
      <c r="I10773" s="61"/>
      <c r="K10773" s="62"/>
      <c r="L10773" s="62"/>
      <c r="P10773" s="61"/>
    </row>
    <row r="10774" spans="6:16">
      <c r="F10774" s="63"/>
      <c r="G10774" s="62"/>
      <c r="I10774" s="61"/>
      <c r="K10774" s="62"/>
      <c r="L10774" s="62"/>
      <c r="P10774" s="61"/>
    </row>
    <row r="10775" spans="6:16">
      <c r="F10775" s="63"/>
      <c r="G10775" s="62"/>
      <c r="I10775" s="61"/>
      <c r="K10775" s="62"/>
      <c r="L10775" s="62"/>
      <c r="P10775" s="61"/>
    </row>
    <row r="10776" spans="6:16">
      <c r="F10776" s="63"/>
      <c r="G10776" s="62"/>
      <c r="I10776" s="61"/>
      <c r="K10776" s="62"/>
      <c r="L10776" s="62"/>
      <c r="P10776" s="61"/>
    </row>
    <row r="10777" spans="6:16">
      <c r="F10777" s="63"/>
      <c r="G10777" s="62"/>
      <c r="I10777" s="61"/>
      <c r="K10777" s="62"/>
      <c r="L10777" s="62"/>
      <c r="P10777" s="61"/>
    </row>
    <row r="10778" spans="6:16">
      <c r="F10778" s="63"/>
      <c r="G10778" s="62"/>
      <c r="I10778" s="61"/>
      <c r="K10778" s="62"/>
      <c r="L10778" s="62"/>
      <c r="P10778" s="61"/>
    </row>
    <row r="10779" spans="6:16">
      <c r="F10779" s="63"/>
      <c r="G10779" s="62"/>
      <c r="I10779" s="61"/>
      <c r="K10779" s="62"/>
      <c r="L10779" s="62"/>
      <c r="P10779" s="61"/>
    </row>
    <row r="10780" spans="6:16">
      <c r="F10780" s="63"/>
      <c r="G10780" s="62"/>
      <c r="I10780" s="61"/>
      <c r="K10780" s="62"/>
      <c r="L10780" s="62"/>
      <c r="P10780" s="61"/>
    </row>
    <row r="10781" spans="6:16">
      <c r="F10781" s="63"/>
      <c r="G10781" s="62"/>
      <c r="I10781" s="61"/>
      <c r="K10781" s="62"/>
      <c r="L10781" s="62"/>
      <c r="P10781" s="61"/>
    </row>
    <row r="10782" spans="6:16">
      <c r="F10782" s="63"/>
      <c r="G10782" s="62"/>
      <c r="I10782" s="61"/>
      <c r="K10782" s="62"/>
      <c r="L10782" s="62"/>
      <c r="P10782" s="61"/>
    </row>
    <row r="10783" spans="6:16">
      <c r="F10783" s="63"/>
      <c r="G10783" s="62"/>
      <c r="I10783" s="61"/>
      <c r="K10783" s="62"/>
      <c r="L10783" s="62"/>
      <c r="P10783" s="61"/>
    </row>
    <row r="10784" spans="6:16">
      <c r="F10784" s="63"/>
      <c r="G10784" s="62"/>
      <c r="I10784" s="61"/>
      <c r="K10784" s="62"/>
      <c r="L10784" s="62"/>
      <c r="P10784" s="61"/>
    </row>
    <row r="10785" spans="6:16">
      <c r="F10785" s="63"/>
      <c r="G10785" s="62"/>
      <c r="I10785" s="61"/>
      <c r="K10785" s="62"/>
      <c r="L10785" s="62"/>
      <c r="P10785" s="61"/>
    </row>
    <row r="10786" spans="6:16">
      <c r="F10786" s="63"/>
      <c r="G10786" s="62"/>
      <c r="I10786" s="61"/>
      <c r="K10786" s="62"/>
      <c r="L10786" s="62"/>
      <c r="P10786" s="61"/>
    </row>
    <row r="10787" spans="6:16">
      <c r="F10787" s="63"/>
      <c r="G10787" s="62"/>
      <c r="I10787" s="61"/>
      <c r="K10787" s="62"/>
      <c r="L10787" s="62"/>
      <c r="P10787" s="61"/>
    </row>
    <row r="10788" spans="6:16">
      <c r="F10788" s="63"/>
      <c r="G10788" s="62"/>
      <c r="I10788" s="61"/>
      <c r="K10788" s="62"/>
      <c r="L10788" s="62"/>
      <c r="P10788" s="61"/>
    </row>
    <row r="10789" spans="6:16">
      <c r="F10789" s="63"/>
      <c r="G10789" s="62"/>
      <c r="I10789" s="61"/>
      <c r="K10789" s="62"/>
      <c r="L10789" s="62"/>
      <c r="P10789" s="61"/>
    </row>
    <row r="10790" spans="6:16">
      <c r="F10790" s="63"/>
      <c r="G10790" s="62"/>
      <c r="I10790" s="61"/>
      <c r="K10790" s="62"/>
      <c r="L10790" s="62"/>
      <c r="P10790" s="61"/>
    </row>
    <row r="10791" spans="6:16">
      <c r="F10791" s="63"/>
      <c r="G10791" s="62"/>
      <c r="I10791" s="61"/>
      <c r="K10791" s="62"/>
      <c r="L10791" s="62"/>
      <c r="P10791" s="61"/>
    </row>
    <row r="10792" spans="6:16">
      <c r="F10792" s="63"/>
      <c r="G10792" s="62"/>
      <c r="I10792" s="61"/>
      <c r="K10792" s="62"/>
      <c r="L10792" s="62"/>
      <c r="P10792" s="61"/>
    </row>
    <row r="10793" spans="6:16">
      <c r="F10793" s="63"/>
      <c r="G10793" s="62"/>
      <c r="I10793" s="61"/>
      <c r="K10793" s="62"/>
      <c r="L10793" s="62"/>
      <c r="P10793" s="61"/>
    </row>
    <row r="10794" spans="6:16">
      <c r="F10794" s="63"/>
      <c r="G10794" s="62"/>
      <c r="I10794" s="61"/>
      <c r="K10794" s="62"/>
      <c r="L10794" s="62"/>
      <c r="P10794" s="61"/>
    </row>
    <row r="10795" spans="6:16">
      <c r="F10795" s="63"/>
      <c r="G10795" s="62"/>
      <c r="I10795" s="61"/>
      <c r="K10795" s="62"/>
      <c r="L10795" s="62"/>
      <c r="P10795" s="61"/>
    </row>
    <row r="10796" spans="6:16">
      <c r="F10796" s="63"/>
      <c r="G10796" s="62"/>
      <c r="I10796" s="61"/>
      <c r="K10796" s="62"/>
      <c r="L10796" s="62"/>
      <c r="P10796" s="61"/>
    </row>
    <row r="10797" spans="6:16">
      <c r="F10797" s="63"/>
      <c r="G10797" s="62"/>
      <c r="I10797" s="61"/>
      <c r="K10797" s="62"/>
      <c r="L10797" s="62"/>
      <c r="P10797" s="61"/>
    </row>
    <row r="10798" spans="6:16">
      <c r="F10798" s="63"/>
      <c r="G10798" s="62"/>
      <c r="I10798" s="61"/>
      <c r="K10798" s="62"/>
      <c r="L10798" s="62"/>
      <c r="P10798" s="61"/>
    </row>
    <row r="10799" spans="6:16">
      <c r="F10799" s="63"/>
      <c r="G10799" s="62"/>
      <c r="I10799" s="61"/>
      <c r="K10799" s="62"/>
      <c r="L10799" s="62"/>
      <c r="P10799" s="61"/>
    </row>
    <row r="10800" spans="6:16">
      <c r="F10800" s="63"/>
      <c r="G10800" s="62"/>
      <c r="I10800" s="61"/>
      <c r="K10800" s="62"/>
      <c r="L10800" s="62"/>
      <c r="P10800" s="61"/>
    </row>
    <row r="10801" spans="6:16">
      <c r="F10801" s="63"/>
      <c r="G10801" s="62"/>
      <c r="I10801" s="61"/>
      <c r="K10801" s="62"/>
      <c r="L10801" s="62"/>
      <c r="P10801" s="61"/>
    </row>
    <row r="10802" spans="6:16">
      <c r="F10802" s="63"/>
      <c r="G10802" s="62"/>
      <c r="I10802" s="61"/>
      <c r="K10802" s="62"/>
      <c r="L10802" s="62"/>
      <c r="P10802" s="61"/>
    </row>
    <row r="10803" spans="6:16">
      <c r="F10803" s="63"/>
      <c r="G10803" s="62"/>
      <c r="I10803" s="61"/>
      <c r="K10803" s="62"/>
      <c r="L10803" s="62"/>
      <c r="P10803" s="61"/>
    </row>
    <row r="10804" spans="6:16">
      <c r="F10804" s="63"/>
      <c r="G10804" s="62"/>
      <c r="I10804" s="61"/>
      <c r="K10804" s="62"/>
      <c r="L10804" s="62"/>
      <c r="P10804" s="61"/>
    </row>
    <row r="10805" spans="6:16">
      <c r="F10805" s="63"/>
      <c r="G10805" s="62"/>
      <c r="I10805" s="61"/>
      <c r="K10805" s="62"/>
      <c r="L10805" s="62"/>
      <c r="P10805" s="61"/>
    </row>
    <row r="10806" spans="6:16">
      <c r="F10806" s="63"/>
      <c r="G10806" s="62"/>
      <c r="I10806" s="61"/>
      <c r="K10806" s="62"/>
      <c r="L10806" s="62"/>
      <c r="P10806" s="61"/>
    </row>
    <row r="10807" spans="6:16">
      <c r="F10807" s="63"/>
      <c r="G10807" s="62"/>
      <c r="I10807" s="61"/>
      <c r="K10807" s="62"/>
      <c r="L10807" s="62"/>
      <c r="P10807" s="61"/>
    </row>
    <row r="10808" spans="6:16">
      <c r="F10808" s="63"/>
      <c r="G10808" s="62"/>
      <c r="I10808" s="61"/>
      <c r="K10808" s="62"/>
      <c r="L10808" s="62"/>
      <c r="P10808" s="61"/>
    </row>
    <row r="10809" spans="6:16">
      <c r="F10809" s="63"/>
      <c r="G10809" s="62"/>
      <c r="I10809" s="61"/>
      <c r="K10809" s="62"/>
      <c r="L10809" s="62"/>
      <c r="P10809" s="61"/>
    </row>
    <row r="10810" spans="6:16">
      <c r="F10810" s="63"/>
      <c r="G10810" s="62"/>
      <c r="I10810" s="61"/>
      <c r="K10810" s="62"/>
      <c r="L10810" s="62"/>
      <c r="P10810" s="61"/>
    </row>
    <row r="10811" spans="6:16">
      <c r="F10811" s="63"/>
      <c r="G10811" s="62"/>
      <c r="I10811" s="61"/>
      <c r="K10811" s="62"/>
      <c r="L10811" s="62"/>
      <c r="P10811" s="61"/>
    </row>
    <row r="10812" spans="6:16">
      <c r="F10812" s="63"/>
      <c r="G10812" s="62"/>
      <c r="I10812" s="61"/>
      <c r="K10812" s="62"/>
      <c r="L10812" s="62"/>
      <c r="P10812" s="61"/>
    </row>
    <row r="10813" spans="6:16">
      <c r="F10813" s="63"/>
      <c r="G10813" s="62"/>
      <c r="I10813" s="61"/>
      <c r="K10813" s="62"/>
      <c r="L10813" s="62"/>
      <c r="P10813" s="61"/>
    </row>
    <row r="10814" spans="6:16">
      <c r="F10814" s="63"/>
      <c r="G10814" s="62"/>
      <c r="I10814" s="61"/>
      <c r="K10814" s="62"/>
      <c r="L10814" s="62"/>
      <c r="P10814" s="61"/>
    </row>
    <row r="10815" spans="6:16">
      <c r="F10815" s="63"/>
      <c r="G10815" s="62"/>
      <c r="I10815" s="61"/>
      <c r="K10815" s="62"/>
      <c r="L10815" s="62"/>
      <c r="P10815" s="61"/>
    </row>
    <row r="10816" spans="6:16">
      <c r="F10816" s="63"/>
      <c r="G10816" s="62"/>
      <c r="I10816" s="61"/>
      <c r="K10816" s="62"/>
      <c r="L10816" s="62"/>
      <c r="P10816" s="61"/>
    </row>
    <row r="10817" spans="6:16">
      <c r="F10817" s="63"/>
      <c r="G10817" s="62"/>
      <c r="I10817" s="61"/>
      <c r="K10817" s="62"/>
      <c r="L10817" s="62"/>
      <c r="P10817" s="61"/>
    </row>
    <row r="10818" spans="6:16">
      <c r="F10818" s="63"/>
      <c r="G10818" s="62"/>
      <c r="I10818" s="61"/>
      <c r="K10818" s="62"/>
      <c r="L10818" s="62"/>
      <c r="P10818" s="61"/>
    </row>
    <row r="10819" spans="6:16">
      <c r="F10819" s="63"/>
      <c r="G10819" s="62"/>
      <c r="I10819" s="61"/>
      <c r="K10819" s="62"/>
      <c r="L10819" s="62"/>
      <c r="P10819" s="61"/>
    </row>
    <row r="10820" spans="6:16">
      <c r="F10820" s="63"/>
      <c r="G10820" s="62"/>
      <c r="I10820" s="61"/>
      <c r="K10820" s="62"/>
      <c r="L10820" s="62"/>
      <c r="P10820" s="61"/>
    </row>
    <row r="10821" spans="6:16">
      <c r="F10821" s="63"/>
      <c r="G10821" s="62"/>
      <c r="I10821" s="61"/>
      <c r="K10821" s="62"/>
      <c r="L10821" s="62"/>
      <c r="P10821" s="61"/>
    </row>
    <row r="10822" spans="6:16">
      <c r="F10822" s="63"/>
      <c r="G10822" s="62"/>
      <c r="I10822" s="61"/>
      <c r="K10822" s="62"/>
      <c r="L10822" s="62"/>
      <c r="P10822" s="61"/>
    </row>
    <row r="10823" spans="6:16">
      <c r="F10823" s="63"/>
      <c r="G10823" s="62"/>
      <c r="I10823" s="61"/>
      <c r="K10823" s="62"/>
      <c r="L10823" s="62"/>
      <c r="P10823" s="61"/>
    </row>
    <row r="10824" spans="6:16">
      <c r="F10824" s="63"/>
      <c r="G10824" s="62"/>
      <c r="I10824" s="61"/>
      <c r="K10824" s="62"/>
      <c r="L10824" s="62"/>
      <c r="P10824" s="61"/>
    </row>
    <row r="10825" spans="6:16">
      <c r="F10825" s="63"/>
      <c r="G10825" s="62"/>
      <c r="I10825" s="61"/>
      <c r="K10825" s="62"/>
      <c r="L10825" s="62"/>
      <c r="P10825" s="61"/>
    </row>
    <row r="10826" spans="6:16">
      <c r="F10826" s="63"/>
      <c r="G10826" s="62"/>
      <c r="I10826" s="61"/>
      <c r="K10826" s="62"/>
      <c r="L10826" s="62"/>
      <c r="P10826" s="61"/>
    </row>
    <row r="10827" spans="6:16">
      <c r="F10827" s="63"/>
      <c r="G10827" s="62"/>
      <c r="I10827" s="61"/>
      <c r="K10827" s="62"/>
      <c r="L10827" s="62"/>
      <c r="P10827" s="61"/>
    </row>
    <row r="10828" spans="6:16">
      <c r="F10828" s="63"/>
      <c r="G10828" s="62"/>
      <c r="I10828" s="61"/>
      <c r="K10828" s="62"/>
      <c r="L10828" s="62"/>
      <c r="P10828" s="61"/>
    </row>
    <row r="10829" spans="6:16">
      <c r="F10829" s="63"/>
      <c r="G10829" s="62"/>
      <c r="I10829" s="61"/>
      <c r="K10829" s="62"/>
      <c r="L10829" s="62"/>
      <c r="P10829" s="61"/>
    </row>
    <row r="10830" spans="6:16">
      <c r="F10830" s="63"/>
      <c r="G10830" s="62"/>
      <c r="I10830" s="61"/>
      <c r="K10830" s="62"/>
      <c r="L10830" s="62"/>
      <c r="P10830" s="61"/>
    </row>
    <row r="10831" spans="6:16">
      <c r="F10831" s="63"/>
      <c r="G10831" s="62"/>
      <c r="I10831" s="61"/>
      <c r="K10831" s="62"/>
      <c r="L10831" s="62"/>
      <c r="P10831" s="61"/>
    </row>
    <row r="10832" spans="6:16">
      <c r="F10832" s="63"/>
      <c r="G10832" s="62"/>
      <c r="I10832" s="61"/>
      <c r="K10832" s="62"/>
      <c r="L10832" s="62"/>
      <c r="P10832" s="61"/>
    </row>
    <row r="10833" spans="6:16">
      <c r="F10833" s="63"/>
      <c r="G10833" s="62"/>
      <c r="I10833" s="61"/>
      <c r="K10833" s="62"/>
      <c r="L10833" s="62"/>
      <c r="P10833" s="61"/>
    </row>
    <row r="10834" spans="6:16">
      <c r="F10834" s="63"/>
      <c r="G10834" s="62"/>
      <c r="I10834" s="61"/>
      <c r="K10834" s="62"/>
      <c r="L10834" s="62"/>
      <c r="P10834" s="61"/>
    </row>
    <row r="10835" spans="6:16">
      <c r="F10835" s="63"/>
      <c r="G10835" s="62"/>
      <c r="I10835" s="61"/>
      <c r="K10835" s="62"/>
      <c r="L10835" s="62"/>
      <c r="P10835" s="61"/>
    </row>
    <row r="10836" spans="6:16">
      <c r="F10836" s="63"/>
      <c r="G10836" s="62"/>
      <c r="I10836" s="61"/>
      <c r="K10836" s="62"/>
      <c r="L10836" s="62"/>
      <c r="P10836" s="61"/>
    </row>
    <row r="10837" spans="6:16">
      <c r="F10837" s="63"/>
      <c r="G10837" s="62"/>
      <c r="I10837" s="61"/>
      <c r="K10837" s="62"/>
      <c r="L10837" s="62"/>
      <c r="P10837" s="61"/>
    </row>
    <row r="10838" spans="6:16">
      <c r="F10838" s="63"/>
      <c r="G10838" s="62"/>
      <c r="I10838" s="61"/>
      <c r="K10838" s="62"/>
      <c r="L10838" s="62"/>
      <c r="P10838" s="61"/>
    </row>
    <row r="10839" spans="6:16">
      <c r="F10839" s="63"/>
      <c r="G10839" s="62"/>
      <c r="I10839" s="61"/>
      <c r="K10839" s="62"/>
      <c r="L10839" s="62"/>
      <c r="P10839" s="61"/>
    </row>
    <row r="10840" spans="6:16">
      <c r="F10840" s="63"/>
      <c r="G10840" s="62"/>
      <c r="I10840" s="61"/>
      <c r="K10840" s="62"/>
      <c r="L10840" s="62"/>
      <c r="P10840" s="61"/>
    </row>
    <row r="10841" spans="6:16">
      <c r="F10841" s="63"/>
      <c r="G10841" s="62"/>
      <c r="I10841" s="61"/>
      <c r="K10841" s="62"/>
      <c r="L10841" s="62"/>
      <c r="P10841" s="61"/>
    </row>
    <row r="10842" spans="6:16">
      <c r="F10842" s="63"/>
      <c r="G10842" s="62"/>
      <c r="I10842" s="61"/>
      <c r="K10842" s="62"/>
      <c r="L10842" s="62"/>
      <c r="P10842" s="61"/>
    </row>
    <row r="10843" spans="6:16">
      <c r="F10843" s="63"/>
      <c r="G10843" s="62"/>
      <c r="I10843" s="61"/>
      <c r="K10843" s="62"/>
      <c r="L10843" s="62"/>
      <c r="P10843" s="61"/>
    </row>
    <row r="10844" spans="6:16">
      <c r="F10844" s="63"/>
      <c r="G10844" s="62"/>
      <c r="I10844" s="61"/>
      <c r="K10844" s="62"/>
      <c r="L10844" s="62"/>
      <c r="P10844" s="61"/>
    </row>
    <row r="10845" spans="6:16">
      <c r="F10845" s="63"/>
      <c r="G10845" s="62"/>
      <c r="I10845" s="61"/>
      <c r="K10845" s="62"/>
      <c r="L10845" s="62"/>
      <c r="P10845" s="61"/>
    </row>
    <row r="10846" spans="6:16">
      <c r="F10846" s="63"/>
      <c r="G10846" s="62"/>
      <c r="I10846" s="61"/>
      <c r="K10846" s="62"/>
      <c r="L10846" s="62"/>
      <c r="P10846" s="61"/>
    </row>
    <row r="10847" spans="6:16">
      <c r="F10847" s="63"/>
      <c r="G10847" s="62"/>
      <c r="I10847" s="61"/>
      <c r="K10847" s="62"/>
      <c r="L10847" s="62"/>
      <c r="P10847" s="61"/>
    </row>
    <row r="10848" spans="6:16">
      <c r="F10848" s="63"/>
      <c r="G10848" s="62"/>
      <c r="I10848" s="61"/>
      <c r="K10848" s="62"/>
      <c r="L10848" s="62"/>
      <c r="P10848" s="61"/>
    </row>
    <row r="10849" spans="6:16">
      <c r="F10849" s="63"/>
      <c r="G10849" s="62"/>
      <c r="I10849" s="61"/>
      <c r="K10849" s="62"/>
      <c r="L10849" s="62"/>
      <c r="P10849" s="61"/>
    </row>
    <row r="10850" spans="6:16">
      <c r="F10850" s="63"/>
      <c r="G10850" s="62"/>
      <c r="I10850" s="61"/>
      <c r="K10850" s="62"/>
      <c r="L10850" s="62"/>
      <c r="P10850" s="61"/>
    </row>
    <row r="10851" spans="6:16">
      <c r="F10851" s="63"/>
      <c r="G10851" s="62"/>
      <c r="I10851" s="61"/>
      <c r="K10851" s="62"/>
      <c r="L10851" s="62"/>
      <c r="P10851" s="61"/>
    </row>
    <row r="10852" spans="6:16">
      <c r="F10852" s="63"/>
      <c r="G10852" s="62"/>
      <c r="I10852" s="61"/>
      <c r="K10852" s="62"/>
      <c r="L10852" s="62"/>
      <c r="P10852" s="61"/>
    </row>
    <row r="10853" spans="6:16">
      <c r="F10853" s="63"/>
      <c r="G10853" s="62"/>
      <c r="I10853" s="61"/>
      <c r="K10853" s="62"/>
      <c r="L10853" s="62"/>
      <c r="P10853" s="61"/>
    </row>
    <row r="10854" spans="6:16">
      <c r="F10854" s="63"/>
      <c r="G10854" s="62"/>
      <c r="I10854" s="61"/>
      <c r="K10854" s="62"/>
      <c r="L10854" s="62"/>
      <c r="P10854" s="61"/>
    </row>
    <row r="10855" spans="6:16">
      <c r="F10855" s="63"/>
      <c r="G10855" s="62"/>
      <c r="I10855" s="61"/>
      <c r="K10855" s="62"/>
      <c r="L10855" s="62"/>
      <c r="P10855" s="61"/>
    </row>
    <row r="10856" spans="6:16">
      <c r="F10856" s="63"/>
      <c r="G10856" s="62"/>
      <c r="I10856" s="61"/>
      <c r="K10856" s="62"/>
      <c r="L10856" s="62"/>
      <c r="P10856" s="61"/>
    </row>
    <row r="10857" spans="6:16">
      <c r="F10857" s="63"/>
      <c r="G10857" s="62"/>
      <c r="I10857" s="61"/>
      <c r="K10857" s="62"/>
      <c r="L10857" s="62"/>
      <c r="P10857" s="61"/>
    </row>
    <row r="10858" spans="6:16">
      <c r="F10858" s="63"/>
      <c r="G10858" s="62"/>
      <c r="I10858" s="61"/>
      <c r="K10858" s="62"/>
      <c r="L10858" s="62"/>
      <c r="P10858" s="61"/>
    </row>
    <row r="10859" spans="6:16">
      <c r="F10859" s="63"/>
      <c r="G10859" s="62"/>
      <c r="I10859" s="61"/>
      <c r="K10859" s="62"/>
      <c r="L10859" s="62"/>
      <c r="P10859" s="61"/>
    </row>
    <row r="10860" spans="6:16">
      <c r="F10860" s="63"/>
      <c r="G10860" s="62"/>
      <c r="I10860" s="61"/>
      <c r="K10860" s="62"/>
      <c r="L10860" s="62"/>
      <c r="P10860" s="61"/>
    </row>
    <row r="10861" spans="6:16">
      <c r="F10861" s="63"/>
      <c r="G10861" s="62"/>
      <c r="I10861" s="61"/>
      <c r="K10861" s="62"/>
      <c r="L10861" s="62"/>
      <c r="P10861" s="61"/>
    </row>
    <row r="10862" spans="6:16">
      <c r="F10862" s="63"/>
      <c r="G10862" s="62"/>
      <c r="I10862" s="61"/>
      <c r="K10862" s="62"/>
      <c r="L10862" s="62"/>
      <c r="P10862" s="61"/>
    </row>
    <row r="10863" spans="6:16">
      <c r="F10863" s="63"/>
      <c r="G10863" s="62"/>
      <c r="I10863" s="61"/>
      <c r="K10863" s="62"/>
      <c r="L10863" s="62"/>
      <c r="P10863" s="61"/>
    </row>
    <row r="10864" spans="6:16">
      <c r="F10864" s="63"/>
      <c r="G10864" s="62"/>
      <c r="I10864" s="61"/>
      <c r="K10864" s="62"/>
      <c r="L10864" s="62"/>
      <c r="P10864" s="61"/>
    </row>
    <row r="10865" spans="6:16">
      <c r="F10865" s="63"/>
      <c r="G10865" s="62"/>
      <c r="I10865" s="61"/>
      <c r="K10865" s="62"/>
      <c r="L10865" s="62"/>
      <c r="P10865" s="61"/>
    </row>
    <row r="10866" spans="6:16">
      <c r="F10866" s="63"/>
      <c r="G10866" s="62"/>
      <c r="I10866" s="61"/>
      <c r="K10866" s="62"/>
      <c r="L10866" s="62"/>
      <c r="P10866" s="61"/>
    </row>
    <row r="10867" spans="6:16">
      <c r="F10867" s="63"/>
      <c r="G10867" s="62"/>
      <c r="I10867" s="61"/>
      <c r="K10867" s="62"/>
      <c r="L10867" s="62"/>
      <c r="P10867" s="61"/>
    </row>
    <row r="10868" spans="6:16">
      <c r="F10868" s="63"/>
      <c r="G10868" s="62"/>
      <c r="I10868" s="61"/>
      <c r="K10868" s="62"/>
      <c r="L10868" s="62"/>
      <c r="P10868" s="61"/>
    </row>
    <row r="10869" spans="6:16">
      <c r="F10869" s="63"/>
      <c r="G10869" s="62"/>
      <c r="I10869" s="61"/>
      <c r="K10869" s="62"/>
      <c r="L10869" s="62"/>
      <c r="P10869" s="61"/>
    </row>
    <row r="10870" spans="6:16">
      <c r="F10870" s="63"/>
      <c r="G10870" s="62"/>
      <c r="I10870" s="61"/>
      <c r="K10870" s="62"/>
      <c r="L10870" s="62"/>
      <c r="P10870" s="61"/>
    </row>
    <row r="10871" spans="6:16">
      <c r="F10871" s="63"/>
      <c r="G10871" s="62"/>
      <c r="I10871" s="61"/>
      <c r="K10871" s="62"/>
      <c r="L10871" s="62"/>
      <c r="P10871" s="61"/>
    </row>
    <row r="10872" spans="6:16">
      <c r="F10872" s="63"/>
      <c r="G10872" s="62"/>
      <c r="I10872" s="61"/>
      <c r="K10872" s="62"/>
      <c r="L10872" s="62"/>
      <c r="P10872" s="61"/>
    </row>
    <row r="10873" spans="6:16">
      <c r="F10873" s="63"/>
      <c r="G10873" s="62"/>
      <c r="I10873" s="61"/>
      <c r="K10873" s="62"/>
      <c r="L10873" s="62"/>
      <c r="P10873" s="61"/>
    </row>
    <row r="10874" spans="6:16">
      <c r="F10874" s="63"/>
      <c r="G10874" s="62"/>
      <c r="I10874" s="61"/>
      <c r="K10874" s="62"/>
      <c r="L10874" s="62"/>
      <c r="P10874" s="61"/>
    </row>
    <row r="10875" spans="6:16">
      <c r="F10875" s="63"/>
      <c r="G10875" s="62"/>
      <c r="I10875" s="61"/>
      <c r="K10875" s="62"/>
      <c r="L10875" s="62"/>
      <c r="P10875" s="61"/>
    </row>
    <row r="10876" spans="6:16">
      <c r="F10876" s="63"/>
      <c r="G10876" s="62"/>
      <c r="I10876" s="61"/>
      <c r="K10876" s="62"/>
      <c r="L10876" s="62"/>
      <c r="P10876" s="61"/>
    </row>
    <row r="10877" spans="6:16">
      <c r="F10877" s="63"/>
      <c r="G10877" s="62"/>
      <c r="I10877" s="61"/>
      <c r="K10877" s="62"/>
      <c r="L10877" s="62"/>
      <c r="P10877" s="61"/>
    </row>
    <row r="10878" spans="6:16">
      <c r="F10878" s="63"/>
      <c r="G10878" s="62"/>
      <c r="I10878" s="61"/>
      <c r="K10878" s="62"/>
      <c r="L10878" s="62"/>
      <c r="P10878" s="61"/>
    </row>
    <row r="10879" spans="6:16">
      <c r="F10879" s="63"/>
      <c r="G10879" s="62"/>
      <c r="I10879" s="61"/>
      <c r="K10879" s="62"/>
      <c r="L10879" s="62"/>
      <c r="P10879" s="61"/>
    </row>
    <row r="10880" spans="6:16">
      <c r="F10880" s="63"/>
      <c r="G10880" s="62"/>
      <c r="I10880" s="61"/>
      <c r="K10880" s="62"/>
      <c r="L10880" s="62"/>
      <c r="P10880" s="61"/>
    </row>
    <row r="10881" spans="6:16">
      <c r="F10881" s="63"/>
      <c r="G10881" s="62"/>
      <c r="I10881" s="61"/>
      <c r="K10881" s="62"/>
      <c r="L10881" s="62"/>
      <c r="P10881" s="61"/>
    </row>
    <row r="10882" spans="6:16">
      <c r="F10882" s="63"/>
      <c r="G10882" s="62"/>
      <c r="I10882" s="61"/>
      <c r="K10882" s="62"/>
      <c r="L10882" s="62"/>
      <c r="P10882" s="61"/>
    </row>
    <row r="10883" spans="6:16">
      <c r="F10883" s="63"/>
      <c r="G10883" s="62"/>
      <c r="I10883" s="61"/>
      <c r="K10883" s="62"/>
      <c r="L10883" s="62"/>
      <c r="P10883" s="61"/>
    </row>
    <row r="10884" spans="6:16">
      <c r="F10884" s="63"/>
      <c r="G10884" s="62"/>
      <c r="I10884" s="61"/>
      <c r="K10884" s="62"/>
      <c r="L10884" s="62"/>
      <c r="P10884" s="61"/>
    </row>
    <row r="10885" spans="6:16">
      <c r="F10885" s="63"/>
      <c r="G10885" s="62"/>
      <c r="I10885" s="61"/>
      <c r="K10885" s="62"/>
      <c r="L10885" s="62"/>
      <c r="P10885" s="61"/>
    </row>
    <row r="10886" spans="6:16">
      <c r="F10886" s="63"/>
      <c r="G10886" s="62"/>
      <c r="I10886" s="61"/>
      <c r="K10886" s="62"/>
      <c r="L10886" s="62"/>
      <c r="P10886" s="61"/>
    </row>
    <row r="10887" spans="6:16">
      <c r="F10887" s="63"/>
      <c r="G10887" s="62"/>
      <c r="I10887" s="61"/>
      <c r="K10887" s="62"/>
      <c r="L10887" s="62"/>
      <c r="P10887" s="61"/>
    </row>
    <row r="10888" spans="6:16">
      <c r="F10888" s="63"/>
      <c r="G10888" s="62"/>
      <c r="I10888" s="61"/>
      <c r="K10888" s="62"/>
      <c r="L10888" s="62"/>
      <c r="P10888" s="61"/>
    </row>
    <row r="10889" spans="6:16">
      <c r="F10889" s="63"/>
      <c r="G10889" s="62"/>
      <c r="I10889" s="61"/>
      <c r="K10889" s="62"/>
      <c r="L10889" s="62"/>
      <c r="P10889" s="61"/>
    </row>
    <row r="10890" spans="6:16">
      <c r="F10890" s="63"/>
      <c r="G10890" s="62"/>
      <c r="I10890" s="61"/>
      <c r="K10890" s="62"/>
      <c r="L10890" s="62"/>
      <c r="P10890" s="61"/>
    </row>
    <row r="10891" spans="6:16">
      <c r="F10891" s="63"/>
      <c r="G10891" s="62"/>
      <c r="I10891" s="61"/>
      <c r="K10891" s="62"/>
      <c r="L10891" s="62"/>
      <c r="P10891" s="61"/>
    </row>
    <row r="10892" spans="6:16">
      <c r="F10892" s="63"/>
      <c r="G10892" s="62"/>
      <c r="I10892" s="61"/>
      <c r="K10892" s="62"/>
      <c r="L10892" s="62"/>
      <c r="P10892" s="61"/>
    </row>
    <row r="10893" spans="6:16">
      <c r="F10893" s="63"/>
      <c r="G10893" s="62"/>
      <c r="I10893" s="61"/>
      <c r="K10893" s="62"/>
      <c r="L10893" s="62"/>
      <c r="P10893" s="61"/>
    </row>
    <row r="10894" spans="6:16">
      <c r="F10894" s="63"/>
      <c r="G10894" s="62"/>
      <c r="I10894" s="61"/>
      <c r="K10894" s="62"/>
      <c r="L10894" s="62"/>
      <c r="P10894" s="61"/>
    </row>
    <row r="10895" spans="6:16">
      <c r="F10895" s="63"/>
      <c r="G10895" s="62"/>
      <c r="I10895" s="61"/>
      <c r="K10895" s="62"/>
      <c r="L10895" s="62"/>
      <c r="P10895" s="61"/>
    </row>
    <row r="10896" spans="6:16">
      <c r="F10896" s="63"/>
      <c r="G10896" s="62"/>
      <c r="I10896" s="61"/>
      <c r="K10896" s="62"/>
      <c r="L10896" s="62"/>
      <c r="P10896" s="61"/>
    </row>
    <row r="10897" spans="6:16">
      <c r="F10897" s="63"/>
      <c r="G10897" s="62"/>
      <c r="I10897" s="61"/>
      <c r="K10897" s="62"/>
      <c r="L10897" s="62"/>
      <c r="P10897" s="61"/>
    </row>
    <row r="10898" spans="6:16">
      <c r="F10898" s="63"/>
      <c r="G10898" s="62"/>
      <c r="I10898" s="61"/>
      <c r="K10898" s="62"/>
      <c r="L10898" s="62"/>
      <c r="P10898" s="61"/>
    </row>
    <row r="10899" spans="6:16">
      <c r="F10899" s="63"/>
      <c r="G10899" s="62"/>
      <c r="I10899" s="61"/>
      <c r="K10899" s="62"/>
      <c r="L10899" s="62"/>
      <c r="P10899" s="61"/>
    </row>
    <row r="10900" spans="6:16">
      <c r="F10900" s="63"/>
      <c r="G10900" s="62"/>
      <c r="I10900" s="61"/>
      <c r="K10900" s="62"/>
      <c r="L10900" s="62"/>
      <c r="P10900" s="61"/>
    </row>
    <row r="10901" spans="6:16">
      <c r="F10901" s="63"/>
      <c r="G10901" s="62"/>
      <c r="I10901" s="61"/>
      <c r="K10901" s="62"/>
      <c r="L10901" s="62"/>
      <c r="P10901" s="61"/>
    </row>
    <row r="10902" spans="6:16">
      <c r="F10902" s="63"/>
      <c r="G10902" s="62"/>
      <c r="I10902" s="61"/>
      <c r="K10902" s="62"/>
      <c r="L10902" s="62"/>
      <c r="P10902" s="61"/>
    </row>
    <row r="10903" spans="6:16">
      <c r="F10903" s="63"/>
      <c r="G10903" s="62"/>
      <c r="I10903" s="61"/>
      <c r="K10903" s="62"/>
      <c r="L10903" s="62"/>
      <c r="P10903" s="61"/>
    </row>
    <row r="10904" spans="6:16">
      <c r="F10904" s="63"/>
      <c r="G10904" s="62"/>
      <c r="I10904" s="61"/>
      <c r="K10904" s="62"/>
      <c r="L10904" s="62"/>
      <c r="P10904" s="61"/>
    </row>
    <row r="10905" spans="6:16">
      <c r="F10905" s="63"/>
      <c r="G10905" s="62"/>
      <c r="I10905" s="61"/>
      <c r="K10905" s="62"/>
      <c r="L10905" s="62"/>
      <c r="P10905" s="61"/>
    </row>
    <row r="10906" spans="6:16">
      <c r="F10906" s="63"/>
      <c r="G10906" s="62"/>
      <c r="I10906" s="61"/>
      <c r="K10906" s="62"/>
      <c r="L10906" s="62"/>
      <c r="P10906" s="61"/>
    </row>
    <row r="10907" spans="6:16">
      <c r="F10907" s="63"/>
      <c r="G10907" s="62"/>
      <c r="I10907" s="61"/>
      <c r="K10907" s="62"/>
      <c r="L10907" s="62"/>
      <c r="P10907" s="61"/>
    </row>
    <row r="10908" spans="6:16">
      <c r="F10908" s="63"/>
      <c r="G10908" s="62"/>
      <c r="I10908" s="61"/>
      <c r="K10908" s="62"/>
      <c r="L10908" s="62"/>
      <c r="P10908" s="61"/>
    </row>
    <row r="10909" spans="6:16">
      <c r="F10909" s="63"/>
      <c r="G10909" s="62"/>
      <c r="I10909" s="61"/>
      <c r="K10909" s="62"/>
      <c r="L10909" s="62"/>
      <c r="P10909" s="61"/>
    </row>
    <row r="10910" spans="6:16">
      <c r="F10910" s="63"/>
      <c r="G10910" s="62"/>
      <c r="I10910" s="61"/>
      <c r="K10910" s="62"/>
      <c r="L10910" s="62"/>
      <c r="P10910" s="61"/>
    </row>
    <row r="10911" spans="6:16">
      <c r="F10911" s="63"/>
      <c r="G10911" s="62"/>
      <c r="I10911" s="61"/>
      <c r="K10911" s="62"/>
      <c r="L10911" s="62"/>
      <c r="P10911" s="61"/>
    </row>
    <row r="10912" spans="6:16">
      <c r="F10912" s="63"/>
      <c r="G10912" s="62"/>
      <c r="I10912" s="61"/>
      <c r="K10912" s="62"/>
      <c r="L10912" s="62"/>
      <c r="P10912" s="61"/>
    </row>
    <row r="10913" spans="6:16">
      <c r="F10913" s="63"/>
      <c r="G10913" s="62"/>
      <c r="I10913" s="61"/>
      <c r="K10913" s="62"/>
      <c r="L10913" s="62"/>
      <c r="P10913" s="61"/>
    </row>
    <row r="10914" spans="6:16">
      <c r="F10914" s="63"/>
      <c r="G10914" s="62"/>
      <c r="I10914" s="61"/>
      <c r="K10914" s="62"/>
      <c r="L10914" s="62"/>
      <c r="P10914" s="61"/>
    </row>
    <row r="10915" spans="6:16">
      <c r="F10915" s="63"/>
      <c r="G10915" s="62"/>
      <c r="I10915" s="61"/>
      <c r="K10915" s="62"/>
      <c r="L10915" s="62"/>
      <c r="P10915" s="61"/>
    </row>
    <row r="10916" spans="6:16">
      <c r="F10916" s="63"/>
      <c r="G10916" s="62"/>
      <c r="I10916" s="61"/>
      <c r="K10916" s="62"/>
      <c r="L10916" s="62"/>
      <c r="P10916" s="61"/>
    </row>
    <row r="10917" spans="6:16">
      <c r="F10917" s="63"/>
      <c r="G10917" s="62"/>
      <c r="I10917" s="61"/>
      <c r="K10917" s="62"/>
      <c r="L10917" s="62"/>
      <c r="P10917" s="61"/>
    </row>
    <row r="10918" spans="6:16">
      <c r="F10918" s="63"/>
      <c r="G10918" s="62"/>
      <c r="I10918" s="61"/>
      <c r="K10918" s="62"/>
      <c r="L10918" s="62"/>
      <c r="P10918" s="61"/>
    </row>
    <row r="10919" spans="6:16">
      <c r="F10919" s="63"/>
      <c r="G10919" s="62"/>
      <c r="I10919" s="61"/>
      <c r="K10919" s="62"/>
      <c r="L10919" s="62"/>
      <c r="P10919" s="61"/>
    </row>
    <row r="10920" spans="6:16">
      <c r="F10920" s="63"/>
      <c r="G10920" s="62"/>
      <c r="I10920" s="61"/>
      <c r="K10920" s="62"/>
      <c r="L10920" s="62"/>
      <c r="P10920" s="61"/>
    </row>
    <row r="10921" spans="6:16">
      <c r="F10921" s="63"/>
      <c r="G10921" s="62"/>
      <c r="I10921" s="61"/>
      <c r="K10921" s="62"/>
      <c r="L10921" s="62"/>
      <c r="P10921" s="61"/>
    </row>
    <row r="10922" spans="6:16">
      <c r="F10922" s="63"/>
      <c r="G10922" s="62"/>
      <c r="I10922" s="61"/>
      <c r="K10922" s="62"/>
      <c r="L10922" s="62"/>
      <c r="P10922" s="61"/>
    </row>
    <row r="10923" spans="6:16">
      <c r="F10923" s="63"/>
      <c r="G10923" s="62"/>
      <c r="I10923" s="61"/>
      <c r="K10923" s="62"/>
      <c r="L10923" s="62"/>
      <c r="P10923" s="61"/>
    </row>
    <row r="10924" spans="6:16">
      <c r="F10924" s="63"/>
      <c r="G10924" s="62"/>
      <c r="I10924" s="61"/>
      <c r="K10924" s="62"/>
      <c r="L10924" s="62"/>
      <c r="P10924" s="61"/>
    </row>
    <row r="10925" spans="6:16">
      <c r="F10925" s="63"/>
      <c r="G10925" s="62"/>
      <c r="I10925" s="61"/>
      <c r="K10925" s="62"/>
      <c r="L10925" s="62"/>
      <c r="P10925" s="61"/>
    </row>
    <row r="10926" spans="6:16">
      <c r="F10926" s="63"/>
      <c r="G10926" s="62"/>
      <c r="I10926" s="61"/>
      <c r="K10926" s="62"/>
      <c r="L10926" s="62"/>
      <c r="P10926" s="61"/>
    </row>
    <row r="10927" spans="6:16">
      <c r="F10927" s="63"/>
      <c r="G10927" s="62"/>
      <c r="I10927" s="61"/>
      <c r="K10927" s="62"/>
      <c r="L10927" s="62"/>
      <c r="P10927" s="61"/>
    </row>
    <row r="10928" spans="6:16">
      <c r="F10928" s="63"/>
      <c r="G10928" s="62"/>
      <c r="I10928" s="61"/>
      <c r="K10928" s="62"/>
      <c r="L10928" s="62"/>
      <c r="P10928" s="61"/>
    </row>
    <row r="10929" spans="6:16">
      <c r="F10929" s="63"/>
      <c r="G10929" s="62"/>
      <c r="I10929" s="61"/>
      <c r="K10929" s="62"/>
      <c r="L10929" s="62"/>
      <c r="P10929" s="61"/>
    </row>
    <row r="10930" spans="6:16">
      <c r="F10930" s="63"/>
      <c r="G10930" s="62"/>
      <c r="I10930" s="61"/>
      <c r="K10930" s="62"/>
      <c r="L10930" s="62"/>
      <c r="P10930" s="61"/>
    </row>
    <row r="10931" spans="6:16">
      <c r="F10931" s="63"/>
      <c r="G10931" s="62"/>
      <c r="I10931" s="61"/>
      <c r="K10931" s="62"/>
      <c r="L10931" s="62"/>
      <c r="P10931" s="61"/>
    </row>
    <row r="10932" spans="6:16">
      <c r="F10932" s="63"/>
      <c r="G10932" s="62"/>
      <c r="I10932" s="61"/>
      <c r="K10932" s="62"/>
      <c r="L10932" s="62"/>
      <c r="P10932" s="61"/>
    </row>
    <row r="10933" spans="6:16">
      <c r="F10933" s="63"/>
      <c r="G10933" s="62"/>
      <c r="I10933" s="61"/>
      <c r="K10933" s="62"/>
      <c r="L10933" s="62"/>
      <c r="P10933" s="61"/>
    </row>
    <row r="10934" spans="6:16">
      <c r="F10934" s="63"/>
      <c r="G10934" s="62"/>
      <c r="I10934" s="61"/>
      <c r="K10934" s="62"/>
      <c r="L10934" s="62"/>
      <c r="P10934" s="61"/>
    </row>
    <row r="10935" spans="6:16">
      <c r="F10935" s="63"/>
      <c r="G10935" s="62"/>
      <c r="I10935" s="61"/>
      <c r="K10935" s="62"/>
      <c r="L10935" s="62"/>
      <c r="P10935" s="61"/>
    </row>
    <row r="10936" spans="6:16">
      <c r="F10936" s="63"/>
      <c r="G10936" s="62"/>
      <c r="I10936" s="61"/>
      <c r="K10936" s="62"/>
      <c r="L10936" s="62"/>
      <c r="P10936" s="61"/>
    </row>
    <row r="10937" spans="6:16">
      <c r="F10937" s="63"/>
      <c r="G10937" s="62"/>
      <c r="I10937" s="61"/>
      <c r="K10937" s="62"/>
      <c r="L10937" s="62"/>
      <c r="P10937" s="61"/>
    </row>
    <row r="10938" spans="6:16">
      <c r="F10938" s="63"/>
      <c r="G10938" s="62"/>
      <c r="I10938" s="61"/>
      <c r="K10938" s="62"/>
      <c r="L10938" s="62"/>
      <c r="P10938" s="61"/>
    </row>
    <row r="10939" spans="6:16">
      <c r="F10939" s="63"/>
      <c r="G10939" s="62"/>
      <c r="I10939" s="61"/>
      <c r="K10939" s="62"/>
      <c r="L10939" s="62"/>
      <c r="P10939" s="61"/>
    </row>
    <row r="10940" spans="6:16">
      <c r="F10940" s="63"/>
      <c r="G10940" s="62"/>
      <c r="I10940" s="61"/>
      <c r="K10940" s="62"/>
      <c r="L10940" s="62"/>
      <c r="P10940" s="61"/>
    </row>
    <row r="10941" spans="6:16">
      <c r="F10941" s="63"/>
      <c r="G10941" s="62"/>
      <c r="I10941" s="61"/>
      <c r="K10941" s="62"/>
      <c r="L10941" s="62"/>
      <c r="P10941" s="61"/>
    </row>
    <row r="10942" spans="6:16">
      <c r="F10942" s="63"/>
      <c r="G10942" s="62"/>
      <c r="I10942" s="61"/>
      <c r="K10942" s="62"/>
      <c r="L10942" s="62"/>
      <c r="P10942" s="61"/>
    </row>
    <row r="10943" spans="6:16">
      <c r="F10943" s="63"/>
      <c r="G10943" s="62"/>
      <c r="I10943" s="61"/>
      <c r="K10943" s="62"/>
      <c r="L10943" s="62"/>
      <c r="P10943" s="61"/>
    </row>
    <row r="10944" spans="6:16">
      <c r="F10944" s="63"/>
      <c r="G10944" s="62"/>
      <c r="I10944" s="61"/>
      <c r="K10944" s="62"/>
      <c r="L10944" s="62"/>
      <c r="P10944" s="61"/>
    </row>
    <row r="10945" spans="6:16">
      <c r="F10945" s="63"/>
      <c r="G10945" s="62"/>
      <c r="I10945" s="61"/>
      <c r="K10945" s="62"/>
      <c r="L10945" s="62"/>
      <c r="P10945" s="61"/>
    </row>
    <row r="10946" spans="6:16">
      <c r="F10946" s="63"/>
      <c r="G10946" s="62"/>
      <c r="I10946" s="61"/>
      <c r="K10946" s="62"/>
      <c r="L10946" s="62"/>
      <c r="P10946" s="61"/>
    </row>
    <row r="10947" spans="6:16">
      <c r="F10947" s="63"/>
      <c r="G10947" s="62"/>
      <c r="I10947" s="61"/>
      <c r="K10947" s="62"/>
      <c r="L10947" s="62"/>
      <c r="P10947" s="61"/>
    </row>
    <row r="10948" spans="6:16">
      <c r="F10948" s="63"/>
      <c r="G10948" s="62"/>
      <c r="I10948" s="61"/>
      <c r="K10948" s="62"/>
      <c r="L10948" s="62"/>
      <c r="P10948" s="61"/>
    </row>
    <row r="10949" spans="6:16">
      <c r="F10949" s="63"/>
      <c r="G10949" s="62"/>
      <c r="I10949" s="61"/>
      <c r="K10949" s="62"/>
      <c r="L10949" s="62"/>
      <c r="P10949" s="61"/>
    </row>
    <row r="10950" spans="6:16">
      <c r="F10950" s="63"/>
      <c r="G10950" s="62"/>
      <c r="I10950" s="61"/>
      <c r="K10950" s="62"/>
      <c r="L10950" s="62"/>
      <c r="P10950" s="61"/>
    </row>
    <row r="10951" spans="6:16">
      <c r="F10951" s="63"/>
      <c r="G10951" s="62"/>
      <c r="I10951" s="61"/>
      <c r="K10951" s="62"/>
      <c r="L10951" s="62"/>
      <c r="P10951" s="61"/>
    </row>
    <row r="10952" spans="6:16">
      <c r="F10952" s="63"/>
      <c r="G10952" s="62"/>
      <c r="I10952" s="61"/>
      <c r="K10952" s="62"/>
      <c r="L10952" s="62"/>
      <c r="P10952" s="61"/>
    </row>
    <row r="10953" spans="6:16">
      <c r="F10953" s="63"/>
      <c r="G10953" s="62"/>
      <c r="I10953" s="61"/>
      <c r="K10953" s="62"/>
      <c r="L10953" s="62"/>
      <c r="P10953" s="61"/>
    </row>
    <row r="10954" spans="6:16">
      <c r="F10954" s="63"/>
      <c r="G10954" s="62"/>
      <c r="I10954" s="61"/>
      <c r="K10954" s="62"/>
      <c r="L10954" s="62"/>
      <c r="P10954" s="61"/>
    </row>
    <row r="10955" spans="6:16">
      <c r="F10955" s="63"/>
      <c r="G10955" s="62"/>
      <c r="I10955" s="61"/>
      <c r="K10955" s="62"/>
      <c r="L10955" s="62"/>
      <c r="P10955" s="61"/>
    </row>
    <row r="10956" spans="6:16">
      <c r="F10956" s="63"/>
      <c r="G10956" s="62"/>
      <c r="I10956" s="61"/>
      <c r="K10956" s="62"/>
      <c r="L10956" s="62"/>
      <c r="P10956" s="61"/>
    </row>
    <row r="10957" spans="6:16">
      <c r="F10957" s="63"/>
      <c r="G10957" s="62"/>
      <c r="I10957" s="61"/>
      <c r="K10957" s="62"/>
      <c r="L10957" s="62"/>
      <c r="P10957" s="61"/>
    </row>
    <row r="10958" spans="6:16">
      <c r="F10958" s="63"/>
      <c r="G10958" s="62"/>
      <c r="I10958" s="61"/>
      <c r="K10958" s="62"/>
      <c r="L10958" s="62"/>
      <c r="P10958" s="61"/>
    </row>
    <row r="10959" spans="6:16">
      <c r="F10959" s="63"/>
      <c r="G10959" s="62"/>
      <c r="I10959" s="61"/>
      <c r="K10959" s="62"/>
      <c r="L10959" s="62"/>
      <c r="P10959" s="61"/>
    </row>
    <row r="10960" spans="6:16">
      <c r="F10960" s="63"/>
      <c r="G10960" s="62"/>
      <c r="I10960" s="61"/>
      <c r="K10960" s="62"/>
      <c r="L10960" s="62"/>
      <c r="P10960" s="61"/>
    </row>
    <row r="10961" spans="6:16">
      <c r="F10961" s="63"/>
      <c r="G10961" s="62"/>
      <c r="I10961" s="61"/>
      <c r="K10961" s="62"/>
      <c r="L10961" s="62"/>
      <c r="P10961" s="61"/>
    </row>
    <row r="10962" spans="6:16">
      <c r="F10962" s="63"/>
      <c r="G10962" s="62"/>
      <c r="I10962" s="61"/>
      <c r="K10962" s="62"/>
      <c r="L10962" s="62"/>
      <c r="P10962" s="61"/>
    </row>
    <row r="10963" spans="6:16">
      <c r="F10963" s="63"/>
      <c r="G10963" s="62"/>
      <c r="I10963" s="61"/>
      <c r="K10963" s="62"/>
      <c r="L10963" s="62"/>
      <c r="P10963" s="61"/>
    </row>
    <row r="10964" spans="6:16">
      <c r="F10964" s="63"/>
      <c r="G10964" s="62"/>
      <c r="I10964" s="61"/>
      <c r="K10964" s="62"/>
      <c r="L10964" s="62"/>
      <c r="P10964" s="61"/>
    </row>
    <row r="10965" spans="6:16">
      <c r="F10965" s="63"/>
      <c r="G10965" s="62"/>
      <c r="I10965" s="61"/>
      <c r="K10965" s="62"/>
      <c r="L10965" s="62"/>
      <c r="P10965" s="61"/>
    </row>
    <row r="10966" spans="6:16">
      <c r="F10966" s="63"/>
      <c r="G10966" s="62"/>
      <c r="I10966" s="61"/>
      <c r="K10966" s="62"/>
      <c r="L10966" s="62"/>
      <c r="P10966" s="61"/>
    </row>
    <row r="10967" spans="6:16">
      <c r="F10967" s="63"/>
      <c r="G10967" s="62"/>
      <c r="I10967" s="61"/>
      <c r="K10967" s="62"/>
      <c r="L10967" s="62"/>
      <c r="P10967" s="61"/>
    </row>
    <row r="10968" spans="6:16">
      <c r="F10968" s="63"/>
      <c r="G10968" s="62"/>
      <c r="I10968" s="61"/>
      <c r="K10968" s="62"/>
      <c r="L10968" s="62"/>
      <c r="P10968" s="61"/>
    </row>
    <row r="10969" spans="6:16">
      <c r="F10969" s="63"/>
      <c r="G10969" s="62"/>
      <c r="I10969" s="61"/>
      <c r="K10969" s="62"/>
      <c r="L10969" s="62"/>
      <c r="P10969" s="61"/>
    </row>
    <row r="10970" spans="6:16">
      <c r="F10970" s="63"/>
      <c r="G10970" s="62"/>
      <c r="I10970" s="61"/>
      <c r="K10970" s="62"/>
      <c r="L10970" s="62"/>
      <c r="P10970" s="61"/>
    </row>
    <row r="10971" spans="6:16">
      <c r="F10971" s="63"/>
      <c r="G10971" s="62"/>
      <c r="I10971" s="61"/>
      <c r="K10971" s="62"/>
      <c r="L10971" s="62"/>
      <c r="P10971" s="61"/>
    </row>
    <row r="10972" spans="6:16">
      <c r="F10972" s="63"/>
      <c r="G10972" s="62"/>
      <c r="I10972" s="61"/>
      <c r="K10972" s="62"/>
      <c r="L10972" s="62"/>
      <c r="P10972" s="61"/>
    </row>
    <row r="10973" spans="6:16">
      <c r="F10973" s="63"/>
      <c r="G10973" s="62"/>
      <c r="I10973" s="61"/>
      <c r="K10973" s="62"/>
      <c r="L10973" s="62"/>
      <c r="P10973" s="61"/>
    </row>
    <row r="10974" spans="6:16">
      <c r="F10974" s="63"/>
      <c r="G10974" s="62"/>
      <c r="I10974" s="61"/>
      <c r="K10974" s="62"/>
      <c r="L10974" s="62"/>
      <c r="P10974" s="61"/>
    </row>
    <row r="10975" spans="6:16">
      <c r="F10975" s="63"/>
      <c r="G10975" s="62"/>
      <c r="I10975" s="61"/>
      <c r="K10975" s="62"/>
      <c r="L10975" s="62"/>
      <c r="P10975" s="61"/>
    </row>
    <row r="10976" spans="6:16">
      <c r="F10976" s="63"/>
      <c r="G10976" s="62"/>
      <c r="I10976" s="61"/>
      <c r="K10976" s="62"/>
      <c r="L10976" s="62"/>
      <c r="P10976" s="61"/>
    </row>
    <row r="10977" spans="6:16">
      <c r="F10977" s="63"/>
      <c r="G10977" s="62"/>
      <c r="I10977" s="61"/>
      <c r="K10977" s="62"/>
      <c r="L10977" s="62"/>
      <c r="P10977" s="61"/>
    </row>
    <row r="10978" spans="6:16">
      <c r="F10978" s="63"/>
      <c r="G10978" s="62"/>
      <c r="I10978" s="61"/>
      <c r="K10978" s="62"/>
      <c r="L10978" s="62"/>
      <c r="P10978" s="61"/>
    </row>
    <row r="10979" spans="6:16">
      <c r="F10979" s="63"/>
      <c r="G10979" s="62"/>
      <c r="I10979" s="61"/>
      <c r="K10979" s="62"/>
      <c r="L10979" s="62"/>
      <c r="P10979" s="61"/>
    </row>
    <row r="10980" spans="6:16">
      <c r="F10980" s="63"/>
      <c r="G10980" s="62"/>
      <c r="I10980" s="61"/>
      <c r="K10980" s="62"/>
      <c r="L10980" s="62"/>
      <c r="P10980" s="61"/>
    </row>
    <row r="10981" spans="6:16">
      <c r="F10981" s="63"/>
      <c r="G10981" s="62"/>
      <c r="I10981" s="61"/>
      <c r="K10981" s="62"/>
      <c r="L10981" s="62"/>
      <c r="P10981" s="61"/>
    </row>
    <row r="10982" spans="6:16">
      <c r="F10982" s="63"/>
      <c r="G10982" s="62"/>
      <c r="I10982" s="61"/>
      <c r="K10982" s="62"/>
      <c r="L10982" s="62"/>
      <c r="P10982" s="61"/>
    </row>
    <row r="10983" spans="6:16">
      <c r="F10983" s="63"/>
      <c r="G10983" s="62"/>
      <c r="I10983" s="61"/>
      <c r="K10983" s="62"/>
      <c r="L10983" s="62"/>
      <c r="P10983" s="61"/>
    </row>
    <row r="10984" spans="6:16">
      <c r="F10984" s="63"/>
      <c r="G10984" s="62"/>
      <c r="I10984" s="61"/>
      <c r="K10984" s="62"/>
      <c r="L10984" s="62"/>
      <c r="P10984" s="61"/>
    </row>
    <row r="10985" spans="6:16">
      <c r="F10985" s="63"/>
      <c r="G10985" s="62"/>
      <c r="I10985" s="61"/>
      <c r="K10985" s="62"/>
      <c r="L10985" s="62"/>
      <c r="P10985" s="61"/>
    </row>
    <row r="10986" spans="6:16">
      <c r="F10986" s="63"/>
      <c r="G10986" s="62"/>
      <c r="I10986" s="61"/>
      <c r="K10986" s="62"/>
      <c r="L10986" s="62"/>
      <c r="P10986" s="61"/>
    </row>
    <row r="10987" spans="6:16">
      <c r="F10987" s="63"/>
      <c r="G10987" s="62"/>
      <c r="I10987" s="61"/>
      <c r="K10987" s="62"/>
      <c r="L10987" s="62"/>
      <c r="P10987" s="61"/>
    </row>
    <row r="10988" spans="6:16">
      <c r="F10988" s="63"/>
      <c r="G10988" s="62"/>
      <c r="I10988" s="61"/>
      <c r="K10988" s="62"/>
      <c r="L10988" s="62"/>
      <c r="P10988" s="61"/>
    </row>
    <row r="10989" spans="6:16">
      <c r="F10989" s="63"/>
      <c r="G10989" s="62"/>
      <c r="I10989" s="61"/>
      <c r="K10989" s="62"/>
      <c r="L10989" s="62"/>
      <c r="P10989" s="61"/>
    </row>
    <row r="10990" spans="6:16">
      <c r="F10990" s="63"/>
      <c r="G10990" s="62"/>
      <c r="I10990" s="61"/>
      <c r="K10990" s="62"/>
      <c r="L10990" s="62"/>
      <c r="P10990" s="61"/>
    </row>
    <row r="10991" spans="6:16">
      <c r="F10991" s="63"/>
      <c r="G10991" s="62"/>
      <c r="I10991" s="61"/>
      <c r="K10991" s="62"/>
      <c r="L10991" s="62"/>
      <c r="P10991" s="61"/>
    </row>
    <row r="10992" spans="6:16">
      <c r="F10992" s="63"/>
      <c r="G10992" s="62"/>
      <c r="I10992" s="61"/>
      <c r="K10992" s="62"/>
      <c r="L10992" s="62"/>
      <c r="P10992" s="61"/>
    </row>
    <row r="10993" spans="6:16">
      <c r="F10993" s="63"/>
      <c r="G10993" s="62"/>
      <c r="I10993" s="61"/>
      <c r="K10993" s="62"/>
      <c r="L10993" s="62"/>
      <c r="P10993" s="61"/>
    </row>
    <row r="10994" spans="6:16">
      <c r="F10994" s="63"/>
      <c r="G10994" s="62"/>
      <c r="I10994" s="61"/>
      <c r="K10994" s="62"/>
      <c r="L10994" s="62"/>
      <c r="P10994" s="61"/>
    </row>
    <row r="10995" spans="6:16">
      <c r="F10995" s="63"/>
      <c r="G10995" s="62"/>
      <c r="I10995" s="61"/>
      <c r="K10995" s="62"/>
      <c r="L10995" s="62"/>
      <c r="P10995" s="61"/>
    </row>
    <row r="10996" spans="6:16">
      <c r="F10996" s="63"/>
      <c r="G10996" s="62"/>
      <c r="I10996" s="61"/>
      <c r="K10996" s="62"/>
      <c r="L10996" s="62"/>
      <c r="P10996" s="61"/>
    </row>
    <row r="10997" spans="6:16">
      <c r="F10997" s="63"/>
      <c r="G10997" s="62"/>
      <c r="I10997" s="61"/>
      <c r="K10997" s="62"/>
      <c r="L10997" s="62"/>
      <c r="P10997" s="61"/>
    </row>
    <row r="10998" spans="6:16">
      <c r="F10998" s="63"/>
      <c r="G10998" s="62"/>
      <c r="I10998" s="61"/>
      <c r="K10998" s="62"/>
      <c r="L10998" s="62"/>
      <c r="P10998" s="61"/>
    </row>
    <row r="10999" spans="6:16">
      <c r="F10999" s="63"/>
      <c r="G10999" s="62"/>
      <c r="I10999" s="61"/>
      <c r="K10999" s="62"/>
      <c r="L10999" s="62"/>
      <c r="P10999" s="61"/>
    </row>
    <row r="11000" spans="6:16">
      <c r="F11000" s="63"/>
      <c r="G11000" s="62"/>
      <c r="I11000" s="61"/>
      <c r="K11000" s="62"/>
      <c r="L11000" s="62"/>
      <c r="P11000" s="61"/>
    </row>
    <row r="11001" spans="6:16">
      <c r="F11001" s="63"/>
      <c r="G11001" s="62"/>
      <c r="I11001" s="61"/>
      <c r="K11001" s="62"/>
      <c r="L11001" s="62"/>
      <c r="P11001" s="61"/>
    </row>
    <row r="11002" spans="6:16">
      <c r="F11002" s="63"/>
      <c r="G11002" s="62"/>
      <c r="I11002" s="61"/>
      <c r="K11002" s="62"/>
      <c r="L11002" s="62"/>
      <c r="P11002" s="61"/>
    </row>
    <row r="11003" spans="6:16">
      <c r="F11003" s="63"/>
      <c r="G11003" s="62"/>
      <c r="I11003" s="61"/>
      <c r="K11003" s="62"/>
      <c r="L11003" s="62"/>
      <c r="P11003" s="61"/>
    </row>
    <row r="11004" spans="6:16">
      <c r="F11004" s="63"/>
      <c r="G11004" s="62"/>
      <c r="I11004" s="61"/>
      <c r="K11004" s="62"/>
      <c r="L11004" s="62"/>
      <c r="P11004" s="61"/>
    </row>
    <row r="11005" spans="6:16">
      <c r="F11005" s="63"/>
      <c r="G11005" s="62"/>
      <c r="I11005" s="61"/>
      <c r="K11005" s="62"/>
      <c r="L11005" s="62"/>
      <c r="P11005" s="61"/>
    </row>
    <row r="11006" spans="6:16">
      <c r="F11006" s="63"/>
      <c r="G11006" s="62"/>
      <c r="I11006" s="61"/>
      <c r="K11006" s="62"/>
      <c r="L11006" s="62"/>
      <c r="P11006" s="61"/>
    </row>
    <row r="11007" spans="6:16">
      <c r="F11007" s="63"/>
      <c r="G11007" s="62"/>
      <c r="I11007" s="61"/>
      <c r="K11007" s="62"/>
      <c r="L11007" s="62"/>
      <c r="P11007" s="61"/>
    </row>
    <row r="11008" spans="6:16">
      <c r="F11008" s="63"/>
      <c r="G11008" s="62"/>
      <c r="I11008" s="61"/>
      <c r="K11008" s="62"/>
      <c r="L11008" s="62"/>
      <c r="P11008" s="61"/>
    </row>
    <row r="11009" spans="6:16">
      <c r="F11009" s="63"/>
      <c r="G11009" s="62"/>
      <c r="I11009" s="61"/>
      <c r="K11009" s="62"/>
      <c r="L11009" s="62"/>
      <c r="P11009" s="61"/>
    </row>
    <row r="11010" spans="6:16">
      <c r="F11010" s="63"/>
      <c r="G11010" s="62"/>
      <c r="I11010" s="61"/>
      <c r="K11010" s="62"/>
      <c r="L11010" s="62"/>
      <c r="P11010" s="61"/>
    </row>
    <row r="11011" spans="6:16">
      <c r="F11011" s="63"/>
      <c r="G11011" s="62"/>
      <c r="I11011" s="61"/>
      <c r="K11011" s="62"/>
      <c r="L11011" s="62"/>
      <c r="P11011" s="61"/>
    </row>
    <row r="11012" spans="6:16">
      <c r="F11012" s="63"/>
      <c r="G11012" s="62"/>
      <c r="I11012" s="61"/>
      <c r="K11012" s="62"/>
      <c r="L11012" s="62"/>
      <c r="P11012" s="61"/>
    </row>
    <row r="11013" spans="6:16">
      <c r="F11013" s="63"/>
      <c r="G11013" s="62"/>
      <c r="I11013" s="61"/>
      <c r="K11013" s="62"/>
      <c r="L11013" s="62"/>
      <c r="P11013" s="61"/>
    </row>
    <row r="11014" spans="6:16">
      <c r="F11014" s="63"/>
      <c r="G11014" s="62"/>
      <c r="I11014" s="61"/>
      <c r="K11014" s="62"/>
      <c r="L11014" s="62"/>
      <c r="P11014" s="61"/>
    </row>
    <row r="11015" spans="6:16">
      <c r="F11015" s="63"/>
      <c r="G11015" s="62"/>
      <c r="I11015" s="61"/>
      <c r="K11015" s="62"/>
      <c r="L11015" s="62"/>
      <c r="P11015" s="61"/>
    </row>
    <row r="11016" spans="6:16">
      <c r="F11016" s="63"/>
      <c r="G11016" s="62"/>
      <c r="I11016" s="61"/>
      <c r="K11016" s="62"/>
      <c r="L11016" s="62"/>
      <c r="P11016" s="61"/>
    </row>
    <row r="11017" spans="6:16">
      <c r="F11017" s="63"/>
      <c r="G11017" s="62"/>
      <c r="I11017" s="61"/>
      <c r="K11017" s="62"/>
      <c r="L11017" s="62"/>
      <c r="P11017" s="61"/>
    </row>
    <row r="11018" spans="6:16">
      <c r="F11018" s="63"/>
      <c r="G11018" s="62"/>
      <c r="I11018" s="61"/>
      <c r="K11018" s="62"/>
      <c r="L11018" s="62"/>
      <c r="P11018" s="61"/>
    </row>
    <row r="11019" spans="6:16">
      <c r="F11019" s="63"/>
      <c r="G11019" s="62"/>
      <c r="I11019" s="61"/>
      <c r="K11019" s="62"/>
      <c r="L11019" s="62"/>
      <c r="P11019" s="61"/>
    </row>
    <row r="11020" spans="6:16">
      <c r="F11020" s="63"/>
      <c r="G11020" s="62"/>
      <c r="I11020" s="61"/>
      <c r="K11020" s="62"/>
      <c r="L11020" s="62"/>
      <c r="P11020" s="61"/>
    </row>
    <row r="11021" spans="6:16">
      <c r="F11021" s="63"/>
      <c r="G11021" s="62"/>
      <c r="I11021" s="61"/>
      <c r="K11021" s="62"/>
      <c r="L11021" s="62"/>
      <c r="P11021" s="61"/>
    </row>
    <row r="11022" spans="6:16">
      <c r="F11022" s="63"/>
      <c r="G11022" s="62"/>
      <c r="I11022" s="61"/>
      <c r="K11022" s="62"/>
      <c r="L11022" s="62"/>
      <c r="P11022" s="61"/>
    </row>
    <row r="11023" spans="6:16">
      <c r="F11023" s="63"/>
      <c r="G11023" s="62"/>
      <c r="I11023" s="61"/>
      <c r="K11023" s="62"/>
      <c r="L11023" s="62"/>
      <c r="P11023" s="61"/>
    </row>
    <row r="11024" spans="6:16">
      <c r="F11024" s="63"/>
      <c r="G11024" s="62"/>
      <c r="I11024" s="61"/>
      <c r="K11024" s="62"/>
      <c r="L11024" s="62"/>
      <c r="P11024" s="61"/>
    </row>
    <row r="11025" spans="6:16">
      <c r="F11025" s="63"/>
      <c r="G11025" s="62"/>
      <c r="I11025" s="61"/>
      <c r="K11025" s="62"/>
      <c r="L11025" s="62"/>
      <c r="P11025" s="61"/>
    </row>
    <row r="11026" spans="6:16">
      <c r="F11026" s="63"/>
      <c r="G11026" s="62"/>
      <c r="I11026" s="61"/>
      <c r="K11026" s="62"/>
      <c r="L11026" s="62"/>
      <c r="P11026" s="61"/>
    </row>
    <row r="11027" spans="6:16">
      <c r="F11027" s="63"/>
      <c r="G11027" s="62"/>
      <c r="I11027" s="61"/>
      <c r="K11027" s="62"/>
      <c r="L11027" s="62"/>
      <c r="P11027" s="61"/>
    </row>
    <row r="11028" spans="6:16">
      <c r="F11028" s="63"/>
      <c r="G11028" s="62"/>
      <c r="I11028" s="61"/>
      <c r="K11028" s="62"/>
      <c r="L11028" s="62"/>
      <c r="P11028" s="61"/>
    </row>
    <row r="11029" spans="6:16">
      <c r="F11029" s="63"/>
      <c r="G11029" s="62"/>
      <c r="I11029" s="61"/>
      <c r="K11029" s="62"/>
      <c r="L11029" s="62"/>
      <c r="P11029" s="61"/>
    </row>
    <row r="11030" spans="6:16">
      <c r="F11030" s="63"/>
      <c r="G11030" s="62"/>
      <c r="I11030" s="61"/>
      <c r="K11030" s="62"/>
      <c r="L11030" s="62"/>
      <c r="P11030" s="61"/>
    </row>
    <row r="11031" spans="6:16">
      <c r="F11031" s="63"/>
      <c r="G11031" s="62"/>
      <c r="I11031" s="61"/>
      <c r="K11031" s="62"/>
      <c r="L11031" s="62"/>
      <c r="P11031" s="61"/>
    </row>
    <row r="11032" spans="6:16">
      <c r="F11032" s="63"/>
      <c r="G11032" s="62"/>
      <c r="I11032" s="61"/>
      <c r="K11032" s="62"/>
      <c r="L11032" s="62"/>
      <c r="P11032" s="61"/>
    </row>
    <row r="11033" spans="6:16">
      <c r="F11033" s="63"/>
      <c r="G11033" s="62"/>
      <c r="I11033" s="61"/>
      <c r="K11033" s="62"/>
      <c r="L11033" s="62"/>
      <c r="P11033" s="61"/>
    </row>
    <row r="11034" spans="6:16">
      <c r="F11034" s="63"/>
      <c r="G11034" s="62"/>
      <c r="I11034" s="61"/>
      <c r="K11034" s="62"/>
      <c r="L11034" s="62"/>
      <c r="P11034" s="61"/>
    </row>
    <row r="11035" spans="6:16">
      <c r="F11035" s="63"/>
      <c r="G11035" s="62"/>
      <c r="I11035" s="61"/>
      <c r="K11035" s="62"/>
      <c r="L11035" s="62"/>
      <c r="P11035" s="61"/>
    </row>
    <row r="11036" spans="6:16">
      <c r="F11036" s="63"/>
      <c r="G11036" s="62"/>
      <c r="I11036" s="61"/>
      <c r="K11036" s="62"/>
      <c r="L11036" s="62"/>
      <c r="P11036" s="61"/>
    </row>
    <row r="11037" spans="6:16">
      <c r="F11037" s="63"/>
      <c r="G11037" s="62"/>
      <c r="I11037" s="61"/>
      <c r="K11037" s="62"/>
      <c r="L11037" s="62"/>
      <c r="P11037" s="61"/>
    </row>
    <row r="11038" spans="6:16">
      <c r="F11038" s="63"/>
      <c r="G11038" s="62"/>
      <c r="I11038" s="61"/>
      <c r="K11038" s="62"/>
      <c r="L11038" s="62"/>
      <c r="P11038" s="61"/>
    </row>
    <row r="11039" spans="6:16">
      <c r="F11039" s="63"/>
      <c r="G11039" s="62"/>
      <c r="I11039" s="61"/>
      <c r="K11039" s="62"/>
      <c r="L11039" s="62"/>
      <c r="P11039" s="61"/>
    </row>
    <row r="11040" spans="6:16">
      <c r="F11040" s="63"/>
      <c r="G11040" s="62"/>
      <c r="I11040" s="61"/>
      <c r="K11040" s="62"/>
      <c r="L11040" s="62"/>
      <c r="P11040" s="61"/>
    </row>
    <row r="11041" spans="6:16">
      <c r="F11041" s="63"/>
      <c r="G11041" s="62"/>
      <c r="I11041" s="61"/>
      <c r="K11041" s="62"/>
      <c r="L11041" s="62"/>
      <c r="P11041" s="61"/>
    </row>
    <row r="11042" spans="6:16">
      <c r="F11042" s="63"/>
      <c r="G11042" s="62"/>
      <c r="I11042" s="61"/>
      <c r="K11042" s="62"/>
      <c r="L11042" s="62"/>
      <c r="P11042" s="61"/>
    </row>
    <row r="11043" spans="6:16">
      <c r="F11043" s="63"/>
      <c r="G11043" s="62"/>
      <c r="I11043" s="61"/>
      <c r="K11043" s="62"/>
      <c r="L11043" s="62"/>
      <c r="P11043" s="61"/>
    </row>
    <row r="11044" spans="6:16">
      <c r="F11044" s="63"/>
      <c r="G11044" s="62"/>
      <c r="I11044" s="61"/>
      <c r="K11044" s="62"/>
      <c r="L11044" s="62"/>
      <c r="P11044" s="61"/>
    </row>
    <row r="11045" spans="6:16">
      <c r="F11045" s="63"/>
      <c r="G11045" s="62"/>
      <c r="I11045" s="61"/>
      <c r="K11045" s="62"/>
      <c r="L11045" s="62"/>
      <c r="P11045" s="61"/>
    </row>
    <row r="11046" spans="6:16">
      <c r="F11046" s="63"/>
      <c r="G11046" s="62"/>
      <c r="I11046" s="61"/>
      <c r="K11046" s="62"/>
      <c r="L11046" s="62"/>
      <c r="P11046" s="61"/>
    </row>
    <row r="11047" spans="6:16">
      <c r="F11047" s="63"/>
      <c r="G11047" s="62"/>
      <c r="I11047" s="61"/>
      <c r="K11047" s="62"/>
      <c r="L11047" s="62"/>
      <c r="P11047" s="61"/>
    </row>
    <row r="11048" spans="6:16">
      <c r="F11048" s="63"/>
      <c r="G11048" s="62"/>
      <c r="I11048" s="61"/>
      <c r="K11048" s="62"/>
      <c r="L11048" s="62"/>
      <c r="P11048" s="61"/>
    </row>
    <row r="11049" spans="6:16">
      <c r="F11049" s="63"/>
      <c r="G11049" s="62"/>
      <c r="I11049" s="61"/>
      <c r="K11049" s="62"/>
      <c r="L11049" s="62"/>
      <c r="P11049" s="61"/>
    </row>
    <row r="11050" spans="6:16">
      <c r="F11050" s="63"/>
      <c r="G11050" s="62"/>
      <c r="I11050" s="61"/>
      <c r="K11050" s="62"/>
      <c r="L11050" s="62"/>
      <c r="P11050" s="61"/>
    </row>
    <row r="11051" spans="6:16">
      <c r="F11051" s="63"/>
      <c r="G11051" s="62"/>
      <c r="I11051" s="61"/>
      <c r="K11051" s="62"/>
      <c r="L11051" s="62"/>
      <c r="P11051" s="61"/>
    </row>
    <row r="11052" spans="6:16">
      <c r="F11052" s="63"/>
      <c r="G11052" s="62"/>
      <c r="I11052" s="61"/>
      <c r="K11052" s="62"/>
      <c r="L11052" s="62"/>
      <c r="P11052" s="61"/>
    </row>
    <row r="11053" spans="6:16">
      <c r="F11053" s="63"/>
      <c r="G11053" s="62"/>
      <c r="I11053" s="61"/>
      <c r="K11053" s="62"/>
      <c r="L11053" s="62"/>
      <c r="P11053" s="61"/>
    </row>
    <row r="11054" spans="6:16">
      <c r="F11054" s="63"/>
      <c r="G11054" s="62"/>
      <c r="I11054" s="61"/>
      <c r="K11054" s="62"/>
      <c r="L11054" s="62"/>
      <c r="P11054" s="61"/>
    </row>
    <row r="11055" spans="6:16">
      <c r="F11055" s="63"/>
      <c r="G11055" s="62"/>
      <c r="I11055" s="61"/>
      <c r="K11055" s="62"/>
      <c r="L11055" s="62"/>
      <c r="P11055" s="61"/>
    </row>
    <row r="11056" spans="6:16">
      <c r="F11056" s="63"/>
      <c r="G11056" s="62"/>
      <c r="I11056" s="61"/>
      <c r="K11056" s="62"/>
      <c r="L11056" s="62"/>
      <c r="P11056" s="61"/>
    </row>
    <row r="11057" spans="6:16">
      <c r="F11057" s="63"/>
      <c r="G11057" s="62"/>
      <c r="I11057" s="61"/>
      <c r="K11057" s="62"/>
      <c r="L11057" s="62"/>
      <c r="P11057" s="61"/>
    </row>
    <row r="11058" spans="6:16">
      <c r="F11058" s="63"/>
      <c r="G11058" s="62"/>
      <c r="I11058" s="61"/>
      <c r="K11058" s="62"/>
      <c r="L11058" s="62"/>
      <c r="P11058" s="61"/>
    </row>
    <row r="11059" spans="6:16">
      <c r="F11059" s="63"/>
      <c r="G11059" s="62"/>
      <c r="I11059" s="61"/>
      <c r="K11059" s="62"/>
      <c r="L11059" s="62"/>
      <c r="P11059" s="61"/>
    </row>
    <row r="11060" spans="6:16">
      <c r="F11060" s="63"/>
      <c r="G11060" s="62"/>
      <c r="I11060" s="61"/>
      <c r="K11060" s="62"/>
      <c r="L11060" s="62"/>
      <c r="P11060" s="61"/>
    </row>
    <row r="11061" spans="6:16">
      <c r="F11061" s="63"/>
      <c r="G11061" s="62"/>
      <c r="I11061" s="61"/>
      <c r="K11061" s="62"/>
      <c r="L11061" s="62"/>
      <c r="P11061" s="61"/>
    </row>
    <row r="11062" spans="6:16">
      <c r="F11062" s="63"/>
      <c r="G11062" s="62"/>
      <c r="I11062" s="61"/>
      <c r="K11062" s="62"/>
      <c r="L11062" s="62"/>
      <c r="P11062" s="61"/>
    </row>
    <row r="11063" spans="6:16">
      <c r="F11063" s="63"/>
      <c r="G11063" s="62"/>
      <c r="I11063" s="61"/>
      <c r="K11063" s="62"/>
      <c r="L11063" s="62"/>
      <c r="P11063" s="61"/>
    </row>
    <row r="11064" spans="6:16">
      <c r="F11064" s="63"/>
      <c r="G11064" s="62"/>
      <c r="I11064" s="61"/>
      <c r="K11064" s="62"/>
      <c r="L11064" s="62"/>
      <c r="P11064" s="61"/>
    </row>
    <row r="11065" spans="6:16">
      <c r="F11065" s="63"/>
      <c r="G11065" s="62"/>
      <c r="I11065" s="61"/>
      <c r="K11065" s="62"/>
      <c r="L11065" s="62"/>
      <c r="P11065" s="61"/>
    </row>
    <row r="11066" spans="6:16">
      <c r="F11066" s="63"/>
      <c r="G11066" s="62"/>
      <c r="I11066" s="61"/>
      <c r="K11066" s="62"/>
      <c r="L11066" s="62"/>
      <c r="P11066" s="61"/>
    </row>
    <row r="11067" spans="6:16">
      <c r="F11067" s="63"/>
      <c r="G11067" s="62"/>
      <c r="I11067" s="61"/>
      <c r="K11067" s="62"/>
      <c r="L11067" s="62"/>
      <c r="P11067" s="61"/>
    </row>
    <row r="11068" spans="6:16">
      <c r="F11068" s="63"/>
      <c r="G11068" s="62"/>
      <c r="I11068" s="61"/>
      <c r="K11068" s="62"/>
      <c r="L11068" s="62"/>
      <c r="P11068" s="61"/>
    </row>
    <row r="11069" spans="6:16">
      <c r="F11069" s="63"/>
      <c r="G11069" s="62"/>
      <c r="I11069" s="61"/>
      <c r="K11069" s="62"/>
      <c r="L11069" s="62"/>
      <c r="P11069" s="61"/>
    </row>
    <row r="11070" spans="6:16">
      <c r="F11070" s="63"/>
      <c r="G11070" s="62"/>
      <c r="I11070" s="61"/>
      <c r="K11070" s="62"/>
      <c r="L11070" s="62"/>
      <c r="P11070" s="61"/>
    </row>
    <row r="11071" spans="6:16">
      <c r="F11071" s="63"/>
      <c r="G11071" s="62"/>
      <c r="I11071" s="61"/>
      <c r="K11071" s="62"/>
      <c r="L11071" s="62"/>
      <c r="P11071" s="61"/>
    </row>
    <row r="11072" spans="6:16">
      <c r="F11072" s="63"/>
      <c r="G11072" s="62"/>
      <c r="I11072" s="61"/>
      <c r="K11072" s="62"/>
      <c r="L11072" s="62"/>
      <c r="P11072" s="61"/>
    </row>
    <row r="11073" spans="6:16">
      <c r="F11073" s="63"/>
      <c r="G11073" s="62"/>
      <c r="I11073" s="61"/>
      <c r="K11073" s="62"/>
      <c r="L11073" s="62"/>
      <c r="P11073" s="61"/>
    </row>
    <row r="11074" spans="6:16">
      <c r="F11074" s="63"/>
      <c r="G11074" s="62"/>
      <c r="I11074" s="61"/>
      <c r="K11074" s="62"/>
      <c r="L11074" s="62"/>
      <c r="P11074" s="61"/>
    </row>
    <row r="11075" spans="6:16">
      <c r="F11075" s="63"/>
      <c r="G11075" s="62"/>
      <c r="I11075" s="61"/>
      <c r="K11075" s="62"/>
      <c r="L11075" s="62"/>
      <c r="P11075" s="61"/>
    </row>
    <row r="11076" spans="6:16">
      <c r="F11076" s="63"/>
      <c r="G11076" s="62"/>
      <c r="I11076" s="61"/>
      <c r="K11076" s="62"/>
      <c r="L11076" s="62"/>
      <c r="P11076" s="61"/>
    </row>
    <row r="11077" spans="6:16">
      <c r="F11077" s="63"/>
      <c r="G11077" s="62"/>
      <c r="I11077" s="61"/>
      <c r="K11077" s="62"/>
      <c r="L11077" s="62"/>
      <c r="P11077" s="61"/>
    </row>
    <row r="11078" spans="6:16">
      <c r="F11078" s="63"/>
      <c r="G11078" s="62"/>
      <c r="I11078" s="61"/>
      <c r="K11078" s="62"/>
      <c r="L11078" s="62"/>
      <c r="P11078" s="61"/>
    </row>
    <row r="11079" spans="6:16">
      <c r="F11079" s="63"/>
      <c r="G11079" s="62"/>
      <c r="I11079" s="61"/>
      <c r="K11079" s="62"/>
      <c r="L11079" s="62"/>
      <c r="P11079" s="61"/>
    </row>
    <row r="11080" spans="6:16">
      <c r="F11080" s="63"/>
      <c r="G11080" s="62"/>
      <c r="I11080" s="61"/>
      <c r="K11080" s="62"/>
      <c r="L11080" s="62"/>
      <c r="P11080" s="61"/>
    </row>
    <row r="11081" spans="6:16">
      <c r="F11081" s="63"/>
      <c r="G11081" s="62"/>
      <c r="I11081" s="61"/>
      <c r="K11081" s="62"/>
      <c r="L11081" s="62"/>
      <c r="P11081" s="61"/>
    </row>
    <row r="11082" spans="6:16">
      <c r="F11082" s="63"/>
      <c r="G11082" s="62"/>
      <c r="I11082" s="61"/>
      <c r="K11082" s="62"/>
      <c r="L11082" s="62"/>
      <c r="P11082" s="61"/>
    </row>
    <row r="11083" spans="6:16">
      <c r="F11083" s="63"/>
      <c r="G11083" s="62"/>
      <c r="I11083" s="61"/>
      <c r="K11083" s="62"/>
      <c r="L11083" s="62"/>
      <c r="P11083" s="61"/>
    </row>
    <row r="11084" spans="6:16">
      <c r="F11084" s="63"/>
      <c r="G11084" s="62"/>
      <c r="I11084" s="61"/>
      <c r="K11084" s="62"/>
      <c r="L11084" s="62"/>
      <c r="P11084" s="61"/>
    </row>
    <row r="11085" spans="6:16">
      <c r="F11085" s="63"/>
      <c r="G11085" s="62"/>
      <c r="I11085" s="61"/>
      <c r="K11085" s="62"/>
      <c r="L11085" s="62"/>
      <c r="P11085" s="61"/>
    </row>
    <row r="11086" spans="6:16">
      <c r="F11086" s="63"/>
      <c r="G11086" s="62"/>
      <c r="I11086" s="61"/>
      <c r="K11086" s="62"/>
      <c r="L11086" s="62"/>
      <c r="P11086" s="61"/>
    </row>
    <row r="11087" spans="6:16">
      <c r="F11087" s="63"/>
      <c r="G11087" s="62"/>
      <c r="I11087" s="61"/>
      <c r="K11087" s="62"/>
      <c r="L11087" s="62"/>
      <c r="P11087" s="61"/>
    </row>
    <row r="11088" spans="6:16">
      <c r="F11088" s="63"/>
      <c r="G11088" s="62"/>
      <c r="I11088" s="61"/>
      <c r="K11088" s="62"/>
      <c r="L11088" s="62"/>
      <c r="P11088" s="61"/>
    </row>
    <row r="11089" spans="6:16">
      <c r="F11089" s="63"/>
      <c r="G11089" s="62"/>
      <c r="I11089" s="61"/>
      <c r="K11089" s="62"/>
      <c r="L11089" s="62"/>
      <c r="P11089" s="61"/>
    </row>
    <row r="11090" spans="6:16">
      <c r="F11090" s="63"/>
      <c r="G11090" s="62"/>
      <c r="I11090" s="61"/>
      <c r="K11090" s="62"/>
      <c r="L11090" s="62"/>
      <c r="P11090" s="61"/>
    </row>
    <row r="11091" spans="6:16">
      <c r="F11091" s="63"/>
      <c r="G11091" s="62"/>
      <c r="I11091" s="61"/>
      <c r="K11091" s="62"/>
      <c r="L11091" s="62"/>
      <c r="P11091" s="61"/>
    </row>
    <row r="11092" spans="6:16">
      <c r="F11092" s="63"/>
      <c r="G11092" s="62"/>
      <c r="I11092" s="61"/>
      <c r="K11092" s="62"/>
      <c r="L11092" s="62"/>
      <c r="P11092" s="61"/>
    </row>
    <row r="11093" spans="6:16">
      <c r="F11093" s="63"/>
      <c r="G11093" s="62"/>
      <c r="I11093" s="61"/>
      <c r="K11093" s="62"/>
      <c r="L11093" s="62"/>
      <c r="P11093" s="61"/>
    </row>
    <row r="11094" spans="6:16">
      <c r="F11094" s="63"/>
      <c r="G11094" s="62"/>
      <c r="I11094" s="61"/>
      <c r="K11094" s="62"/>
      <c r="L11094" s="62"/>
      <c r="P11094" s="61"/>
    </row>
    <row r="11095" spans="6:16">
      <c r="F11095" s="63"/>
      <c r="G11095" s="62"/>
      <c r="I11095" s="61"/>
      <c r="K11095" s="62"/>
      <c r="L11095" s="62"/>
      <c r="P11095" s="61"/>
    </row>
    <row r="11096" spans="6:16">
      <c r="F11096" s="63"/>
      <c r="G11096" s="62"/>
      <c r="I11096" s="61"/>
      <c r="K11096" s="62"/>
      <c r="L11096" s="62"/>
      <c r="P11096" s="61"/>
    </row>
    <row r="11097" spans="6:16">
      <c r="F11097" s="63"/>
      <c r="G11097" s="62"/>
      <c r="I11097" s="61"/>
      <c r="K11097" s="62"/>
      <c r="L11097" s="62"/>
      <c r="P11097" s="61"/>
    </row>
    <row r="11098" spans="6:16">
      <c r="F11098" s="63"/>
      <c r="G11098" s="62"/>
      <c r="I11098" s="61"/>
      <c r="K11098" s="62"/>
      <c r="L11098" s="62"/>
      <c r="P11098" s="61"/>
    </row>
    <row r="11099" spans="6:16">
      <c r="F11099" s="63"/>
      <c r="G11099" s="62"/>
      <c r="I11099" s="61"/>
      <c r="K11099" s="62"/>
      <c r="L11099" s="62"/>
      <c r="P11099" s="61"/>
    </row>
    <row r="11100" spans="6:16">
      <c r="F11100" s="63"/>
      <c r="G11100" s="62"/>
      <c r="I11100" s="61"/>
      <c r="K11100" s="62"/>
      <c r="L11100" s="62"/>
      <c r="P11100" s="61"/>
    </row>
    <row r="11101" spans="6:16">
      <c r="F11101" s="63"/>
      <c r="G11101" s="62"/>
      <c r="I11101" s="61"/>
      <c r="K11101" s="62"/>
      <c r="L11101" s="62"/>
      <c r="P11101" s="61"/>
    </row>
    <row r="11102" spans="6:16">
      <c r="F11102" s="63"/>
      <c r="G11102" s="62"/>
      <c r="I11102" s="61"/>
      <c r="K11102" s="62"/>
      <c r="L11102" s="62"/>
      <c r="P11102" s="61"/>
    </row>
    <row r="11103" spans="6:16">
      <c r="F11103" s="63"/>
      <c r="G11103" s="62"/>
      <c r="I11103" s="61"/>
      <c r="K11103" s="62"/>
      <c r="L11103" s="62"/>
      <c r="P11103" s="61"/>
    </row>
    <row r="11104" spans="6:16">
      <c r="F11104" s="63"/>
      <c r="G11104" s="62"/>
      <c r="I11104" s="61"/>
      <c r="K11104" s="62"/>
      <c r="L11104" s="62"/>
      <c r="P11104" s="61"/>
    </row>
    <row r="11105" spans="6:16">
      <c r="F11105" s="63"/>
      <c r="G11105" s="62"/>
      <c r="I11105" s="61"/>
      <c r="K11105" s="62"/>
      <c r="L11105" s="62"/>
      <c r="P11105" s="61"/>
    </row>
    <row r="11106" spans="6:16">
      <c r="F11106" s="63"/>
      <c r="G11106" s="62"/>
      <c r="I11106" s="61"/>
      <c r="K11106" s="62"/>
      <c r="L11106" s="62"/>
      <c r="P11106" s="61"/>
    </row>
    <row r="11107" spans="6:16">
      <c r="F11107" s="63"/>
      <c r="G11107" s="62"/>
      <c r="I11107" s="61"/>
      <c r="K11107" s="62"/>
      <c r="L11107" s="62"/>
      <c r="P11107" s="61"/>
    </row>
    <row r="11108" spans="6:16">
      <c r="F11108" s="63"/>
      <c r="G11108" s="62"/>
      <c r="I11108" s="61"/>
      <c r="K11108" s="62"/>
      <c r="L11108" s="62"/>
      <c r="P11108" s="61"/>
    </row>
    <row r="11109" spans="6:16">
      <c r="F11109" s="63"/>
      <c r="G11109" s="62"/>
      <c r="I11109" s="61"/>
      <c r="K11109" s="62"/>
      <c r="L11109" s="62"/>
      <c r="P11109" s="61"/>
    </row>
    <row r="11110" spans="6:16">
      <c r="F11110" s="63"/>
      <c r="G11110" s="62"/>
      <c r="I11110" s="61"/>
      <c r="K11110" s="62"/>
      <c r="L11110" s="62"/>
      <c r="P11110" s="61"/>
    </row>
    <row r="11111" spans="6:16">
      <c r="F11111" s="63"/>
      <c r="G11111" s="62"/>
      <c r="I11111" s="61"/>
      <c r="K11111" s="62"/>
      <c r="L11111" s="62"/>
      <c r="P11111" s="61"/>
    </row>
    <row r="11112" spans="6:16">
      <c r="F11112" s="63"/>
      <c r="G11112" s="62"/>
      <c r="I11112" s="61"/>
      <c r="K11112" s="62"/>
      <c r="L11112" s="62"/>
      <c r="P11112" s="61"/>
    </row>
    <row r="11113" spans="6:16">
      <c r="F11113" s="63"/>
      <c r="G11113" s="62"/>
      <c r="I11113" s="61"/>
      <c r="K11113" s="62"/>
      <c r="L11113" s="62"/>
      <c r="P11113" s="61"/>
    </row>
    <row r="11114" spans="6:16">
      <c r="F11114" s="63"/>
      <c r="G11114" s="62"/>
      <c r="I11114" s="61"/>
      <c r="K11114" s="62"/>
      <c r="L11114" s="62"/>
      <c r="P11114" s="61"/>
    </row>
    <row r="11115" spans="6:16">
      <c r="F11115" s="63"/>
      <c r="G11115" s="62"/>
      <c r="I11115" s="61"/>
      <c r="K11115" s="62"/>
      <c r="L11115" s="62"/>
      <c r="P11115" s="61"/>
    </row>
    <row r="11116" spans="6:16">
      <c r="F11116" s="63"/>
      <c r="G11116" s="62"/>
      <c r="I11116" s="61"/>
      <c r="K11116" s="62"/>
      <c r="L11116" s="62"/>
      <c r="P11116" s="61"/>
    </row>
    <row r="11117" spans="6:16">
      <c r="F11117" s="63"/>
      <c r="G11117" s="62"/>
      <c r="I11117" s="61"/>
      <c r="K11117" s="62"/>
      <c r="L11117" s="62"/>
      <c r="P11117" s="61"/>
    </row>
    <row r="11118" spans="6:16">
      <c r="F11118" s="63"/>
      <c r="G11118" s="62"/>
      <c r="I11118" s="61"/>
      <c r="K11118" s="62"/>
      <c r="L11118" s="62"/>
      <c r="P11118" s="61"/>
    </row>
    <row r="11119" spans="6:16">
      <c r="F11119" s="63"/>
      <c r="G11119" s="62"/>
      <c r="I11119" s="61"/>
      <c r="K11119" s="62"/>
      <c r="L11119" s="62"/>
      <c r="P11119" s="61"/>
    </row>
    <row r="11120" spans="6:16">
      <c r="F11120" s="63"/>
      <c r="G11120" s="62"/>
      <c r="I11120" s="61"/>
      <c r="K11120" s="62"/>
      <c r="L11120" s="62"/>
      <c r="P11120" s="61"/>
    </row>
    <row r="11121" spans="6:16">
      <c r="F11121" s="63"/>
      <c r="G11121" s="62"/>
      <c r="I11121" s="61"/>
      <c r="K11121" s="62"/>
      <c r="L11121" s="62"/>
      <c r="P11121" s="61"/>
    </row>
    <row r="11122" spans="6:16">
      <c r="F11122" s="63"/>
      <c r="G11122" s="62"/>
      <c r="I11122" s="61"/>
      <c r="K11122" s="62"/>
      <c r="L11122" s="62"/>
      <c r="P11122" s="61"/>
    </row>
    <row r="11123" spans="6:16">
      <c r="F11123" s="63"/>
      <c r="G11123" s="62"/>
      <c r="I11123" s="61"/>
      <c r="K11123" s="62"/>
      <c r="L11123" s="62"/>
      <c r="P11123" s="61"/>
    </row>
    <row r="11124" spans="6:16">
      <c r="F11124" s="63"/>
      <c r="G11124" s="62"/>
      <c r="I11124" s="61"/>
      <c r="K11124" s="62"/>
      <c r="L11124" s="62"/>
      <c r="P11124" s="61"/>
    </row>
    <row r="11125" spans="6:16">
      <c r="F11125" s="63"/>
      <c r="G11125" s="62"/>
      <c r="I11125" s="61"/>
      <c r="K11125" s="62"/>
      <c r="L11125" s="62"/>
      <c r="P11125" s="61"/>
    </row>
    <row r="11126" spans="6:16">
      <c r="F11126" s="63"/>
      <c r="G11126" s="62"/>
      <c r="I11126" s="61"/>
      <c r="K11126" s="62"/>
      <c r="L11126" s="62"/>
      <c r="P11126" s="61"/>
    </row>
    <row r="11127" spans="6:16">
      <c r="F11127" s="63"/>
      <c r="G11127" s="62"/>
      <c r="I11127" s="61"/>
      <c r="K11127" s="62"/>
      <c r="L11127" s="62"/>
      <c r="P11127" s="61"/>
    </row>
    <row r="11128" spans="6:16">
      <c r="F11128" s="63"/>
      <c r="G11128" s="62"/>
      <c r="I11128" s="61"/>
      <c r="K11128" s="62"/>
      <c r="L11128" s="62"/>
      <c r="P11128" s="61"/>
    </row>
    <row r="11129" spans="6:16">
      <c r="F11129" s="63"/>
      <c r="G11129" s="62"/>
      <c r="I11129" s="61"/>
      <c r="K11129" s="62"/>
      <c r="L11129" s="62"/>
      <c r="P11129" s="61"/>
    </row>
    <row r="11130" spans="6:16">
      <c r="F11130" s="63"/>
      <c r="G11130" s="62"/>
      <c r="I11130" s="61"/>
      <c r="K11130" s="62"/>
      <c r="L11130" s="62"/>
      <c r="P11130" s="61"/>
    </row>
    <row r="11131" spans="6:16">
      <c r="F11131" s="63"/>
      <c r="G11131" s="62"/>
      <c r="I11131" s="61"/>
      <c r="K11131" s="62"/>
      <c r="L11131" s="62"/>
      <c r="P11131" s="61"/>
    </row>
    <row r="11132" spans="6:16">
      <c r="F11132" s="63"/>
      <c r="G11132" s="62"/>
      <c r="I11132" s="61"/>
      <c r="K11132" s="62"/>
      <c r="L11132" s="62"/>
      <c r="P11132" s="61"/>
    </row>
    <row r="11133" spans="6:16">
      <c r="F11133" s="63"/>
      <c r="G11133" s="62"/>
      <c r="I11133" s="61"/>
      <c r="K11133" s="62"/>
      <c r="L11133" s="62"/>
      <c r="P11133" s="61"/>
    </row>
    <row r="11134" spans="6:16">
      <c r="F11134" s="63"/>
      <c r="G11134" s="62"/>
      <c r="I11134" s="61"/>
      <c r="K11134" s="62"/>
      <c r="L11134" s="62"/>
      <c r="P11134" s="61"/>
    </row>
    <row r="11135" spans="6:16">
      <c r="F11135" s="63"/>
      <c r="G11135" s="62"/>
      <c r="I11135" s="61"/>
      <c r="K11135" s="62"/>
      <c r="L11135" s="62"/>
      <c r="P11135" s="61"/>
    </row>
    <row r="11136" spans="6:16">
      <c r="F11136" s="63"/>
      <c r="G11136" s="62"/>
      <c r="I11136" s="61"/>
      <c r="K11136" s="62"/>
      <c r="L11136" s="62"/>
      <c r="P11136" s="61"/>
    </row>
    <row r="11137" spans="6:16">
      <c r="F11137" s="63"/>
      <c r="G11137" s="62"/>
      <c r="I11137" s="61"/>
      <c r="K11137" s="62"/>
      <c r="L11137" s="62"/>
      <c r="P11137" s="61"/>
    </row>
    <row r="11138" spans="6:16">
      <c r="F11138" s="63"/>
      <c r="G11138" s="62"/>
      <c r="I11138" s="61"/>
      <c r="K11138" s="62"/>
      <c r="L11138" s="62"/>
      <c r="P11138" s="61"/>
    </row>
    <row r="11139" spans="6:16">
      <c r="F11139" s="63"/>
      <c r="G11139" s="62"/>
      <c r="I11139" s="61"/>
      <c r="K11139" s="62"/>
      <c r="L11139" s="62"/>
      <c r="P11139" s="61"/>
    </row>
    <row r="11140" spans="6:16">
      <c r="F11140" s="63"/>
      <c r="G11140" s="62"/>
      <c r="I11140" s="61"/>
      <c r="K11140" s="62"/>
      <c r="L11140" s="62"/>
      <c r="P11140" s="61"/>
    </row>
    <row r="11141" spans="6:16">
      <c r="F11141" s="63"/>
      <c r="G11141" s="62"/>
      <c r="I11141" s="61"/>
      <c r="K11141" s="62"/>
      <c r="L11141" s="62"/>
      <c r="P11141" s="61"/>
    </row>
    <row r="11142" spans="6:16">
      <c r="F11142" s="63"/>
      <c r="G11142" s="62"/>
      <c r="I11142" s="61"/>
      <c r="K11142" s="62"/>
      <c r="L11142" s="62"/>
      <c r="P11142" s="61"/>
    </row>
    <row r="11143" spans="6:16">
      <c r="F11143" s="63"/>
      <c r="G11143" s="62"/>
      <c r="I11143" s="61"/>
      <c r="K11143" s="62"/>
      <c r="L11143" s="62"/>
      <c r="P11143" s="61"/>
    </row>
    <row r="11144" spans="6:16">
      <c r="F11144" s="63"/>
      <c r="G11144" s="62"/>
      <c r="I11144" s="61"/>
      <c r="K11144" s="62"/>
      <c r="L11144" s="62"/>
      <c r="P11144" s="61"/>
    </row>
    <row r="11145" spans="6:16">
      <c r="F11145" s="63"/>
      <c r="G11145" s="62"/>
      <c r="I11145" s="61"/>
      <c r="K11145" s="62"/>
      <c r="L11145" s="62"/>
      <c r="P11145" s="61"/>
    </row>
    <row r="11146" spans="6:16">
      <c r="F11146" s="63"/>
      <c r="G11146" s="62"/>
      <c r="I11146" s="61"/>
      <c r="K11146" s="62"/>
      <c r="L11146" s="62"/>
      <c r="P11146" s="61"/>
    </row>
    <row r="11147" spans="6:16">
      <c r="F11147" s="63"/>
      <c r="G11147" s="62"/>
      <c r="I11147" s="61"/>
      <c r="K11147" s="62"/>
      <c r="L11147" s="62"/>
      <c r="P11147" s="61"/>
    </row>
    <row r="11148" spans="6:16">
      <c r="F11148" s="63"/>
      <c r="G11148" s="62"/>
      <c r="I11148" s="61"/>
      <c r="K11148" s="62"/>
      <c r="L11148" s="62"/>
      <c r="P11148" s="61"/>
    </row>
    <row r="11149" spans="6:16">
      <c r="F11149" s="63"/>
      <c r="G11149" s="62"/>
      <c r="I11149" s="61"/>
      <c r="K11149" s="62"/>
      <c r="L11149" s="62"/>
      <c r="P11149" s="61"/>
    </row>
    <row r="11150" spans="6:16">
      <c r="F11150" s="63"/>
      <c r="G11150" s="62"/>
      <c r="I11150" s="61"/>
      <c r="K11150" s="62"/>
      <c r="L11150" s="62"/>
      <c r="P11150" s="61"/>
    </row>
    <row r="11151" spans="6:16">
      <c r="F11151" s="63"/>
      <c r="G11151" s="62"/>
      <c r="I11151" s="61"/>
      <c r="K11151" s="62"/>
      <c r="L11151" s="62"/>
      <c r="P11151" s="61"/>
    </row>
    <row r="11152" spans="6:16">
      <c r="F11152" s="63"/>
      <c r="G11152" s="62"/>
      <c r="I11152" s="61"/>
      <c r="K11152" s="62"/>
      <c r="L11152" s="62"/>
      <c r="P11152" s="61"/>
    </row>
    <row r="11153" spans="6:16">
      <c r="F11153" s="63"/>
      <c r="G11153" s="62"/>
      <c r="I11153" s="61"/>
      <c r="K11153" s="62"/>
      <c r="L11153" s="62"/>
      <c r="P11153" s="61"/>
    </row>
    <row r="11154" spans="6:16">
      <c r="F11154" s="63"/>
      <c r="G11154" s="62"/>
      <c r="I11154" s="61"/>
      <c r="K11154" s="62"/>
      <c r="L11154" s="62"/>
      <c r="P11154" s="61"/>
    </row>
    <row r="11155" spans="6:16">
      <c r="F11155" s="63"/>
      <c r="G11155" s="62"/>
      <c r="I11155" s="61"/>
      <c r="K11155" s="62"/>
      <c r="L11155" s="62"/>
      <c r="P11155" s="61"/>
    </row>
    <row r="11156" spans="6:16">
      <c r="F11156" s="63"/>
      <c r="G11156" s="62"/>
      <c r="I11156" s="61"/>
      <c r="K11156" s="62"/>
      <c r="L11156" s="62"/>
      <c r="P11156" s="61"/>
    </row>
    <row r="11157" spans="6:16">
      <c r="F11157" s="63"/>
      <c r="G11157" s="62"/>
      <c r="I11157" s="61"/>
      <c r="K11157" s="62"/>
      <c r="L11157" s="62"/>
      <c r="P11157" s="61"/>
    </row>
    <row r="11158" spans="6:16">
      <c r="F11158" s="63"/>
      <c r="G11158" s="62"/>
      <c r="I11158" s="61"/>
      <c r="K11158" s="62"/>
      <c r="L11158" s="62"/>
      <c r="P11158" s="61"/>
    </row>
    <row r="11159" spans="6:16">
      <c r="F11159" s="63"/>
      <c r="G11159" s="62"/>
      <c r="I11159" s="61"/>
      <c r="K11159" s="62"/>
      <c r="L11159" s="62"/>
      <c r="P11159" s="61"/>
    </row>
    <row r="11160" spans="6:16">
      <c r="F11160" s="63"/>
      <c r="G11160" s="62"/>
      <c r="I11160" s="61"/>
      <c r="K11160" s="62"/>
      <c r="L11160" s="62"/>
      <c r="P11160" s="61"/>
    </row>
    <row r="11161" spans="6:16">
      <c r="F11161" s="63"/>
      <c r="G11161" s="62"/>
      <c r="I11161" s="61"/>
      <c r="K11161" s="62"/>
      <c r="L11161" s="62"/>
      <c r="P11161" s="61"/>
    </row>
    <row r="11162" spans="6:16">
      <c r="F11162" s="63"/>
      <c r="G11162" s="62"/>
      <c r="I11162" s="61"/>
      <c r="K11162" s="62"/>
      <c r="L11162" s="62"/>
      <c r="P11162" s="61"/>
    </row>
    <row r="11163" spans="6:16">
      <c r="F11163" s="63"/>
      <c r="G11163" s="62"/>
      <c r="I11163" s="61"/>
      <c r="K11163" s="62"/>
      <c r="L11163" s="62"/>
      <c r="P11163" s="61"/>
    </row>
    <row r="11164" spans="6:16">
      <c r="F11164" s="63"/>
      <c r="G11164" s="62"/>
      <c r="I11164" s="61"/>
      <c r="K11164" s="62"/>
      <c r="L11164" s="62"/>
      <c r="P11164" s="61"/>
    </row>
    <row r="11165" spans="6:16">
      <c r="F11165" s="63"/>
      <c r="G11165" s="62"/>
      <c r="I11165" s="61"/>
      <c r="K11165" s="62"/>
      <c r="L11165" s="62"/>
      <c r="P11165" s="61"/>
    </row>
    <row r="11166" spans="6:16">
      <c r="F11166" s="63"/>
      <c r="G11166" s="62"/>
      <c r="I11166" s="61"/>
      <c r="K11166" s="62"/>
      <c r="L11166" s="62"/>
      <c r="P11166" s="61"/>
    </row>
    <row r="11167" spans="6:16">
      <c r="F11167" s="63"/>
      <c r="G11167" s="62"/>
      <c r="I11167" s="61"/>
      <c r="K11167" s="62"/>
      <c r="L11167" s="62"/>
      <c r="P11167" s="61"/>
    </row>
    <row r="11168" spans="6:16">
      <c r="F11168" s="63"/>
      <c r="G11168" s="62"/>
      <c r="I11168" s="61"/>
      <c r="K11168" s="62"/>
      <c r="L11168" s="62"/>
      <c r="P11168" s="61"/>
    </row>
    <row r="11169" spans="6:16">
      <c r="F11169" s="63"/>
      <c r="G11169" s="62"/>
      <c r="I11169" s="61"/>
      <c r="K11169" s="62"/>
      <c r="L11169" s="62"/>
      <c r="P11169" s="61"/>
    </row>
    <row r="11170" spans="6:16">
      <c r="F11170" s="63"/>
      <c r="G11170" s="62"/>
      <c r="I11170" s="61"/>
      <c r="K11170" s="62"/>
      <c r="L11170" s="62"/>
      <c r="P11170" s="61"/>
    </row>
    <row r="11171" spans="6:16">
      <c r="F11171" s="63"/>
      <c r="G11171" s="62"/>
      <c r="I11171" s="61"/>
      <c r="K11171" s="62"/>
      <c r="L11171" s="62"/>
      <c r="P11171" s="61"/>
    </row>
    <row r="11172" spans="6:16">
      <c r="F11172" s="63"/>
      <c r="G11172" s="62"/>
      <c r="I11172" s="61"/>
      <c r="K11172" s="62"/>
      <c r="L11172" s="62"/>
      <c r="P11172" s="61"/>
    </row>
    <row r="11173" spans="6:16">
      <c r="F11173" s="63"/>
      <c r="G11173" s="62"/>
      <c r="I11173" s="61"/>
      <c r="K11173" s="62"/>
      <c r="L11173" s="62"/>
      <c r="P11173" s="61"/>
    </row>
    <row r="11174" spans="6:16">
      <c r="F11174" s="63"/>
      <c r="G11174" s="62"/>
      <c r="I11174" s="61"/>
      <c r="K11174" s="62"/>
      <c r="L11174" s="62"/>
      <c r="P11174" s="61"/>
    </row>
    <row r="11175" spans="6:16">
      <c r="F11175" s="63"/>
      <c r="G11175" s="62"/>
      <c r="I11175" s="61"/>
      <c r="K11175" s="62"/>
      <c r="L11175" s="62"/>
      <c r="P11175" s="61"/>
    </row>
    <row r="11176" spans="6:16">
      <c r="F11176" s="63"/>
      <c r="G11176" s="62"/>
      <c r="I11176" s="61"/>
      <c r="K11176" s="62"/>
      <c r="L11176" s="62"/>
      <c r="P11176" s="61"/>
    </row>
    <row r="11177" spans="6:16">
      <c r="F11177" s="63"/>
      <c r="G11177" s="62"/>
      <c r="I11177" s="61"/>
      <c r="K11177" s="62"/>
      <c r="L11177" s="62"/>
      <c r="P11177" s="61"/>
    </row>
    <row r="11178" spans="6:16">
      <c r="F11178" s="63"/>
      <c r="G11178" s="62"/>
      <c r="I11178" s="61"/>
      <c r="K11178" s="62"/>
      <c r="L11178" s="62"/>
      <c r="P11178" s="61"/>
    </row>
    <row r="11179" spans="6:16">
      <c r="F11179" s="63"/>
      <c r="G11179" s="62"/>
      <c r="I11179" s="61"/>
      <c r="K11179" s="62"/>
      <c r="L11179" s="62"/>
      <c r="P11179" s="61"/>
    </row>
    <row r="11180" spans="6:16">
      <c r="F11180" s="63"/>
      <c r="G11180" s="62"/>
      <c r="I11180" s="61"/>
      <c r="K11180" s="62"/>
      <c r="L11180" s="62"/>
      <c r="P11180" s="61"/>
    </row>
    <row r="11181" spans="6:16">
      <c r="F11181" s="63"/>
      <c r="G11181" s="62"/>
      <c r="I11181" s="61"/>
      <c r="K11181" s="62"/>
      <c r="L11181" s="62"/>
      <c r="P11181" s="61"/>
    </row>
    <row r="11182" spans="6:16">
      <c r="F11182" s="63"/>
      <c r="G11182" s="62"/>
      <c r="I11182" s="61"/>
      <c r="K11182" s="62"/>
      <c r="L11182" s="62"/>
      <c r="P11182" s="61"/>
    </row>
    <row r="11183" spans="6:16">
      <c r="F11183" s="63"/>
      <c r="G11183" s="62"/>
      <c r="I11183" s="61"/>
      <c r="K11183" s="62"/>
      <c r="L11183" s="62"/>
      <c r="P11183" s="61"/>
    </row>
    <row r="11184" spans="6:16">
      <c r="F11184" s="63"/>
      <c r="G11184" s="62"/>
      <c r="I11184" s="61"/>
      <c r="K11184" s="62"/>
      <c r="L11184" s="62"/>
      <c r="P11184" s="61"/>
    </row>
    <row r="11185" spans="6:16">
      <c r="F11185" s="63"/>
      <c r="G11185" s="62"/>
      <c r="I11185" s="61"/>
      <c r="K11185" s="62"/>
      <c r="L11185" s="62"/>
      <c r="P11185" s="61"/>
    </row>
    <row r="11186" spans="6:16">
      <c r="F11186" s="63"/>
      <c r="G11186" s="62"/>
      <c r="I11186" s="61"/>
      <c r="K11186" s="62"/>
      <c r="L11186" s="62"/>
      <c r="P11186" s="61"/>
    </row>
    <row r="11187" spans="6:16">
      <c r="F11187" s="63"/>
      <c r="G11187" s="62"/>
      <c r="I11187" s="61"/>
      <c r="K11187" s="62"/>
      <c r="L11187" s="62"/>
      <c r="P11187" s="61"/>
    </row>
    <row r="11188" spans="6:16">
      <c r="F11188" s="63"/>
      <c r="G11188" s="62"/>
      <c r="I11188" s="61"/>
      <c r="K11188" s="62"/>
      <c r="L11188" s="62"/>
      <c r="P11188" s="61"/>
    </row>
    <row r="11189" spans="6:16">
      <c r="F11189" s="63"/>
      <c r="G11189" s="62"/>
      <c r="I11189" s="61"/>
      <c r="K11189" s="62"/>
      <c r="L11189" s="62"/>
      <c r="P11189" s="61"/>
    </row>
    <row r="11190" spans="6:16">
      <c r="F11190" s="63"/>
      <c r="G11190" s="62"/>
      <c r="I11190" s="61"/>
      <c r="K11190" s="62"/>
      <c r="L11190" s="62"/>
      <c r="P11190" s="61"/>
    </row>
    <row r="11191" spans="6:16">
      <c r="F11191" s="63"/>
      <c r="G11191" s="62"/>
      <c r="I11191" s="61"/>
      <c r="K11191" s="62"/>
      <c r="L11191" s="62"/>
      <c r="P11191" s="61"/>
    </row>
    <row r="11192" spans="6:16">
      <c r="F11192" s="63"/>
      <c r="G11192" s="62"/>
      <c r="I11192" s="61"/>
      <c r="K11192" s="62"/>
      <c r="L11192" s="62"/>
      <c r="P11192" s="61"/>
    </row>
    <row r="11193" spans="6:16">
      <c r="F11193" s="63"/>
      <c r="G11193" s="62"/>
      <c r="I11193" s="61"/>
      <c r="K11193" s="62"/>
      <c r="L11193" s="62"/>
      <c r="P11193" s="61"/>
    </row>
    <row r="11194" spans="6:16">
      <c r="F11194" s="63"/>
      <c r="G11194" s="62"/>
      <c r="I11194" s="61"/>
      <c r="K11194" s="62"/>
      <c r="L11194" s="62"/>
      <c r="P11194" s="61"/>
    </row>
    <row r="11195" spans="6:16">
      <c r="F11195" s="63"/>
      <c r="G11195" s="62"/>
      <c r="I11195" s="61"/>
      <c r="K11195" s="62"/>
      <c r="L11195" s="62"/>
      <c r="P11195" s="61"/>
    </row>
    <row r="11196" spans="6:16">
      <c r="F11196" s="63"/>
      <c r="G11196" s="62"/>
      <c r="I11196" s="61"/>
      <c r="K11196" s="62"/>
      <c r="L11196" s="62"/>
      <c r="P11196" s="61"/>
    </row>
    <row r="11197" spans="6:16">
      <c r="F11197" s="63"/>
      <c r="G11197" s="62"/>
      <c r="I11197" s="61"/>
      <c r="K11197" s="62"/>
      <c r="L11197" s="62"/>
      <c r="P11197" s="61"/>
    </row>
    <row r="11198" spans="6:16">
      <c r="F11198" s="63"/>
      <c r="G11198" s="62"/>
      <c r="I11198" s="61"/>
      <c r="K11198" s="62"/>
      <c r="L11198" s="62"/>
      <c r="P11198" s="61"/>
    </row>
    <row r="11199" spans="6:16">
      <c r="F11199" s="63"/>
      <c r="G11199" s="62"/>
      <c r="I11199" s="61"/>
      <c r="K11199" s="62"/>
      <c r="L11199" s="62"/>
      <c r="P11199" s="61"/>
    </row>
    <row r="11200" spans="6:16">
      <c r="F11200" s="63"/>
      <c r="G11200" s="62"/>
      <c r="I11200" s="61"/>
      <c r="K11200" s="62"/>
      <c r="L11200" s="62"/>
      <c r="P11200" s="61"/>
    </row>
    <row r="11201" spans="6:16">
      <c r="F11201" s="63"/>
      <c r="G11201" s="62"/>
      <c r="I11201" s="61"/>
      <c r="K11201" s="62"/>
      <c r="L11201" s="62"/>
      <c r="P11201" s="61"/>
    </row>
    <row r="11202" spans="6:16">
      <c r="F11202" s="63"/>
      <c r="G11202" s="62"/>
      <c r="I11202" s="61"/>
      <c r="K11202" s="62"/>
      <c r="L11202" s="62"/>
      <c r="P11202" s="61"/>
    </row>
    <row r="11203" spans="6:16">
      <c r="F11203" s="63"/>
      <c r="G11203" s="62"/>
      <c r="I11203" s="61"/>
      <c r="K11203" s="62"/>
      <c r="L11203" s="62"/>
      <c r="P11203" s="61"/>
    </row>
    <row r="11204" spans="6:16">
      <c r="F11204" s="63"/>
      <c r="G11204" s="62"/>
      <c r="I11204" s="61"/>
      <c r="K11204" s="62"/>
      <c r="L11204" s="62"/>
      <c r="P11204" s="61"/>
    </row>
    <row r="11205" spans="6:16">
      <c r="F11205" s="63"/>
      <c r="G11205" s="62"/>
      <c r="I11205" s="61"/>
      <c r="K11205" s="62"/>
      <c r="L11205" s="62"/>
      <c r="P11205" s="61"/>
    </row>
    <row r="11206" spans="6:16">
      <c r="F11206" s="63"/>
      <c r="G11206" s="62"/>
      <c r="I11206" s="61"/>
      <c r="K11206" s="62"/>
      <c r="L11206" s="62"/>
      <c r="P11206" s="61"/>
    </row>
    <row r="11207" spans="6:16">
      <c r="F11207" s="63"/>
      <c r="G11207" s="62"/>
      <c r="I11207" s="61"/>
      <c r="K11207" s="62"/>
      <c r="L11207" s="62"/>
      <c r="P11207" s="61"/>
    </row>
    <row r="11208" spans="6:16">
      <c r="F11208" s="63"/>
      <c r="G11208" s="62"/>
      <c r="I11208" s="61"/>
      <c r="K11208" s="62"/>
      <c r="L11208" s="62"/>
      <c r="P11208" s="61"/>
    </row>
    <row r="11209" spans="6:16">
      <c r="F11209" s="63"/>
      <c r="G11209" s="62"/>
      <c r="I11209" s="61"/>
      <c r="K11209" s="62"/>
      <c r="L11209" s="62"/>
      <c r="P11209" s="61"/>
    </row>
    <row r="11210" spans="6:16">
      <c r="F11210" s="63"/>
      <c r="G11210" s="62"/>
      <c r="I11210" s="61"/>
      <c r="K11210" s="62"/>
      <c r="L11210" s="62"/>
      <c r="P11210" s="61"/>
    </row>
    <row r="11211" spans="6:16">
      <c r="F11211" s="63"/>
      <c r="G11211" s="62"/>
      <c r="I11211" s="61"/>
      <c r="K11211" s="62"/>
      <c r="L11211" s="62"/>
      <c r="P11211" s="61"/>
    </row>
    <row r="11212" spans="6:16">
      <c r="F11212" s="63"/>
      <c r="G11212" s="62"/>
      <c r="I11212" s="61"/>
      <c r="K11212" s="62"/>
      <c r="L11212" s="62"/>
      <c r="P11212" s="61"/>
    </row>
    <row r="11213" spans="6:16">
      <c r="F11213" s="63"/>
      <c r="G11213" s="62"/>
      <c r="I11213" s="61"/>
      <c r="K11213" s="62"/>
      <c r="L11213" s="62"/>
      <c r="P11213" s="61"/>
    </row>
    <row r="11214" spans="6:16">
      <c r="F11214" s="63"/>
      <c r="G11214" s="62"/>
      <c r="I11214" s="61"/>
      <c r="K11214" s="62"/>
      <c r="L11214" s="62"/>
      <c r="P11214" s="61"/>
    </row>
    <row r="11215" spans="6:16">
      <c r="F11215" s="63"/>
      <c r="G11215" s="62"/>
      <c r="I11215" s="61"/>
      <c r="K11215" s="62"/>
      <c r="L11215" s="62"/>
      <c r="P11215" s="61"/>
    </row>
    <row r="11216" spans="6:16">
      <c r="F11216" s="63"/>
      <c r="G11216" s="62"/>
      <c r="I11216" s="61"/>
      <c r="K11216" s="62"/>
      <c r="L11216" s="62"/>
      <c r="P11216" s="61"/>
    </row>
    <row r="11217" spans="6:16">
      <c r="F11217" s="63"/>
      <c r="G11217" s="62"/>
      <c r="I11217" s="61"/>
      <c r="K11217" s="62"/>
      <c r="L11217" s="62"/>
      <c r="P11217" s="61"/>
    </row>
    <row r="11218" spans="6:16">
      <c r="F11218" s="63"/>
      <c r="G11218" s="62"/>
      <c r="I11218" s="61"/>
      <c r="K11218" s="62"/>
      <c r="L11218" s="62"/>
      <c r="P11218" s="61"/>
    </row>
    <row r="11219" spans="6:16">
      <c r="F11219" s="63"/>
      <c r="G11219" s="62"/>
      <c r="I11219" s="61"/>
      <c r="K11219" s="62"/>
      <c r="L11219" s="62"/>
      <c r="P11219" s="61"/>
    </row>
    <row r="11220" spans="6:16">
      <c r="F11220" s="63"/>
      <c r="G11220" s="62"/>
      <c r="I11220" s="61"/>
      <c r="K11220" s="62"/>
      <c r="L11220" s="62"/>
      <c r="P11220" s="61"/>
    </row>
    <row r="11221" spans="6:16">
      <c r="F11221" s="63"/>
      <c r="G11221" s="62"/>
      <c r="I11221" s="61"/>
      <c r="K11221" s="62"/>
      <c r="L11221" s="62"/>
      <c r="P11221" s="61"/>
    </row>
    <row r="11222" spans="6:16">
      <c r="F11222" s="63"/>
      <c r="G11222" s="62"/>
      <c r="I11222" s="61"/>
      <c r="K11222" s="62"/>
      <c r="L11222" s="62"/>
      <c r="P11222" s="61"/>
    </row>
    <row r="11223" spans="6:16">
      <c r="F11223" s="63"/>
      <c r="G11223" s="62"/>
      <c r="I11223" s="61"/>
      <c r="K11223" s="62"/>
      <c r="L11223" s="62"/>
      <c r="P11223" s="61"/>
    </row>
    <row r="11224" spans="6:16">
      <c r="F11224" s="63"/>
      <c r="G11224" s="62"/>
      <c r="I11224" s="61"/>
      <c r="K11224" s="62"/>
      <c r="L11224" s="62"/>
      <c r="P11224" s="61"/>
    </row>
    <row r="11225" spans="6:16">
      <c r="F11225" s="63"/>
      <c r="G11225" s="62"/>
      <c r="I11225" s="61"/>
      <c r="K11225" s="62"/>
      <c r="L11225" s="62"/>
      <c r="P11225" s="61"/>
    </row>
    <row r="11226" spans="6:16">
      <c r="F11226" s="63"/>
      <c r="G11226" s="62"/>
      <c r="I11226" s="61"/>
      <c r="K11226" s="62"/>
      <c r="L11226" s="62"/>
      <c r="P11226" s="61"/>
    </row>
    <row r="11227" spans="6:16">
      <c r="F11227" s="63"/>
      <c r="G11227" s="62"/>
      <c r="I11227" s="61"/>
      <c r="K11227" s="62"/>
      <c r="L11227" s="62"/>
      <c r="P11227" s="61"/>
    </row>
    <row r="11228" spans="6:16">
      <c r="F11228" s="63"/>
      <c r="G11228" s="62"/>
      <c r="I11228" s="61"/>
      <c r="K11228" s="62"/>
      <c r="L11228" s="62"/>
      <c r="P11228" s="61"/>
    </row>
    <row r="11229" spans="6:16">
      <c r="F11229" s="63"/>
      <c r="G11229" s="62"/>
      <c r="I11229" s="61"/>
      <c r="K11229" s="62"/>
      <c r="L11229" s="62"/>
      <c r="P11229" s="61"/>
    </row>
    <row r="11230" spans="6:16">
      <c r="F11230" s="63"/>
      <c r="G11230" s="62"/>
      <c r="I11230" s="61"/>
      <c r="K11230" s="62"/>
      <c r="L11230" s="62"/>
      <c r="P11230" s="61"/>
    </row>
    <row r="11231" spans="6:16">
      <c r="F11231" s="63"/>
      <c r="G11231" s="62"/>
      <c r="I11231" s="61"/>
      <c r="K11231" s="62"/>
      <c r="L11231" s="62"/>
      <c r="P11231" s="61"/>
    </row>
    <row r="11232" spans="6:16">
      <c r="F11232" s="63"/>
      <c r="G11232" s="62"/>
      <c r="I11232" s="61"/>
      <c r="K11232" s="62"/>
      <c r="L11232" s="62"/>
      <c r="P11232" s="61"/>
    </row>
    <row r="11233" spans="6:16">
      <c r="F11233" s="63"/>
      <c r="G11233" s="62"/>
      <c r="I11233" s="61"/>
      <c r="K11233" s="62"/>
      <c r="L11233" s="62"/>
      <c r="P11233" s="61"/>
    </row>
    <row r="11234" spans="6:16">
      <c r="F11234" s="63"/>
      <c r="G11234" s="62"/>
      <c r="I11234" s="61"/>
      <c r="K11234" s="62"/>
      <c r="L11234" s="62"/>
      <c r="P11234" s="61"/>
    </row>
    <row r="11235" spans="6:16">
      <c r="F11235" s="63"/>
      <c r="G11235" s="62"/>
      <c r="I11235" s="61"/>
      <c r="K11235" s="62"/>
      <c r="L11235" s="62"/>
      <c r="P11235" s="61"/>
    </row>
    <row r="11236" spans="6:16">
      <c r="F11236" s="63"/>
      <c r="G11236" s="62"/>
      <c r="I11236" s="61"/>
      <c r="K11236" s="62"/>
      <c r="L11236" s="62"/>
      <c r="P11236" s="61"/>
    </row>
    <row r="11237" spans="6:16">
      <c r="F11237" s="63"/>
      <c r="G11237" s="62"/>
      <c r="I11237" s="61"/>
      <c r="K11237" s="62"/>
      <c r="L11237" s="62"/>
      <c r="P11237" s="61"/>
    </row>
    <row r="11238" spans="6:16">
      <c r="F11238" s="63"/>
      <c r="G11238" s="62"/>
      <c r="I11238" s="61"/>
      <c r="K11238" s="62"/>
      <c r="L11238" s="62"/>
      <c r="P11238" s="61"/>
    </row>
    <row r="11239" spans="6:16">
      <c r="F11239" s="63"/>
      <c r="G11239" s="62"/>
      <c r="I11239" s="61"/>
      <c r="K11239" s="62"/>
      <c r="L11239" s="62"/>
      <c r="P11239" s="61"/>
    </row>
    <row r="11240" spans="6:16">
      <c r="F11240" s="63"/>
      <c r="G11240" s="62"/>
      <c r="I11240" s="61"/>
      <c r="K11240" s="62"/>
      <c r="L11240" s="62"/>
      <c r="P11240" s="61"/>
    </row>
    <row r="11241" spans="6:16">
      <c r="F11241" s="63"/>
      <c r="G11241" s="62"/>
      <c r="I11241" s="61"/>
      <c r="K11241" s="62"/>
      <c r="L11241" s="62"/>
      <c r="P11241" s="61"/>
    </row>
    <row r="11242" spans="6:16">
      <c r="F11242" s="63"/>
      <c r="G11242" s="62"/>
      <c r="I11242" s="61"/>
      <c r="K11242" s="62"/>
      <c r="L11242" s="62"/>
      <c r="P11242" s="61"/>
    </row>
    <row r="11243" spans="6:16">
      <c r="F11243" s="63"/>
      <c r="G11243" s="62"/>
      <c r="I11243" s="61"/>
      <c r="K11243" s="62"/>
      <c r="L11243" s="62"/>
      <c r="P11243" s="61"/>
    </row>
    <row r="11244" spans="6:16">
      <c r="F11244" s="63"/>
      <c r="G11244" s="62"/>
      <c r="I11244" s="61"/>
      <c r="K11244" s="62"/>
      <c r="L11244" s="62"/>
      <c r="P11244" s="61"/>
    </row>
    <row r="11245" spans="6:16">
      <c r="F11245" s="63"/>
      <c r="G11245" s="62"/>
      <c r="I11245" s="61"/>
      <c r="K11245" s="62"/>
      <c r="L11245" s="62"/>
      <c r="P11245" s="61"/>
    </row>
    <row r="11246" spans="6:16">
      <c r="F11246" s="63"/>
      <c r="G11246" s="62"/>
      <c r="I11246" s="61"/>
      <c r="K11246" s="62"/>
      <c r="L11246" s="62"/>
      <c r="P11246" s="61"/>
    </row>
    <row r="11247" spans="6:16">
      <c r="F11247" s="63"/>
      <c r="G11247" s="62"/>
      <c r="I11247" s="61"/>
      <c r="K11247" s="62"/>
      <c r="L11247" s="62"/>
      <c r="P11247" s="61"/>
    </row>
    <row r="11248" spans="6:16">
      <c r="F11248" s="63"/>
      <c r="G11248" s="62"/>
      <c r="I11248" s="61"/>
      <c r="K11248" s="62"/>
      <c r="L11248" s="62"/>
      <c r="P11248" s="61"/>
    </row>
    <row r="11249" spans="6:16">
      <c r="F11249" s="63"/>
      <c r="G11249" s="62"/>
      <c r="I11249" s="61"/>
      <c r="K11249" s="62"/>
      <c r="L11249" s="62"/>
      <c r="P11249" s="61"/>
    </row>
    <row r="11250" spans="6:16">
      <c r="F11250" s="63"/>
      <c r="G11250" s="62"/>
      <c r="I11250" s="61"/>
      <c r="K11250" s="62"/>
      <c r="L11250" s="62"/>
      <c r="P11250" s="61"/>
    </row>
    <row r="11251" spans="6:16">
      <c r="F11251" s="63"/>
      <c r="G11251" s="62"/>
      <c r="I11251" s="61"/>
      <c r="K11251" s="62"/>
      <c r="L11251" s="62"/>
      <c r="P11251" s="61"/>
    </row>
    <row r="11252" spans="6:16">
      <c r="F11252" s="63"/>
      <c r="G11252" s="62"/>
      <c r="I11252" s="61"/>
      <c r="K11252" s="62"/>
      <c r="L11252" s="62"/>
      <c r="P11252" s="61"/>
    </row>
    <row r="11253" spans="6:16">
      <c r="F11253" s="63"/>
      <c r="G11253" s="62"/>
      <c r="I11253" s="61"/>
      <c r="K11253" s="62"/>
      <c r="L11253" s="62"/>
      <c r="P11253" s="61"/>
    </row>
    <row r="11254" spans="6:16">
      <c r="F11254" s="63"/>
      <c r="G11254" s="62"/>
      <c r="I11254" s="61"/>
      <c r="K11254" s="62"/>
      <c r="L11254" s="62"/>
      <c r="P11254" s="61"/>
    </row>
    <row r="11255" spans="6:16">
      <c r="F11255" s="63"/>
      <c r="G11255" s="62"/>
      <c r="I11255" s="61"/>
      <c r="K11255" s="62"/>
      <c r="L11255" s="62"/>
      <c r="P11255" s="61"/>
    </row>
    <row r="11256" spans="6:16">
      <c r="F11256" s="63"/>
      <c r="G11256" s="62"/>
      <c r="I11256" s="61"/>
      <c r="K11256" s="62"/>
      <c r="L11256" s="62"/>
      <c r="P11256" s="61"/>
    </row>
    <row r="11257" spans="6:16">
      <c r="F11257" s="63"/>
      <c r="G11257" s="62"/>
      <c r="I11257" s="61"/>
      <c r="K11257" s="62"/>
      <c r="L11257" s="62"/>
      <c r="P11257" s="61"/>
    </row>
    <row r="11258" spans="6:16">
      <c r="F11258" s="63"/>
      <c r="G11258" s="62"/>
      <c r="I11258" s="61"/>
      <c r="K11258" s="62"/>
      <c r="L11258" s="62"/>
      <c r="P11258" s="61"/>
    </row>
    <row r="11259" spans="6:16">
      <c r="F11259" s="63"/>
      <c r="G11259" s="62"/>
      <c r="I11259" s="61"/>
      <c r="K11259" s="62"/>
      <c r="L11259" s="62"/>
      <c r="P11259" s="61"/>
    </row>
    <row r="11260" spans="6:16">
      <c r="F11260" s="63"/>
      <c r="G11260" s="62"/>
      <c r="I11260" s="61"/>
      <c r="K11260" s="62"/>
      <c r="L11260" s="62"/>
      <c r="P11260" s="61"/>
    </row>
    <row r="11261" spans="6:16">
      <c r="F11261" s="63"/>
      <c r="G11261" s="62"/>
      <c r="I11261" s="61"/>
      <c r="K11261" s="62"/>
      <c r="L11261" s="62"/>
      <c r="P11261" s="61"/>
    </row>
    <row r="11262" spans="6:16">
      <c r="F11262" s="63"/>
      <c r="G11262" s="62"/>
      <c r="I11262" s="61"/>
      <c r="K11262" s="62"/>
      <c r="L11262" s="62"/>
      <c r="P11262" s="61"/>
    </row>
    <row r="11263" spans="6:16">
      <c r="F11263" s="63"/>
      <c r="G11263" s="62"/>
      <c r="I11263" s="61"/>
      <c r="K11263" s="62"/>
      <c r="L11263" s="62"/>
      <c r="P11263" s="61"/>
    </row>
    <row r="11264" spans="6:16">
      <c r="F11264" s="63"/>
      <c r="G11264" s="62"/>
      <c r="I11264" s="61"/>
      <c r="K11264" s="62"/>
      <c r="L11264" s="62"/>
      <c r="P11264" s="61"/>
    </row>
    <row r="11265" spans="6:16">
      <c r="F11265" s="63"/>
      <c r="G11265" s="62"/>
      <c r="I11265" s="61"/>
      <c r="K11265" s="62"/>
      <c r="L11265" s="62"/>
      <c r="P11265" s="61"/>
    </row>
    <row r="11266" spans="6:16">
      <c r="F11266" s="63"/>
      <c r="G11266" s="62"/>
      <c r="I11266" s="61"/>
      <c r="K11266" s="62"/>
      <c r="L11266" s="62"/>
      <c r="P11266" s="61"/>
    </row>
    <row r="11267" spans="6:16">
      <c r="F11267" s="63"/>
      <c r="G11267" s="62"/>
      <c r="I11267" s="61"/>
      <c r="K11267" s="62"/>
      <c r="L11267" s="62"/>
      <c r="P11267" s="61"/>
    </row>
    <row r="11268" spans="6:16">
      <c r="F11268" s="63"/>
      <c r="G11268" s="62"/>
      <c r="I11268" s="61"/>
      <c r="K11268" s="62"/>
      <c r="L11268" s="62"/>
      <c r="P11268" s="61"/>
    </row>
    <row r="11269" spans="6:16">
      <c r="F11269" s="63"/>
      <c r="G11269" s="62"/>
      <c r="I11269" s="61"/>
      <c r="K11269" s="62"/>
      <c r="L11269" s="62"/>
      <c r="P11269" s="61"/>
    </row>
    <row r="11270" spans="6:16">
      <c r="F11270" s="63"/>
      <c r="G11270" s="62"/>
      <c r="I11270" s="61"/>
      <c r="K11270" s="62"/>
      <c r="L11270" s="62"/>
      <c r="P11270" s="61"/>
    </row>
    <row r="11271" spans="6:16">
      <c r="F11271" s="63"/>
      <c r="G11271" s="62"/>
      <c r="I11271" s="61"/>
      <c r="K11271" s="62"/>
      <c r="L11271" s="62"/>
      <c r="P11271" s="61"/>
    </row>
    <row r="11272" spans="6:16">
      <c r="F11272" s="63"/>
      <c r="G11272" s="62"/>
      <c r="I11272" s="61"/>
      <c r="K11272" s="62"/>
      <c r="L11272" s="62"/>
      <c r="P11272" s="61"/>
    </row>
    <row r="11273" spans="6:16">
      <c r="F11273" s="63"/>
      <c r="G11273" s="62"/>
      <c r="I11273" s="61"/>
      <c r="K11273" s="62"/>
      <c r="L11273" s="62"/>
      <c r="P11273" s="61"/>
    </row>
    <row r="11274" spans="6:16">
      <c r="F11274" s="63"/>
      <c r="G11274" s="62"/>
      <c r="I11274" s="61"/>
      <c r="K11274" s="62"/>
      <c r="L11274" s="62"/>
      <c r="P11274" s="61"/>
    </row>
    <row r="11275" spans="6:16">
      <c r="F11275" s="63"/>
      <c r="G11275" s="62"/>
      <c r="I11275" s="61"/>
      <c r="K11275" s="62"/>
      <c r="L11275" s="62"/>
      <c r="P11275" s="61"/>
    </row>
    <row r="11276" spans="6:16">
      <c r="F11276" s="63"/>
      <c r="G11276" s="62"/>
      <c r="I11276" s="61"/>
      <c r="K11276" s="62"/>
      <c r="L11276" s="62"/>
      <c r="P11276" s="61"/>
    </row>
    <row r="11277" spans="6:16">
      <c r="F11277" s="63"/>
      <c r="G11277" s="62"/>
      <c r="I11277" s="61"/>
      <c r="K11277" s="62"/>
      <c r="L11277" s="62"/>
      <c r="P11277" s="61"/>
    </row>
    <row r="11278" spans="6:16">
      <c r="F11278" s="63"/>
      <c r="G11278" s="62"/>
      <c r="I11278" s="61"/>
      <c r="K11278" s="62"/>
      <c r="L11278" s="62"/>
      <c r="P11278" s="61"/>
    </row>
    <row r="11279" spans="6:16">
      <c r="F11279" s="63"/>
      <c r="G11279" s="62"/>
      <c r="I11279" s="61"/>
      <c r="K11279" s="62"/>
      <c r="L11279" s="62"/>
      <c r="P11279" s="61"/>
    </row>
    <row r="11280" spans="6:16">
      <c r="F11280" s="63"/>
      <c r="G11280" s="62"/>
      <c r="I11280" s="61"/>
      <c r="K11280" s="62"/>
      <c r="L11280" s="62"/>
      <c r="P11280" s="61"/>
    </row>
    <row r="11281" spans="6:16">
      <c r="F11281" s="63"/>
      <c r="G11281" s="62"/>
      <c r="I11281" s="61"/>
      <c r="K11281" s="62"/>
      <c r="L11281" s="62"/>
      <c r="P11281" s="61"/>
    </row>
    <row r="11282" spans="6:16">
      <c r="F11282" s="63"/>
      <c r="G11282" s="62"/>
      <c r="I11282" s="61"/>
      <c r="K11282" s="62"/>
      <c r="L11282" s="62"/>
      <c r="P11282" s="61"/>
    </row>
    <row r="11283" spans="6:16">
      <c r="F11283" s="63"/>
      <c r="G11283" s="62"/>
      <c r="I11283" s="61"/>
      <c r="K11283" s="62"/>
      <c r="L11283" s="62"/>
      <c r="P11283" s="61"/>
    </row>
    <row r="11284" spans="6:16">
      <c r="F11284" s="63"/>
      <c r="G11284" s="62"/>
      <c r="I11284" s="61"/>
      <c r="K11284" s="62"/>
      <c r="L11284" s="62"/>
      <c r="P11284" s="61"/>
    </row>
    <row r="11285" spans="6:16">
      <c r="F11285" s="63"/>
      <c r="G11285" s="62"/>
      <c r="I11285" s="61"/>
      <c r="K11285" s="62"/>
      <c r="L11285" s="62"/>
      <c r="P11285" s="61"/>
    </row>
    <row r="11286" spans="6:16">
      <c r="F11286" s="63"/>
      <c r="G11286" s="62"/>
      <c r="I11286" s="61"/>
      <c r="K11286" s="62"/>
      <c r="L11286" s="62"/>
      <c r="P11286" s="61"/>
    </row>
    <row r="11287" spans="6:16">
      <c r="F11287" s="63"/>
      <c r="G11287" s="62"/>
      <c r="I11287" s="61"/>
      <c r="K11287" s="62"/>
      <c r="L11287" s="62"/>
      <c r="P11287" s="61"/>
    </row>
    <row r="11288" spans="6:16">
      <c r="F11288" s="63"/>
      <c r="G11288" s="62"/>
      <c r="I11288" s="61"/>
      <c r="K11288" s="62"/>
      <c r="L11288" s="62"/>
      <c r="P11288" s="61"/>
    </row>
    <row r="11289" spans="6:16">
      <c r="F11289" s="63"/>
      <c r="G11289" s="62"/>
      <c r="I11289" s="61"/>
      <c r="K11289" s="62"/>
      <c r="L11289" s="62"/>
      <c r="P11289" s="61"/>
    </row>
    <row r="11290" spans="6:16">
      <c r="F11290" s="63"/>
      <c r="G11290" s="62"/>
      <c r="I11290" s="61"/>
      <c r="K11290" s="62"/>
      <c r="L11290" s="62"/>
      <c r="P11290" s="61"/>
    </row>
    <row r="11291" spans="6:16">
      <c r="F11291" s="63"/>
      <c r="G11291" s="62"/>
      <c r="I11291" s="61"/>
      <c r="K11291" s="62"/>
      <c r="L11291" s="62"/>
      <c r="P11291" s="61"/>
    </row>
    <row r="11292" spans="6:16">
      <c r="F11292" s="63"/>
      <c r="G11292" s="62"/>
      <c r="I11292" s="61"/>
      <c r="K11292" s="62"/>
      <c r="L11292" s="62"/>
      <c r="P11292" s="61"/>
    </row>
    <row r="11293" spans="6:16">
      <c r="F11293" s="63"/>
      <c r="G11293" s="62"/>
      <c r="I11293" s="61"/>
      <c r="K11293" s="62"/>
      <c r="L11293" s="62"/>
      <c r="P11293" s="61"/>
    </row>
    <row r="11294" spans="6:16">
      <c r="F11294" s="63"/>
      <c r="G11294" s="62"/>
      <c r="I11294" s="61"/>
      <c r="K11294" s="62"/>
      <c r="L11294" s="62"/>
      <c r="P11294" s="61"/>
    </row>
    <row r="11295" spans="6:16">
      <c r="F11295" s="63"/>
      <c r="G11295" s="62"/>
      <c r="I11295" s="61"/>
      <c r="K11295" s="62"/>
      <c r="L11295" s="62"/>
      <c r="P11295" s="61"/>
    </row>
    <row r="11296" spans="6:16">
      <c r="F11296" s="63"/>
      <c r="G11296" s="62"/>
      <c r="I11296" s="61"/>
      <c r="K11296" s="62"/>
      <c r="L11296" s="62"/>
      <c r="P11296" s="61"/>
    </row>
    <row r="11297" spans="6:16">
      <c r="F11297" s="63"/>
      <c r="G11297" s="62"/>
      <c r="I11297" s="61"/>
      <c r="K11297" s="62"/>
      <c r="L11297" s="62"/>
      <c r="P11297" s="61"/>
    </row>
    <row r="11298" spans="6:16">
      <c r="F11298" s="63"/>
      <c r="G11298" s="62"/>
      <c r="I11298" s="61"/>
      <c r="K11298" s="62"/>
      <c r="L11298" s="62"/>
      <c r="P11298" s="61"/>
    </row>
    <row r="11299" spans="6:16">
      <c r="F11299" s="63"/>
      <c r="G11299" s="62"/>
      <c r="I11299" s="61"/>
      <c r="K11299" s="62"/>
      <c r="L11299" s="62"/>
      <c r="P11299" s="61"/>
    </row>
    <row r="11300" spans="6:16">
      <c r="F11300" s="63"/>
      <c r="G11300" s="62"/>
      <c r="I11300" s="61"/>
      <c r="K11300" s="62"/>
      <c r="L11300" s="62"/>
      <c r="P11300" s="61"/>
    </row>
    <row r="11301" spans="6:16">
      <c r="F11301" s="63"/>
      <c r="G11301" s="62"/>
      <c r="I11301" s="61"/>
      <c r="K11301" s="62"/>
      <c r="L11301" s="62"/>
      <c r="P11301" s="61"/>
    </row>
    <row r="11302" spans="6:16">
      <c r="F11302" s="63"/>
      <c r="G11302" s="62"/>
      <c r="I11302" s="61"/>
      <c r="K11302" s="62"/>
      <c r="L11302" s="62"/>
      <c r="P11302" s="61"/>
    </row>
    <row r="11303" spans="6:16">
      <c r="F11303" s="63"/>
      <c r="G11303" s="62"/>
      <c r="I11303" s="61"/>
      <c r="K11303" s="62"/>
      <c r="L11303" s="62"/>
      <c r="P11303" s="61"/>
    </row>
    <row r="11304" spans="6:16">
      <c r="F11304" s="63"/>
      <c r="G11304" s="62"/>
      <c r="I11304" s="61"/>
      <c r="K11304" s="62"/>
      <c r="L11304" s="62"/>
      <c r="P11304" s="61"/>
    </row>
    <row r="11305" spans="6:16">
      <c r="F11305" s="63"/>
      <c r="G11305" s="62"/>
      <c r="I11305" s="61"/>
      <c r="K11305" s="62"/>
      <c r="L11305" s="62"/>
      <c r="P11305" s="61"/>
    </row>
    <row r="11306" spans="6:16">
      <c r="F11306" s="63"/>
      <c r="G11306" s="62"/>
      <c r="I11306" s="61"/>
      <c r="K11306" s="62"/>
      <c r="L11306" s="62"/>
      <c r="P11306" s="61"/>
    </row>
    <row r="11307" spans="6:16">
      <c r="F11307" s="63"/>
      <c r="G11307" s="62"/>
      <c r="I11307" s="61"/>
      <c r="K11307" s="62"/>
      <c r="L11307" s="62"/>
      <c r="P11307" s="61"/>
    </row>
    <row r="11308" spans="6:16">
      <c r="F11308" s="63"/>
      <c r="G11308" s="62"/>
      <c r="I11308" s="61"/>
      <c r="K11308" s="62"/>
      <c r="L11308" s="62"/>
      <c r="P11308" s="61"/>
    </row>
    <row r="11309" spans="6:16">
      <c r="F11309" s="63"/>
      <c r="G11309" s="62"/>
      <c r="I11309" s="61"/>
      <c r="K11309" s="62"/>
      <c r="L11309" s="62"/>
      <c r="P11309" s="61"/>
    </row>
    <row r="11310" spans="6:16">
      <c r="F11310" s="63"/>
      <c r="G11310" s="62"/>
      <c r="I11310" s="61"/>
      <c r="K11310" s="62"/>
      <c r="L11310" s="62"/>
      <c r="P11310" s="61"/>
    </row>
    <row r="11311" spans="6:16">
      <c r="F11311" s="63"/>
      <c r="G11311" s="62"/>
      <c r="I11311" s="61"/>
      <c r="K11311" s="62"/>
      <c r="L11311" s="62"/>
      <c r="P11311" s="61"/>
    </row>
    <row r="11312" spans="6:16">
      <c r="F11312" s="63"/>
      <c r="G11312" s="62"/>
      <c r="I11312" s="61"/>
      <c r="K11312" s="62"/>
      <c r="L11312" s="62"/>
      <c r="P11312" s="61"/>
    </row>
    <row r="11313" spans="6:16">
      <c r="F11313" s="63"/>
      <c r="G11313" s="62"/>
      <c r="I11313" s="61"/>
      <c r="K11313" s="62"/>
      <c r="L11313" s="62"/>
      <c r="P11313" s="61"/>
    </row>
    <row r="11314" spans="6:16">
      <c r="F11314" s="63"/>
      <c r="G11314" s="62"/>
      <c r="I11314" s="61"/>
      <c r="K11314" s="62"/>
      <c r="L11314" s="62"/>
      <c r="P11314" s="61"/>
    </row>
    <row r="11315" spans="6:16">
      <c r="F11315" s="63"/>
      <c r="G11315" s="62"/>
      <c r="I11315" s="61"/>
      <c r="K11315" s="62"/>
      <c r="L11315" s="62"/>
      <c r="P11315" s="61"/>
    </row>
    <row r="11316" spans="6:16">
      <c r="F11316" s="63"/>
      <c r="G11316" s="62"/>
      <c r="I11316" s="61"/>
      <c r="K11316" s="62"/>
      <c r="L11316" s="62"/>
      <c r="P11316" s="61"/>
    </row>
    <row r="11317" spans="6:16">
      <c r="F11317" s="63"/>
      <c r="G11317" s="62"/>
      <c r="I11317" s="61"/>
      <c r="K11317" s="62"/>
      <c r="L11317" s="62"/>
      <c r="P11317" s="61"/>
    </row>
    <row r="11318" spans="6:16">
      <c r="F11318" s="63"/>
      <c r="G11318" s="62"/>
      <c r="I11318" s="61"/>
      <c r="K11318" s="62"/>
      <c r="L11318" s="62"/>
      <c r="P11318" s="61"/>
    </row>
    <row r="11319" spans="6:16">
      <c r="F11319" s="63"/>
      <c r="G11319" s="62"/>
      <c r="I11319" s="61"/>
      <c r="K11319" s="62"/>
      <c r="L11319" s="62"/>
      <c r="P11319" s="61"/>
    </row>
    <row r="11320" spans="6:16">
      <c r="F11320" s="63"/>
      <c r="G11320" s="62"/>
      <c r="I11320" s="61"/>
      <c r="K11320" s="62"/>
      <c r="L11320" s="62"/>
      <c r="P11320" s="61"/>
    </row>
    <row r="11321" spans="6:16">
      <c r="F11321" s="63"/>
      <c r="G11321" s="62"/>
      <c r="I11321" s="61"/>
      <c r="K11321" s="62"/>
      <c r="L11321" s="62"/>
      <c r="P11321" s="61"/>
    </row>
    <row r="11322" spans="6:16">
      <c r="F11322" s="63"/>
      <c r="G11322" s="62"/>
      <c r="I11322" s="61"/>
      <c r="K11322" s="62"/>
      <c r="L11322" s="62"/>
      <c r="P11322" s="61"/>
    </row>
    <row r="11323" spans="6:16">
      <c r="F11323" s="63"/>
      <c r="G11323" s="62"/>
      <c r="I11323" s="61"/>
      <c r="K11323" s="62"/>
      <c r="L11323" s="62"/>
      <c r="P11323" s="61"/>
    </row>
    <row r="11324" spans="6:16">
      <c r="F11324" s="63"/>
      <c r="G11324" s="62"/>
      <c r="I11324" s="61"/>
      <c r="K11324" s="62"/>
      <c r="L11324" s="62"/>
      <c r="P11324" s="61"/>
    </row>
    <row r="11325" spans="6:16">
      <c r="F11325" s="63"/>
      <c r="G11325" s="62"/>
      <c r="I11325" s="61"/>
      <c r="K11325" s="62"/>
      <c r="L11325" s="62"/>
      <c r="P11325" s="61"/>
    </row>
    <row r="11326" spans="6:16">
      <c r="F11326" s="63"/>
      <c r="G11326" s="62"/>
      <c r="I11326" s="61"/>
      <c r="K11326" s="62"/>
      <c r="L11326" s="62"/>
      <c r="P11326" s="61"/>
    </row>
    <row r="11327" spans="6:16">
      <c r="F11327" s="63"/>
      <c r="G11327" s="62"/>
      <c r="I11327" s="61"/>
      <c r="K11327" s="62"/>
      <c r="L11327" s="62"/>
      <c r="P11327" s="61"/>
    </row>
    <row r="11328" spans="6:16">
      <c r="F11328" s="63"/>
      <c r="G11328" s="62"/>
      <c r="I11328" s="61"/>
      <c r="K11328" s="62"/>
      <c r="L11328" s="62"/>
      <c r="P11328" s="61"/>
    </row>
    <row r="11329" spans="6:16">
      <c r="F11329" s="63"/>
      <c r="G11329" s="62"/>
      <c r="I11329" s="61"/>
      <c r="K11329" s="62"/>
      <c r="L11329" s="62"/>
      <c r="P11329" s="61"/>
    </row>
    <row r="11330" spans="6:16">
      <c r="F11330" s="63"/>
      <c r="G11330" s="62"/>
      <c r="I11330" s="61"/>
      <c r="K11330" s="62"/>
      <c r="L11330" s="62"/>
      <c r="P11330" s="61"/>
    </row>
    <row r="11331" spans="6:16">
      <c r="F11331" s="63"/>
      <c r="G11331" s="62"/>
      <c r="I11331" s="61"/>
      <c r="K11331" s="62"/>
      <c r="L11331" s="62"/>
      <c r="P11331" s="61"/>
    </row>
    <row r="11332" spans="6:16">
      <c r="F11332" s="63"/>
      <c r="G11332" s="62"/>
      <c r="I11332" s="61"/>
      <c r="K11332" s="62"/>
      <c r="L11332" s="62"/>
      <c r="P11332" s="61"/>
    </row>
    <row r="11333" spans="6:16">
      <c r="F11333" s="63"/>
      <c r="G11333" s="62"/>
      <c r="I11333" s="61"/>
      <c r="K11333" s="62"/>
      <c r="L11333" s="62"/>
      <c r="P11333" s="61"/>
    </row>
    <row r="11334" spans="6:16">
      <c r="F11334" s="63"/>
      <c r="G11334" s="62"/>
      <c r="I11334" s="61"/>
      <c r="K11334" s="62"/>
      <c r="L11334" s="62"/>
      <c r="P11334" s="61"/>
    </row>
    <row r="11335" spans="6:16">
      <c r="F11335" s="63"/>
      <c r="G11335" s="62"/>
      <c r="I11335" s="61"/>
      <c r="K11335" s="62"/>
      <c r="L11335" s="62"/>
      <c r="P11335" s="61"/>
    </row>
    <row r="11336" spans="6:16">
      <c r="F11336" s="63"/>
      <c r="G11336" s="62"/>
      <c r="I11336" s="61"/>
      <c r="K11336" s="62"/>
      <c r="L11336" s="62"/>
      <c r="P11336" s="61"/>
    </row>
    <row r="11337" spans="6:16">
      <c r="F11337" s="63"/>
      <c r="G11337" s="62"/>
      <c r="I11337" s="61"/>
      <c r="K11337" s="62"/>
      <c r="L11337" s="62"/>
      <c r="P11337" s="61"/>
    </row>
    <row r="11338" spans="6:16">
      <c r="F11338" s="63"/>
      <c r="G11338" s="62"/>
      <c r="I11338" s="61"/>
      <c r="K11338" s="62"/>
      <c r="L11338" s="62"/>
      <c r="P11338" s="61"/>
    </row>
    <row r="11339" spans="6:16">
      <c r="F11339" s="63"/>
      <c r="G11339" s="62"/>
      <c r="I11339" s="61"/>
      <c r="K11339" s="62"/>
      <c r="L11339" s="62"/>
      <c r="P11339" s="61"/>
    </row>
    <row r="11340" spans="6:16">
      <c r="F11340" s="63"/>
      <c r="G11340" s="62"/>
      <c r="I11340" s="61"/>
      <c r="K11340" s="62"/>
      <c r="L11340" s="62"/>
      <c r="P11340" s="61"/>
    </row>
    <row r="11341" spans="6:16">
      <c r="F11341" s="63"/>
      <c r="G11341" s="62"/>
      <c r="I11341" s="61"/>
      <c r="K11341" s="62"/>
      <c r="L11341" s="62"/>
      <c r="P11341" s="61"/>
    </row>
    <row r="11342" spans="6:16">
      <c r="F11342" s="63"/>
      <c r="G11342" s="62"/>
      <c r="I11342" s="61"/>
      <c r="K11342" s="62"/>
      <c r="L11342" s="62"/>
      <c r="P11342" s="61"/>
    </row>
    <row r="11343" spans="6:16">
      <c r="F11343" s="63"/>
      <c r="G11343" s="62"/>
      <c r="I11343" s="61"/>
      <c r="K11343" s="62"/>
      <c r="L11343" s="62"/>
      <c r="P11343" s="61"/>
    </row>
    <row r="11344" spans="6:16">
      <c r="F11344" s="63"/>
      <c r="G11344" s="62"/>
      <c r="I11344" s="61"/>
      <c r="K11344" s="62"/>
      <c r="L11344" s="62"/>
      <c r="P11344" s="61"/>
    </row>
    <row r="11345" spans="6:16">
      <c r="F11345" s="63"/>
      <c r="G11345" s="62"/>
      <c r="I11345" s="61"/>
      <c r="K11345" s="62"/>
      <c r="L11345" s="62"/>
      <c r="P11345" s="61"/>
    </row>
    <row r="11346" spans="6:16">
      <c r="F11346" s="63"/>
      <c r="G11346" s="62"/>
      <c r="I11346" s="61"/>
      <c r="K11346" s="62"/>
      <c r="L11346" s="62"/>
      <c r="P11346" s="61"/>
    </row>
    <row r="11347" spans="6:16">
      <c r="F11347" s="63"/>
      <c r="G11347" s="62"/>
      <c r="I11347" s="61"/>
      <c r="K11347" s="62"/>
      <c r="L11347" s="62"/>
      <c r="P11347" s="61"/>
    </row>
    <row r="11348" spans="6:16">
      <c r="F11348" s="63"/>
      <c r="G11348" s="62"/>
      <c r="I11348" s="61"/>
      <c r="K11348" s="62"/>
      <c r="L11348" s="62"/>
      <c r="P11348" s="61"/>
    </row>
    <row r="11349" spans="6:16">
      <c r="F11349" s="63"/>
      <c r="G11349" s="62"/>
      <c r="I11349" s="61"/>
      <c r="K11349" s="62"/>
      <c r="L11349" s="62"/>
      <c r="P11349" s="61"/>
    </row>
    <row r="11350" spans="6:16">
      <c r="F11350" s="63"/>
      <c r="G11350" s="62"/>
      <c r="I11350" s="61"/>
      <c r="K11350" s="62"/>
      <c r="L11350" s="62"/>
      <c r="P11350" s="61"/>
    </row>
    <row r="11351" spans="6:16">
      <c r="F11351" s="63"/>
      <c r="G11351" s="62"/>
      <c r="I11351" s="61"/>
      <c r="K11351" s="62"/>
      <c r="L11351" s="62"/>
      <c r="P11351" s="61"/>
    </row>
    <row r="11352" spans="6:16">
      <c r="F11352" s="63"/>
      <c r="G11352" s="62"/>
      <c r="I11352" s="61"/>
      <c r="K11352" s="62"/>
      <c r="L11352" s="62"/>
      <c r="P11352" s="61"/>
    </row>
    <row r="11353" spans="6:16">
      <c r="F11353" s="63"/>
      <c r="G11353" s="62"/>
      <c r="I11353" s="61"/>
      <c r="K11353" s="62"/>
      <c r="L11353" s="62"/>
      <c r="P11353" s="61"/>
    </row>
    <row r="11354" spans="6:16">
      <c r="F11354" s="63"/>
      <c r="G11354" s="62"/>
      <c r="I11354" s="61"/>
      <c r="K11354" s="62"/>
      <c r="L11354" s="62"/>
      <c r="P11354" s="61"/>
    </row>
    <row r="11355" spans="6:16">
      <c r="F11355" s="63"/>
      <c r="G11355" s="62"/>
      <c r="I11355" s="61"/>
      <c r="K11355" s="62"/>
      <c r="L11355" s="62"/>
      <c r="P11355" s="61"/>
    </row>
    <row r="11356" spans="6:16">
      <c r="F11356" s="63"/>
      <c r="G11356" s="62"/>
      <c r="I11356" s="61"/>
      <c r="K11356" s="62"/>
      <c r="L11356" s="62"/>
      <c r="P11356" s="61"/>
    </row>
    <row r="11357" spans="6:16">
      <c r="F11357" s="63"/>
      <c r="G11357" s="62"/>
      <c r="I11357" s="61"/>
      <c r="K11357" s="62"/>
      <c r="L11357" s="62"/>
      <c r="P11357" s="61"/>
    </row>
    <row r="11358" spans="6:16">
      <c r="F11358" s="63"/>
      <c r="G11358" s="62"/>
      <c r="I11358" s="61"/>
      <c r="K11358" s="62"/>
      <c r="L11358" s="62"/>
      <c r="P11358" s="61"/>
    </row>
    <row r="11359" spans="6:16">
      <c r="F11359" s="63"/>
      <c r="G11359" s="62"/>
      <c r="I11359" s="61"/>
      <c r="K11359" s="62"/>
      <c r="L11359" s="62"/>
      <c r="P11359" s="61"/>
    </row>
    <row r="11360" spans="6:16">
      <c r="F11360" s="63"/>
      <c r="G11360" s="62"/>
      <c r="I11360" s="61"/>
      <c r="K11360" s="62"/>
      <c r="L11360" s="62"/>
      <c r="P11360" s="61"/>
    </row>
    <row r="11361" spans="6:16">
      <c r="F11361" s="63"/>
      <c r="G11361" s="62"/>
      <c r="I11361" s="61"/>
      <c r="K11361" s="62"/>
      <c r="L11361" s="62"/>
      <c r="P11361" s="61"/>
    </row>
    <row r="11362" spans="6:16">
      <c r="F11362" s="63"/>
      <c r="G11362" s="62"/>
      <c r="I11362" s="61"/>
      <c r="K11362" s="62"/>
      <c r="L11362" s="62"/>
      <c r="P11362" s="61"/>
    </row>
    <row r="11363" spans="6:16">
      <c r="F11363" s="63"/>
      <c r="G11363" s="62"/>
      <c r="I11363" s="61"/>
      <c r="K11363" s="62"/>
      <c r="L11363" s="62"/>
      <c r="P11363" s="61"/>
    </row>
    <row r="11364" spans="6:16">
      <c r="F11364" s="63"/>
      <c r="G11364" s="62"/>
      <c r="I11364" s="61"/>
      <c r="K11364" s="62"/>
      <c r="L11364" s="62"/>
      <c r="P11364" s="61"/>
    </row>
    <row r="11365" spans="6:16">
      <c r="F11365" s="63"/>
      <c r="G11365" s="62"/>
      <c r="I11365" s="61"/>
      <c r="K11365" s="62"/>
      <c r="L11365" s="62"/>
      <c r="P11365" s="61"/>
    </row>
    <row r="11366" spans="6:16">
      <c r="F11366" s="63"/>
      <c r="G11366" s="62"/>
      <c r="I11366" s="61"/>
      <c r="K11366" s="62"/>
      <c r="L11366" s="62"/>
      <c r="P11366" s="61"/>
    </row>
    <row r="11367" spans="6:16">
      <c r="F11367" s="63"/>
      <c r="G11367" s="62"/>
      <c r="I11367" s="61"/>
      <c r="K11367" s="62"/>
      <c r="L11367" s="62"/>
      <c r="P11367" s="61"/>
    </row>
    <row r="11368" spans="6:16">
      <c r="F11368" s="63"/>
      <c r="G11368" s="62"/>
      <c r="I11368" s="61"/>
      <c r="K11368" s="62"/>
      <c r="L11368" s="62"/>
      <c r="P11368" s="61"/>
    </row>
    <row r="11369" spans="6:16">
      <c r="F11369" s="63"/>
      <c r="G11369" s="62"/>
      <c r="I11369" s="61"/>
      <c r="K11369" s="62"/>
      <c r="L11369" s="62"/>
      <c r="P11369" s="61"/>
    </row>
    <row r="11370" spans="6:16">
      <c r="F11370" s="63"/>
      <c r="G11370" s="62"/>
      <c r="I11370" s="61"/>
      <c r="K11370" s="62"/>
      <c r="L11370" s="62"/>
      <c r="P11370" s="61"/>
    </row>
    <row r="11371" spans="6:16">
      <c r="F11371" s="63"/>
      <c r="G11371" s="62"/>
      <c r="I11371" s="61"/>
      <c r="K11371" s="62"/>
      <c r="L11371" s="62"/>
      <c r="P11371" s="61"/>
    </row>
    <row r="11372" spans="6:16">
      <c r="F11372" s="63"/>
      <c r="G11372" s="62"/>
      <c r="I11372" s="61"/>
      <c r="K11372" s="62"/>
      <c r="L11372" s="62"/>
      <c r="P11372" s="61"/>
    </row>
    <row r="11373" spans="6:16">
      <c r="F11373" s="63"/>
      <c r="G11373" s="62"/>
      <c r="I11373" s="61"/>
      <c r="K11373" s="62"/>
      <c r="L11373" s="62"/>
      <c r="P11373" s="61"/>
    </row>
    <row r="11374" spans="6:16">
      <c r="F11374" s="63"/>
      <c r="G11374" s="62"/>
      <c r="I11374" s="61"/>
      <c r="K11374" s="62"/>
      <c r="L11374" s="62"/>
      <c r="P11374" s="61"/>
    </row>
    <row r="11375" spans="6:16">
      <c r="F11375" s="63"/>
      <c r="G11375" s="62"/>
      <c r="I11375" s="61"/>
      <c r="K11375" s="62"/>
      <c r="L11375" s="62"/>
      <c r="P11375" s="61"/>
    </row>
    <row r="11376" spans="6:16">
      <c r="F11376" s="63"/>
      <c r="G11376" s="62"/>
      <c r="I11376" s="61"/>
      <c r="K11376" s="62"/>
      <c r="L11376" s="62"/>
      <c r="P11376" s="61"/>
    </row>
    <row r="11377" spans="6:16">
      <c r="F11377" s="63"/>
      <c r="G11377" s="62"/>
      <c r="I11377" s="61"/>
      <c r="K11377" s="62"/>
      <c r="L11377" s="62"/>
      <c r="P11377" s="61"/>
    </row>
    <row r="11378" spans="6:16">
      <c r="F11378" s="63"/>
      <c r="G11378" s="62"/>
      <c r="I11378" s="61"/>
      <c r="K11378" s="62"/>
      <c r="L11378" s="62"/>
      <c r="P11378" s="61"/>
    </row>
    <row r="11379" spans="6:16">
      <c r="F11379" s="63"/>
      <c r="G11379" s="62"/>
      <c r="I11379" s="61"/>
      <c r="K11379" s="62"/>
      <c r="L11379" s="62"/>
      <c r="P11379" s="61"/>
    </row>
    <row r="11380" spans="6:16">
      <c r="F11380" s="63"/>
      <c r="G11380" s="62"/>
      <c r="I11380" s="61"/>
      <c r="K11380" s="62"/>
      <c r="L11380" s="62"/>
      <c r="P11380" s="61"/>
    </row>
    <row r="11381" spans="6:16">
      <c r="F11381" s="63"/>
      <c r="G11381" s="62"/>
      <c r="I11381" s="61"/>
      <c r="K11381" s="62"/>
      <c r="L11381" s="62"/>
      <c r="P11381" s="61"/>
    </row>
    <row r="11382" spans="6:16">
      <c r="F11382" s="63"/>
      <c r="G11382" s="62"/>
      <c r="I11382" s="61"/>
      <c r="K11382" s="62"/>
      <c r="L11382" s="62"/>
      <c r="P11382" s="61"/>
    </row>
    <row r="11383" spans="6:16">
      <c r="F11383" s="63"/>
      <c r="G11383" s="62"/>
      <c r="I11383" s="61"/>
      <c r="K11383" s="62"/>
      <c r="L11383" s="62"/>
      <c r="P11383" s="61"/>
    </row>
    <row r="11384" spans="6:16">
      <c r="F11384" s="63"/>
      <c r="G11384" s="62"/>
      <c r="I11384" s="61"/>
      <c r="K11384" s="62"/>
      <c r="L11384" s="62"/>
      <c r="P11384" s="61"/>
    </row>
    <row r="11385" spans="6:16">
      <c r="F11385" s="63"/>
      <c r="G11385" s="62"/>
      <c r="I11385" s="61"/>
      <c r="K11385" s="62"/>
      <c r="L11385" s="62"/>
      <c r="P11385" s="61"/>
    </row>
    <row r="11386" spans="6:16">
      <c r="F11386" s="63"/>
      <c r="G11386" s="62"/>
      <c r="I11386" s="61"/>
      <c r="K11386" s="62"/>
      <c r="L11386" s="62"/>
      <c r="P11386" s="61"/>
    </row>
    <row r="11387" spans="6:16">
      <c r="F11387" s="63"/>
      <c r="G11387" s="62"/>
      <c r="I11387" s="61"/>
      <c r="K11387" s="62"/>
      <c r="L11387" s="62"/>
      <c r="P11387" s="61"/>
    </row>
    <row r="11388" spans="6:16">
      <c r="F11388" s="63"/>
      <c r="G11388" s="62"/>
      <c r="I11388" s="61"/>
      <c r="K11388" s="62"/>
      <c r="L11388" s="62"/>
      <c r="P11388" s="61"/>
    </row>
    <row r="11389" spans="6:16">
      <c r="F11389" s="63"/>
      <c r="G11389" s="62"/>
      <c r="I11389" s="61"/>
      <c r="K11389" s="62"/>
      <c r="L11389" s="62"/>
      <c r="P11389" s="61"/>
    </row>
    <row r="11390" spans="6:16">
      <c r="F11390" s="63"/>
      <c r="G11390" s="62"/>
      <c r="I11390" s="61"/>
      <c r="K11390" s="62"/>
      <c r="L11390" s="62"/>
      <c r="P11390" s="61"/>
    </row>
    <row r="11391" spans="6:16">
      <c r="F11391" s="63"/>
      <c r="G11391" s="62"/>
      <c r="I11391" s="61"/>
      <c r="K11391" s="62"/>
      <c r="L11391" s="62"/>
      <c r="P11391" s="61"/>
    </row>
    <row r="11392" spans="6:16">
      <c r="F11392" s="63"/>
      <c r="G11392" s="62"/>
      <c r="I11392" s="61"/>
      <c r="K11392" s="62"/>
      <c r="L11392" s="62"/>
      <c r="P11392" s="61"/>
    </row>
    <row r="11393" spans="6:16">
      <c r="F11393" s="63"/>
      <c r="G11393" s="62"/>
      <c r="I11393" s="61"/>
      <c r="K11393" s="62"/>
      <c r="L11393" s="62"/>
      <c r="P11393" s="61"/>
    </row>
    <row r="11394" spans="6:16">
      <c r="F11394" s="63"/>
      <c r="G11394" s="62"/>
      <c r="I11394" s="61"/>
      <c r="K11394" s="62"/>
      <c r="L11394" s="62"/>
      <c r="P11394" s="61"/>
    </row>
    <row r="11395" spans="6:16">
      <c r="F11395" s="63"/>
      <c r="G11395" s="62"/>
      <c r="I11395" s="61"/>
      <c r="K11395" s="62"/>
      <c r="L11395" s="62"/>
      <c r="P11395" s="61"/>
    </row>
    <row r="11396" spans="6:16">
      <c r="F11396" s="63"/>
      <c r="G11396" s="62"/>
      <c r="I11396" s="61"/>
      <c r="K11396" s="62"/>
      <c r="L11396" s="62"/>
      <c r="P11396" s="61"/>
    </row>
    <row r="11397" spans="6:16">
      <c r="F11397" s="63"/>
      <c r="G11397" s="62"/>
      <c r="I11397" s="61"/>
      <c r="K11397" s="62"/>
      <c r="L11397" s="62"/>
      <c r="P11397" s="61"/>
    </row>
    <row r="11398" spans="6:16">
      <c r="F11398" s="63"/>
      <c r="G11398" s="62"/>
      <c r="I11398" s="61"/>
      <c r="K11398" s="62"/>
      <c r="L11398" s="62"/>
      <c r="P11398" s="61"/>
    </row>
    <row r="11399" spans="6:16">
      <c r="F11399" s="63"/>
      <c r="G11399" s="62"/>
      <c r="I11399" s="61"/>
      <c r="K11399" s="62"/>
      <c r="L11399" s="62"/>
      <c r="P11399" s="61"/>
    </row>
    <row r="11400" spans="6:16">
      <c r="F11400" s="63"/>
      <c r="G11400" s="62"/>
      <c r="I11400" s="61"/>
      <c r="K11400" s="62"/>
      <c r="L11400" s="62"/>
      <c r="P11400" s="61"/>
    </row>
    <row r="11401" spans="6:16">
      <c r="F11401" s="63"/>
      <c r="G11401" s="62"/>
      <c r="I11401" s="61"/>
      <c r="K11401" s="62"/>
      <c r="L11401" s="62"/>
      <c r="P11401" s="61"/>
    </row>
    <row r="11402" spans="6:16">
      <c r="F11402" s="63"/>
      <c r="G11402" s="62"/>
      <c r="I11402" s="61"/>
      <c r="K11402" s="62"/>
      <c r="L11402" s="62"/>
      <c r="P11402" s="61"/>
    </row>
    <row r="11403" spans="6:16">
      <c r="F11403" s="63"/>
      <c r="G11403" s="62"/>
      <c r="I11403" s="61"/>
      <c r="K11403" s="62"/>
      <c r="L11403" s="62"/>
      <c r="P11403" s="61"/>
    </row>
    <row r="11404" spans="6:16">
      <c r="F11404" s="63"/>
      <c r="G11404" s="62"/>
      <c r="I11404" s="61"/>
      <c r="K11404" s="62"/>
      <c r="L11404" s="62"/>
      <c r="P11404" s="61"/>
    </row>
    <row r="11405" spans="6:16">
      <c r="F11405" s="63"/>
      <c r="G11405" s="62"/>
      <c r="I11405" s="61"/>
      <c r="K11405" s="62"/>
      <c r="L11405" s="62"/>
      <c r="P11405" s="61"/>
    </row>
    <row r="11406" spans="6:16">
      <c r="F11406" s="63"/>
      <c r="G11406" s="62"/>
      <c r="I11406" s="61"/>
      <c r="K11406" s="62"/>
      <c r="L11406" s="62"/>
      <c r="P11406" s="61"/>
    </row>
    <row r="11407" spans="6:16">
      <c r="F11407" s="63"/>
      <c r="G11407" s="62"/>
      <c r="I11407" s="61"/>
      <c r="K11407" s="62"/>
      <c r="L11407" s="62"/>
      <c r="P11407" s="61"/>
    </row>
    <row r="11408" spans="6:16">
      <c r="F11408" s="63"/>
      <c r="G11408" s="62"/>
      <c r="I11408" s="61"/>
      <c r="K11408" s="62"/>
      <c r="L11408" s="62"/>
      <c r="P11408" s="61"/>
    </row>
    <row r="11409" spans="6:16">
      <c r="F11409" s="63"/>
      <c r="G11409" s="62"/>
      <c r="I11409" s="61"/>
      <c r="K11409" s="62"/>
      <c r="L11409" s="62"/>
      <c r="P11409" s="61"/>
    </row>
    <row r="11410" spans="6:16">
      <c r="F11410" s="63"/>
      <c r="G11410" s="62"/>
      <c r="I11410" s="61"/>
      <c r="K11410" s="62"/>
      <c r="L11410" s="62"/>
      <c r="P11410" s="61"/>
    </row>
    <row r="11411" spans="6:16">
      <c r="F11411" s="63"/>
      <c r="G11411" s="62"/>
      <c r="I11411" s="61"/>
      <c r="K11411" s="62"/>
      <c r="L11411" s="62"/>
      <c r="P11411" s="61"/>
    </row>
    <row r="11412" spans="6:16">
      <c r="F11412" s="63"/>
      <c r="G11412" s="62"/>
      <c r="I11412" s="61"/>
      <c r="K11412" s="62"/>
      <c r="L11412" s="62"/>
      <c r="P11412" s="61"/>
    </row>
    <row r="11413" spans="6:16">
      <c r="F11413" s="63"/>
      <c r="G11413" s="62"/>
      <c r="I11413" s="61"/>
      <c r="K11413" s="62"/>
      <c r="L11413" s="62"/>
      <c r="P11413" s="61"/>
    </row>
    <row r="11414" spans="6:16">
      <c r="F11414" s="63"/>
      <c r="G11414" s="62"/>
      <c r="I11414" s="61"/>
      <c r="K11414" s="62"/>
      <c r="L11414" s="62"/>
      <c r="P11414" s="61"/>
    </row>
    <row r="11415" spans="6:16">
      <c r="F11415" s="63"/>
      <c r="G11415" s="62"/>
      <c r="I11415" s="61"/>
      <c r="K11415" s="62"/>
      <c r="L11415" s="62"/>
      <c r="P11415" s="61"/>
    </row>
    <row r="11416" spans="6:16">
      <c r="F11416" s="63"/>
      <c r="G11416" s="62"/>
      <c r="I11416" s="61"/>
      <c r="K11416" s="62"/>
      <c r="L11416" s="62"/>
      <c r="P11416" s="61"/>
    </row>
    <row r="11417" spans="6:16">
      <c r="F11417" s="63"/>
      <c r="G11417" s="62"/>
      <c r="I11417" s="61"/>
      <c r="K11417" s="62"/>
      <c r="L11417" s="62"/>
      <c r="P11417" s="61"/>
    </row>
    <row r="11418" spans="6:16">
      <c r="F11418" s="63"/>
      <c r="G11418" s="62"/>
      <c r="I11418" s="61"/>
      <c r="K11418" s="62"/>
      <c r="L11418" s="62"/>
      <c r="P11418" s="61"/>
    </row>
    <row r="11419" spans="6:16">
      <c r="F11419" s="63"/>
      <c r="G11419" s="62"/>
      <c r="I11419" s="61"/>
      <c r="K11419" s="62"/>
      <c r="L11419" s="62"/>
      <c r="P11419" s="61"/>
    </row>
    <row r="11420" spans="6:16">
      <c r="F11420" s="63"/>
      <c r="G11420" s="62"/>
      <c r="I11420" s="61"/>
      <c r="K11420" s="62"/>
      <c r="L11420" s="62"/>
      <c r="P11420" s="61"/>
    </row>
    <row r="11421" spans="6:16">
      <c r="F11421" s="63"/>
      <c r="G11421" s="62"/>
      <c r="I11421" s="61"/>
      <c r="K11421" s="62"/>
      <c r="L11421" s="62"/>
      <c r="P11421" s="61"/>
    </row>
    <row r="11422" spans="6:16">
      <c r="F11422" s="63"/>
      <c r="G11422" s="62"/>
      <c r="I11422" s="61"/>
      <c r="K11422" s="62"/>
      <c r="L11422" s="62"/>
      <c r="P11422" s="61"/>
    </row>
    <row r="11423" spans="6:16">
      <c r="F11423" s="63"/>
      <c r="G11423" s="62"/>
      <c r="I11423" s="61"/>
      <c r="K11423" s="62"/>
      <c r="L11423" s="62"/>
      <c r="P11423" s="61"/>
    </row>
    <row r="11424" spans="6:16">
      <c r="F11424" s="63"/>
      <c r="G11424" s="62"/>
      <c r="I11424" s="61"/>
      <c r="K11424" s="62"/>
      <c r="L11424" s="62"/>
      <c r="P11424" s="61"/>
    </row>
    <row r="11425" spans="6:16">
      <c r="F11425" s="63"/>
      <c r="G11425" s="62"/>
      <c r="I11425" s="61"/>
      <c r="K11425" s="62"/>
      <c r="L11425" s="62"/>
      <c r="P11425" s="61"/>
    </row>
    <row r="11426" spans="6:16">
      <c r="F11426" s="63"/>
      <c r="G11426" s="62"/>
      <c r="I11426" s="61"/>
      <c r="K11426" s="62"/>
      <c r="L11426" s="62"/>
      <c r="P11426" s="61"/>
    </row>
    <row r="11427" spans="6:16">
      <c r="F11427" s="63"/>
      <c r="G11427" s="62"/>
      <c r="I11427" s="61"/>
      <c r="K11427" s="62"/>
      <c r="L11427" s="62"/>
      <c r="P11427" s="61"/>
    </row>
    <row r="11428" spans="6:16">
      <c r="F11428" s="63"/>
      <c r="G11428" s="62"/>
      <c r="I11428" s="61"/>
      <c r="K11428" s="62"/>
      <c r="L11428" s="62"/>
      <c r="P11428" s="61"/>
    </row>
    <row r="11429" spans="6:16">
      <c r="F11429" s="63"/>
      <c r="G11429" s="62"/>
      <c r="I11429" s="61"/>
      <c r="K11429" s="62"/>
      <c r="L11429" s="62"/>
      <c r="P11429" s="61"/>
    </row>
    <row r="11430" spans="6:16">
      <c r="F11430" s="63"/>
      <c r="G11430" s="62"/>
      <c r="I11430" s="61"/>
      <c r="K11430" s="62"/>
      <c r="L11430" s="62"/>
      <c r="P11430" s="61"/>
    </row>
    <row r="11431" spans="6:16">
      <c r="F11431" s="63"/>
      <c r="G11431" s="62"/>
      <c r="I11431" s="61"/>
      <c r="K11431" s="62"/>
      <c r="L11431" s="62"/>
      <c r="P11431" s="61"/>
    </row>
    <row r="11432" spans="6:16">
      <c r="F11432" s="63"/>
      <c r="G11432" s="62"/>
      <c r="I11432" s="61"/>
      <c r="K11432" s="62"/>
      <c r="L11432" s="62"/>
      <c r="P11432" s="61"/>
    </row>
    <row r="11433" spans="6:16">
      <c r="F11433" s="63"/>
      <c r="G11433" s="62"/>
      <c r="I11433" s="61"/>
      <c r="K11433" s="62"/>
      <c r="L11433" s="62"/>
      <c r="P11433" s="61"/>
    </row>
    <row r="11434" spans="6:16">
      <c r="F11434" s="63"/>
      <c r="G11434" s="62"/>
      <c r="I11434" s="61"/>
      <c r="K11434" s="62"/>
      <c r="L11434" s="62"/>
      <c r="P11434" s="61"/>
    </row>
    <row r="11435" spans="6:16">
      <c r="F11435" s="63"/>
      <c r="G11435" s="62"/>
      <c r="I11435" s="61"/>
      <c r="K11435" s="62"/>
      <c r="L11435" s="62"/>
      <c r="P11435" s="61"/>
    </row>
    <row r="11436" spans="6:16">
      <c r="F11436" s="63"/>
      <c r="G11436" s="62"/>
      <c r="I11436" s="61"/>
      <c r="K11436" s="62"/>
      <c r="L11436" s="62"/>
      <c r="P11436" s="61"/>
    </row>
    <row r="11437" spans="6:16">
      <c r="F11437" s="63"/>
      <c r="G11437" s="62"/>
      <c r="I11437" s="61"/>
      <c r="K11437" s="62"/>
      <c r="L11437" s="62"/>
      <c r="P11437" s="61"/>
    </row>
    <row r="11438" spans="6:16">
      <c r="F11438" s="63"/>
      <c r="G11438" s="62"/>
      <c r="I11438" s="61"/>
      <c r="K11438" s="62"/>
      <c r="L11438" s="62"/>
      <c r="P11438" s="61"/>
    </row>
    <row r="11439" spans="6:16">
      <c r="F11439" s="63"/>
      <c r="G11439" s="62"/>
      <c r="I11439" s="61"/>
      <c r="K11439" s="62"/>
      <c r="L11439" s="62"/>
      <c r="P11439" s="61"/>
    </row>
    <row r="11440" spans="6:16">
      <c r="F11440" s="63"/>
      <c r="G11440" s="62"/>
      <c r="I11440" s="61"/>
      <c r="K11440" s="62"/>
      <c r="L11440" s="62"/>
      <c r="P11440" s="61"/>
    </row>
    <row r="11441" spans="6:16">
      <c r="F11441" s="63"/>
      <c r="G11441" s="62"/>
      <c r="I11441" s="61"/>
      <c r="K11441" s="62"/>
      <c r="L11441" s="62"/>
      <c r="P11441" s="61"/>
    </row>
    <row r="11442" spans="6:16">
      <c r="F11442" s="63"/>
      <c r="G11442" s="62"/>
      <c r="I11442" s="61"/>
      <c r="K11442" s="62"/>
      <c r="L11442" s="62"/>
      <c r="P11442" s="61"/>
    </row>
    <row r="11443" spans="6:16">
      <c r="F11443" s="63"/>
      <c r="G11443" s="62"/>
      <c r="I11443" s="61"/>
      <c r="K11443" s="62"/>
      <c r="L11443" s="62"/>
      <c r="P11443" s="61"/>
    </row>
    <row r="11444" spans="6:16">
      <c r="F11444" s="63"/>
      <c r="G11444" s="62"/>
      <c r="I11444" s="61"/>
      <c r="K11444" s="62"/>
      <c r="L11444" s="62"/>
      <c r="P11444" s="61"/>
    </row>
    <row r="11445" spans="6:16">
      <c r="F11445" s="63"/>
      <c r="G11445" s="62"/>
      <c r="I11445" s="61"/>
      <c r="K11445" s="62"/>
      <c r="L11445" s="62"/>
      <c r="P11445" s="61"/>
    </row>
    <row r="11446" spans="6:16">
      <c r="F11446" s="63"/>
      <c r="G11446" s="62"/>
      <c r="I11446" s="61"/>
      <c r="K11446" s="62"/>
      <c r="L11446" s="62"/>
      <c r="P11446" s="61"/>
    </row>
    <row r="11447" spans="6:16">
      <c r="F11447" s="63"/>
      <c r="G11447" s="62"/>
      <c r="I11447" s="61"/>
      <c r="K11447" s="62"/>
      <c r="L11447" s="62"/>
      <c r="P11447" s="61"/>
    </row>
    <row r="11448" spans="6:16">
      <c r="F11448" s="63"/>
      <c r="G11448" s="62"/>
      <c r="I11448" s="61"/>
      <c r="K11448" s="62"/>
      <c r="L11448" s="62"/>
      <c r="P11448" s="61"/>
    </row>
    <row r="11449" spans="6:16">
      <c r="F11449" s="63"/>
      <c r="G11449" s="62"/>
      <c r="I11449" s="61"/>
      <c r="K11449" s="62"/>
      <c r="L11449" s="62"/>
      <c r="P11449" s="61"/>
    </row>
    <row r="11450" spans="6:16">
      <c r="F11450" s="63"/>
      <c r="G11450" s="62"/>
      <c r="I11450" s="61"/>
      <c r="K11450" s="62"/>
      <c r="L11450" s="62"/>
      <c r="P11450" s="61"/>
    </row>
    <row r="11451" spans="6:16">
      <c r="F11451" s="63"/>
      <c r="G11451" s="62"/>
      <c r="I11451" s="61"/>
      <c r="K11451" s="62"/>
      <c r="L11451" s="62"/>
      <c r="P11451" s="61"/>
    </row>
    <row r="11452" spans="6:16">
      <c r="F11452" s="63"/>
      <c r="G11452" s="62"/>
      <c r="I11452" s="61"/>
      <c r="K11452" s="62"/>
      <c r="L11452" s="62"/>
      <c r="P11452" s="61"/>
    </row>
    <row r="11453" spans="6:16">
      <c r="F11453" s="63"/>
      <c r="G11453" s="62"/>
      <c r="I11453" s="61"/>
      <c r="K11453" s="62"/>
      <c r="L11453" s="62"/>
      <c r="P11453" s="61"/>
    </row>
    <row r="11454" spans="6:16">
      <c r="F11454" s="63"/>
      <c r="G11454" s="62"/>
      <c r="I11454" s="61"/>
      <c r="K11454" s="62"/>
      <c r="L11454" s="62"/>
      <c r="P11454" s="61"/>
    </row>
    <row r="11455" spans="6:16">
      <c r="F11455" s="63"/>
      <c r="G11455" s="62"/>
      <c r="I11455" s="61"/>
      <c r="K11455" s="62"/>
      <c r="L11455" s="62"/>
      <c r="P11455" s="61"/>
    </row>
    <row r="11456" spans="6:16">
      <c r="F11456" s="63"/>
      <c r="G11456" s="62"/>
      <c r="I11456" s="61"/>
      <c r="K11456" s="62"/>
      <c r="L11456" s="62"/>
      <c r="P11456" s="61"/>
    </row>
    <row r="11457" spans="6:16">
      <c r="F11457" s="63"/>
      <c r="G11457" s="62"/>
      <c r="I11457" s="61"/>
      <c r="K11457" s="62"/>
      <c r="L11457" s="62"/>
      <c r="P11457" s="61"/>
    </row>
    <row r="11458" spans="6:16">
      <c r="F11458" s="63"/>
      <c r="G11458" s="62"/>
      <c r="I11458" s="61"/>
      <c r="K11458" s="62"/>
      <c r="L11458" s="62"/>
      <c r="P11458" s="61"/>
    </row>
    <row r="11459" spans="6:16">
      <c r="F11459" s="63"/>
      <c r="G11459" s="62"/>
      <c r="I11459" s="61"/>
      <c r="K11459" s="62"/>
      <c r="L11459" s="62"/>
      <c r="P11459" s="61"/>
    </row>
    <row r="11460" spans="6:16">
      <c r="F11460" s="63"/>
      <c r="G11460" s="62"/>
      <c r="I11460" s="61"/>
      <c r="K11460" s="62"/>
      <c r="L11460" s="62"/>
      <c r="P11460" s="61"/>
    </row>
    <row r="11461" spans="6:16">
      <c r="F11461" s="63"/>
      <c r="G11461" s="62"/>
      <c r="I11461" s="61"/>
      <c r="K11461" s="62"/>
      <c r="L11461" s="62"/>
      <c r="P11461" s="61"/>
    </row>
    <row r="11462" spans="6:16">
      <c r="F11462" s="63"/>
      <c r="G11462" s="62"/>
      <c r="I11462" s="61"/>
      <c r="K11462" s="62"/>
      <c r="L11462" s="62"/>
      <c r="P11462" s="61"/>
    </row>
    <row r="11463" spans="6:16">
      <c r="F11463" s="63"/>
      <c r="G11463" s="62"/>
      <c r="I11463" s="61"/>
      <c r="K11463" s="62"/>
      <c r="L11463" s="62"/>
      <c r="P11463" s="61"/>
    </row>
    <row r="11464" spans="6:16">
      <c r="F11464" s="63"/>
      <c r="G11464" s="62"/>
      <c r="I11464" s="61"/>
      <c r="K11464" s="62"/>
      <c r="L11464" s="62"/>
      <c r="P11464" s="61"/>
    </row>
    <row r="11465" spans="6:16">
      <c r="F11465" s="63"/>
      <c r="G11465" s="62"/>
      <c r="I11465" s="61"/>
      <c r="K11465" s="62"/>
      <c r="L11465" s="62"/>
      <c r="P11465" s="61"/>
    </row>
    <row r="11466" spans="6:16">
      <c r="F11466" s="63"/>
      <c r="G11466" s="62"/>
      <c r="I11466" s="61"/>
      <c r="K11466" s="62"/>
      <c r="L11466" s="62"/>
      <c r="P11466" s="61"/>
    </row>
    <row r="11467" spans="6:16">
      <c r="F11467" s="63"/>
      <c r="G11467" s="62"/>
      <c r="I11467" s="61"/>
      <c r="K11467" s="62"/>
      <c r="L11467" s="62"/>
      <c r="P11467" s="61"/>
    </row>
    <row r="11468" spans="6:16">
      <c r="F11468" s="63"/>
      <c r="G11468" s="62"/>
      <c r="I11468" s="61"/>
      <c r="K11468" s="62"/>
      <c r="L11468" s="62"/>
      <c r="P11468" s="61"/>
    </row>
    <row r="11469" spans="6:16">
      <c r="F11469" s="63"/>
      <c r="G11469" s="62"/>
      <c r="I11469" s="61"/>
      <c r="K11469" s="62"/>
      <c r="L11469" s="62"/>
      <c r="P11469" s="61"/>
    </row>
    <row r="11470" spans="6:16">
      <c r="F11470" s="63"/>
      <c r="G11470" s="62"/>
      <c r="I11470" s="61"/>
      <c r="K11470" s="62"/>
      <c r="L11470" s="62"/>
      <c r="P11470" s="61"/>
    </row>
    <row r="11471" spans="6:16">
      <c r="F11471" s="63"/>
      <c r="G11471" s="62"/>
      <c r="I11471" s="61"/>
      <c r="K11471" s="62"/>
      <c r="L11471" s="62"/>
      <c r="P11471" s="61"/>
    </row>
    <row r="11472" spans="6:16">
      <c r="F11472" s="63"/>
      <c r="G11472" s="62"/>
      <c r="I11472" s="61"/>
      <c r="K11472" s="62"/>
      <c r="L11472" s="62"/>
      <c r="P11472" s="61"/>
    </row>
    <row r="11473" spans="6:16">
      <c r="F11473" s="63"/>
      <c r="G11473" s="62"/>
      <c r="I11473" s="61"/>
      <c r="K11473" s="62"/>
      <c r="L11473" s="62"/>
      <c r="P11473" s="61"/>
    </row>
    <row r="11474" spans="6:16">
      <c r="F11474" s="63"/>
      <c r="G11474" s="62"/>
      <c r="I11474" s="61"/>
      <c r="K11474" s="62"/>
      <c r="L11474" s="62"/>
      <c r="P11474" s="61"/>
    </row>
    <row r="11475" spans="6:16">
      <c r="F11475" s="63"/>
      <c r="G11475" s="62"/>
      <c r="I11475" s="61"/>
      <c r="K11475" s="62"/>
      <c r="L11475" s="62"/>
      <c r="P11475" s="61"/>
    </row>
    <row r="11476" spans="6:16">
      <c r="F11476" s="63"/>
      <c r="G11476" s="62"/>
      <c r="I11476" s="61"/>
      <c r="K11476" s="62"/>
      <c r="L11476" s="62"/>
      <c r="P11476" s="61"/>
    </row>
    <row r="11477" spans="6:16">
      <c r="F11477" s="63"/>
      <c r="G11477" s="62"/>
      <c r="I11477" s="61"/>
      <c r="K11477" s="62"/>
      <c r="L11477" s="62"/>
      <c r="P11477" s="61"/>
    </row>
    <row r="11478" spans="6:16">
      <c r="F11478" s="63"/>
      <c r="G11478" s="62"/>
      <c r="I11478" s="61"/>
      <c r="K11478" s="62"/>
      <c r="L11478" s="62"/>
      <c r="P11478" s="61"/>
    </row>
    <row r="11479" spans="6:16">
      <c r="F11479" s="63"/>
      <c r="G11479" s="62"/>
      <c r="I11479" s="61"/>
      <c r="K11479" s="62"/>
      <c r="L11479" s="62"/>
      <c r="P11479" s="61"/>
    </row>
    <row r="11480" spans="6:16">
      <c r="F11480" s="63"/>
      <c r="G11480" s="62"/>
      <c r="I11480" s="61"/>
      <c r="K11480" s="62"/>
      <c r="L11480" s="62"/>
      <c r="P11480" s="61"/>
    </row>
    <row r="11481" spans="6:16">
      <c r="F11481" s="63"/>
      <c r="G11481" s="62"/>
      <c r="I11481" s="61"/>
      <c r="K11481" s="62"/>
      <c r="L11481" s="62"/>
      <c r="P11481" s="61"/>
    </row>
    <row r="11482" spans="6:16">
      <c r="F11482" s="63"/>
      <c r="G11482" s="62"/>
      <c r="I11482" s="61"/>
      <c r="K11482" s="62"/>
      <c r="L11482" s="62"/>
      <c r="P11482" s="61"/>
    </row>
    <row r="11483" spans="6:16">
      <c r="F11483" s="63"/>
      <c r="G11483" s="62"/>
      <c r="I11483" s="61"/>
      <c r="K11483" s="62"/>
      <c r="L11483" s="62"/>
      <c r="P11483" s="61"/>
    </row>
    <row r="11484" spans="6:16">
      <c r="F11484" s="63"/>
      <c r="G11484" s="62"/>
      <c r="I11484" s="61"/>
      <c r="K11484" s="62"/>
      <c r="L11484" s="62"/>
      <c r="P11484" s="61"/>
    </row>
    <row r="11485" spans="6:16">
      <c r="F11485" s="63"/>
      <c r="G11485" s="62"/>
      <c r="I11485" s="61"/>
      <c r="K11485" s="62"/>
      <c r="L11485" s="62"/>
      <c r="P11485" s="61"/>
    </row>
    <row r="11486" spans="6:16">
      <c r="F11486" s="63"/>
      <c r="G11486" s="62"/>
      <c r="I11486" s="61"/>
      <c r="K11486" s="62"/>
      <c r="L11486" s="62"/>
      <c r="P11486" s="61"/>
    </row>
    <row r="11487" spans="6:16">
      <c r="F11487" s="63"/>
      <c r="G11487" s="62"/>
      <c r="I11487" s="61"/>
      <c r="K11487" s="62"/>
      <c r="L11487" s="62"/>
      <c r="P11487" s="61"/>
    </row>
    <row r="11488" spans="6:16">
      <c r="F11488" s="63"/>
      <c r="G11488" s="62"/>
      <c r="I11488" s="61"/>
      <c r="K11488" s="62"/>
      <c r="L11488" s="62"/>
      <c r="P11488" s="61"/>
    </row>
    <row r="11489" spans="6:16">
      <c r="F11489" s="63"/>
      <c r="G11489" s="62"/>
      <c r="I11489" s="61"/>
      <c r="K11489" s="62"/>
      <c r="L11489" s="62"/>
      <c r="P11489" s="61"/>
    </row>
    <row r="11490" spans="6:16">
      <c r="F11490" s="63"/>
      <c r="G11490" s="62"/>
      <c r="I11490" s="61"/>
      <c r="K11490" s="62"/>
      <c r="L11490" s="62"/>
      <c r="P11490" s="61"/>
    </row>
    <row r="11491" spans="6:16">
      <c r="F11491" s="63"/>
      <c r="G11491" s="62"/>
      <c r="I11491" s="61"/>
      <c r="K11491" s="62"/>
      <c r="L11491" s="62"/>
      <c r="P11491" s="61"/>
    </row>
    <row r="11492" spans="6:16">
      <c r="F11492" s="63"/>
      <c r="G11492" s="62"/>
      <c r="I11492" s="61"/>
      <c r="K11492" s="62"/>
      <c r="L11492" s="62"/>
      <c r="P11492" s="61"/>
    </row>
    <row r="11493" spans="6:16">
      <c r="F11493" s="63"/>
      <c r="G11493" s="62"/>
      <c r="I11493" s="61"/>
      <c r="K11493" s="62"/>
      <c r="L11493" s="62"/>
      <c r="P11493" s="61"/>
    </row>
    <row r="11494" spans="6:16">
      <c r="F11494" s="63"/>
      <c r="G11494" s="62"/>
      <c r="I11494" s="61"/>
      <c r="K11494" s="62"/>
      <c r="L11494" s="62"/>
      <c r="P11494" s="61"/>
    </row>
    <row r="11495" spans="6:16">
      <c r="F11495" s="63"/>
      <c r="G11495" s="62"/>
      <c r="I11495" s="61"/>
      <c r="K11495" s="62"/>
      <c r="L11495" s="62"/>
      <c r="P11495" s="61"/>
    </row>
    <row r="11496" spans="6:16">
      <c r="F11496" s="63"/>
      <c r="G11496" s="62"/>
      <c r="I11496" s="61"/>
      <c r="K11496" s="62"/>
      <c r="L11496" s="62"/>
      <c r="P11496" s="61"/>
    </row>
    <row r="11497" spans="6:16">
      <c r="F11497" s="63"/>
      <c r="G11497" s="62"/>
      <c r="I11497" s="61"/>
      <c r="K11497" s="62"/>
      <c r="L11497" s="62"/>
      <c r="P11497" s="61"/>
    </row>
    <row r="11498" spans="6:16">
      <c r="F11498" s="63"/>
      <c r="G11498" s="62"/>
      <c r="I11498" s="61"/>
      <c r="K11498" s="62"/>
      <c r="L11498" s="62"/>
      <c r="P11498" s="61"/>
    </row>
    <row r="11499" spans="6:16">
      <c r="F11499" s="63"/>
      <c r="G11499" s="62"/>
      <c r="I11499" s="61"/>
      <c r="K11499" s="62"/>
      <c r="L11499" s="62"/>
      <c r="P11499" s="61"/>
    </row>
    <row r="11500" spans="6:16">
      <c r="F11500" s="63"/>
      <c r="G11500" s="62"/>
      <c r="I11500" s="61"/>
      <c r="K11500" s="62"/>
      <c r="L11500" s="62"/>
      <c r="P11500" s="61"/>
    </row>
    <row r="11501" spans="6:16">
      <c r="F11501" s="63"/>
      <c r="G11501" s="62"/>
      <c r="I11501" s="61"/>
      <c r="K11501" s="62"/>
      <c r="L11501" s="62"/>
      <c r="P11501" s="61"/>
    </row>
    <row r="11502" spans="6:16">
      <c r="F11502" s="63"/>
      <c r="G11502" s="62"/>
      <c r="I11502" s="61"/>
      <c r="K11502" s="62"/>
      <c r="L11502" s="62"/>
      <c r="P11502" s="61"/>
    </row>
    <row r="11503" spans="6:16">
      <c r="F11503" s="63"/>
      <c r="G11503" s="62"/>
      <c r="I11503" s="61"/>
      <c r="K11503" s="62"/>
      <c r="L11503" s="62"/>
      <c r="P11503" s="61"/>
    </row>
    <row r="11504" spans="6:16">
      <c r="F11504" s="63"/>
      <c r="G11504" s="62"/>
      <c r="I11504" s="61"/>
      <c r="K11504" s="62"/>
      <c r="L11504" s="62"/>
      <c r="P11504" s="61"/>
    </row>
    <row r="11505" spans="6:16">
      <c r="F11505" s="63"/>
      <c r="G11505" s="62"/>
      <c r="I11505" s="61"/>
      <c r="K11505" s="62"/>
      <c r="L11505" s="62"/>
      <c r="P11505" s="61"/>
    </row>
    <row r="11506" spans="6:16">
      <c r="F11506" s="63"/>
      <c r="G11506" s="62"/>
      <c r="I11506" s="61"/>
      <c r="K11506" s="62"/>
      <c r="L11506" s="62"/>
      <c r="P11506" s="61"/>
    </row>
    <row r="11507" spans="6:16">
      <c r="F11507" s="63"/>
      <c r="G11507" s="62"/>
      <c r="I11507" s="61"/>
      <c r="K11507" s="62"/>
      <c r="L11507" s="62"/>
      <c r="P11507" s="61"/>
    </row>
    <row r="11508" spans="6:16">
      <c r="F11508" s="63"/>
      <c r="G11508" s="62"/>
      <c r="I11508" s="61"/>
      <c r="K11508" s="62"/>
      <c r="L11508" s="62"/>
      <c r="P11508" s="61"/>
    </row>
    <row r="11509" spans="6:16">
      <c r="F11509" s="63"/>
      <c r="G11509" s="62"/>
      <c r="I11509" s="61"/>
      <c r="K11509" s="62"/>
      <c r="L11509" s="62"/>
      <c r="P11509" s="61"/>
    </row>
    <row r="11510" spans="6:16">
      <c r="F11510" s="63"/>
      <c r="G11510" s="62"/>
      <c r="I11510" s="61"/>
      <c r="K11510" s="62"/>
      <c r="L11510" s="62"/>
      <c r="P11510" s="61"/>
    </row>
    <row r="11511" spans="6:16">
      <c r="F11511" s="63"/>
      <c r="G11511" s="62"/>
      <c r="I11511" s="61"/>
      <c r="K11511" s="62"/>
      <c r="L11511" s="62"/>
      <c r="P11511" s="61"/>
    </row>
    <row r="11512" spans="6:16">
      <c r="F11512" s="63"/>
      <c r="G11512" s="62"/>
      <c r="I11512" s="61"/>
      <c r="K11512" s="62"/>
      <c r="L11512" s="62"/>
      <c r="P11512" s="61"/>
    </row>
    <row r="11513" spans="6:16">
      <c r="F11513" s="63"/>
      <c r="G11513" s="62"/>
      <c r="I11513" s="61"/>
      <c r="K11513" s="62"/>
      <c r="L11513" s="62"/>
      <c r="P11513" s="61"/>
    </row>
    <row r="11514" spans="6:16">
      <c r="F11514" s="63"/>
      <c r="G11514" s="62"/>
      <c r="I11514" s="61"/>
      <c r="K11514" s="62"/>
      <c r="L11514" s="62"/>
      <c r="P11514" s="61"/>
    </row>
    <row r="11515" spans="6:16">
      <c r="F11515" s="63"/>
      <c r="G11515" s="62"/>
      <c r="I11515" s="61"/>
      <c r="K11515" s="62"/>
      <c r="L11515" s="62"/>
      <c r="P11515" s="61"/>
    </row>
    <row r="11516" spans="6:16">
      <c r="F11516" s="63"/>
      <c r="G11516" s="62"/>
      <c r="I11516" s="61"/>
      <c r="K11516" s="62"/>
      <c r="L11516" s="62"/>
      <c r="P11516" s="61"/>
    </row>
    <row r="11517" spans="6:16">
      <c r="F11517" s="63"/>
      <c r="G11517" s="62"/>
      <c r="I11517" s="61"/>
      <c r="K11517" s="62"/>
      <c r="L11517" s="62"/>
      <c r="P11517" s="61"/>
    </row>
    <row r="11518" spans="6:16">
      <c r="F11518" s="63"/>
      <c r="G11518" s="62"/>
      <c r="I11518" s="61"/>
      <c r="K11518" s="62"/>
      <c r="L11518" s="62"/>
      <c r="P11518" s="61"/>
    </row>
    <row r="11519" spans="6:16">
      <c r="F11519" s="63"/>
      <c r="G11519" s="62"/>
      <c r="I11519" s="61"/>
      <c r="K11519" s="62"/>
      <c r="L11519" s="62"/>
      <c r="P11519" s="61"/>
    </row>
    <row r="11520" spans="6:16">
      <c r="F11520" s="63"/>
      <c r="G11520" s="62"/>
      <c r="I11520" s="61"/>
      <c r="K11520" s="62"/>
      <c r="L11520" s="62"/>
      <c r="P11520" s="61"/>
    </row>
    <row r="11521" spans="6:16">
      <c r="F11521" s="63"/>
      <c r="G11521" s="62"/>
      <c r="I11521" s="61"/>
      <c r="K11521" s="62"/>
      <c r="L11521" s="62"/>
      <c r="P11521" s="61"/>
    </row>
    <row r="11522" spans="6:16">
      <c r="F11522" s="63"/>
      <c r="G11522" s="62"/>
      <c r="I11522" s="61"/>
      <c r="K11522" s="62"/>
      <c r="L11522" s="62"/>
      <c r="P11522" s="61"/>
    </row>
    <row r="11523" spans="6:16">
      <c r="F11523" s="63"/>
      <c r="G11523" s="62"/>
      <c r="I11523" s="61"/>
      <c r="K11523" s="62"/>
      <c r="L11523" s="62"/>
      <c r="P11523" s="61"/>
    </row>
    <row r="11524" spans="6:16">
      <c r="F11524" s="63"/>
      <c r="G11524" s="62"/>
      <c r="I11524" s="61"/>
      <c r="K11524" s="62"/>
      <c r="L11524" s="62"/>
      <c r="P11524" s="61"/>
    </row>
    <row r="11525" spans="6:16">
      <c r="F11525" s="63"/>
      <c r="G11525" s="62"/>
      <c r="I11525" s="61"/>
      <c r="K11525" s="62"/>
      <c r="L11525" s="62"/>
      <c r="P11525" s="61"/>
    </row>
    <row r="11526" spans="6:16">
      <c r="F11526" s="63"/>
      <c r="G11526" s="62"/>
      <c r="I11526" s="61"/>
      <c r="K11526" s="62"/>
      <c r="L11526" s="62"/>
      <c r="P11526" s="61"/>
    </row>
    <row r="11527" spans="6:16">
      <c r="F11527" s="63"/>
      <c r="G11527" s="62"/>
      <c r="I11527" s="61"/>
      <c r="K11527" s="62"/>
      <c r="L11527" s="62"/>
      <c r="P11527" s="61"/>
    </row>
    <row r="11528" spans="6:16">
      <c r="F11528" s="63"/>
      <c r="G11528" s="62"/>
      <c r="I11528" s="61"/>
      <c r="K11528" s="62"/>
      <c r="L11528" s="62"/>
      <c r="P11528" s="61"/>
    </row>
    <row r="11529" spans="6:16">
      <c r="F11529" s="63"/>
      <c r="G11529" s="62"/>
      <c r="I11529" s="61"/>
      <c r="K11529" s="62"/>
      <c r="L11529" s="62"/>
      <c r="P11529" s="61"/>
    </row>
    <row r="11530" spans="6:16">
      <c r="F11530" s="63"/>
      <c r="G11530" s="62"/>
      <c r="I11530" s="61"/>
      <c r="K11530" s="62"/>
      <c r="L11530" s="62"/>
      <c r="P11530" s="61"/>
    </row>
    <row r="11531" spans="6:16">
      <c r="F11531" s="63"/>
      <c r="G11531" s="62"/>
      <c r="I11531" s="61"/>
      <c r="K11531" s="62"/>
      <c r="L11531" s="62"/>
      <c r="P11531" s="61"/>
    </row>
    <row r="11532" spans="6:16">
      <c r="F11532" s="63"/>
      <c r="G11532" s="62"/>
      <c r="I11532" s="61"/>
      <c r="K11532" s="62"/>
      <c r="L11532" s="62"/>
      <c r="P11532" s="61"/>
    </row>
    <row r="11533" spans="6:16">
      <c r="F11533" s="63"/>
      <c r="G11533" s="62"/>
      <c r="I11533" s="61"/>
      <c r="K11533" s="62"/>
      <c r="L11533" s="62"/>
      <c r="P11533" s="61"/>
    </row>
    <row r="11534" spans="6:16">
      <c r="F11534" s="63"/>
      <c r="G11534" s="62"/>
      <c r="I11534" s="61"/>
      <c r="K11534" s="62"/>
      <c r="L11534" s="62"/>
      <c r="P11534" s="61"/>
    </row>
    <row r="11535" spans="6:16">
      <c r="F11535" s="63"/>
      <c r="G11535" s="62"/>
      <c r="I11535" s="61"/>
      <c r="K11535" s="62"/>
      <c r="L11535" s="62"/>
      <c r="P11535" s="61"/>
    </row>
    <row r="11536" spans="6:16">
      <c r="F11536" s="63"/>
      <c r="G11536" s="62"/>
      <c r="I11536" s="61"/>
      <c r="K11536" s="62"/>
      <c r="L11536" s="62"/>
      <c r="P11536" s="61"/>
    </row>
    <row r="11537" spans="6:16">
      <c r="F11537" s="63"/>
      <c r="G11537" s="62"/>
      <c r="I11537" s="61"/>
      <c r="K11537" s="62"/>
      <c r="L11537" s="62"/>
      <c r="P11537" s="61"/>
    </row>
    <row r="11538" spans="6:16">
      <c r="F11538" s="63"/>
      <c r="G11538" s="62"/>
      <c r="I11538" s="61"/>
      <c r="K11538" s="62"/>
      <c r="L11538" s="62"/>
      <c r="P11538" s="61"/>
    </row>
    <row r="11539" spans="6:16">
      <c r="F11539" s="63"/>
      <c r="G11539" s="62"/>
      <c r="I11539" s="61"/>
      <c r="K11539" s="62"/>
      <c r="L11539" s="62"/>
      <c r="P11539" s="61"/>
    </row>
    <row r="11540" spans="6:16">
      <c r="F11540" s="63"/>
      <c r="G11540" s="62"/>
      <c r="I11540" s="61"/>
      <c r="K11540" s="62"/>
      <c r="L11540" s="62"/>
      <c r="P11540" s="61"/>
    </row>
    <row r="11541" spans="6:16">
      <c r="F11541" s="63"/>
      <c r="G11541" s="62"/>
      <c r="I11541" s="61"/>
      <c r="K11541" s="62"/>
      <c r="L11541" s="62"/>
      <c r="P11541" s="61"/>
    </row>
    <row r="11542" spans="6:16">
      <c r="F11542" s="63"/>
      <c r="G11542" s="62"/>
      <c r="I11542" s="61"/>
      <c r="K11542" s="62"/>
      <c r="L11542" s="62"/>
      <c r="P11542" s="61"/>
    </row>
    <row r="11543" spans="6:16">
      <c r="F11543" s="63"/>
      <c r="G11543" s="62"/>
      <c r="I11543" s="61"/>
      <c r="K11543" s="62"/>
      <c r="L11543" s="62"/>
      <c r="P11543" s="61"/>
    </row>
    <row r="11544" spans="6:16">
      <c r="F11544" s="63"/>
      <c r="G11544" s="62"/>
      <c r="I11544" s="61"/>
      <c r="K11544" s="62"/>
      <c r="L11544" s="62"/>
      <c r="P11544" s="61"/>
    </row>
    <row r="11545" spans="6:16">
      <c r="F11545" s="63"/>
      <c r="G11545" s="62"/>
      <c r="I11545" s="61"/>
      <c r="K11545" s="62"/>
      <c r="L11545" s="62"/>
      <c r="P11545" s="61"/>
    </row>
    <row r="11546" spans="6:16">
      <c r="F11546" s="63"/>
      <c r="G11546" s="62"/>
      <c r="I11546" s="61"/>
      <c r="K11546" s="62"/>
      <c r="L11546" s="62"/>
      <c r="P11546" s="61"/>
    </row>
    <row r="11547" spans="6:16">
      <c r="F11547" s="63"/>
      <c r="G11547" s="62"/>
      <c r="I11547" s="61"/>
      <c r="K11547" s="62"/>
      <c r="L11547" s="62"/>
      <c r="P11547" s="61"/>
    </row>
    <row r="11548" spans="6:16">
      <c r="F11548" s="63"/>
      <c r="G11548" s="62"/>
      <c r="I11548" s="61"/>
      <c r="K11548" s="62"/>
      <c r="L11548" s="62"/>
      <c r="P11548" s="61"/>
    </row>
    <row r="11549" spans="6:16">
      <c r="F11549" s="63"/>
      <c r="G11549" s="62"/>
      <c r="I11549" s="61"/>
      <c r="K11549" s="62"/>
      <c r="L11549" s="62"/>
      <c r="P11549" s="61"/>
    </row>
    <row r="11550" spans="6:16">
      <c r="F11550" s="63"/>
      <c r="G11550" s="62"/>
      <c r="I11550" s="61"/>
      <c r="K11550" s="62"/>
      <c r="L11550" s="62"/>
      <c r="P11550" s="61"/>
    </row>
    <row r="11551" spans="6:16">
      <c r="F11551" s="63"/>
      <c r="G11551" s="62"/>
      <c r="I11551" s="61"/>
      <c r="K11551" s="62"/>
      <c r="L11551" s="62"/>
      <c r="P11551" s="61"/>
    </row>
    <row r="11552" spans="6:16">
      <c r="F11552" s="63"/>
      <c r="G11552" s="62"/>
      <c r="I11552" s="61"/>
      <c r="K11552" s="62"/>
      <c r="L11552" s="62"/>
      <c r="P11552" s="61"/>
    </row>
    <row r="11553" spans="6:16">
      <c r="F11553" s="63"/>
      <c r="G11553" s="62"/>
      <c r="I11553" s="61"/>
      <c r="K11553" s="62"/>
      <c r="L11553" s="62"/>
      <c r="P11553" s="61"/>
    </row>
    <row r="11554" spans="6:16">
      <c r="F11554" s="63"/>
      <c r="G11554" s="62"/>
      <c r="I11554" s="61"/>
      <c r="K11554" s="62"/>
      <c r="L11554" s="62"/>
      <c r="P11554" s="61"/>
    </row>
    <row r="11555" spans="6:16">
      <c r="F11555" s="63"/>
      <c r="G11555" s="62"/>
      <c r="I11555" s="61"/>
      <c r="K11555" s="62"/>
      <c r="L11555" s="62"/>
      <c r="P11555" s="61"/>
    </row>
    <row r="11556" spans="6:16">
      <c r="F11556" s="63"/>
      <c r="G11556" s="62"/>
      <c r="I11556" s="61"/>
      <c r="K11556" s="62"/>
      <c r="L11556" s="62"/>
      <c r="P11556" s="61"/>
    </row>
    <row r="11557" spans="6:16">
      <c r="F11557" s="63"/>
      <c r="G11557" s="62"/>
      <c r="I11557" s="61"/>
      <c r="K11557" s="62"/>
      <c r="L11557" s="62"/>
      <c r="P11557" s="61"/>
    </row>
    <row r="11558" spans="6:16">
      <c r="F11558" s="63"/>
      <c r="G11558" s="62"/>
      <c r="I11558" s="61"/>
      <c r="K11558" s="62"/>
      <c r="L11558" s="62"/>
      <c r="P11558" s="61"/>
    </row>
    <row r="11559" spans="6:16">
      <c r="F11559" s="63"/>
      <c r="G11559" s="62"/>
      <c r="I11559" s="61"/>
      <c r="K11559" s="62"/>
      <c r="L11559" s="62"/>
      <c r="P11559" s="61"/>
    </row>
    <row r="11560" spans="6:16">
      <c r="F11560" s="63"/>
      <c r="G11560" s="62"/>
      <c r="I11560" s="61"/>
      <c r="K11560" s="62"/>
      <c r="L11560" s="62"/>
      <c r="P11560" s="61"/>
    </row>
    <row r="11561" spans="6:16">
      <c r="F11561" s="63"/>
      <c r="G11561" s="62"/>
      <c r="I11561" s="61"/>
      <c r="K11561" s="62"/>
      <c r="L11561" s="62"/>
      <c r="P11561" s="61"/>
    </row>
    <row r="11562" spans="6:16">
      <c r="F11562" s="63"/>
      <c r="G11562" s="62"/>
      <c r="I11562" s="61"/>
      <c r="K11562" s="62"/>
      <c r="L11562" s="62"/>
      <c r="P11562" s="61"/>
    </row>
    <row r="11563" spans="6:16">
      <c r="F11563" s="63"/>
      <c r="G11563" s="62"/>
      <c r="I11563" s="61"/>
      <c r="K11563" s="62"/>
      <c r="L11563" s="62"/>
      <c r="P11563" s="61"/>
    </row>
    <row r="11564" spans="6:16">
      <c r="F11564" s="63"/>
      <c r="G11564" s="62"/>
      <c r="I11564" s="61"/>
      <c r="K11564" s="62"/>
      <c r="L11564" s="62"/>
      <c r="P11564" s="61"/>
    </row>
    <row r="11565" spans="6:16">
      <c r="F11565" s="63"/>
      <c r="G11565" s="62"/>
      <c r="I11565" s="61"/>
      <c r="K11565" s="62"/>
      <c r="L11565" s="62"/>
      <c r="P11565" s="61"/>
    </row>
    <row r="11566" spans="6:16">
      <c r="F11566" s="63"/>
      <c r="G11566" s="62"/>
      <c r="I11566" s="61"/>
      <c r="K11566" s="62"/>
      <c r="L11566" s="62"/>
      <c r="P11566" s="61"/>
    </row>
    <row r="11567" spans="6:16">
      <c r="F11567" s="63"/>
      <c r="G11567" s="62"/>
      <c r="I11567" s="61"/>
      <c r="K11567" s="62"/>
      <c r="L11567" s="62"/>
      <c r="P11567" s="61"/>
    </row>
    <row r="11568" spans="6:16">
      <c r="F11568" s="63"/>
      <c r="G11568" s="62"/>
      <c r="I11568" s="61"/>
      <c r="K11568" s="62"/>
      <c r="L11568" s="62"/>
      <c r="P11568" s="61"/>
    </row>
    <row r="11569" spans="6:16">
      <c r="F11569" s="63"/>
      <c r="G11569" s="62"/>
      <c r="I11569" s="61"/>
      <c r="K11569" s="62"/>
      <c r="L11569" s="62"/>
      <c r="P11569" s="61"/>
    </row>
    <row r="11570" spans="6:16">
      <c r="F11570" s="63"/>
      <c r="G11570" s="62"/>
      <c r="I11570" s="61"/>
      <c r="K11570" s="62"/>
      <c r="L11570" s="62"/>
      <c r="P11570" s="61"/>
    </row>
    <row r="11571" spans="6:16">
      <c r="F11571" s="63"/>
      <c r="G11571" s="62"/>
      <c r="I11571" s="61"/>
      <c r="K11571" s="62"/>
      <c r="L11571" s="62"/>
      <c r="P11571" s="61"/>
    </row>
    <row r="11572" spans="6:16">
      <c r="F11572" s="63"/>
      <c r="G11572" s="62"/>
      <c r="I11572" s="61"/>
      <c r="K11572" s="62"/>
      <c r="L11572" s="62"/>
      <c r="P11572" s="61"/>
    </row>
    <row r="11573" spans="6:16">
      <c r="F11573" s="63"/>
      <c r="G11573" s="62"/>
      <c r="I11573" s="61"/>
      <c r="K11573" s="62"/>
      <c r="L11573" s="62"/>
      <c r="P11573" s="61"/>
    </row>
    <row r="11574" spans="6:16">
      <c r="F11574" s="63"/>
      <c r="G11574" s="62"/>
      <c r="I11574" s="61"/>
      <c r="K11574" s="62"/>
      <c r="L11574" s="62"/>
      <c r="P11574" s="61"/>
    </row>
    <row r="11575" spans="6:16">
      <c r="F11575" s="63"/>
      <c r="G11575" s="62"/>
      <c r="I11575" s="61"/>
      <c r="K11575" s="62"/>
      <c r="L11575" s="62"/>
      <c r="P11575" s="61"/>
    </row>
    <row r="11576" spans="6:16">
      <c r="F11576" s="63"/>
      <c r="G11576" s="62"/>
      <c r="I11576" s="61"/>
      <c r="K11576" s="62"/>
      <c r="L11576" s="62"/>
      <c r="P11576" s="61"/>
    </row>
    <row r="11577" spans="6:16">
      <c r="F11577" s="63"/>
      <c r="G11577" s="62"/>
      <c r="I11577" s="61"/>
      <c r="K11577" s="62"/>
      <c r="L11577" s="62"/>
      <c r="P11577" s="61"/>
    </row>
    <row r="11578" spans="6:16">
      <c r="F11578" s="63"/>
      <c r="G11578" s="62"/>
      <c r="I11578" s="61"/>
      <c r="K11578" s="62"/>
      <c r="L11578" s="62"/>
      <c r="P11578" s="61"/>
    </row>
    <row r="11579" spans="6:16">
      <c r="F11579" s="63"/>
      <c r="G11579" s="62"/>
      <c r="I11579" s="61"/>
      <c r="K11579" s="62"/>
      <c r="L11579" s="62"/>
      <c r="P11579" s="61"/>
    </row>
    <row r="11580" spans="6:16">
      <c r="F11580" s="63"/>
      <c r="G11580" s="62"/>
      <c r="I11580" s="61"/>
      <c r="K11580" s="62"/>
      <c r="L11580" s="62"/>
      <c r="P11580" s="61"/>
    </row>
    <row r="11581" spans="6:16">
      <c r="F11581" s="63"/>
      <c r="G11581" s="62"/>
      <c r="I11581" s="61"/>
      <c r="K11581" s="62"/>
      <c r="L11581" s="62"/>
      <c r="P11581" s="61"/>
    </row>
    <row r="11582" spans="6:16">
      <c r="F11582" s="63"/>
      <c r="G11582" s="62"/>
      <c r="I11582" s="61"/>
      <c r="K11582" s="62"/>
      <c r="L11582" s="62"/>
      <c r="P11582" s="61"/>
    </row>
    <row r="11583" spans="6:16">
      <c r="F11583" s="63"/>
      <c r="G11583" s="62"/>
      <c r="I11583" s="61"/>
      <c r="K11583" s="62"/>
      <c r="L11583" s="62"/>
      <c r="P11583" s="61"/>
    </row>
    <row r="11584" spans="6:16">
      <c r="F11584" s="63"/>
      <c r="G11584" s="62"/>
      <c r="I11584" s="61"/>
      <c r="K11584" s="62"/>
      <c r="L11584" s="62"/>
      <c r="P11584" s="61"/>
    </row>
    <row r="11585" spans="6:16">
      <c r="F11585" s="63"/>
      <c r="G11585" s="62"/>
      <c r="I11585" s="61"/>
      <c r="K11585" s="62"/>
      <c r="L11585" s="62"/>
      <c r="P11585" s="61"/>
    </row>
    <row r="11586" spans="6:16">
      <c r="F11586" s="63"/>
      <c r="G11586" s="62"/>
      <c r="I11586" s="61"/>
      <c r="K11586" s="62"/>
      <c r="L11586" s="62"/>
      <c r="P11586" s="61"/>
    </row>
    <row r="11587" spans="6:16">
      <c r="F11587" s="63"/>
      <c r="G11587" s="62"/>
      <c r="I11587" s="61"/>
      <c r="K11587" s="62"/>
      <c r="L11587" s="62"/>
      <c r="P11587" s="61"/>
    </row>
    <row r="11588" spans="6:16">
      <c r="F11588" s="63"/>
      <c r="G11588" s="62"/>
      <c r="I11588" s="61"/>
      <c r="K11588" s="62"/>
      <c r="L11588" s="62"/>
      <c r="P11588" s="61"/>
    </row>
    <row r="11589" spans="6:16">
      <c r="F11589" s="63"/>
      <c r="G11589" s="62"/>
      <c r="I11589" s="61"/>
      <c r="K11589" s="62"/>
      <c r="L11589" s="62"/>
      <c r="P11589" s="61"/>
    </row>
    <row r="11590" spans="6:16">
      <c r="F11590" s="63"/>
      <c r="G11590" s="62"/>
      <c r="I11590" s="61"/>
      <c r="K11590" s="62"/>
      <c r="L11590" s="62"/>
      <c r="P11590" s="61"/>
    </row>
    <row r="11591" spans="6:16">
      <c r="F11591" s="63"/>
      <c r="G11591" s="62"/>
      <c r="I11591" s="61"/>
      <c r="K11591" s="62"/>
      <c r="L11591" s="62"/>
      <c r="P11591" s="61"/>
    </row>
    <row r="11592" spans="6:16">
      <c r="F11592" s="63"/>
      <c r="G11592" s="62"/>
      <c r="I11592" s="61"/>
      <c r="K11592" s="62"/>
      <c r="L11592" s="62"/>
      <c r="P11592" s="61"/>
    </row>
    <row r="11593" spans="6:16">
      <c r="F11593" s="63"/>
      <c r="G11593" s="62"/>
      <c r="I11593" s="61"/>
      <c r="K11593" s="62"/>
      <c r="L11593" s="62"/>
      <c r="P11593" s="61"/>
    </row>
    <row r="11594" spans="6:16">
      <c r="F11594" s="63"/>
      <c r="G11594" s="62"/>
      <c r="I11594" s="61"/>
      <c r="K11594" s="62"/>
      <c r="L11594" s="62"/>
      <c r="P11594" s="61"/>
    </row>
    <row r="11595" spans="6:16">
      <c r="F11595" s="63"/>
      <c r="G11595" s="62"/>
      <c r="I11595" s="61"/>
      <c r="K11595" s="62"/>
      <c r="L11595" s="62"/>
      <c r="P11595" s="61"/>
    </row>
    <row r="11596" spans="6:16">
      <c r="F11596" s="63"/>
      <c r="G11596" s="62"/>
      <c r="I11596" s="61"/>
      <c r="K11596" s="62"/>
      <c r="L11596" s="62"/>
      <c r="P11596" s="61"/>
    </row>
    <row r="11597" spans="6:16">
      <c r="F11597" s="63"/>
      <c r="G11597" s="62"/>
      <c r="I11597" s="61"/>
      <c r="K11597" s="62"/>
      <c r="L11597" s="62"/>
      <c r="P11597" s="61"/>
    </row>
    <row r="11598" spans="6:16">
      <c r="F11598" s="63"/>
      <c r="G11598" s="62"/>
      <c r="I11598" s="61"/>
      <c r="K11598" s="62"/>
      <c r="L11598" s="62"/>
      <c r="P11598" s="61"/>
    </row>
    <row r="11599" spans="6:16">
      <c r="F11599" s="63"/>
      <c r="G11599" s="62"/>
      <c r="I11599" s="61"/>
      <c r="K11599" s="62"/>
      <c r="L11599" s="62"/>
      <c r="P11599" s="61"/>
    </row>
    <row r="11600" spans="6:16">
      <c r="F11600" s="63"/>
      <c r="G11600" s="62"/>
      <c r="I11600" s="61"/>
      <c r="K11600" s="62"/>
      <c r="L11600" s="62"/>
      <c r="P11600" s="61"/>
    </row>
    <row r="11601" spans="6:16">
      <c r="F11601" s="63"/>
      <c r="G11601" s="62"/>
      <c r="I11601" s="61"/>
      <c r="K11601" s="62"/>
      <c r="L11601" s="62"/>
      <c r="P11601" s="61"/>
    </row>
    <row r="11602" spans="6:16">
      <c r="F11602" s="63"/>
      <c r="G11602" s="62"/>
      <c r="I11602" s="61"/>
      <c r="K11602" s="62"/>
      <c r="L11602" s="62"/>
      <c r="P11602" s="61"/>
    </row>
    <row r="11603" spans="6:16">
      <c r="F11603" s="63"/>
      <c r="G11603" s="62"/>
      <c r="I11603" s="61"/>
      <c r="K11603" s="62"/>
      <c r="L11603" s="62"/>
      <c r="P11603" s="61"/>
    </row>
    <row r="11604" spans="6:16">
      <c r="F11604" s="63"/>
      <c r="G11604" s="62"/>
      <c r="I11604" s="61"/>
      <c r="K11604" s="62"/>
      <c r="L11604" s="62"/>
      <c r="P11604" s="61"/>
    </row>
    <row r="11605" spans="6:16">
      <c r="F11605" s="63"/>
      <c r="G11605" s="62"/>
      <c r="I11605" s="61"/>
      <c r="K11605" s="62"/>
      <c r="L11605" s="62"/>
      <c r="P11605" s="61"/>
    </row>
    <row r="11606" spans="6:16">
      <c r="F11606" s="63"/>
      <c r="G11606" s="62"/>
      <c r="I11606" s="61"/>
      <c r="K11606" s="62"/>
      <c r="L11606" s="62"/>
      <c r="P11606" s="61"/>
    </row>
    <row r="11607" spans="6:16">
      <c r="F11607" s="63"/>
      <c r="G11607" s="62"/>
      <c r="I11607" s="61"/>
      <c r="K11607" s="62"/>
      <c r="L11607" s="62"/>
      <c r="P11607" s="61"/>
    </row>
    <row r="11608" spans="6:16">
      <c r="F11608" s="63"/>
      <c r="G11608" s="62"/>
      <c r="I11608" s="61"/>
      <c r="K11608" s="62"/>
      <c r="L11608" s="62"/>
      <c r="P11608" s="61"/>
    </row>
    <row r="11609" spans="6:16">
      <c r="F11609" s="63"/>
      <c r="G11609" s="62"/>
      <c r="I11609" s="61"/>
      <c r="K11609" s="62"/>
      <c r="L11609" s="62"/>
      <c r="P11609" s="61"/>
    </row>
    <row r="11610" spans="6:16">
      <c r="F11610" s="63"/>
      <c r="G11610" s="62"/>
      <c r="I11610" s="61"/>
      <c r="K11610" s="62"/>
      <c r="L11610" s="62"/>
      <c r="P11610" s="61"/>
    </row>
    <row r="11611" spans="6:16">
      <c r="F11611" s="63"/>
      <c r="G11611" s="62"/>
      <c r="I11611" s="61"/>
      <c r="K11611" s="62"/>
      <c r="L11611" s="62"/>
      <c r="P11611" s="61"/>
    </row>
    <row r="11612" spans="6:16">
      <c r="F11612" s="63"/>
      <c r="G11612" s="62"/>
      <c r="I11612" s="61"/>
      <c r="K11612" s="62"/>
      <c r="L11612" s="62"/>
      <c r="P11612" s="61"/>
    </row>
    <row r="11613" spans="6:16">
      <c r="F11613" s="63"/>
      <c r="G11613" s="62"/>
      <c r="I11613" s="61"/>
      <c r="K11613" s="62"/>
      <c r="L11613" s="62"/>
      <c r="P11613" s="61"/>
    </row>
    <row r="11614" spans="6:16">
      <c r="F11614" s="63"/>
      <c r="G11614" s="62"/>
      <c r="I11614" s="61"/>
      <c r="K11614" s="62"/>
      <c r="L11614" s="62"/>
      <c r="P11614" s="61"/>
    </row>
    <row r="11615" spans="6:16">
      <c r="F11615" s="63"/>
      <c r="G11615" s="62"/>
      <c r="I11615" s="61"/>
      <c r="K11615" s="62"/>
      <c r="L11615" s="62"/>
      <c r="P11615" s="61"/>
    </row>
    <row r="11616" spans="6:16">
      <c r="F11616" s="63"/>
      <c r="G11616" s="62"/>
      <c r="I11616" s="61"/>
      <c r="K11616" s="62"/>
      <c r="L11616" s="62"/>
      <c r="P11616" s="61"/>
    </row>
    <row r="11617" spans="6:16">
      <c r="F11617" s="63"/>
      <c r="G11617" s="62"/>
      <c r="I11617" s="61"/>
      <c r="K11617" s="62"/>
      <c r="L11617" s="62"/>
      <c r="P11617" s="61"/>
    </row>
    <row r="11618" spans="6:16">
      <c r="F11618" s="63"/>
      <c r="G11618" s="62"/>
      <c r="I11618" s="61"/>
      <c r="K11618" s="62"/>
      <c r="L11618" s="62"/>
      <c r="P11618" s="61"/>
    </row>
    <row r="11619" spans="6:16">
      <c r="F11619" s="63"/>
      <c r="G11619" s="62"/>
      <c r="I11619" s="61"/>
      <c r="K11619" s="62"/>
      <c r="L11619" s="62"/>
      <c r="P11619" s="61"/>
    </row>
    <row r="11620" spans="6:16">
      <c r="F11620" s="63"/>
      <c r="G11620" s="62"/>
      <c r="I11620" s="61"/>
      <c r="K11620" s="62"/>
      <c r="L11620" s="62"/>
      <c r="P11620" s="61"/>
    </row>
    <row r="11621" spans="6:16">
      <c r="F11621" s="63"/>
      <c r="G11621" s="62"/>
      <c r="I11621" s="61"/>
      <c r="K11621" s="62"/>
      <c r="L11621" s="62"/>
      <c r="P11621" s="61"/>
    </row>
    <row r="11622" spans="6:16">
      <c r="F11622" s="63"/>
      <c r="G11622" s="62"/>
      <c r="I11622" s="61"/>
      <c r="K11622" s="62"/>
      <c r="L11622" s="62"/>
      <c r="P11622" s="61"/>
    </row>
    <row r="11623" spans="6:16">
      <c r="F11623" s="63"/>
      <c r="G11623" s="62"/>
      <c r="I11623" s="61"/>
      <c r="K11623" s="62"/>
      <c r="L11623" s="62"/>
      <c r="P11623" s="61"/>
    </row>
    <row r="11624" spans="6:16">
      <c r="F11624" s="63"/>
      <c r="G11624" s="62"/>
      <c r="I11624" s="61"/>
      <c r="K11624" s="62"/>
      <c r="L11624" s="62"/>
      <c r="P11624" s="61"/>
    </row>
    <row r="11625" spans="6:16">
      <c r="F11625" s="63"/>
      <c r="G11625" s="62"/>
      <c r="I11625" s="61"/>
      <c r="K11625" s="62"/>
      <c r="L11625" s="62"/>
      <c r="P11625" s="61"/>
    </row>
    <row r="11626" spans="6:16">
      <c r="F11626" s="63"/>
      <c r="G11626" s="62"/>
      <c r="I11626" s="61"/>
      <c r="K11626" s="62"/>
      <c r="L11626" s="62"/>
      <c r="P11626" s="61"/>
    </row>
    <row r="11627" spans="6:16">
      <c r="F11627" s="63"/>
      <c r="G11627" s="62"/>
      <c r="I11627" s="61"/>
      <c r="K11627" s="62"/>
      <c r="L11627" s="62"/>
      <c r="P11627" s="61"/>
    </row>
    <row r="11628" spans="6:16">
      <c r="F11628" s="63"/>
      <c r="G11628" s="62"/>
      <c r="I11628" s="61"/>
      <c r="K11628" s="62"/>
      <c r="L11628" s="62"/>
      <c r="P11628" s="61"/>
    </row>
    <row r="11629" spans="6:16">
      <c r="F11629" s="63"/>
      <c r="G11629" s="62"/>
      <c r="I11629" s="61"/>
      <c r="K11629" s="62"/>
      <c r="L11629" s="62"/>
      <c r="P11629" s="61"/>
    </row>
    <row r="11630" spans="6:16">
      <c r="F11630" s="63"/>
      <c r="G11630" s="62"/>
      <c r="I11630" s="61"/>
      <c r="K11630" s="62"/>
      <c r="L11630" s="62"/>
      <c r="P11630" s="61"/>
    </row>
    <row r="11631" spans="6:16">
      <c r="F11631" s="63"/>
      <c r="G11631" s="62"/>
      <c r="I11631" s="61"/>
      <c r="K11631" s="62"/>
      <c r="L11631" s="62"/>
      <c r="P11631" s="61"/>
    </row>
    <row r="11632" spans="6:16">
      <c r="F11632" s="63"/>
      <c r="G11632" s="62"/>
      <c r="I11632" s="61"/>
      <c r="K11632" s="62"/>
      <c r="L11632" s="62"/>
      <c r="P11632" s="61"/>
    </row>
    <row r="11633" spans="6:16">
      <c r="F11633" s="63"/>
      <c r="G11633" s="62"/>
      <c r="I11633" s="61"/>
      <c r="K11633" s="62"/>
      <c r="L11633" s="62"/>
      <c r="P11633" s="61"/>
    </row>
    <row r="11634" spans="6:16">
      <c r="F11634" s="63"/>
      <c r="G11634" s="62"/>
      <c r="I11634" s="61"/>
      <c r="K11634" s="62"/>
      <c r="L11634" s="62"/>
      <c r="P11634" s="61"/>
    </row>
    <row r="11635" spans="6:16">
      <c r="F11635" s="63"/>
      <c r="G11635" s="62"/>
      <c r="I11635" s="61"/>
      <c r="K11635" s="62"/>
      <c r="L11635" s="62"/>
      <c r="P11635" s="61"/>
    </row>
    <row r="11636" spans="6:16">
      <c r="F11636" s="63"/>
      <c r="G11636" s="62"/>
      <c r="I11636" s="61"/>
      <c r="K11636" s="62"/>
      <c r="L11636" s="62"/>
      <c r="P11636" s="61"/>
    </row>
    <row r="11637" spans="6:16">
      <c r="F11637" s="63"/>
      <c r="G11637" s="62"/>
      <c r="I11637" s="61"/>
      <c r="K11637" s="62"/>
      <c r="L11637" s="62"/>
      <c r="P11637" s="61"/>
    </row>
    <row r="11638" spans="6:16">
      <c r="F11638" s="63"/>
      <c r="G11638" s="62"/>
      <c r="I11638" s="61"/>
      <c r="K11638" s="62"/>
      <c r="L11638" s="62"/>
      <c r="P11638" s="61"/>
    </row>
    <row r="11639" spans="6:16">
      <c r="F11639" s="63"/>
      <c r="G11639" s="62"/>
      <c r="I11639" s="61"/>
      <c r="K11639" s="62"/>
      <c r="L11639" s="62"/>
      <c r="P11639" s="61"/>
    </row>
    <row r="11640" spans="6:16">
      <c r="F11640" s="63"/>
      <c r="G11640" s="62"/>
      <c r="I11640" s="61"/>
      <c r="K11640" s="62"/>
      <c r="L11640" s="62"/>
      <c r="P11640" s="61"/>
    </row>
    <row r="11641" spans="6:16">
      <c r="F11641" s="63"/>
      <c r="G11641" s="62"/>
      <c r="I11641" s="61"/>
      <c r="K11641" s="62"/>
      <c r="L11641" s="62"/>
      <c r="P11641" s="61"/>
    </row>
    <row r="11642" spans="6:16">
      <c r="F11642" s="63"/>
      <c r="G11642" s="62"/>
      <c r="I11642" s="61"/>
      <c r="K11642" s="62"/>
      <c r="L11642" s="62"/>
      <c r="P11642" s="61"/>
    </row>
    <row r="11643" spans="6:16">
      <c r="F11643" s="63"/>
      <c r="G11643" s="62"/>
      <c r="I11643" s="61"/>
      <c r="K11643" s="62"/>
      <c r="L11643" s="62"/>
      <c r="P11643" s="61"/>
    </row>
    <row r="11644" spans="6:16">
      <c r="F11644" s="63"/>
      <c r="G11644" s="62"/>
      <c r="I11644" s="61"/>
      <c r="K11644" s="62"/>
      <c r="L11644" s="62"/>
      <c r="P11644" s="61"/>
    </row>
    <row r="11645" spans="6:16">
      <c r="F11645" s="63"/>
      <c r="G11645" s="62"/>
      <c r="I11645" s="61"/>
      <c r="K11645" s="62"/>
      <c r="L11645" s="62"/>
      <c r="P11645" s="61"/>
    </row>
    <row r="11646" spans="6:16">
      <c r="F11646" s="63"/>
      <c r="G11646" s="62"/>
      <c r="I11646" s="61"/>
      <c r="K11646" s="62"/>
      <c r="L11646" s="62"/>
      <c r="P11646" s="61"/>
    </row>
    <row r="11647" spans="6:16">
      <c r="F11647" s="63"/>
      <c r="G11647" s="62"/>
      <c r="I11647" s="61"/>
      <c r="K11647" s="62"/>
      <c r="L11647" s="62"/>
      <c r="P11647" s="61"/>
    </row>
    <row r="11648" spans="6:16">
      <c r="F11648" s="63"/>
      <c r="G11648" s="62"/>
      <c r="I11648" s="61"/>
      <c r="K11648" s="62"/>
      <c r="L11648" s="62"/>
      <c r="P11648" s="61"/>
    </row>
    <row r="11649" spans="6:16">
      <c r="F11649" s="63"/>
      <c r="G11649" s="62"/>
      <c r="I11649" s="61"/>
      <c r="K11649" s="62"/>
      <c r="L11649" s="62"/>
      <c r="P11649" s="61"/>
    </row>
    <row r="11650" spans="6:16">
      <c r="F11650" s="63"/>
      <c r="G11650" s="62"/>
      <c r="I11650" s="61"/>
      <c r="K11650" s="62"/>
      <c r="L11650" s="62"/>
      <c r="P11650" s="61"/>
    </row>
    <row r="11651" spans="6:16">
      <c r="F11651" s="63"/>
      <c r="G11651" s="62"/>
      <c r="I11651" s="61"/>
      <c r="K11651" s="62"/>
      <c r="L11651" s="62"/>
      <c r="P11651" s="61"/>
    </row>
    <row r="11652" spans="6:16">
      <c r="F11652" s="63"/>
      <c r="G11652" s="62"/>
      <c r="I11652" s="61"/>
      <c r="K11652" s="62"/>
      <c r="L11652" s="62"/>
      <c r="P11652" s="61"/>
    </row>
    <row r="11653" spans="6:16">
      <c r="F11653" s="63"/>
      <c r="G11653" s="62"/>
      <c r="I11653" s="61"/>
      <c r="K11653" s="62"/>
      <c r="L11653" s="62"/>
      <c r="P11653" s="61"/>
    </row>
    <row r="11654" spans="6:16">
      <c r="F11654" s="63"/>
      <c r="G11654" s="62"/>
      <c r="I11654" s="61"/>
      <c r="K11654" s="62"/>
      <c r="L11654" s="62"/>
      <c r="P11654" s="61"/>
    </row>
    <row r="11655" spans="6:16">
      <c r="F11655" s="63"/>
      <c r="G11655" s="62"/>
      <c r="I11655" s="61"/>
      <c r="K11655" s="62"/>
      <c r="L11655" s="62"/>
      <c r="P11655" s="61"/>
    </row>
    <row r="11656" spans="6:16">
      <c r="F11656" s="63"/>
      <c r="G11656" s="62"/>
      <c r="I11656" s="61"/>
      <c r="K11656" s="62"/>
      <c r="L11656" s="62"/>
      <c r="P11656" s="61"/>
    </row>
    <row r="11657" spans="6:16">
      <c r="F11657" s="63"/>
      <c r="G11657" s="62"/>
      <c r="I11657" s="61"/>
      <c r="K11657" s="62"/>
      <c r="L11657" s="62"/>
      <c r="P11657" s="61"/>
    </row>
    <row r="11658" spans="6:16">
      <c r="F11658" s="63"/>
      <c r="G11658" s="62"/>
      <c r="I11658" s="61"/>
      <c r="K11658" s="62"/>
      <c r="L11658" s="62"/>
      <c r="P11658" s="61"/>
    </row>
    <row r="11659" spans="6:16">
      <c r="F11659" s="63"/>
      <c r="G11659" s="62"/>
      <c r="I11659" s="61"/>
      <c r="K11659" s="62"/>
      <c r="L11659" s="62"/>
      <c r="P11659" s="61"/>
    </row>
    <row r="11660" spans="6:16">
      <c r="F11660" s="63"/>
      <c r="G11660" s="62"/>
      <c r="I11660" s="61"/>
      <c r="K11660" s="62"/>
      <c r="L11660" s="62"/>
      <c r="P11660" s="61"/>
    </row>
    <row r="11661" spans="6:16">
      <c r="F11661" s="63"/>
      <c r="G11661" s="62"/>
      <c r="I11661" s="61"/>
      <c r="K11661" s="62"/>
      <c r="L11661" s="62"/>
      <c r="P11661" s="61"/>
    </row>
    <row r="11662" spans="6:16">
      <c r="F11662" s="63"/>
      <c r="G11662" s="62"/>
      <c r="I11662" s="61"/>
      <c r="K11662" s="62"/>
      <c r="L11662" s="62"/>
      <c r="P11662" s="61"/>
    </row>
    <row r="11663" spans="6:16">
      <c r="F11663" s="63"/>
      <c r="G11663" s="62"/>
      <c r="I11663" s="61"/>
      <c r="K11663" s="62"/>
      <c r="L11663" s="62"/>
      <c r="P11663" s="61"/>
    </row>
    <row r="11664" spans="6:16">
      <c r="F11664" s="63"/>
      <c r="G11664" s="62"/>
      <c r="I11664" s="61"/>
      <c r="K11664" s="62"/>
      <c r="L11664" s="62"/>
      <c r="P11664" s="61"/>
    </row>
    <row r="11665" spans="6:16">
      <c r="F11665" s="63"/>
      <c r="G11665" s="62"/>
      <c r="I11665" s="61"/>
      <c r="K11665" s="62"/>
      <c r="L11665" s="62"/>
      <c r="P11665" s="61"/>
    </row>
    <row r="11666" spans="6:16">
      <c r="F11666" s="63"/>
      <c r="G11666" s="62"/>
      <c r="I11666" s="61"/>
      <c r="K11666" s="62"/>
      <c r="L11666" s="62"/>
      <c r="P11666" s="61"/>
    </row>
    <row r="11667" spans="6:16">
      <c r="F11667" s="63"/>
      <c r="G11667" s="62"/>
      <c r="I11667" s="61"/>
      <c r="K11667" s="62"/>
      <c r="L11667" s="62"/>
      <c r="P11667" s="61"/>
    </row>
    <row r="11668" spans="6:16">
      <c r="F11668" s="63"/>
      <c r="G11668" s="62"/>
      <c r="I11668" s="61"/>
      <c r="K11668" s="62"/>
      <c r="L11668" s="62"/>
      <c r="P11668" s="61"/>
    </row>
    <row r="11669" spans="6:16">
      <c r="F11669" s="63"/>
      <c r="G11669" s="62"/>
      <c r="I11669" s="61"/>
      <c r="K11669" s="62"/>
      <c r="L11669" s="62"/>
      <c r="P11669" s="61"/>
    </row>
    <row r="11670" spans="6:16">
      <c r="F11670" s="63"/>
      <c r="G11670" s="62"/>
      <c r="I11670" s="61"/>
      <c r="K11670" s="62"/>
      <c r="L11670" s="62"/>
      <c r="P11670" s="61"/>
    </row>
    <row r="11671" spans="6:16">
      <c r="F11671" s="63"/>
      <c r="G11671" s="62"/>
      <c r="I11671" s="61"/>
      <c r="K11671" s="62"/>
      <c r="L11671" s="62"/>
      <c r="P11671" s="61"/>
    </row>
    <row r="11672" spans="6:16">
      <c r="F11672" s="63"/>
      <c r="G11672" s="62"/>
      <c r="I11672" s="61"/>
      <c r="K11672" s="62"/>
      <c r="L11672" s="62"/>
      <c r="P11672" s="61"/>
    </row>
    <row r="11673" spans="6:16">
      <c r="F11673" s="63"/>
      <c r="G11673" s="62"/>
      <c r="I11673" s="61"/>
      <c r="K11673" s="62"/>
      <c r="L11673" s="62"/>
      <c r="P11673" s="61"/>
    </row>
    <row r="11674" spans="6:16">
      <c r="F11674" s="63"/>
      <c r="G11674" s="62"/>
      <c r="I11674" s="61"/>
      <c r="K11674" s="62"/>
      <c r="L11674" s="62"/>
      <c r="P11674" s="61"/>
    </row>
    <row r="11675" spans="6:16">
      <c r="F11675" s="63"/>
      <c r="G11675" s="62"/>
      <c r="I11675" s="61"/>
      <c r="K11675" s="62"/>
      <c r="L11675" s="62"/>
      <c r="P11675" s="61"/>
    </row>
    <row r="11676" spans="6:16">
      <c r="F11676" s="63"/>
      <c r="G11676" s="62"/>
      <c r="I11676" s="61"/>
      <c r="K11676" s="62"/>
      <c r="L11676" s="62"/>
      <c r="P11676" s="61"/>
    </row>
    <row r="11677" spans="6:16">
      <c r="F11677" s="63"/>
      <c r="G11677" s="62"/>
      <c r="I11677" s="61"/>
      <c r="K11677" s="62"/>
      <c r="L11677" s="62"/>
      <c r="P11677" s="61"/>
    </row>
    <row r="11678" spans="6:16">
      <c r="F11678" s="63"/>
      <c r="G11678" s="62"/>
      <c r="I11678" s="61"/>
      <c r="K11678" s="62"/>
      <c r="L11678" s="62"/>
      <c r="P11678" s="61"/>
    </row>
    <row r="11679" spans="6:16">
      <c r="F11679" s="63"/>
      <c r="G11679" s="62"/>
      <c r="I11679" s="61"/>
      <c r="K11679" s="62"/>
      <c r="L11679" s="62"/>
      <c r="P11679" s="61"/>
    </row>
    <row r="11680" spans="6:16">
      <c r="F11680" s="63"/>
      <c r="G11680" s="62"/>
      <c r="I11680" s="61"/>
      <c r="K11680" s="62"/>
      <c r="L11680" s="62"/>
      <c r="P11680" s="61"/>
    </row>
    <row r="11681" spans="6:16">
      <c r="F11681" s="63"/>
      <c r="G11681" s="62"/>
      <c r="I11681" s="61"/>
      <c r="K11681" s="62"/>
      <c r="L11681" s="62"/>
      <c r="P11681" s="61"/>
    </row>
    <row r="11682" spans="6:16">
      <c r="F11682" s="63"/>
      <c r="G11682" s="62"/>
      <c r="I11682" s="61"/>
      <c r="K11682" s="62"/>
      <c r="L11682" s="62"/>
      <c r="P11682" s="61"/>
    </row>
    <row r="11683" spans="6:16">
      <c r="F11683" s="63"/>
      <c r="G11683" s="62"/>
      <c r="I11683" s="61"/>
      <c r="K11683" s="62"/>
      <c r="L11683" s="62"/>
      <c r="P11683" s="61"/>
    </row>
    <row r="11684" spans="6:16">
      <c r="F11684" s="63"/>
      <c r="G11684" s="62"/>
      <c r="I11684" s="61"/>
      <c r="K11684" s="62"/>
      <c r="L11684" s="62"/>
      <c r="P11684" s="61"/>
    </row>
    <row r="11685" spans="6:16">
      <c r="F11685" s="63"/>
      <c r="G11685" s="62"/>
      <c r="I11685" s="61"/>
      <c r="K11685" s="62"/>
      <c r="L11685" s="62"/>
      <c r="P11685" s="61"/>
    </row>
    <row r="11686" spans="6:16">
      <c r="F11686" s="63"/>
      <c r="G11686" s="62"/>
      <c r="I11686" s="61"/>
      <c r="K11686" s="62"/>
      <c r="L11686" s="62"/>
      <c r="P11686" s="61"/>
    </row>
    <row r="11687" spans="6:16">
      <c r="F11687" s="63"/>
      <c r="G11687" s="62"/>
      <c r="I11687" s="61"/>
      <c r="K11687" s="62"/>
      <c r="L11687" s="62"/>
      <c r="P11687" s="61"/>
    </row>
    <row r="11688" spans="6:16">
      <c r="F11688" s="63"/>
      <c r="G11688" s="62"/>
      <c r="I11688" s="61"/>
      <c r="K11688" s="62"/>
      <c r="L11688" s="62"/>
      <c r="P11688" s="61"/>
    </row>
    <row r="11689" spans="6:16">
      <c r="F11689" s="63"/>
      <c r="G11689" s="62"/>
      <c r="I11689" s="61"/>
      <c r="K11689" s="62"/>
      <c r="L11689" s="62"/>
      <c r="P11689" s="61"/>
    </row>
    <row r="11690" spans="6:16">
      <c r="F11690" s="63"/>
      <c r="G11690" s="62"/>
      <c r="I11690" s="61"/>
      <c r="K11690" s="62"/>
      <c r="L11690" s="62"/>
      <c r="P11690" s="61"/>
    </row>
    <row r="11691" spans="6:16">
      <c r="F11691" s="63"/>
      <c r="G11691" s="62"/>
      <c r="I11691" s="61"/>
      <c r="K11691" s="62"/>
      <c r="L11691" s="62"/>
      <c r="P11691" s="61"/>
    </row>
    <row r="11692" spans="6:16">
      <c r="F11692" s="63"/>
      <c r="G11692" s="62"/>
      <c r="I11692" s="61"/>
      <c r="K11692" s="62"/>
      <c r="L11692" s="62"/>
      <c r="P11692" s="61"/>
    </row>
    <row r="11693" spans="6:16">
      <c r="F11693" s="63"/>
      <c r="G11693" s="62"/>
      <c r="I11693" s="61"/>
      <c r="K11693" s="62"/>
      <c r="L11693" s="62"/>
      <c r="P11693" s="61"/>
    </row>
    <row r="11694" spans="6:16">
      <c r="F11694" s="63"/>
      <c r="G11694" s="62"/>
      <c r="I11694" s="61"/>
      <c r="K11694" s="62"/>
      <c r="L11694" s="62"/>
      <c r="P11694" s="61"/>
    </row>
    <row r="11695" spans="6:16">
      <c r="F11695" s="63"/>
      <c r="G11695" s="62"/>
      <c r="I11695" s="61"/>
      <c r="K11695" s="62"/>
      <c r="L11695" s="62"/>
      <c r="P11695" s="61"/>
    </row>
    <row r="11696" spans="6:16">
      <c r="F11696" s="63"/>
      <c r="G11696" s="62"/>
      <c r="I11696" s="61"/>
      <c r="K11696" s="62"/>
      <c r="L11696" s="62"/>
      <c r="P11696" s="61"/>
    </row>
    <row r="11697" spans="6:16">
      <c r="F11697" s="63"/>
      <c r="G11697" s="62"/>
      <c r="I11697" s="61"/>
      <c r="K11697" s="62"/>
      <c r="L11697" s="62"/>
      <c r="P11697" s="61"/>
    </row>
    <row r="11698" spans="6:16">
      <c r="F11698" s="63"/>
      <c r="G11698" s="62"/>
      <c r="I11698" s="61"/>
      <c r="K11698" s="62"/>
      <c r="L11698" s="62"/>
      <c r="P11698" s="61"/>
    </row>
    <row r="11699" spans="6:16">
      <c r="F11699" s="63"/>
      <c r="G11699" s="62"/>
      <c r="I11699" s="61"/>
      <c r="K11699" s="62"/>
      <c r="L11699" s="62"/>
      <c r="P11699" s="61"/>
    </row>
    <row r="11700" spans="6:16">
      <c r="F11700" s="63"/>
      <c r="G11700" s="62"/>
      <c r="I11700" s="61"/>
      <c r="K11700" s="62"/>
      <c r="L11700" s="62"/>
      <c r="P11700" s="61"/>
    </row>
    <row r="11701" spans="6:16">
      <c r="F11701" s="63"/>
      <c r="G11701" s="62"/>
      <c r="I11701" s="61"/>
      <c r="K11701" s="62"/>
      <c r="L11701" s="62"/>
      <c r="P11701" s="61"/>
    </row>
    <row r="11702" spans="6:16">
      <c r="F11702" s="63"/>
      <c r="G11702" s="62"/>
      <c r="I11702" s="61"/>
      <c r="K11702" s="62"/>
      <c r="L11702" s="62"/>
      <c r="P11702" s="61"/>
    </row>
    <row r="11703" spans="6:16">
      <c r="F11703" s="63"/>
      <c r="G11703" s="62"/>
      <c r="I11703" s="61"/>
      <c r="K11703" s="62"/>
      <c r="L11703" s="62"/>
      <c r="P11703" s="61"/>
    </row>
    <row r="11704" spans="6:16">
      <c r="F11704" s="63"/>
      <c r="G11704" s="62"/>
      <c r="I11704" s="61"/>
      <c r="K11704" s="62"/>
      <c r="L11704" s="62"/>
      <c r="P11704" s="61"/>
    </row>
    <row r="11705" spans="6:16">
      <c r="F11705" s="63"/>
      <c r="G11705" s="62"/>
      <c r="I11705" s="61"/>
      <c r="K11705" s="62"/>
      <c r="L11705" s="62"/>
      <c r="P11705" s="61"/>
    </row>
    <row r="11706" spans="6:16">
      <c r="F11706" s="63"/>
      <c r="G11706" s="62"/>
      <c r="I11706" s="61"/>
      <c r="K11706" s="62"/>
      <c r="L11706" s="62"/>
      <c r="P11706" s="61"/>
    </row>
    <row r="11707" spans="6:16">
      <c r="F11707" s="63"/>
      <c r="G11707" s="62"/>
      <c r="I11707" s="61"/>
      <c r="K11707" s="62"/>
      <c r="L11707" s="62"/>
      <c r="P11707" s="61"/>
    </row>
    <row r="11708" spans="6:16">
      <c r="F11708" s="63"/>
      <c r="G11708" s="62"/>
      <c r="I11708" s="61"/>
      <c r="K11708" s="62"/>
      <c r="L11708" s="62"/>
      <c r="P11708" s="61"/>
    </row>
    <row r="11709" spans="6:16">
      <c r="F11709" s="63"/>
      <c r="G11709" s="62"/>
      <c r="I11709" s="61"/>
      <c r="K11709" s="62"/>
      <c r="L11709" s="62"/>
      <c r="P11709" s="61"/>
    </row>
    <row r="11710" spans="6:16">
      <c r="F11710" s="63"/>
      <c r="G11710" s="62"/>
      <c r="I11710" s="61"/>
      <c r="K11710" s="62"/>
      <c r="L11710" s="62"/>
      <c r="P11710" s="61"/>
    </row>
    <row r="11711" spans="6:16">
      <c r="F11711" s="63"/>
      <c r="G11711" s="62"/>
      <c r="I11711" s="61"/>
      <c r="K11711" s="62"/>
      <c r="L11711" s="62"/>
      <c r="P11711" s="61"/>
    </row>
    <row r="11712" spans="6:16">
      <c r="F11712" s="63"/>
      <c r="G11712" s="62"/>
      <c r="I11712" s="61"/>
      <c r="K11712" s="62"/>
      <c r="L11712" s="62"/>
      <c r="P11712" s="61"/>
    </row>
    <row r="11713" spans="6:16">
      <c r="F11713" s="63"/>
      <c r="G11713" s="62"/>
      <c r="I11713" s="61"/>
      <c r="K11713" s="62"/>
      <c r="L11713" s="62"/>
      <c r="P11713" s="61"/>
    </row>
    <row r="11714" spans="6:16">
      <c r="F11714" s="63"/>
      <c r="G11714" s="62"/>
      <c r="I11714" s="61"/>
      <c r="K11714" s="62"/>
      <c r="L11714" s="62"/>
      <c r="P11714" s="61"/>
    </row>
    <row r="11715" spans="6:16">
      <c r="F11715" s="63"/>
      <c r="G11715" s="62"/>
      <c r="I11715" s="61"/>
      <c r="K11715" s="62"/>
      <c r="L11715" s="62"/>
      <c r="P11715" s="61"/>
    </row>
    <row r="11716" spans="6:16">
      <c r="F11716" s="63"/>
      <c r="G11716" s="62"/>
      <c r="I11716" s="61"/>
      <c r="K11716" s="62"/>
      <c r="L11716" s="62"/>
      <c r="P11716" s="61"/>
    </row>
    <row r="11717" spans="6:16">
      <c r="F11717" s="63"/>
      <c r="G11717" s="62"/>
      <c r="I11717" s="61"/>
      <c r="K11717" s="62"/>
      <c r="L11717" s="62"/>
      <c r="P11717" s="61"/>
    </row>
    <row r="11718" spans="6:16">
      <c r="F11718" s="63"/>
      <c r="G11718" s="62"/>
      <c r="I11718" s="61"/>
      <c r="K11718" s="62"/>
      <c r="L11718" s="62"/>
      <c r="P11718" s="61"/>
    </row>
    <row r="11719" spans="6:16">
      <c r="F11719" s="63"/>
      <c r="G11719" s="62"/>
      <c r="I11719" s="61"/>
      <c r="K11719" s="62"/>
      <c r="L11719" s="62"/>
      <c r="P11719" s="61"/>
    </row>
    <row r="11720" spans="6:16">
      <c r="F11720" s="63"/>
      <c r="G11720" s="62"/>
      <c r="I11720" s="61"/>
      <c r="K11720" s="62"/>
      <c r="L11720" s="62"/>
      <c r="P11720" s="61"/>
    </row>
    <row r="11721" spans="6:16">
      <c r="F11721" s="63"/>
      <c r="G11721" s="62"/>
      <c r="I11721" s="61"/>
      <c r="K11721" s="62"/>
      <c r="L11721" s="62"/>
      <c r="P11721" s="61"/>
    </row>
    <row r="11722" spans="6:16">
      <c r="F11722" s="63"/>
      <c r="G11722" s="62"/>
      <c r="I11722" s="61"/>
      <c r="K11722" s="62"/>
      <c r="L11722" s="62"/>
      <c r="P11722" s="61"/>
    </row>
    <row r="11723" spans="6:16">
      <c r="F11723" s="63"/>
      <c r="G11723" s="62"/>
      <c r="I11723" s="61"/>
      <c r="K11723" s="62"/>
      <c r="L11723" s="62"/>
      <c r="P11723" s="61"/>
    </row>
    <row r="11724" spans="6:16">
      <c r="F11724" s="63"/>
      <c r="G11724" s="62"/>
      <c r="I11724" s="61"/>
      <c r="K11724" s="62"/>
      <c r="L11724" s="62"/>
      <c r="P11724" s="61"/>
    </row>
    <row r="11725" spans="6:16">
      <c r="F11725" s="63"/>
      <c r="G11725" s="62"/>
      <c r="I11725" s="61"/>
      <c r="K11725" s="62"/>
      <c r="L11725" s="62"/>
      <c r="P11725" s="61"/>
    </row>
    <row r="11726" spans="6:16">
      <c r="F11726" s="63"/>
      <c r="G11726" s="62"/>
      <c r="I11726" s="61"/>
      <c r="K11726" s="62"/>
      <c r="L11726" s="62"/>
      <c r="P11726" s="61"/>
    </row>
    <row r="11727" spans="6:16">
      <c r="F11727" s="63"/>
      <c r="G11727" s="62"/>
      <c r="I11727" s="61"/>
      <c r="K11727" s="62"/>
      <c r="L11727" s="62"/>
      <c r="P11727" s="61"/>
    </row>
    <row r="11728" spans="6:16">
      <c r="F11728" s="63"/>
      <c r="G11728" s="62"/>
      <c r="I11728" s="61"/>
      <c r="K11728" s="62"/>
      <c r="L11728" s="62"/>
      <c r="P11728" s="61"/>
    </row>
    <row r="11729" spans="6:16">
      <c r="F11729" s="63"/>
      <c r="G11729" s="62"/>
      <c r="I11729" s="61"/>
      <c r="K11729" s="62"/>
      <c r="L11729" s="62"/>
      <c r="P11729" s="61"/>
    </row>
    <row r="11730" spans="6:16">
      <c r="F11730" s="63"/>
      <c r="G11730" s="62"/>
      <c r="I11730" s="61"/>
      <c r="K11730" s="62"/>
      <c r="L11730" s="62"/>
      <c r="P11730" s="61"/>
    </row>
    <row r="11731" spans="6:16">
      <c r="F11731" s="63"/>
      <c r="G11731" s="62"/>
      <c r="I11731" s="61"/>
      <c r="K11731" s="62"/>
      <c r="L11731" s="62"/>
      <c r="P11731" s="61"/>
    </row>
    <row r="11732" spans="6:16">
      <c r="F11732" s="63"/>
      <c r="G11732" s="62"/>
      <c r="I11732" s="61"/>
      <c r="K11732" s="62"/>
      <c r="L11732" s="62"/>
      <c r="P11732" s="61"/>
    </row>
    <row r="11733" spans="6:16">
      <c r="F11733" s="63"/>
      <c r="G11733" s="62"/>
      <c r="I11733" s="61"/>
      <c r="K11733" s="62"/>
      <c r="L11733" s="62"/>
      <c r="P11733" s="61"/>
    </row>
    <row r="11734" spans="6:16">
      <c r="F11734" s="63"/>
      <c r="G11734" s="62"/>
      <c r="I11734" s="61"/>
      <c r="K11734" s="62"/>
      <c r="L11734" s="62"/>
      <c r="P11734" s="61"/>
    </row>
    <row r="11735" spans="6:16">
      <c r="F11735" s="63"/>
      <c r="G11735" s="62"/>
      <c r="I11735" s="61"/>
      <c r="K11735" s="62"/>
      <c r="L11735" s="62"/>
      <c r="P11735" s="61"/>
    </row>
    <row r="11736" spans="6:16">
      <c r="F11736" s="63"/>
      <c r="G11736" s="62"/>
      <c r="I11736" s="61"/>
      <c r="K11736" s="62"/>
      <c r="L11736" s="62"/>
      <c r="P11736" s="61"/>
    </row>
    <row r="11737" spans="6:16">
      <c r="F11737" s="63"/>
      <c r="G11737" s="62"/>
      <c r="I11737" s="61"/>
      <c r="K11737" s="62"/>
      <c r="L11737" s="62"/>
      <c r="P11737" s="61"/>
    </row>
    <row r="11738" spans="6:16">
      <c r="F11738" s="63"/>
      <c r="G11738" s="62"/>
      <c r="I11738" s="61"/>
      <c r="K11738" s="62"/>
      <c r="L11738" s="62"/>
      <c r="P11738" s="61"/>
    </row>
    <row r="11739" spans="6:16">
      <c r="F11739" s="63"/>
      <c r="G11739" s="62"/>
      <c r="I11739" s="61"/>
      <c r="K11739" s="62"/>
      <c r="L11739" s="62"/>
      <c r="P11739" s="61"/>
    </row>
    <row r="11740" spans="6:16">
      <c r="F11740" s="63"/>
      <c r="G11740" s="62"/>
      <c r="I11740" s="61"/>
      <c r="K11740" s="62"/>
      <c r="L11740" s="62"/>
      <c r="P11740" s="61"/>
    </row>
    <row r="11741" spans="6:16">
      <c r="F11741" s="63"/>
      <c r="G11741" s="62"/>
      <c r="I11741" s="61"/>
      <c r="K11741" s="62"/>
      <c r="L11741" s="62"/>
      <c r="P11741" s="61"/>
    </row>
    <row r="11742" spans="6:16">
      <c r="F11742" s="63"/>
      <c r="G11742" s="62"/>
      <c r="I11742" s="61"/>
      <c r="K11742" s="62"/>
      <c r="L11742" s="62"/>
      <c r="P11742" s="61"/>
    </row>
    <row r="11743" spans="6:16">
      <c r="F11743" s="63"/>
      <c r="G11743" s="62"/>
      <c r="I11743" s="61"/>
      <c r="K11743" s="62"/>
      <c r="L11743" s="62"/>
      <c r="P11743" s="61"/>
    </row>
    <row r="11744" spans="6:16">
      <c r="F11744" s="63"/>
      <c r="G11744" s="62"/>
      <c r="I11744" s="61"/>
      <c r="K11744" s="62"/>
      <c r="L11744" s="62"/>
      <c r="P11744" s="61"/>
    </row>
    <row r="11745" spans="6:16">
      <c r="F11745" s="63"/>
      <c r="G11745" s="62"/>
      <c r="I11745" s="61"/>
      <c r="K11745" s="62"/>
      <c r="L11745" s="62"/>
      <c r="P11745" s="61"/>
    </row>
    <row r="11746" spans="6:16">
      <c r="F11746" s="63"/>
      <c r="G11746" s="62"/>
      <c r="I11746" s="61"/>
      <c r="K11746" s="62"/>
      <c r="L11746" s="62"/>
      <c r="P11746" s="61"/>
    </row>
    <row r="11747" spans="6:16">
      <c r="F11747" s="63"/>
      <c r="G11747" s="62"/>
      <c r="I11747" s="61"/>
      <c r="K11747" s="62"/>
      <c r="L11747" s="62"/>
      <c r="P11747" s="61"/>
    </row>
    <row r="11748" spans="6:16">
      <c r="F11748" s="63"/>
      <c r="G11748" s="62"/>
      <c r="I11748" s="61"/>
      <c r="K11748" s="62"/>
      <c r="L11748" s="62"/>
      <c r="P11748" s="61"/>
    </row>
    <row r="11749" spans="6:16">
      <c r="F11749" s="63"/>
      <c r="G11749" s="62"/>
      <c r="I11749" s="61"/>
      <c r="K11749" s="62"/>
      <c r="L11749" s="62"/>
      <c r="P11749" s="61"/>
    </row>
    <row r="11750" spans="6:16">
      <c r="F11750" s="63"/>
      <c r="G11750" s="62"/>
      <c r="I11750" s="61"/>
      <c r="K11750" s="62"/>
      <c r="L11750" s="62"/>
      <c r="P11750" s="61"/>
    </row>
    <row r="11751" spans="6:16">
      <c r="F11751" s="63"/>
      <c r="G11751" s="62"/>
      <c r="I11751" s="61"/>
      <c r="K11751" s="62"/>
      <c r="L11751" s="62"/>
      <c r="P11751" s="61"/>
    </row>
    <row r="11752" spans="6:16">
      <c r="F11752" s="63"/>
      <c r="G11752" s="62"/>
      <c r="I11752" s="61"/>
      <c r="K11752" s="62"/>
      <c r="L11752" s="62"/>
      <c r="P11752" s="61"/>
    </row>
    <row r="11753" spans="6:16">
      <c r="F11753" s="63"/>
      <c r="G11753" s="62"/>
      <c r="I11753" s="61"/>
      <c r="K11753" s="62"/>
      <c r="L11753" s="62"/>
      <c r="P11753" s="61"/>
    </row>
    <row r="11754" spans="6:16">
      <c r="F11754" s="63"/>
      <c r="G11754" s="62"/>
      <c r="I11754" s="61"/>
      <c r="K11754" s="62"/>
      <c r="L11754" s="62"/>
      <c r="P11754" s="61"/>
    </row>
    <row r="11755" spans="6:16">
      <c r="F11755" s="63"/>
      <c r="G11755" s="62"/>
      <c r="I11755" s="61"/>
      <c r="K11755" s="62"/>
      <c r="L11755" s="62"/>
      <c r="P11755" s="61"/>
    </row>
    <row r="11756" spans="6:16">
      <c r="F11756" s="63"/>
      <c r="G11756" s="62"/>
      <c r="I11756" s="61"/>
      <c r="K11756" s="62"/>
      <c r="L11756" s="62"/>
      <c r="P11756" s="61"/>
    </row>
    <row r="11757" spans="6:16">
      <c r="F11757" s="63"/>
      <c r="G11757" s="62"/>
      <c r="I11757" s="61"/>
      <c r="K11757" s="62"/>
      <c r="L11757" s="62"/>
      <c r="P11757" s="61"/>
    </row>
    <row r="11758" spans="6:16">
      <c r="F11758" s="63"/>
      <c r="G11758" s="62"/>
      <c r="I11758" s="61"/>
      <c r="K11758" s="62"/>
      <c r="L11758" s="62"/>
      <c r="P11758" s="61"/>
    </row>
    <row r="11759" spans="6:16">
      <c r="F11759" s="63"/>
      <c r="G11759" s="62"/>
      <c r="I11759" s="61"/>
      <c r="K11759" s="62"/>
      <c r="L11759" s="62"/>
      <c r="P11759" s="61"/>
    </row>
    <row r="11760" spans="6:16">
      <c r="F11760" s="63"/>
      <c r="G11760" s="62"/>
      <c r="I11760" s="61"/>
      <c r="K11760" s="62"/>
      <c r="L11760" s="62"/>
      <c r="P11760" s="61"/>
    </row>
    <row r="11761" spans="6:16">
      <c r="F11761" s="63"/>
      <c r="G11761" s="62"/>
      <c r="I11761" s="61"/>
      <c r="K11761" s="62"/>
      <c r="L11761" s="62"/>
      <c r="P11761" s="61"/>
    </row>
    <row r="11762" spans="6:16">
      <c r="F11762" s="63"/>
      <c r="G11762" s="62"/>
      <c r="I11762" s="61"/>
      <c r="K11762" s="62"/>
      <c r="L11762" s="62"/>
      <c r="P11762" s="61"/>
    </row>
    <row r="11763" spans="6:16">
      <c r="F11763" s="63"/>
      <c r="G11763" s="62"/>
      <c r="I11763" s="61"/>
      <c r="K11763" s="62"/>
      <c r="L11763" s="62"/>
      <c r="P11763" s="61"/>
    </row>
    <row r="11764" spans="6:16">
      <c r="F11764" s="63"/>
      <c r="G11764" s="62"/>
      <c r="I11764" s="61"/>
      <c r="K11764" s="62"/>
      <c r="L11764" s="62"/>
      <c r="P11764" s="61"/>
    </row>
    <row r="11765" spans="6:16">
      <c r="F11765" s="63"/>
      <c r="G11765" s="62"/>
      <c r="I11765" s="61"/>
      <c r="K11765" s="62"/>
      <c r="L11765" s="62"/>
      <c r="P11765" s="61"/>
    </row>
    <row r="11766" spans="6:16">
      <c r="F11766" s="63"/>
      <c r="G11766" s="62"/>
      <c r="I11766" s="61"/>
      <c r="K11766" s="62"/>
      <c r="L11766" s="62"/>
      <c r="P11766" s="61"/>
    </row>
    <row r="11767" spans="6:16">
      <c r="F11767" s="63"/>
      <c r="G11767" s="62"/>
      <c r="I11767" s="61"/>
      <c r="K11767" s="62"/>
      <c r="L11767" s="62"/>
      <c r="P11767" s="61"/>
    </row>
    <row r="11768" spans="6:16">
      <c r="F11768" s="63"/>
      <c r="G11768" s="62"/>
      <c r="I11768" s="61"/>
      <c r="K11768" s="62"/>
      <c r="L11768" s="62"/>
      <c r="P11768" s="61"/>
    </row>
    <row r="11769" spans="6:16">
      <c r="F11769" s="63"/>
      <c r="G11769" s="62"/>
      <c r="I11769" s="61"/>
      <c r="K11769" s="62"/>
      <c r="L11769" s="62"/>
      <c r="P11769" s="61"/>
    </row>
    <row r="11770" spans="6:16">
      <c r="F11770" s="63"/>
      <c r="G11770" s="62"/>
      <c r="I11770" s="61"/>
      <c r="K11770" s="62"/>
      <c r="L11770" s="62"/>
      <c r="P11770" s="61"/>
    </row>
    <row r="11771" spans="6:16">
      <c r="F11771" s="63"/>
      <c r="G11771" s="62"/>
      <c r="I11771" s="61"/>
      <c r="K11771" s="62"/>
      <c r="L11771" s="62"/>
      <c r="P11771" s="61"/>
    </row>
    <row r="11772" spans="6:16">
      <c r="F11772" s="63"/>
      <c r="G11772" s="62"/>
      <c r="I11772" s="61"/>
      <c r="K11772" s="62"/>
      <c r="L11772" s="62"/>
      <c r="P11772" s="61"/>
    </row>
    <row r="11773" spans="6:16">
      <c r="F11773" s="63"/>
      <c r="G11773" s="62"/>
      <c r="I11773" s="61"/>
      <c r="K11773" s="62"/>
      <c r="L11773" s="62"/>
      <c r="P11773" s="61"/>
    </row>
    <row r="11774" spans="6:16">
      <c r="F11774" s="63"/>
      <c r="G11774" s="62"/>
      <c r="I11774" s="61"/>
      <c r="K11774" s="62"/>
      <c r="L11774" s="62"/>
      <c r="P11774" s="61"/>
    </row>
    <row r="11775" spans="6:16">
      <c r="F11775" s="63"/>
      <c r="G11775" s="62"/>
      <c r="I11775" s="61"/>
      <c r="K11775" s="62"/>
      <c r="L11775" s="62"/>
      <c r="P11775" s="61"/>
    </row>
    <row r="11776" spans="6:16">
      <c r="F11776" s="63"/>
      <c r="G11776" s="62"/>
      <c r="I11776" s="61"/>
      <c r="K11776" s="62"/>
      <c r="L11776" s="62"/>
      <c r="P11776" s="61"/>
    </row>
    <row r="11777" spans="6:16">
      <c r="F11777" s="63"/>
      <c r="G11777" s="62"/>
      <c r="I11777" s="61"/>
      <c r="K11777" s="62"/>
      <c r="L11777" s="62"/>
      <c r="P11777" s="61"/>
    </row>
    <row r="11778" spans="6:16">
      <c r="F11778" s="63"/>
      <c r="G11778" s="62"/>
      <c r="I11778" s="61"/>
      <c r="K11778" s="62"/>
      <c r="L11778" s="62"/>
      <c r="P11778" s="61"/>
    </row>
    <row r="11779" spans="6:16">
      <c r="F11779" s="63"/>
      <c r="G11779" s="62"/>
      <c r="I11779" s="61"/>
      <c r="K11779" s="62"/>
      <c r="L11779" s="62"/>
      <c r="P11779" s="61"/>
    </row>
    <row r="11780" spans="6:16">
      <c r="F11780" s="63"/>
      <c r="G11780" s="62"/>
      <c r="I11780" s="61"/>
      <c r="K11780" s="62"/>
      <c r="L11780" s="62"/>
      <c r="P11780" s="61"/>
    </row>
    <row r="11781" spans="6:16">
      <c r="F11781" s="63"/>
      <c r="G11781" s="62"/>
      <c r="I11781" s="61"/>
      <c r="K11781" s="62"/>
      <c r="L11781" s="62"/>
      <c r="P11781" s="61"/>
    </row>
    <row r="11782" spans="6:16">
      <c r="F11782" s="63"/>
      <c r="G11782" s="62"/>
      <c r="I11782" s="61"/>
      <c r="K11782" s="62"/>
      <c r="L11782" s="62"/>
      <c r="P11782" s="61"/>
    </row>
    <row r="11783" spans="6:16">
      <c r="F11783" s="63"/>
      <c r="G11783" s="62"/>
      <c r="I11783" s="61"/>
      <c r="K11783" s="62"/>
      <c r="L11783" s="62"/>
      <c r="P11783" s="61"/>
    </row>
    <row r="11784" spans="6:16">
      <c r="F11784" s="63"/>
      <c r="G11784" s="62"/>
      <c r="I11784" s="61"/>
      <c r="K11784" s="62"/>
      <c r="L11784" s="62"/>
      <c r="P11784" s="61"/>
    </row>
    <row r="11785" spans="6:16">
      <c r="F11785" s="63"/>
      <c r="G11785" s="62"/>
      <c r="I11785" s="61"/>
      <c r="K11785" s="62"/>
      <c r="L11785" s="62"/>
      <c r="P11785" s="61"/>
    </row>
    <row r="11786" spans="6:16">
      <c r="F11786" s="63"/>
      <c r="G11786" s="62"/>
      <c r="I11786" s="61"/>
      <c r="K11786" s="62"/>
      <c r="L11786" s="62"/>
      <c r="P11786" s="61"/>
    </row>
    <row r="11787" spans="6:16">
      <c r="F11787" s="63"/>
      <c r="G11787" s="62"/>
      <c r="I11787" s="61"/>
      <c r="K11787" s="62"/>
      <c r="L11787" s="62"/>
      <c r="P11787" s="61"/>
    </row>
    <row r="11788" spans="6:16">
      <c r="F11788" s="63"/>
      <c r="G11788" s="62"/>
      <c r="I11788" s="61"/>
      <c r="K11788" s="62"/>
      <c r="L11788" s="62"/>
      <c r="P11788" s="61"/>
    </row>
    <row r="11789" spans="6:16">
      <c r="F11789" s="63"/>
      <c r="G11789" s="62"/>
      <c r="I11789" s="61"/>
      <c r="K11789" s="62"/>
      <c r="L11789" s="62"/>
      <c r="P11789" s="61"/>
    </row>
    <row r="11790" spans="6:16">
      <c r="F11790" s="63"/>
      <c r="G11790" s="62"/>
      <c r="I11790" s="61"/>
      <c r="K11790" s="62"/>
      <c r="L11790" s="62"/>
      <c r="P11790" s="61"/>
    </row>
    <row r="11791" spans="6:16">
      <c r="F11791" s="63"/>
      <c r="G11791" s="62"/>
      <c r="I11791" s="61"/>
      <c r="K11791" s="62"/>
      <c r="L11791" s="62"/>
      <c r="P11791" s="61"/>
    </row>
    <row r="11792" spans="6:16">
      <c r="F11792" s="63"/>
      <c r="G11792" s="62"/>
      <c r="I11792" s="61"/>
      <c r="K11792" s="62"/>
      <c r="L11792" s="62"/>
      <c r="P11792" s="61"/>
    </row>
    <row r="11793" spans="6:16">
      <c r="F11793" s="63"/>
      <c r="G11793" s="62"/>
      <c r="I11793" s="61"/>
      <c r="K11793" s="62"/>
      <c r="L11793" s="62"/>
      <c r="P11793" s="61"/>
    </row>
    <row r="11794" spans="6:16">
      <c r="F11794" s="63"/>
      <c r="G11794" s="62"/>
      <c r="I11794" s="61"/>
      <c r="K11794" s="62"/>
      <c r="L11794" s="62"/>
      <c r="P11794" s="61"/>
    </row>
    <row r="11795" spans="6:16">
      <c r="F11795" s="63"/>
      <c r="G11795" s="62"/>
      <c r="I11795" s="61"/>
      <c r="K11795" s="62"/>
      <c r="L11795" s="62"/>
      <c r="P11795" s="61"/>
    </row>
    <row r="11796" spans="6:16">
      <c r="F11796" s="63"/>
      <c r="G11796" s="62"/>
      <c r="I11796" s="61"/>
      <c r="K11796" s="62"/>
      <c r="L11796" s="62"/>
      <c r="P11796" s="61"/>
    </row>
    <row r="11797" spans="6:16">
      <c r="F11797" s="63"/>
      <c r="G11797" s="62"/>
      <c r="I11797" s="61"/>
      <c r="K11797" s="62"/>
      <c r="L11797" s="62"/>
      <c r="P11797" s="61"/>
    </row>
    <row r="11798" spans="6:16">
      <c r="F11798" s="63"/>
      <c r="G11798" s="62"/>
      <c r="I11798" s="61"/>
      <c r="K11798" s="62"/>
      <c r="L11798" s="62"/>
      <c r="P11798" s="61"/>
    </row>
    <row r="11799" spans="6:16">
      <c r="F11799" s="63"/>
      <c r="G11799" s="62"/>
      <c r="I11799" s="61"/>
      <c r="K11799" s="62"/>
      <c r="L11799" s="62"/>
      <c r="P11799" s="61"/>
    </row>
    <row r="11800" spans="6:16">
      <c r="F11800" s="63"/>
      <c r="G11800" s="62"/>
      <c r="I11800" s="61"/>
      <c r="K11800" s="62"/>
      <c r="L11800" s="62"/>
      <c r="P11800" s="61"/>
    </row>
    <row r="11801" spans="6:16">
      <c r="F11801" s="63"/>
      <c r="G11801" s="62"/>
      <c r="I11801" s="61"/>
      <c r="K11801" s="62"/>
      <c r="L11801" s="62"/>
      <c r="P11801" s="61"/>
    </row>
    <row r="11802" spans="6:16">
      <c r="F11802" s="63"/>
      <c r="G11802" s="62"/>
      <c r="I11802" s="61"/>
      <c r="K11802" s="62"/>
      <c r="L11802" s="62"/>
      <c r="P11802" s="61"/>
    </row>
    <row r="11803" spans="6:16">
      <c r="F11803" s="63"/>
      <c r="G11803" s="62"/>
      <c r="I11803" s="61"/>
      <c r="K11803" s="62"/>
      <c r="L11803" s="62"/>
      <c r="P11803" s="61"/>
    </row>
    <row r="11804" spans="6:16">
      <c r="F11804" s="63"/>
      <c r="G11804" s="62"/>
      <c r="I11804" s="61"/>
      <c r="K11804" s="62"/>
      <c r="L11804" s="62"/>
      <c r="P11804" s="61"/>
    </row>
    <row r="11805" spans="6:16">
      <c r="F11805" s="63"/>
      <c r="G11805" s="62"/>
      <c r="I11805" s="61"/>
      <c r="K11805" s="62"/>
      <c r="L11805" s="62"/>
      <c r="P11805" s="61"/>
    </row>
    <row r="11806" spans="6:16">
      <c r="F11806" s="63"/>
      <c r="G11806" s="62"/>
      <c r="I11806" s="61"/>
      <c r="K11806" s="62"/>
      <c r="L11806" s="62"/>
      <c r="P11806" s="61"/>
    </row>
    <row r="11807" spans="6:16">
      <c r="F11807" s="63"/>
      <c r="G11807" s="62"/>
      <c r="I11807" s="61"/>
      <c r="K11807" s="62"/>
      <c r="L11807" s="62"/>
      <c r="P11807" s="61"/>
    </row>
    <row r="11808" spans="6:16">
      <c r="F11808" s="63"/>
      <c r="G11808" s="62"/>
      <c r="I11808" s="61"/>
      <c r="K11808" s="62"/>
      <c r="L11808" s="62"/>
      <c r="P11808" s="61"/>
    </row>
    <row r="11809" spans="6:16">
      <c r="F11809" s="63"/>
      <c r="G11809" s="62"/>
      <c r="I11809" s="61"/>
      <c r="K11809" s="62"/>
      <c r="L11809" s="62"/>
      <c r="P11809" s="61"/>
    </row>
    <row r="11810" spans="6:16">
      <c r="F11810" s="63"/>
      <c r="G11810" s="62"/>
      <c r="I11810" s="61"/>
      <c r="K11810" s="62"/>
      <c r="L11810" s="62"/>
      <c r="P11810" s="61"/>
    </row>
    <row r="11811" spans="6:16">
      <c r="F11811" s="63"/>
      <c r="G11811" s="62"/>
      <c r="I11811" s="61"/>
      <c r="K11811" s="62"/>
      <c r="L11811" s="62"/>
      <c r="P11811" s="61"/>
    </row>
    <row r="11812" spans="6:16">
      <c r="F11812" s="63"/>
      <c r="G11812" s="62"/>
      <c r="I11812" s="61"/>
      <c r="K11812" s="62"/>
      <c r="L11812" s="62"/>
      <c r="P11812" s="61"/>
    </row>
    <row r="11813" spans="6:16">
      <c r="F11813" s="63"/>
      <c r="G11813" s="62"/>
      <c r="I11813" s="61"/>
      <c r="K11813" s="62"/>
      <c r="L11813" s="62"/>
      <c r="P11813" s="61"/>
    </row>
    <row r="11814" spans="6:16">
      <c r="F11814" s="63"/>
      <c r="G11814" s="62"/>
      <c r="I11814" s="61"/>
      <c r="K11814" s="62"/>
      <c r="L11814" s="62"/>
      <c r="P11814" s="61"/>
    </row>
    <row r="11815" spans="6:16">
      <c r="F11815" s="63"/>
      <c r="G11815" s="62"/>
      <c r="I11815" s="61"/>
      <c r="K11815" s="62"/>
      <c r="L11815" s="62"/>
      <c r="P11815" s="61"/>
    </row>
    <row r="11816" spans="6:16">
      <c r="F11816" s="63"/>
      <c r="G11816" s="62"/>
      <c r="I11816" s="61"/>
      <c r="K11816" s="62"/>
      <c r="L11816" s="62"/>
      <c r="P11816" s="61"/>
    </row>
    <row r="11817" spans="6:16">
      <c r="F11817" s="63"/>
      <c r="G11817" s="62"/>
      <c r="I11817" s="61"/>
      <c r="K11817" s="62"/>
      <c r="L11817" s="62"/>
      <c r="P11817" s="61"/>
    </row>
    <row r="11818" spans="6:16">
      <c r="F11818" s="63"/>
      <c r="G11818" s="62"/>
      <c r="I11818" s="61"/>
      <c r="K11818" s="62"/>
      <c r="L11818" s="62"/>
      <c r="P11818" s="61"/>
    </row>
    <row r="11819" spans="6:16">
      <c r="F11819" s="63"/>
      <c r="G11819" s="62"/>
      <c r="I11819" s="61"/>
      <c r="K11819" s="62"/>
      <c r="L11819" s="62"/>
      <c r="P11819" s="61"/>
    </row>
    <row r="11820" spans="6:16">
      <c r="F11820" s="63"/>
      <c r="G11820" s="62"/>
      <c r="I11820" s="61"/>
      <c r="K11820" s="62"/>
      <c r="L11820" s="62"/>
      <c r="P11820" s="61"/>
    </row>
    <row r="11821" spans="6:16">
      <c r="F11821" s="63"/>
      <c r="G11821" s="62"/>
      <c r="I11821" s="61"/>
      <c r="K11821" s="62"/>
      <c r="L11821" s="62"/>
      <c r="P11821" s="61"/>
    </row>
    <row r="11822" spans="6:16">
      <c r="F11822" s="63"/>
      <c r="G11822" s="62"/>
      <c r="I11822" s="61"/>
      <c r="K11822" s="62"/>
      <c r="L11822" s="62"/>
      <c r="P11822" s="61"/>
    </row>
    <row r="11823" spans="6:16">
      <c r="F11823" s="63"/>
      <c r="G11823" s="62"/>
      <c r="I11823" s="61"/>
      <c r="K11823" s="62"/>
      <c r="L11823" s="62"/>
      <c r="P11823" s="61"/>
    </row>
    <row r="11824" spans="6:16">
      <c r="F11824" s="63"/>
      <c r="G11824" s="62"/>
      <c r="I11824" s="61"/>
      <c r="K11824" s="62"/>
      <c r="L11824" s="62"/>
      <c r="P11824" s="61"/>
    </row>
    <row r="11825" spans="6:16">
      <c r="F11825" s="63"/>
      <c r="G11825" s="62"/>
      <c r="I11825" s="61"/>
      <c r="K11825" s="62"/>
      <c r="L11825" s="62"/>
      <c r="P11825" s="61"/>
    </row>
    <row r="11826" spans="6:16">
      <c r="F11826" s="63"/>
      <c r="G11826" s="62"/>
      <c r="I11826" s="61"/>
      <c r="K11826" s="62"/>
      <c r="L11826" s="62"/>
      <c r="P11826" s="61"/>
    </row>
    <row r="11827" spans="6:16">
      <c r="F11827" s="63"/>
      <c r="G11827" s="62"/>
      <c r="I11827" s="61"/>
      <c r="K11827" s="62"/>
      <c r="L11827" s="62"/>
      <c r="P11827" s="61"/>
    </row>
    <row r="11828" spans="6:16">
      <c r="F11828" s="63"/>
      <c r="G11828" s="62"/>
      <c r="I11828" s="61"/>
      <c r="K11828" s="62"/>
      <c r="L11828" s="62"/>
      <c r="P11828" s="61"/>
    </row>
    <row r="11829" spans="6:16">
      <c r="F11829" s="63"/>
      <c r="G11829" s="62"/>
      <c r="I11829" s="61"/>
      <c r="K11829" s="62"/>
      <c r="L11829" s="62"/>
      <c r="P11829" s="61"/>
    </row>
    <row r="11830" spans="6:16">
      <c r="F11830" s="63"/>
      <c r="G11830" s="62"/>
      <c r="I11830" s="61"/>
      <c r="K11830" s="62"/>
      <c r="L11830" s="62"/>
      <c r="P11830" s="61"/>
    </row>
    <row r="11831" spans="6:16">
      <c r="F11831" s="63"/>
      <c r="G11831" s="62"/>
      <c r="I11831" s="61"/>
      <c r="K11831" s="62"/>
      <c r="L11831" s="62"/>
      <c r="P11831" s="61"/>
    </row>
    <row r="11832" spans="6:16">
      <c r="F11832" s="63"/>
      <c r="G11832" s="62"/>
      <c r="I11832" s="61"/>
      <c r="K11832" s="62"/>
      <c r="L11832" s="62"/>
      <c r="P11832" s="61"/>
    </row>
    <row r="11833" spans="6:16">
      <c r="F11833" s="63"/>
      <c r="G11833" s="62"/>
      <c r="I11833" s="61"/>
      <c r="K11833" s="62"/>
      <c r="L11833" s="62"/>
      <c r="P11833" s="61"/>
    </row>
    <row r="11834" spans="6:16">
      <c r="F11834" s="63"/>
      <c r="G11834" s="62"/>
      <c r="I11834" s="61"/>
      <c r="K11834" s="62"/>
      <c r="L11834" s="62"/>
      <c r="P11834" s="61"/>
    </row>
    <row r="11835" spans="6:16">
      <c r="F11835" s="63"/>
      <c r="G11835" s="62"/>
      <c r="I11835" s="61"/>
      <c r="K11835" s="62"/>
      <c r="L11835" s="62"/>
      <c r="P11835" s="61"/>
    </row>
    <row r="11836" spans="6:16">
      <c r="F11836" s="63"/>
      <c r="G11836" s="62"/>
      <c r="I11836" s="61"/>
      <c r="K11836" s="62"/>
      <c r="L11836" s="62"/>
      <c r="P11836" s="61"/>
    </row>
    <row r="11837" spans="6:16">
      <c r="F11837" s="63"/>
      <c r="G11837" s="62"/>
      <c r="I11837" s="61"/>
      <c r="K11837" s="62"/>
      <c r="L11837" s="62"/>
      <c r="P11837" s="61"/>
    </row>
    <row r="11838" spans="6:16">
      <c r="F11838" s="63"/>
      <c r="G11838" s="62"/>
      <c r="I11838" s="61"/>
      <c r="K11838" s="62"/>
      <c r="L11838" s="62"/>
      <c r="P11838" s="61"/>
    </row>
    <row r="11839" spans="6:16">
      <c r="F11839" s="63"/>
      <c r="G11839" s="62"/>
      <c r="I11839" s="61"/>
      <c r="K11839" s="62"/>
      <c r="L11839" s="62"/>
      <c r="P11839" s="61"/>
    </row>
    <row r="11840" spans="6:16">
      <c r="F11840" s="63"/>
      <c r="G11840" s="62"/>
      <c r="I11840" s="61"/>
      <c r="K11840" s="62"/>
      <c r="L11840" s="62"/>
      <c r="P11840" s="61"/>
    </row>
    <row r="11841" spans="6:16">
      <c r="F11841" s="63"/>
      <c r="G11841" s="62"/>
      <c r="I11841" s="61"/>
      <c r="K11841" s="62"/>
      <c r="L11841" s="62"/>
      <c r="P11841" s="61"/>
    </row>
    <row r="11842" spans="6:16">
      <c r="F11842" s="63"/>
      <c r="G11842" s="62"/>
      <c r="I11842" s="61"/>
      <c r="K11842" s="62"/>
      <c r="L11842" s="62"/>
      <c r="P11842" s="61"/>
    </row>
    <row r="11843" spans="6:16">
      <c r="F11843" s="63"/>
      <c r="G11843" s="62"/>
      <c r="I11843" s="61"/>
      <c r="K11843" s="62"/>
      <c r="L11843" s="62"/>
      <c r="P11843" s="61"/>
    </row>
    <row r="11844" spans="6:16">
      <c r="F11844" s="63"/>
      <c r="G11844" s="62"/>
      <c r="I11844" s="61"/>
      <c r="K11844" s="62"/>
      <c r="L11844" s="62"/>
      <c r="P11844" s="61"/>
    </row>
    <row r="11845" spans="6:16">
      <c r="F11845" s="63"/>
      <c r="G11845" s="62"/>
      <c r="I11845" s="61"/>
      <c r="K11845" s="62"/>
      <c r="L11845" s="62"/>
      <c r="P11845" s="61"/>
    </row>
    <row r="11846" spans="6:16">
      <c r="F11846" s="63"/>
      <c r="G11846" s="62"/>
      <c r="I11846" s="61"/>
      <c r="K11846" s="62"/>
      <c r="L11846" s="62"/>
      <c r="P11846" s="61"/>
    </row>
    <row r="11847" spans="6:16">
      <c r="F11847" s="63"/>
      <c r="G11847" s="62"/>
      <c r="I11847" s="61"/>
      <c r="K11847" s="62"/>
      <c r="L11847" s="62"/>
      <c r="P11847" s="61"/>
    </row>
    <row r="11848" spans="6:16">
      <c r="F11848" s="63"/>
      <c r="G11848" s="62"/>
      <c r="I11848" s="61"/>
      <c r="K11848" s="62"/>
      <c r="L11848" s="62"/>
      <c r="P11848" s="61"/>
    </row>
    <row r="11849" spans="6:16">
      <c r="F11849" s="63"/>
      <c r="G11849" s="62"/>
      <c r="I11849" s="61"/>
      <c r="K11849" s="62"/>
      <c r="L11849" s="62"/>
      <c r="P11849" s="61"/>
    </row>
    <row r="11850" spans="6:16">
      <c r="F11850" s="63"/>
      <c r="G11850" s="62"/>
      <c r="I11850" s="61"/>
      <c r="K11850" s="62"/>
      <c r="L11850" s="62"/>
      <c r="P11850" s="61"/>
    </row>
    <row r="11851" spans="6:16">
      <c r="F11851" s="63"/>
      <c r="G11851" s="62"/>
      <c r="I11851" s="61"/>
      <c r="K11851" s="62"/>
      <c r="L11851" s="62"/>
      <c r="P11851" s="61"/>
    </row>
    <row r="11852" spans="6:16">
      <c r="F11852" s="63"/>
      <c r="G11852" s="62"/>
      <c r="I11852" s="61"/>
      <c r="K11852" s="62"/>
      <c r="L11852" s="62"/>
      <c r="P11852" s="61"/>
    </row>
    <row r="11853" spans="6:16">
      <c r="F11853" s="63"/>
      <c r="G11853" s="62"/>
      <c r="I11853" s="61"/>
      <c r="K11853" s="62"/>
      <c r="L11853" s="62"/>
      <c r="P11853" s="61"/>
    </row>
    <row r="11854" spans="6:16">
      <c r="F11854" s="63"/>
      <c r="G11854" s="62"/>
      <c r="I11854" s="61"/>
      <c r="K11854" s="62"/>
      <c r="L11854" s="62"/>
      <c r="P11854" s="61"/>
    </row>
    <row r="11855" spans="6:16">
      <c r="F11855" s="63"/>
      <c r="G11855" s="62"/>
      <c r="I11855" s="61"/>
      <c r="K11855" s="62"/>
      <c r="L11855" s="62"/>
      <c r="P11855" s="61"/>
    </row>
    <row r="11856" spans="6:16">
      <c r="F11856" s="63"/>
      <c r="G11856" s="62"/>
      <c r="I11856" s="61"/>
      <c r="K11856" s="62"/>
      <c r="L11856" s="62"/>
      <c r="P11856" s="61"/>
    </row>
    <row r="11857" spans="6:16">
      <c r="F11857" s="63"/>
      <c r="G11857" s="62"/>
      <c r="I11857" s="61"/>
      <c r="K11857" s="62"/>
      <c r="L11857" s="62"/>
      <c r="P11857" s="61"/>
    </row>
    <row r="11858" spans="6:16">
      <c r="F11858" s="63"/>
      <c r="G11858" s="62"/>
      <c r="I11858" s="61"/>
      <c r="K11858" s="62"/>
      <c r="L11858" s="62"/>
      <c r="P11858" s="61"/>
    </row>
    <row r="11859" spans="6:16">
      <c r="F11859" s="63"/>
      <c r="G11859" s="62"/>
      <c r="I11859" s="61"/>
      <c r="K11859" s="62"/>
      <c r="L11859" s="62"/>
      <c r="P11859" s="61"/>
    </row>
    <row r="11860" spans="6:16">
      <c r="F11860" s="63"/>
      <c r="G11860" s="62"/>
      <c r="I11860" s="61"/>
      <c r="K11860" s="62"/>
      <c r="L11860" s="62"/>
      <c r="P11860" s="61"/>
    </row>
    <row r="11861" spans="6:16">
      <c r="F11861" s="63"/>
      <c r="G11861" s="62"/>
      <c r="I11861" s="61"/>
      <c r="K11861" s="62"/>
      <c r="L11861" s="62"/>
      <c r="P11861" s="61"/>
    </row>
    <row r="11862" spans="6:16">
      <c r="F11862" s="63"/>
      <c r="G11862" s="62"/>
      <c r="I11862" s="61"/>
      <c r="K11862" s="62"/>
      <c r="L11862" s="62"/>
      <c r="P11862" s="61"/>
    </row>
    <row r="11863" spans="6:16">
      <c r="F11863" s="63"/>
      <c r="G11863" s="62"/>
      <c r="I11863" s="61"/>
      <c r="K11863" s="62"/>
      <c r="L11863" s="62"/>
      <c r="P11863" s="61"/>
    </row>
    <row r="11864" spans="6:16">
      <c r="F11864" s="63"/>
      <c r="G11864" s="62"/>
      <c r="I11864" s="61"/>
      <c r="K11864" s="62"/>
      <c r="L11864" s="62"/>
      <c r="P11864" s="61"/>
    </row>
    <row r="11865" spans="6:16">
      <c r="F11865" s="63"/>
      <c r="G11865" s="62"/>
      <c r="I11865" s="61"/>
      <c r="K11865" s="62"/>
      <c r="L11865" s="62"/>
      <c r="P11865" s="61"/>
    </row>
    <row r="11866" spans="6:16">
      <c r="F11866" s="63"/>
      <c r="G11866" s="62"/>
      <c r="I11866" s="61"/>
      <c r="K11866" s="62"/>
      <c r="L11866" s="62"/>
      <c r="P11866" s="61"/>
    </row>
    <row r="11867" spans="6:16">
      <c r="F11867" s="63"/>
      <c r="G11867" s="62"/>
      <c r="I11867" s="61"/>
      <c r="K11867" s="62"/>
      <c r="L11867" s="62"/>
      <c r="P11867" s="61"/>
    </row>
    <row r="11868" spans="6:16">
      <c r="F11868" s="63"/>
      <c r="G11868" s="62"/>
      <c r="I11868" s="61"/>
      <c r="K11868" s="62"/>
      <c r="L11868" s="62"/>
      <c r="P11868" s="61"/>
    </row>
    <row r="11869" spans="6:16">
      <c r="F11869" s="63"/>
      <c r="G11869" s="62"/>
      <c r="I11869" s="61"/>
      <c r="K11869" s="62"/>
      <c r="L11869" s="62"/>
      <c r="P11869" s="61"/>
    </row>
    <row r="11870" spans="6:16">
      <c r="F11870" s="63"/>
      <c r="G11870" s="62"/>
      <c r="I11870" s="61"/>
      <c r="K11870" s="62"/>
      <c r="L11870" s="62"/>
      <c r="P11870" s="61"/>
    </row>
    <row r="11871" spans="6:16">
      <c r="F11871" s="63"/>
      <c r="G11871" s="62"/>
      <c r="I11871" s="61"/>
      <c r="K11871" s="62"/>
      <c r="L11871" s="62"/>
      <c r="P11871" s="61"/>
    </row>
    <row r="11872" spans="6:16">
      <c r="F11872" s="63"/>
      <c r="G11872" s="62"/>
      <c r="I11872" s="61"/>
      <c r="K11872" s="62"/>
      <c r="L11872" s="62"/>
      <c r="P11872" s="61"/>
    </row>
    <row r="11873" spans="6:16">
      <c r="F11873" s="63"/>
      <c r="G11873" s="62"/>
      <c r="I11873" s="61"/>
      <c r="K11873" s="62"/>
      <c r="L11873" s="62"/>
      <c r="P11873" s="61"/>
    </row>
    <row r="11874" spans="6:16">
      <c r="F11874" s="63"/>
      <c r="G11874" s="62"/>
      <c r="I11874" s="61"/>
      <c r="K11874" s="62"/>
      <c r="L11874" s="62"/>
      <c r="P11874" s="61"/>
    </row>
    <row r="11875" spans="6:16">
      <c r="F11875" s="63"/>
      <c r="G11875" s="62"/>
      <c r="I11875" s="61"/>
      <c r="K11875" s="62"/>
      <c r="L11875" s="62"/>
      <c r="P11875" s="61"/>
    </row>
    <row r="11876" spans="6:16">
      <c r="F11876" s="63"/>
      <c r="G11876" s="62"/>
      <c r="I11876" s="61"/>
      <c r="K11876" s="62"/>
      <c r="L11876" s="62"/>
      <c r="P11876" s="61"/>
    </row>
    <row r="11877" spans="6:16">
      <c r="F11877" s="63"/>
      <c r="G11877" s="62"/>
      <c r="I11877" s="61"/>
      <c r="K11877" s="62"/>
      <c r="L11877" s="62"/>
      <c r="P11877" s="61"/>
    </row>
    <row r="11878" spans="6:16">
      <c r="F11878" s="63"/>
      <c r="G11878" s="62"/>
      <c r="I11878" s="61"/>
      <c r="K11878" s="62"/>
      <c r="L11878" s="62"/>
      <c r="P11878" s="61"/>
    </row>
    <row r="11879" spans="6:16">
      <c r="F11879" s="63"/>
      <c r="G11879" s="62"/>
      <c r="I11879" s="61"/>
      <c r="K11879" s="62"/>
      <c r="L11879" s="62"/>
      <c r="P11879" s="61"/>
    </row>
    <row r="11880" spans="6:16">
      <c r="F11880" s="63"/>
      <c r="G11880" s="62"/>
      <c r="I11880" s="61"/>
      <c r="K11880" s="62"/>
      <c r="L11880" s="62"/>
      <c r="P11880" s="61"/>
    </row>
    <row r="11881" spans="6:16">
      <c r="F11881" s="63"/>
      <c r="G11881" s="62"/>
      <c r="I11881" s="61"/>
      <c r="K11881" s="62"/>
      <c r="L11881" s="62"/>
      <c r="P11881" s="61"/>
    </row>
    <row r="11882" spans="6:16">
      <c r="F11882" s="63"/>
      <c r="G11882" s="62"/>
      <c r="I11882" s="61"/>
      <c r="K11882" s="62"/>
      <c r="L11882" s="62"/>
      <c r="P11882" s="61"/>
    </row>
    <row r="11883" spans="6:16">
      <c r="F11883" s="63"/>
      <c r="G11883" s="62"/>
      <c r="I11883" s="61"/>
      <c r="K11883" s="62"/>
      <c r="L11883" s="62"/>
      <c r="P11883" s="61"/>
    </row>
    <row r="11884" spans="6:16">
      <c r="F11884" s="63"/>
      <c r="G11884" s="62"/>
      <c r="I11884" s="61"/>
      <c r="K11884" s="62"/>
      <c r="L11884" s="62"/>
      <c r="P11884" s="61"/>
    </row>
    <row r="11885" spans="6:16">
      <c r="F11885" s="63"/>
      <c r="G11885" s="62"/>
      <c r="I11885" s="61"/>
      <c r="K11885" s="62"/>
      <c r="L11885" s="62"/>
      <c r="P11885" s="61"/>
    </row>
    <row r="11886" spans="6:16">
      <c r="F11886" s="63"/>
      <c r="G11886" s="62"/>
      <c r="I11886" s="61"/>
      <c r="K11886" s="62"/>
      <c r="L11886" s="62"/>
      <c r="P11886" s="61"/>
    </row>
    <row r="11887" spans="6:16">
      <c r="F11887" s="63"/>
      <c r="G11887" s="62"/>
      <c r="I11887" s="61"/>
      <c r="K11887" s="62"/>
      <c r="L11887" s="62"/>
      <c r="P11887" s="61"/>
    </row>
    <row r="11888" spans="6:16">
      <c r="F11888" s="63"/>
      <c r="G11888" s="62"/>
      <c r="I11888" s="61"/>
      <c r="K11888" s="62"/>
      <c r="L11888" s="62"/>
      <c r="P11888" s="61"/>
    </row>
    <row r="11889" spans="6:16">
      <c r="F11889" s="63"/>
      <c r="G11889" s="62"/>
      <c r="I11889" s="61"/>
      <c r="K11889" s="62"/>
      <c r="L11889" s="62"/>
      <c r="P11889" s="61"/>
    </row>
    <row r="11890" spans="6:16">
      <c r="F11890" s="63"/>
      <c r="G11890" s="62"/>
      <c r="I11890" s="61"/>
      <c r="K11890" s="62"/>
      <c r="L11890" s="62"/>
      <c r="P11890" s="61"/>
    </row>
    <row r="11891" spans="6:16">
      <c r="F11891" s="63"/>
      <c r="G11891" s="62"/>
      <c r="I11891" s="61"/>
      <c r="K11891" s="62"/>
      <c r="L11891" s="62"/>
      <c r="P11891" s="61"/>
    </row>
    <row r="11892" spans="6:16">
      <c r="F11892" s="63"/>
      <c r="G11892" s="62"/>
      <c r="I11892" s="61"/>
      <c r="K11892" s="62"/>
      <c r="L11892" s="62"/>
      <c r="P11892" s="61"/>
    </row>
    <row r="11893" spans="6:16">
      <c r="F11893" s="63"/>
      <c r="G11893" s="62"/>
      <c r="I11893" s="61"/>
      <c r="K11893" s="62"/>
      <c r="L11893" s="62"/>
      <c r="P11893" s="61"/>
    </row>
    <row r="11894" spans="6:16">
      <c r="F11894" s="63"/>
      <c r="G11894" s="62"/>
      <c r="I11894" s="61"/>
      <c r="K11894" s="62"/>
      <c r="L11894" s="62"/>
      <c r="P11894" s="61"/>
    </row>
    <row r="11895" spans="6:16">
      <c r="F11895" s="63"/>
      <c r="G11895" s="62"/>
      <c r="I11895" s="61"/>
      <c r="K11895" s="62"/>
      <c r="L11895" s="62"/>
      <c r="P11895" s="61"/>
    </row>
    <row r="11896" spans="6:16">
      <c r="F11896" s="63"/>
      <c r="G11896" s="62"/>
      <c r="I11896" s="61"/>
      <c r="K11896" s="62"/>
      <c r="L11896" s="62"/>
      <c r="P11896" s="61"/>
    </row>
    <row r="11897" spans="6:16">
      <c r="F11897" s="63"/>
      <c r="G11897" s="62"/>
      <c r="I11897" s="61"/>
      <c r="K11897" s="62"/>
      <c r="L11897" s="62"/>
      <c r="P11897" s="61"/>
    </row>
    <row r="11898" spans="6:16">
      <c r="F11898" s="63"/>
      <c r="G11898" s="62"/>
      <c r="I11898" s="61"/>
      <c r="K11898" s="62"/>
      <c r="L11898" s="62"/>
      <c r="P11898" s="61"/>
    </row>
    <row r="11899" spans="6:16">
      <c r="F11899" s="63"/>
      <c r="G11899" s="62"/>
      <c r="I11899" s="61"/>
      <c r="K11899" s="62"/>
      <c r="L11899" s="62"/>
      <c r="P11899" s="61"/>
    </row>
    <row r="11900" spans="6:16">
      <c r="F11900" s="63"/>
      <c r="G11900" s="62"/>
      <c r="I11900" s="61"/>
      <c r="K11900" s="62"/>
      <c r="L11900" s="62"/>
      <c r="P11900" s="61"/>
    </row>
    <row r="11901" spans="6:16">
      <c r="F11901" s="63"/>
      <c r="G11901" s="62"/>
      <c r="I11901" s="61"/>
      <c r="K11901" s="62"/>
      <c r="L11901" s="62"/>
      <c r="P11901" s="61"/>
    </row>
    <row r="11902" spans="6:16">
      <c r="F11902" s="63"/>
      <c r="G11902" s="62"/>
      <c r="I11902" s="61"/>
      <c r="K11902" s="62"/>
      <c r="L11902" s="62"/>
      <c r="P11902" s="61"/>
    </row>
    <row r="11903" spans="6:16">
      <c r="F11903" s="63"/>
      <c r="G11903" s="62"/>
      <c r="I11903" s="61"/>
      <c r="K11903" s="62"/>
      <c r="L11903" s="62"/>
      <c r="P11903" s="61"/>
    </row>
    <row r="11904" spans="6:16">
      <c r="F11904" s="63"/>
      <c r="G11904" s="62"/>
      <c r="I11904" s="61"/>
      <c r="K11904" s="62"/>
      <c r="L11904" s="62"/>
      <c r="P11904" s="61"/>
    </row>
    <row r="11905" spans="6:16">
      <c r="F11905" s="63"/>
      <c r="G11905" s="62"/>
      <c r="I11905" s="61"/>
      <c r="K11905" s="62"/>
      <c r="L11905" s="62"/>
      <c r="P11905" s="61"/>
    </row>
    <row r="11906" spans="6:16">
      <c r="F11906" s="63"/>
      <c r="G11906" s="62"/>
      <c r="I11906" s="61"/>
      <c r="K11906" s="62"/>
      <c r="L11906" s="62"/>
      <c r="P11906" s="61"/>
    </row>
    <row r="11907" spans="6:16">
      <c r="F11907" s="63"/>
      <c r="G11907" s="62"/>
      <c r="I11907" s="61"/>
      <c r="K11907" s="62"/>
      <c r="L11907" s="62"/>
      <c r="P11907" s="61"/>
    </row>
    <row r="11908" spans="6:16">
      <c r="F11908" s="63"/>
      <c r="G11908" s="62"/>
      <c r="I11908" s="61"/>
      <c r="K11908" s="62"/>
      <c r="L11908" s="62"/>
      <c r="P11908" s="61"/>
    </row>
    <row r="11909" spans="6:16">
      <c r="F11909" s="63"/>
      <c r="G11909" s="62"/>
      <c r="I11909" s="61"/>
      <c r="K11909" s="62"/>
      <c r="L11909" s="62"/>
      <c r="P11909" s="61"/>
    </row>
    <row r="11910" spans="6:16">
      <c r="F11910" s="63"/>
      <c r="G11910" s="62"/>
      <c r="I11910" s="61"/>
      <c r="K11910" s="62"/>
      <c r="L11910" s="62"/>
      <c r="P11910" s="61"/>
    </row>
    <row r="11911" spans="6:16">
      <c r="F11911" s="63"/>
      <c r="G11911" s="62"/>
      <c r="I11911" s="61"/>
      <c r="K11911" s="62"/>
      <c r="L11911" s="62"/>
      <c r="P11911" s="61"/>
    </row>
    <row r="11912" spans="6:16">
      <c r="F11912" s="63"/>
      <c r="G11912" s="62"/>
      <c r="I11912" s="61"/>
      <c r="K11912" s="62"/>
      <c r="L11912" s="62"/>
      <c r="P11912" s="61"/>
    </row>
    <row r="11913" spans="6:16">
      <c r="F11913" s="63"/>
      <c r="G11913" s="62"/>
      <c r="I11913" s="61"/>
      <c r="K11913" s="62"/>
      <c r="L11913" s="62"/>
      <c r="P11913" s="61"/>
    </row>
    <row r="11914" spans="6:16">
      <c r="F11914" s="63"/>
      <c r="G11914" s="62"/>
      <c r="I11914" s="61"/>
      <c r="K11914" s="62"/>
      <c r="L11914" s="62"/>
      <c r="P11914" s="61"/>
    </row>
    <row r="11915" spans="6:16">
      <c r="F11915" s="63"/>
      <c r="G11915" s="62"/>
      <c r="I11915" s="61"/>
      <c r="K11915" s="62"/>
      <c r="L11915" s="62"/>
      <c r="P11915" s="61"/>
    </row>
    <row r="11916" spans="6:16">
      <c r="F11916" s="63"/>
      <c r="G11916" s="62"/>
      <c r="I11916" s="61"/>
      <c r="K11916" s="62"/>
      <c r="L11916" s="62"/>
      <c r="P11916" s="61"/>
    </row>
    <row r="11917" spans="6:16">
      <c r="F11917" s="63"/>
      <c r="G11917" s="62"/>
      <c r="I11917" s="61"/>
      <c r="K11917" s="62"/>
      <c r="L11917" s="62"/>
      <c r="P11917" s="61"/>
    </row>
    <row r="11918" spans="6:16">
      <c r="F11918" s="63"/>
      <c r="G11918" s="62"/>
      <c r="I11918" s="61"/>
      <c r="K11918" s="62"/>
      <c r="L11918" s="62"/>
      <c r="P11918" s="61"/>
    </row>
    <row r="11919" spans="6:16">
      <c r="F11919" s="63"/>
      <c r="G11919" s="62"/>
      <c r="I11919" s="61"/>
      <c r="K11919" s="62"/>
      <c r="L11919" s="62"/>
      <c r="P11919" s="61"/>
    </row>
    <row r="11920" spans="6:16">
      <c r="F11920" s="63"/>
      <c r="G11920" s="62"/>
      <c r="I11920" s="61"/>
      <c r="K11920" s="62"/>
      <c r="L11920" s="62"/>
      <c r="P11920" s="61"/>
    </row>
    <row r="11921" spans="6:16">
      <c r="F11921" s="63"/>
      <c r="G11921" s="62"/>
      <c r="I11921" s="61"/>
      <c r="K11921" s="62"/>
      <c r="L11921" s="62"/>
      <c r="P11921" s="61"/>
    </row>
    <row r="11922" spans="6:16">
      <c r="F11922" s="63"/>
      <c r="G11922" s="62"/>
      <c r="I11922" s="61"/>
      <c r="K11922" s="62"/>
      <c r="L11922" s="62"/>
      <c r="P11922" s="61"/>
    </row>
    <row r="11923" spans="6:16">
      <c r="F11923" s="63"/>
      <c r="G11923" s="62"/>
      <c r="I11923" s="61"/>
      <c r="K11923" s="62"/>
      <c r="L11923" s="62"/>
      <c r="P11923" s="61"/>
    </row>
    <row r="11924" spans="6:16">
      <c r="F11924" s="63"/>
      <c r="G11924" s="62"/>
      <c r="I11924" s="61"/>
      <c r="K11924" s="62"/>
      <c r="L11924" s="62"/>
      <c r="P11924" s="61"/>
    </row>
    <row r="11925" spans="6:16">
      <c r="F11925" s="63"/>
      <c r="G11925" s="62"/>
      <c r="I11925" s="61"/>
      <c r="K11925" s="62"/>
      <c r="L11925" s="62"/>
      <c r="P11925" s="61"/>
    </row>
    <row r="11926" spans="6:16">
      <c r="F11926" s="63"/>
      <c r="G11926" s="62"/>
      <c r="I11926" s="61"/>
      <c r="K11926" s="62"/>
      <c r="L11926" s="62"/>
      <c r="P11926" s="61"/>
    </row>
    <row r="11927" spans="6:16">
      <c r="F11927" s="63"/>
      <c r="G11927" s="62"/>
      <c r="I11927" s="61"/>
      <c r="K11927" s="62"/>
      <c r="L11927" s="62"/>
      <c r="P11927" s="61"/>
    </row>
    <row r="11928" spans="6:16">
      <c r="F11928" s="63"/>
      <c r="G11928" s="62"/>
      <c r="I11928" s="61"/>
      <c r="K11928" s="62"/>
      <c r="L11928" s="62"/>
      <c r="P11928" s="61"/>
    </row>
    <row r="11929" spans="6:16">
      <c r="F11929" s="63"/>
      <c r="G11929" s="62"/>
      <c r="I11929" s="61"/>
      <c r="K11929" s="62"/>
      <c r="L11929" s="62"/>
      <c r="P11929" s="61"/>
    </row>
    <row r="11930" spans="6:16">
      <c r="F11930" s="63"/>
      <c r="G11930" s="62"/>
      <c r="I11930" s="61"/>
      <c r="K11930" s="62"/>
      <c r="L11930" s="62"/>
      <c r="P11930" s="61"/>
    </row>
    <row r="11931" spans="6:16">
      <c r="F11931" s="63"/>
      <c r="G11931" s="62"/>
      <c r="I11931" s="61"/>
      <c r="K11931" s="62"/>
      <c r="L11931" s="62"/>
      <c r="P11931" s="61"/>
    </row>
    <row r="11932" spans="6:16">
      <c r="F11932" s="63"/>
      <c r="G11932" s="62"/>
      <c r="I11932" s="61"/>
      <c r="K11932" s="62"/>
      <c r="L11932" s="62"/>
      <c r="P11932" s="61"/>
    </row>
    <row r="11933" spans="6:16">
      <c r="F11933" s="63"/>
      <c r="G11933" s="62"/>
      <c r="I11933" s="61"/>
      <c r="K11933" s="62"/>
      <c r="L11933" s="62"/>
      <c r="P11933" s="61"/>
    </row>
    <row r="11934" spans="6:16">
      <c r="F11934" s="63"/>
      <c r="G11934" s="62"/>
      <c r="I11934" s="61"/>
      <c r="K11934" s="62"/>
      <c r="L11934" s="62"/>
      <c r="P11934" s="61"/>
    </row>
    <row r="11935" spans="6:16">
      <c r="F11935" s="63"/>
      <c r="G11935" s="62"/>
      <c r="I11935" s="61"/>
      <c r="K11935" s="62"/>
      <c r="L11935" s="62"/>
      <c r="P11935" s="61"/>
    </row>
    <row r="11936" spans="6:16">
      <c r="F11936" s="63"/>
      <c r="G11936" s="62"/>
      <c r="I11936" s="61"/>
      <c r="K11936" s="62"/>
      <c r="L11936" s="62"/>
      <c r="P11936" s="61"/>
    </row>
    <row r="11937" spans="6:16">
      <c r="F11937" s="63"/>
      <c r="G11937" s="62"/>
      <c r="I11937" s="61"/>
      <c r="K11937" s="62"/>
      <c r="L11937" s="62"/>
      <c r="P11937" s="61"/>
    </row>
    <row r="11938" spans="6:16">
      <c r="F11938" s="63"/>
      <c r="G11938" s="62"/>
      <c r="I11938" s="61"/>
      <c r="K11938" s="62"/>
      <c r="L11938" s="62"/>
      <c r="P11938" s="61"/>
    </row>
    <row r="11939" spans="6:16">
      <c r="F11939" s="63"/>
      <c r="G11939" s="62"/>
      <c r="I11939" s="61"/>
      <c r="K11939" s="62"/>
      <c r="L11939" s="62"/>
      <c r="P11939" s="61"/>
    </row>
    <row r="11940" spans="6:16">
      <c r="F11940" s="63"/>
      <c r="G11940" s="62"/>
      <c r="I11940" s="61"/>
      <c r="K11940" s="62"/>
      <c r="L11940" s="62"/>
      <c r="P11940" s="61"/>
    </row>
    <row r="11941" spans="6:16">
      <c r="F11941" s="63"/>
      <c r="G11941" s="62"/>
      <c r="I11941" s="61"/>
      <c r="K11941" s="62"/>
      <c r="L11941" s="62"/>
      <c r="P11941" s="61"/>
    </row>
    <row r="11942" spans="6:16">
      <c r="F11942" s="63"/>
      <c r="G11942" s="62"/>
      <c r="I11942" s="61"/>
      <c r="K11942" s="62"/>
      <c r="L11942" s="62"/>
      <c r="P11942" s="61"/>
    </row>
    <row r="11943" spans="6:16">
      <c r="F11943" s="63"/>
      <c r="G11943" s="62"/>
      <c r="I11943" s="61"/>
      <c r="K11943" s="62"/>
      <c r="L11943" s="62"/>
      <c r="P11943" s="61"/>
    </row>
    <row r="11944" spans="6:16">
      <c r="F11944" s="63"/>
      <c r="G11944" s="62"/>
      <c r="I11944" s="61"/>
      <c r="K11944" s="62"/>
      <c r="L11944" s="62"/>
      <c r="P11944" s="61"/>
    </row>
    <row r="11945" spans="6:16">
      <c r="F11945" s="63"/>
      <c r="G11945" s="62"/>
      <c r="I11945" s="61"/>
      <c r="K11945" s="62"/>
      <c r="L11945" s="62"/>
      <c r="P11945" s="61"/>
    </row>
    <row r="11946" spans="6:16">
      <c r="F11946" s="63"/>
      <c r="G11946" s="62"/>
      <c r="I11946" s="61"/>
      <c r="K11946" s="62"/>
      <c r="L11946" s="62"/>
      <c r="P11946" s="61"/>
    </row>
    <row r="11947" spans="6:16">
      <c r="F11947" s="63"/>
      <c r="G11947" s="62"/>
      <c r="I11947" s="61"/>
      <c r="K11947" s="62"/>
      <c r="L11947" s="62"/>
      <c r="P11947" s="61"/>
    </row>
    <row r="11948" spans="6:16">
      <c r="F11948" s="63"/>
      <c r="G11948" s="62"/>
      <c r="I11948" s="61"/>
      <c r="K11948" s="62"/>
      <c r="L11948" s="62"/>
      <c r="P11948" s="61"/>
    </row>
    <row r="11949" spans="6:16">
      <c r="F11949" s="63"/>
      <c r="G11949" s="62"/>
      <c r="I11949" s="61"/>
      <c r="K11949" s="62"/>
      <c r="L11949" s="62"/>
      <c r="P11949" s="61"/>
    </row>
    <row r="11950" spans="6:16">
      <c r="F11950" s="63"/>
      <c r="G11950" s="62"/>
      <c r="I11950" s="61"/>
      <c r="K11950" s="62"/>
      <c r="L11950" s="62"/>
      <c r="P11950" s="61"/>
    </row>
    <row r="11951" spans="6:16">
      <c r="F11951" s="63"/>
      <c r="G11951" s="62"/>
      <c r="I11951" s="61"/>
      <c r="K11951" s="62"/>
      <c r="L11951" s="62"/>
      <c r="P11951" s="61"/>
    </row>
    <row r="11952" spans="6:16">
      <c r="F11952" s="63"/>
      <c r="G11952" s="62"/>
      <c r="I11952" s="61"/>
      <c r="K11952" s="62"/>
      <c r="L11952" s="62"/>
      <c r="P11952" s="61"/>
    </row>
    <row r="11953" spans="6:16">
      <c r="F11953" s="63"/>
      <c r="G11953" s="62"/>
      <c r="I11953" s="61"/>
      <c r="K11953" s="62"/>
      <c r="L11953" s="62"/>
      <c r="P11953" s="61"/>
    </row>
    <row r="11954" spans="6:16">
      <c r="F11954" s="63"/>
      <c r="G11954" s="62"/>
      <c r="I11954" s="61"/>
      <c r="K11954" s="62"/>
      <c r="L11954" s="62"/>
      <c r="P11954" s="61"/>
    </row>
    <row r="11955" spans="6:16">
      <c r="F11955" s="63"/>
      <c r="G11955" s="62"/>
      <c r="I11955" s="61"/>
      <c r="K11955" s="62"/>
      <c r="L11955" s="62"/>
      <c r="P11955" s="61"/>
    </row>
    <row r="11956" spans="6:16">
      <c r="F11956" s="63"/>
      <c r="G11956" s="62"/>
      <c r="I11956" s="61"/>
      <c r="K11956" s="62"/>
      <c r="L11956" s="62"/>
      <c r="P11956" s="61"/>
    </row>
    <row r="11957" spans="6:16">
      <c r="F11957" s="63"/>
      <c r="G11957" s="62"/>
      <c r="I11957" s="61"/>
      <c r="K11957" s="62"/>
      <c r="L11957" s="62"/>
      <c r="P11957" s="61"/>
    </row>
    <row r="11958" spans="6:16">
      <c r="F11958" s="63"/>
      <c r="G11958" s="62"/>
      <c r="I11958" s="61"/>
      <c r="K11958" s="62"/>
      <c r="L11958" s="62"/>
      <c r="P11958" s="61"/>
    </row>
    <row r="11959" spans="6:16">
      <c r="F11959" s="63"/>
      <c r="G11959" s="62"/>
      <c r="I11959" s="61"/>
      <c r="K11959" s="62"/>
      <c r="L11959" s="62"/>
      <c r="P11959" s="61"/>
    </row>
    <row r="11960" spans="6:16">
      <c r="F11960" s="63"/>
      <c r="G11960" s="62"/>
      <c r="I11960" s="61"/>
      <c r="K11960" s="62"/>
      <c r="L11960" s="62"/>
      <c r="P11960" s="61"/>
    </row>
    <row r="11961" spans="6:16">
      <c r="F11961" s="63"/>
      <c r="G11961" s="62"/>
      <c r="I11961" s="61"/>
      <c r="K11961" s="62"/>
      <c r="L11961" s="62"/>
      <c r="P11961" s="61"/>
    </row>
    <row r="11962" spans="6:16">
      <c r="F11962" s="63"/>
      <c r="G11962" s="62"/>
      <c r="I11962" s="61"/>
      <c r="K11962" s="62"/>
      <c r="L11962" s="62"/>
      <c r="P11962" s="61"/>
    </row>
    <row r="11963" spans="6:16">
      <c r="F11963" s="63"/>
      <c r="G11963" s="62"/>
      <c r="I11963" s="61"/>
      <c r="K11963" s="62"/>
      <c r="L11963" s="62"/>
      <c r="P11963" s="61"/>
    </row>
    <row r="11964" spans="6:16">
      <c r="F11964" s="63"/>
      <c r="G11964" s="62"/>
      <c r="I11964" s="61"/>
      <c r="K11964" s="62"/>
      <c r="L11964" s="62"/>
      <c r="P11964" s="61"/>
    </row>
    <row r="11965" spans="6:16">
      <c r="F11965" s="63"/>
      <c r="G11965" s="62"/>
      <c r="I11965" s="61"/>
      <c r="K11965" s="62"/>
      <c r="L11965" s="62"/>
      <c r="P11965" s="61"/>
    </row>
    <row r="11966" spans="6:16">
      <c r="F11966" s="63"/>
      <c r="G11966" s="62"/>
      <c r="I11966" s="61"/>
      <c r="K11966" s="62"/>
      <c r="L11966" s="62"/>
      <c r="P11966" s="61"/>
    </row>
    <row r="11967" spans="6:16">
      <c r="F11967" s="63"/>
      <c r="G11967" s="62"/>
      <c r="I11967" s="61"/>
      <c r="K11967" s="62"/>
      <c r="L11967" s="62"/>
      <c r="P11967" s="61"/>
    </row>
    <row r="11968" spans="6:16">
      <c r="F11968" s="63"/>
      <c r="G11968" s="62"/>
      <c r="I11968" s="61"/>
      <c r="K11968" s="62"/>
      <c r="L11968" s="62"/>
      <c r="P11968" s="61"/>
    </row>
    <row r="11969" spans="6:16">
      <c r="F11969" s="63"/>
      <c r="G11969" s="62"/>
      <c r="I11969" s="61"/>
      <c r="K11969" s="62"/>
      <c r="L11969" s="62"/>
      <c r="P11969" s="61"/>
    </row>
    <row r="11970" spans="6:16">
      <c r="F11970" s="63"/>
      <c r="G11970" s="62"/>
      <c r="I11970" s="61"/>
      <c r="K11970" s="62"/>
      <c r="L11970" s="62"/>
      <c r="P11970" s="61"/>
    </row>
    <row r="11971" spans="6:16">
      <c r="F11971" s="63"/>
      <c r="G11971" s="62"/>
      <c r="I11971" s="61"/>
      <c r="K11971" s="62"/>
      <c r="L11971" s="62"/>
      <c r="P11971" s="61"/>
    </row>
    <row r="11972" spans="6:16">
      <c r="F11972" s="63"/>
      <c r="G11972" s="62"/>
      <c r="I11972" s="61"/>
      <c r="K11972" s="62"/>
      <c r="L11972" s="62"/>
      <c r="P11972" s="61"/>
    </row>
    <row r="11973" spans="6:16">
      <c r="F11973" s="63"/>
      <c r="G11973" s="62"/>
      <c r="I11973" s="61"/>
      <c r="K11973" s="62"/>
      <c r="L11973" s="62"/>
      <c r="P11973" s="61"/>
    </row>
    <row r="11974" spans="6:16">
      <c r="F11974" s="63"/>
      <c r="G11974" s="62"/>
      <c r="I11974" s="61"/>
      <c r="K11974" s="62"/>
      <c r="L11974" s="62"/>
      <c r="P11974" s="61"/>
    </row>
    <row r="11975" spans="6:16">
      <c r="F11975" s="63"/>
      <c r="G11975" s="62"/>
      <c r="I11975" s="61"/>
      <c r="K11975" s="62"/>
      <c r="L11975" s="62"/>
      <c r="P11975" s="61"/>
    </row>
    <row r="11976" spans="6:16">
      <c r="F11976" s="63"/>
      <c r="G11976" s="62"/>
      <c r="I11976" s="61"/>
      <c r="K11976" s="62"/>
      <c r="L11976" s="62"/>
      <c r="P11976" s="61"/>
    </row>
    <row r="11977" spans="6:16">
      <c r="F11977" s="63"/>
      <c r="G11977" s="62"/>
      <c r="I11977" s="61"/>
      <c r="K11977" s="62"/>
      <c r="L11977" s="62"/>
      <c r="P11977" s="61"/>
    </row>
    <row r="11978" spans="6:16">
      <c r="F11978" s="63"/>
      <c r="G11978" s="62"/>
      <c r="I11978" s="61"/>
      <c r="K11978" s="62"/>
      <c r="L11978" s="62"/>
      <c r="P11978" s="61"/>
    </row>
    <row r="11979" spans="6:16">
      <c r="F11979" s="63"/>
      <c r="G11979" s="62"/>
      <c r="I11979" s="61"/>
      <c r="K11979" s="62"/>
      <c r="L11979" s="62"/>
      <c r="P11979" s="61"/>
    </row>
    <row r="11980" spans="6:16">
      <c r="F11980" s="63"/>
      <c r="G11980" s="62"/>
      <c r="I11980" s="61"/>
      <c r="K11980" s="62"/>
      <c r="L11980" s="62"/>
      <c r="P11980" s="61"/>
    </row>
    <row r="11981" spans="6:16">
      <c r="F11981" s="63"/>
      <c r="G11981" s="62"/>
      <c r="I11981" s="61"/>
      <c r="K11981" s="62"/>
      <c r="L11981" s="62"/>
      <c r="P11981" s="61"/>
    </row>
    <row r="11982" spans="6:16">
      <c r="F11982" s="63"/>
      <c r="G11982" s="62"/>
      <c r="I11982" s="61"/>
      <c r="K11982" s="62"/>
      <c r="L11982" s="62"/>
      <c r="P11982" s="61"/>
    </row>
    <row r="11983" spans="6:16">
      <c r="F11983" s="63"/>
      <c r="G11983" s="62"/>
      <c r="I11983" s="61"/>
      <c r="K11983" s="62"/>
      <c r="L11983" s="62"/>
      <c r="P11983" s="61"/>
    </row>
    <row r="11984" spans="6:16">
      <c r="F11984" s="63"/>
      <c r="G11984" s="62"/>
      <c r="I11984" s="61"/>
      <c r="K11984" s="62"/>
      <c r="L11984" s="62"/>
      <c r="P11984" s="61"/>
    </row>
    <row r="11985" spans="6:16">
      <c r="F11985" s="63"/>
      <c r="G11985" s="62"/>
      <c r="I11985" s="61"/>
      <c r="K11985" s="62"/>
      <c r="L11985" s="62"/>
      <c r="P11985" s="61"/>
    </row>
    <row r="11986" spans="6:16">
      <c r="F11986" s="63"/>
      <c r="G11986" s="62"/>
      <c r="I11986" s="61"/>
      <c r="K11986" s="62"/>
      <c r="L11986" s="62"/>
      <c r="P11986" s="61"/>
    </row>
    <row r="11987" spans="6:16">
      <c r="F11987" s="63"/>
      <c r="G11987" s="62"/>
      <c r="I11987" s="61"/>
      <c r="K11987" s="62"/>
      <c r="L11987" s="62"/>
      <c r="P11987" s="61"/>
    </row>
    <row r="11988" spans="6:16">
      <c r="F11988" s="63"/>
      <c r="G11988" s="62"/>
      <c r="I11988" s="61"/>
      <c r="K11988" s="62"/>
      <c r="L11988" s="62"/>
      <c r="P11988" s="61"/>
    </row>
    <row r="11989" spans="6:16">
      <c r="F11989" s="63"/>
      <c r="G11989" s="62"/>
      <c r="I11989" s="61"/>
      <c r="K11989" s="62"/>
      <c r="L11989" s="62"/>
      <c r="P11989" s="61"/>
    </row>
    <row r="11990" spans="6:16">
      <c r="F11990" s="63"/>
      <c r="G11990" s="62"/>
      <c r="I11990" s="61"/>
      <c r="K11990" s="62"/>
      <c r="L11990" s="62"/>
      <c r="P11990" s="61"/>
    </row>
    <row r="11991" spans="6:16">
      <c r="F11991" s="63"/>
      <c r="G11991" s="62"/>
      <c r="I11991" s="61"/>
      <c r="K11991" s="62"/>
      <c r="L11991" s="62"/>
      <c r="P11991" s="61"/>
    </row>
    <row r="11992" spans="6:16">
      <c r="F11992" s="63"/>
      <c r="G11992" s="62"/>
      <c r="I11992" s="61"/>
      <c r="K11992" s="62"/>
      <c r="L11992" s="62"/>
      <c r="P11992" s="61"/>
    </row>
    <row r="11993" spans="6:16">
      <c r="F11993" s="63"/>
      <c r="G11993" s="62"/>
      <c r="I11993" s="61"/>
      <c r="K11993" s="62"/>
      <c r="L11993" s="62"/>
      <c r="P11993" s="61"/>
    </row>
    <row r="11994" spans="6:16">
      <c r="F11994" s="63"/>
      <c r="G11994" s="62"/>
      <c r="I11994" s="61"/>
      <c r="K11994" s="62"/>
      <c r="L11994" s="62"/>
      <c r="P11994" s="61"/>
    </row>
    <row r="11995" spans="6:16">
      <c r="F11995" s="63"/>
      <c r="G11995" s="62"/>
      <c r="I11995" s="61"/>
      <c r="K11995" s="62"/>
      <c r="L11995" s="62"/>
      <c r="P11995" s="61"/>
    </row>
    <row r="11996" spans="6:16">
      <c r="F11996" s="63"/>
      <c r="G11996" s="62"/>
      <c r="I11996" s="61"/>
      <c r="K11996" s="62"/>
      <c r="L11996" s="62"/>
      <c r="P11996" s="61"/>
    </row>
    <row r="11997" spans="6:16">
      <c r="F11997" s="63"/>
      <c r="G11997" s="62"/>
      <c r="I11997" s="61"/>
      <c r="K11997" s="62"/>
      <c r="L11997" s="62"/>
      <c r="P11997" s="61"/>
    </row>
    <row r="11998" spans="6:16">
      <c r="F11998" s="63"/>
      <c r="G11998" s="62"/>
      <c r="I11998" s="61"/>
      <c r="K11998" s="62"/>
      <c r="L11998" s="62"/>
      <c r="P11998" s="61"/>
    </row>
    <row r="11999" spans="6:16">
      <c r="F11999" s="63"/>
      <c r="G11999" s="62"/>
      <c r="I11999" s="61"/>
      <c r="K11999" s="62"/>
      <c r="L11999" s="62"/>
      <c r="P11999" s="61"/>
    </row>
    <row r="12000" spans="6:16">
      <c r="F12000" s="63"/>
      <c r="G12000" s="62"/>
      <c r="I12000" s="61"/>
      <c r="K12000" s="62"/>
      <c r="L12000" s="62"/>
      <c r="P12000" s="61"/>
    </row>
    <row r="12001" spans="6:16">
      <c r="F12001" s="63"/>
      <c r="G12001" s="62"/>
      <c r="I12001" s="61"/>
      <c r="K12001" s="62"/>
      <c r="L12001" s="62"/>
      <c r="P12001" s="61"/>
    </row>
    <row r="12002" spans="6:16">
      <c r="F12002" s="63"/>
      <c r="G12002" s="62"/>
      <c r="I12002" s="61"/>
      <c r="K12002" s="62"/>
      <c r="L12002" s="62"/>
      <c r="P12002" s="61"/>
    </row>
    <row r="12003" spans="6:16">
      <c r="F12003" s="63"/>
      <c r="G12003" s="62"/>
      <c r="I12003" s="61"/>
      <c r="K12003" s="62"/>
      <c r="L12003" s="62"/>
      <c r="P12003" s="61"/>
    </row>
    <row r="12004" spans="6:16">
      <c r="F12004" s="63"/>
      <c r="G12004" s="62"/>
      <c r="I12004" s="61"/>
      <c r="K12004" s="62"/>
      <c r="L12004" s="62"/>
      <c r="P12004" s="61"/>
    </row>
    <row r="12005" spans="6:16">
      <c r="F12005" s="63"/>
      <c r="G12005" s="62"/>
      <c r="I12005" s="61"/>
      <c r="K12005" s="62"/>
      <c r="L12005" s="62"/>
      <c r="P12005" s="61"/>
    </row>
    <row r="12006" spans="6:16">
      <c r="F12006" s="63"/>
      <c r="G12006" s="62"/>
      <c r="I12006" s="61"/>
      <c r="K12006" s="62"/>
      <c r="L12006" s="62"/>
      <c r="P12006" s="61"/>
    </row>
    <row r="12007" spans="6:16">
      <c r="F12007" s="63"/>
      <c r="G12007" s="62"/>
      <c r="I12007" s="61"/>
      <c r="K12007" s="62"/>
      <c r="L12007" s="62"/>
      <c r="P12007" s="61"/>
    </row>
    <row r="12008" spans="6:16">
      <c r="F12008" s="63"/>
      <c r="G12008" s="62"/>
      <c r="I12008" s="61"/>
      <c r="K12008" s="62"/>
      <c r="L12008" s="62"/>
      <c r="P12008" s="61"/>
    </row>
    <row r="12009" spans="6:16">
      <c r="F12009" s="63"/>
      <c r="G12009" s="62"/>
      <c r="I12009" s="61"/>
      <c r="K12009" s="62"/>
      <c r="L12009" s="62"/>
      <c r="P12009" s="61"/>
    </row>
    <row r="12010" spans="6:16">
      <c r="F12010" s="63"/>
      <c r="G12010" s="62"/>
      <c r="I12010" s="61"/>
      <c r="K12010" s="62"/>
      <c r="L12010" s="62"/>
      <c r="P12010" s="61"/>
    </row>
    <row r="12011" spans="6:16">
      <c r="F12011" s="63"/>
      <c r="G12011" s="62"/>
      <c r="I12011" s="61"/>
      <c r="K12011" s="62"/>
      <c r="L12011" s="62"/>
      <c r="P12011" s="61"/>
    </row>
    <row r="12012" spans="6:16">
      <c r="F12012" s="63"/>
      <c r="G12012" s="62"/>
      <c r="I12012" s="61"/>
      <c r="K12012" s="62"/>
      <c r="L12012" s="62"/>
      <c r="P12012" s="61"/>
    </row>
    <row r="12013" spans="6:16">
      <c r="F12013" s="63"/>
      <c r="G12013" s="62"/>
      <c r="I12013" s="61"/>
      <c r="K12013" s="62"/>
      <c r="L12013" s="62"/>
      <c r="P12013" s="61"/>
    </row>
    <row r="12014" spans="6:16">
      <c r="F12014" s="63"/>
      <c r="G12014" s="62"/>
      <c r="I12014" s="61"/>
      <c r="K12014" s="62"/>
      <c r="L12014" s="62"/>
      <c r="P12014" s="61"/>
    </row>
    <row r="12015" spans="6:16">
      <c r="F12015" s="63"/>
      <c r="G12015" s="62"/>
      <c r="I12015" s="61"/>
      <c r="K12015" s="62"/>
      <c r="L12015" s="62"/>
      <c r="P12015" s="61"/>
    </row>
    <row r="12016" spans="6:16">
      <c r="F12016" s="63"/>
      <c r="G12016" s="62"/>
      <c r="I12016" s="61"/>
      <c r="K12016" s="62"/>
      <c r="L12016" s="62"/>
      <c r="P12016" s="61"/>
    </row>
    <row r="12017" spans="6:16">
      <c r="F12017" s="63"/>
      <c r="G12017" s="62"/>
      <c r="I12017" s="61"/>
      <c r="K12017" s="62"/>
      <c r="L12017" s="62"/>
      <c r="P12017" s="61"/>
    </row>
    <row r="12018" spans="6:16">
      <c r="F12018" s="63"/>
      <c r="G12018" s="62"/>
      <c r="I12018" s="61"/>
      <c r="K12018" s="62"/>
      <c r="L12018" s="62"/>
      <c r="P12018" s="61"/>
    </row>
    <row r="12019" spans="6:16">
      <c r="F12019" s="63"/>
      <c r="G12019" s="62"/>
      <c r="I12019" s="61"/>
      <c r="K12019" s="62"/>
      <c r="L12019" s="62"/>
      <c r="P12019" s="61"/>
    </row>
    <row r="12020" spans="6:16">
      <c r="F12020" s="63"/>
      <c r="G12020" s="62"/>
      <c r="I12020" s="61"/>
      <c r="K12020" s="62"/>
      <c r="L12020" s="62"/>
      <c r="P12020" s="61"/>
    </row>
    <row r="12021" spans="6:16">
      <c r="F12021" s="63"/>
      <c r="G12021" s="62"/>
      <c r="I12021" s="61"/>
      <c r="K12021" s="62"/>
      <c r="L12021" s="62"/>
      <c r="P12021" s="61"/>
    </row>
    <row r="12022" spans="6:16">
      <c r="F12022" s="63"/>
      <c r="G12022" s="62"/>
      <c r="I12022" s="61"/>
      <c r="K12022" s="62"/>
      <c r="L12022" s="62"/>
      <c r="P12022" s="61"/>
    </row>
    <row r="12023" spans="6:16">
      <c r="F12023" s="63"/>
      <c r="G12023" s="62"/>
      <c r="I12023" s="61"/>
      <c r="K12023" s="62"/>
      <c r="L12023" s="62"/>
      <c r="P12023" s="61"/>
    </row>
    <row r="12024" spans="6:16">
      <c r="F12024" s="63"/>
      <c r="G12024" s="62"/>
      <c r="I12024" s="61"/>
      <c r="K12024" s="62"/>
      <c r="L12024" s="62"/>
      <c r="P12024" s="61"/>
    </row>
    <row r="12025" spans="6:16">
      <c r="F12025" s="63"/>
      <c r="G12025" s="62"/>
      <c r="I12025" s="61"/>
      <c r="K12025" s="62"/>
      <c r="L12025" s="62"/>
      <c r="P12025" s="61"/>
    </row>
    <row r="12026" spans="6:16">
      <c r="F12026" s="63"/>
      <c r="G12026" s="62"/>
      <c r="I12026" s="61"/>
      <c r="K12026" s="62"/>
      <c r="L12026" s="62"/>
      <c r="P12026" s="61"/>
    </row>
    <row r="12027" spans="6:16">
      <c r="F12027" s="63"/>
      <c r="G12027" s="62"/>
      <c r="I12027" s="61"/>
      <c r="K12027" s="62"/>
      <c r="L12027" s="62"/>
      <c r="P12027" s="61"/>
    </row>
    <row r="12028" spans="6:16">
      <c r="F12028" s="63"/>
      <c r="G12028" s="62"/>
      <c r="I12028" s="61"/>
      <c r="K12028" s="62"/>
      <c r="L12028" s="62"/>
      <c r="P12028" s="61"/>
    </row>
    <row r="12029" spans="6:16">
      <c r="F12029" s="63"/>
      <c r="G12029" s="62"/>
      <c r="I12029" s="61"/>
      <c r="K12029" s="62"/>
      <c r="L12029" s="62"/>
      <c r="P12029" s="61"/>
    </row>
    <row r="12030" spans="6:16">
      <c r="F12030" s="63"/>
      <c r="G12030" s="62"/>
      <c r="I12030" s="61"/>
      <c r="K12030" s="62"/>
      <c r="L12030" s="62"/>
      <c r="P12030" s="61"/>
    </row>
    <row r="12031" spans="6:16">
      <c r="F12031" s="63"/>
      <c r="G12031" s="62"/>
      <c r="I12031" s="61"/>
      <c r="K12031" s="62"/>
      <c r="L12031" s="62"/>
      <c r="P12031" s="61"/>
    </row>
    <row r="12032" spans="6:16">
      <c r="F12032" s="63"/>
      <c r="G12032" s="62"/>
      <c r="I12032" s="61"/>
      <c r="K12032" s="62"/>
      <c r="L12032" s="62"/>
      <c r="P12032" s="61"/>
    </row>
    <row r="12033" spans="6:16">
      <c r="F12033" s="63"/>
      <c r="G12033" s="62"/>
      <c r="I12033" s="61"/>
      <c r="K12033" s="62"/>
      <c r="L12033" s="62"/>
      <c r="P12033" s="61"/>
    </row>
    <row r="12034" spans="6:16">
      <c r="F12034" s="63"/>
      <c r="G12034" s="62"/>
      <c r="I12034" s="61"/>
      <c r="K12034" s="62"/>
      <c r="L12034" s="62"/>
      <c r="P12034" s="61"/>
    </row>
    <row r="12035" spans="6:16">
      <c r="F12035" s="63"/>
      <c r="G12035" s="62"/>
      <c r="I12035" s="61"/>
      <c r="K12035" s="62"/>
      <c r="L12035" s="62"/>
      <c r="P12035" s="61"/>
    </row>
    <row r="12036" spans="6:16">
      <c r="F12036" s="63"/>
      <c r="G12036" s="62"/>
      <c r="I12036" s="61"/>
      <c r="K12036" s="62"/>
      <c r="L12036" s="62"/>
      <c r="P12036" s="61"/>
    </row>
    <row r="12037" spans="6:16">
      <c r="F12037" s="63"/>
      <c r="G12037" s="62"/>
      <c r="I12037" s="61"/>
      <c r="K12037" s="62"/>
      <c r="L12037" s="62"/>
      <c r="P12037" s="61"/>
    </row>
    <row r="12038" spans="6:16">
      <c r="F12038" s="63"/>
      <c r="G12038" s="62"/>
      <c r="I12038" s="61"/>
      <c r="K12038" s="62"/>
      <c r="L12038" s="62"/>
      <c r="P12038" s="61"/>
    </row>
    <row r="12039" spans="6:16">
      <c r="F12039" s="63"/>
      <c r="G12039" s="62"/>
      <c r="I12039" s="61"/>
      <c r="K12039" s="62"/>
      <c r="L12039" s="62"/>
      <c r="P12039" s="61"/>
    </row>
    <row r="12040" spans="6:16">
      <c r="F12040" s="63"/>
      <c r="G12040" s="62"/>
      <c r="I12040" s="61"/>
      <c r="K12040" s="62"/>
      <c r="L12040" s="62"/>
      <c r="P12040" s="61"/>
    </row>
    <row r="12041" spans="6:16">
      <c r="F12041" s="63"/>
      <c r="G12041" s="62"/>
      <c r="I12041" s="61"/>
      <c r="K12041" s="62"/>
      <c r="L12041" s="62"/>
      <c r="P12041" s="61"/>
    </row>
    <row r="12042" spans="6:16">
      <c r="F12042" s="63"/>
      <c r="G12042" s="62"/>
      <c r="I12042" s="61"/>
      <c r="K12042" s="62"/>
      <c r="L12042" s="62"/>
      <c r="P12042" s="61"/>
    </row>
    <row r="12043" spans="6:16">
      <c r="F12043" s="63"/>
      <c r="G12043" s="62"/>
      <c r="I12043" s="61"/>
      <c r="K12043" s="62"/>
      <c r="L12043" s="62"/>
      <c r="P12043" s="61"/>
    </row>
    <row r="12044" spans="6:16">
      <c r="F12044" s="63"/>
      <c r="G12044" s="62"/>
      <c r="I12044" s="61"/>
      <c r="K12044" s="62"/>
      <c r="L12044" s="62"/>
      <c r="P12044" s="61"/>
    </row>
    <row r="12045" spans="6:16">
      <c r="F12045" s="63"/>
      <c r="G12045" s="62"/>
      <c r="I12045" s="61"/>
      <c r="K12045" s="62"/>
      <c r="L12045" s="62"/>
      <c r="P12045" s="61"/>
    </row>
    <row r="12046" spans="6:16">
      <c r="F12046" s="63"/>
      <c r="G12046" s="62"/>
      <c r="I12046" s="61"/>
      <c r="K12046" s="62"/>
      <c r="L12046" s="62"/>
      <c r="P12046" s="61"/>
    </row>
    <row r="12047" spans="6:16">
      <c r="F12047" s="63"/>
      <c r="G12047" s="62"/>
      <c r="I12047" s="61"/>
      <c r="K12047" s="62"/>
      <c r="L12047" s="62"/>
      <c r="P12047" s="61"/>
    </row>
    <row r="12048" spans="6:16">
      <c r="F12048" s="63"/>
      <c r="G12048" s="62"/>
      <c r="I12048" s="61"/>
      <c r="K12048" s="62"/>
      <c r="L12048" s="62"/>
      <c r="P12048" s="61"/>
    </row>
    <row r="12049" spans="6:16">
      <c r="F12049" s="63"/>
      <c r="G12049" s="62"/>
      <c r="I12049" s="61"/>
      <c r="K12049" s="62"/>
      <c r="L12049" s="62"/>
      <c r="P12049" s="61"/>
    </row>
    <row r="12050" spans="6:16">
      <c r="F12050" s="63"/>
      <c r="G12050" s="62"/>
      <c r="I12050" s="61"/>
      <c r="K12050" s="62"/>
      <c r="L12050" s="62"/>
      <c r="P12050" s="61"/>
    </row>
    <row r="12051" spans="6:16">
      <c r="F12051" s="63"/>
      <c r="G12051" s="62"/>
      <c r="I12051" s="61"/>
      <c r="K12051" s="62"/>
      <c r="L12051" s="62"/>
      <c r="P12051" s="61"/>
    </row>
    <row r="12052" spans="6:16">
      <c r="F12052" s="63"/>
      <c r="G12052" s="62"/>
      <c r="I12052" s="61"/>
      <c r="K12052" s="62"/>
      <c r="L12052" s="62"/>
      <c r="P12052" s="61"/>
    </row>
    <row r="12053" spans="6:16">
      <c r="F12053" s="63"/>
      <c r="G12053" s="62"/>
      <c r="I12053" s="61"/>
      <c r="K12053" s="62"/>
      <c r="L12053" s="62"/>
      <c r="P12053" s="61"/>
    </row>
    <row r="12054" spans="6:16">
      <c r="F12054" s="63"/>
      <c r="G12054" s="62"/>
      <c r="I12054" s="61"/>
      <c r="K12054" s="62"/>
      <c r="L12054" s="62"/>
      <c r="P12054" s="61"/>
    </row>
    <row r="12055" spans="6:16">
      <c r="F12055" s="63"/>
      <c r="G12055" s="62"/>
      <c r="I12055" s="61"/>
      <c r="K12055" s="62"/>
      <c r="L12055" s="62"/>
      <c r="P12055" s="61"/>
    </row>
    <row r="12056" spans="6:16">
      <c r="F12056" s="63"/>
      <c r="G12056" s="62"/>
      <c r="I12056" s="61"/>
      <c r="K12056" s="62"/>
      <c r="L12056" s="62"/>
      <c r="P12056" s="61"/>
    </row>
    <row r="12057" spans="6:16">
      <c r="F12057" s="63"/>
      <c r="G12057" s="62"/>
      <c r="I12057" s="61"/>
      <c r="K12057" s="62"/>
      <c r="L12057" s="62"/>
      <c r="P12057" s="61"/>
    </row>
    <row r="12058" spans="6:16">
      <c r="F12058" s="63"/>
      <c r="G12058" s="62"/>
      <c r="I12058" s="61"/>
      <c r="K12058" s="62"/>
      <c r="L12058" s="62"/>
      <c r="P12058" s="61"/>
    </row>
    <row r="12059" spans="6:16">
      <c r="F12059" s="63"/>
      <c r="G12059" s="62"/>
      <c r="I12059" s="61"/>
      <c r="K12059" s="62"/>
      <c r="L12059" s="62"/>
      <c r="P12059" s="61"/>
    </row>
    <row r="12060" spans="6:16">
      <c r="F12060" s="63"/>
      <c r="G12060" s="62"/>
      <c r="I12060" s="61"/>
      <c r="K12060" s="62"/>
      <c r="L12060" s="62"/>
      <c r="P12060" s="61"/>
    </row>
    <row r="12061" spans="6:16">
      <c r="F12061" s="63"/>
      <c r="G12061" s="62"/>
      <c r="I12061" s="61"/>
      <c r="K12061" s="62"/>
      <c r="L12061" s="62"/>
      <c r="P12061" s="61"/>
    </row>
    <row r="12062" spans="6:16">
      <c r="F12062" s="63"/>
      <c r="G12062" s="62"/>
      <c r="I12062" s="61"/>
      <c r="K12062" s="62"/>
      <c r="L12062" s="62"/>
      <c r="P12062" s="61"/>
    </row>
    <row r="12063" spans="6:16">
      <c r="F12063" s="63"/>
      <c r="G12063" s="62"/>
      <c r="I12063" s="61"/>
      <c r="K12063" s="62"/>
      <c r="L12063" s="62"/>
      <c r="P12063" s="61"/>
    </row>
    <row r="12064" spans="6:16">
      <c r="F12064" s="63"/>
      <c r="G12064" s="62"/>
      <c r="I12064" s="61"/>
      <c r="K12064" s="62"/>
      <c r="L12064" s="62"/>
      <c r="P12064" s="61"/>
    </row>
    <row r="12065" spans="6:16">
      <c r="F12065" s="63"/>
      <c r="G12065" s="62"/>
      <c r="I12065" s="61"/>
      <c r="K12065" s="62"/>
      <c r="L12065" s="62"/>
      <c r="P12065" s="61"/>
    </row>
    <row r="12066" spans="6:16">
      <c r="F12066" s="63"/>
      <c r="G12066" s="62"/>
      <c r="I12066" s="61"/>
      <c r="K12066" s="62"/>
      <c r="L12066" s="62"/>
      <c r="P12066" s="61"/>
    </row>
    <row r="12067" spans="6:16">
      <c r="F12067" s="63"/>
      <c r="G12067" s="62"/>
      <c r="I12067" s="61"/>
      <c r="K12067" s="62"/>
      <c r="L12067" s="62"/>
      <c r="P12067" s="61"/>
    </row>
    <row r="12068" spans="6:16">
      <c r="F12068" s="63"/>
      <c r="G12068" s="62"/>
      <c r="I12068" s="61"/>
      <c r="K12068" s="62"/>
      <c r="L12068" s="62"/>
      <c r="P12068" s="61"/>
    </row>
    <row r="12069" spans="6:16">
      <c r="F12069" s="63"/>
      <c r="G12069" s="62"/>
      <c r="I12069" s="61"/>
      <c r="K12069" s="62"/>
      <c r="L12069" s="62"/>
      <c r="P12069" s="61"/>
    </row>
    <row r="12070" spans="6:16">
      <c r="F12070" s="63"/>
      <c r="G12070" s="62"/>
      <c r="I12070" s="61"/>
      <c r="K12070" s="62"/>
      <c r="L12070" s="62"/>
      <c r="P12070" s="61"/>
    </row>
    <row r="12071" spans="6:16">
      <c r="F12071" s="63"/>
      <c r="G12071" s="62"/>
      <c r="I12071" s="61"/>
      <c r="K12071" s="62"/>
      <c r="L12071" s="62"/>
      <c r="P12071" s="61"/>
    </row>
    <row r="12072" spans="6:16">
      <c r="F12072" s="63"/>
      <c r="G12072" s="62"/>
      <c r="I12072" s="61"/>
      <c r="K12072" s="62"/>
      <c r="L12072" s="62"/>
      <c r="P12072" s="61"/>
    </row>
    <row r="12073" spans="6:16">
      <c r="F12073" s="63"/>
      <c r="G12073" s="62"/>
      <c r="I12073" s="61"/>
      <c r="K12073" s="62"/>
      <c r="L12073" s="62"/>
      <c r="P12073" s="61"/>
    </row>
    <row r="12074" spans="6:16">
      <c r="F12074" s="63"/>
      <c r="G12074" s="62"/>
      <c r="I12074" s="61"/>
      <c r="K12074" s="62"/>
      <c r="L12074" s="62"/>
      <c r="P12074" s="61"/>
    </row>
    <row r="12075" spans="6:16">
      <c r="F12075" s="63"/>
      <c r="G12075" s="62"/>
      <c r="I12075" s="61"/>
      <c r="K12075" s="62"/>
      <c r="L12075" s="62"/>
      <c r="P12075" s="61"/>
    </row>
    <row r="12076" spans="6:16">
      <c r="F12076" s="63"/>
      <c r="G12076" s="62"/>
      <c r="I12076" s="61"/>
      <c r="K12076" s="62"/>
      <c r="L12076" s="62"/>
      <c r="P12076" s="61"/>
    </row>
    <row r="12077" spans="6:16">
      <c r="F12077" s="63"/>
      <c r="G12077" s="62"/>
      <c r="I12077" s="61"/>
      <c r="K12077" s="62"/>
      <c r="L12077" s="62"/>
      <c r="P12077" s="61"/>
    </row>
    <row r="12078" spans="6:16">
      <c r="F12078" s="63"/>
      <c r="G12078" s="62"/>
      <c r="I12078" s="61"/>
      <c r="K12078" s="62"/>
      <c r="L12078" s="62"/>
      <c r="P12078" s="61"/>
    </row>
    <row r="12079" spans="6:16">
      <c r="F12079" s="63"/>
      <c r="G12079" s="62"/>
      <c r="I12079" s="61"/>
      <c r="K12079" s="62"/>
      <c r="L12079" s="62"/>
      <c r="P12079" s="61"/>
    </row>
    <row r="12080" spans="6:16">
      <c r="F12080" s="63"/>
      <c r="G12080" s="62"/>
      <c r="I12080" s="61"/>
      <c r="K12080" s="62"/>
      <c r="L12080" s="62"/>
      <c r="P12080" s="61"/>
    </row>
    <row r="12081" spans="6:16">
      <c r="F12081" s="63"/>
      <c r="G12081" s="62"/>
      <c r="I12081" s="61"/>
      <c r="K12081" s="62"/>
      <c r="L12081" s="62"/>
      <c r="P12081" s="61"/>
    </row>
    <row r="12082" spans="6:16">
      <c r="F12082" s="63"/>
      <c r="G12082" s="62"/>
      <c r="I12082" s="61"/>
      <c r="K12082" s="62"/>
      <c r="L12082" s="62"/>
      <c r="P12082" s="61"/>
    </row>
    <row r="12083" spans="6:16">
      <c r="F12083" s="63"/>
      <c r="G12083" s="62"/>
      <c r="I12083" s="61"/>
      <c r="K12083" s="62"/>
      <c r="L12083" s="62"/>
      <c r="P12083" s="61"/>
    </row>
    <row r="12084" spans="6:16">
      <c r="F12084" s="63"/>
      <c r="G12084" s="62"/>
      <c r="I12084" s="61"/>
      <c r="K12084" s="62"/>
      <c r="L12084" s="62"/>
      <c r="P12084" s="61"/>
    </row>
    <row r="12085" spans="6:16">
      <c r="F12085" s="63"/>
      <c r="G12085" s="62"/>
      <c r="I12085" s="61"/>
      <c r="K12085" s="62"/>
      <c r="L12085" s="62"/>
      <c r="P12085" s="61"/>
    </row>
    <row r="12086" spans="6:16">
      <c r="F12086" s="63"/>
      <c r="G12086" s="62"/>
      <c r="I12086" s="61"/>
      <c r="K12086" s="62"/>
      <c r="L12086" s="62"/>
      <c r="P12086" s="61"/>
    </row>
    <row r="12087" spans="6:16">
      <c r="F12087" s="63"/>
      <c r="G12087" s="62"/>
      <c r="I12087" s="61"/>
      <c r="K12087" s="62"/>
      <c r="L12087" s="62"/>
      <c r="P12087" s="61"/>
    </row>
    <row r="12088" spans="6:16">
      <c r="F12088" s="63"/>
      <c r="G12088" s="62"/>
      <c r="I12088" s="61"/>
      <c r="K12088" s="62"/>
      <c r="L12088" s="62"/>
      <c r="P12088" s="61"/>
    </row>
    <row r="12089" spans="6:16">
      <c r="F12089" s="63"/>
      <c r="G12089" s="62"/>
      <c r="I12089" s="61"/>
      <c r="K12089" s="62"/>
      <c r="L12089" s="62"/>
      <c r="P12089" s="61"/>
    </row>
    <row r="12090" spans="6:16">
      <c r="F12090" s="63"/>
      <c r="G12090" s="62"/>
      <c r="I12090" s="61"/>
      <c r="K12090" s="62"/>
      <c r="L12090" s="62"/>
      <c r="P12090" s="61"/>
    </row>
    <row r="12091" spans="6:16">
      <c r="F12091" s="63"/>
      <c r="G12091" s="62"/>
      <c r="I12091" s="61"/>
      <c r="K12091" s="62"/>
      <c r="L12091" s="62"/>
      <c r="P12091" s="61"/>
    </row>
    <row r="12092" spans="6:16">
      <c r="F12092" s="63"/>
      <c r="G12092" s="62"/>
      <c r="I12092" s="61"/>
      <c r="K12092" s="62"/>
      <c r="L12092" s="62"/>
      <c r="P12092" s="61"/>
    </row>
    <row r="12093" spans="6:16">
      <c r="F12093" s="63"/>
      <c r="G12093" s="62"/>
      <c r="I12093" s="61"/>
      <c r="K12093" s="62"/>
      <c r="L12093" s="62"/>
      <c r="P12093" s="61"/>
    </row>
    <row r="12094" spans="6:16">
      <c r="F12094" s="63"/>
      <c r="G12094" s="62"/>
      <c r="I12094" s="61"/>
      <c r="K12094" s="62"/>
      <c r="L12094" s="62"/>
      <c r="P12094" s="61"/>
    </row>
    <row r="12095" spans="6:16">
      <c r="F12095" s="63"/>
      <c r="G12095" s="62"/>
      <c r="I12095" s="61"/>
      <c r="K12095" s="62"/>
      <c r="L12095" s="62"/>
      <c r="P12095" s="61"/>
    </row>
    <row r="12096" spans="6:16">
      <c r="F12096" s="63"/>
      <c r="G12096" s="62"/>
      <c r="I12096" s="61"/>
      <c r="K12096" s="62"/>
      <c r="L12096" s="62"/>
      <c r="P12096" s="61"/>
    </row>
    <row r="12097" spans="6:16">
      <c r="F12097" s="63"/>
      <c r="G12097" s="62"/>
      <c r="I12097" s="61"/>
      <c r="K12097" s="62"/>
      <c r="L12097" s="62"/>
      <c r="P12097" s="61"/>
    </row>
    <row r="12098" spans="6:16">
      <c r="F12098" s="63"/>
      <c r="G12098" s="62"/>
      <c r="I12098" s="61"/>
      <c r="K12098" s="62"/>
      <c r="L12098" s="62"/>
      <c r="P12098" s="61"/>
    </row>
    <row r="12099" spans="6:16">
      <c r="F12099" s="63"/>
      <c r="G12099" s="62"/>
      <c r="I12099" s="61"/>
      <c r="K12099" s="62"/>
      <c r="L12099" s="62"/>
      <c r="P12099" s="61"/>
    </row>
    <row r="12100" spans="6:16">
      <c r="F12100" s="63"/>
      <c r="G12100" s="62"/>
      <c r="I12100" s="61"/>
      <c r="K12100" s="62"/>
      <c r="L12100" s="62"/>
      <c r="P12100" s="61"/>
    </row>
    <row r="12101" spans="6:16">
      <c r="F12101" s="63"/>
      <c r="G12101" s="62"/>
      <c r="I12101" s="61"/>
      <c r="K12101" s="62"/>
      <c r="L12101" s="62"/>
      <c r="P12101" s="61"/>
    </row>
    <row r="12102" spans="6:16">
      <c r="F12102" s="63"/>
      <c r="G12102" s="62"/>
      <c r="I12102" s="61"/>
      <c r="K12102" s="62"/>
      <c r="L12102" s="62"/>
      <c r="P12102" s="61"/>
    </row>
    <row r="12103" spans="6:16">
      <c r="F12103" s="63"/>
      <c r="G12103" s="62"/>
      <c r="I12103" s="61"/>
      <c r="K12103" s="62"/>
      <c r="L12103" s="62"/>
      <c r="P12103" s="61"/>
    </row>
    <row r="12104" spans="6:16">
      <c r="F12104" s="63"/>
      <c r="G12104" s="62"/>
      <c r="I12104" s="61"/>
      <c r="K12104" s="62"/>
      <c r="L12104" s="62"/>
      <c r="P12104" s="61"/>
    </row>
    <row r="12105" spans="6:16">
      <c r="F12105" s="63"/>
      <c r="G12105" s="62"/>
      <c r="I12105" s="61"/>
      <c r="K12105" s="62"/>
      <c r="L12105" s="62"/>
      <c r="P12105" s="61"/>
    </row>
    <row r="12106" spans="6:16">
      <c r="F12106" s="63"/>
      <c r="G12106" s="62"/>
      <c r="I12106" s="61"/>
      <c r="K12106" s="62"/>
      <c r="L12106" s="62"/>
      <c r="P12106" s="61"/>
    </row>
    <row r="12107" spans="6:16">
      <c r="F12107" s="63"/>
      <c r="G12107" s="62"/>
      <c r="I12107" s="61"/>
      <c r="K12107" s="62"/>
      <c r="L12107" s="62"/>
      <c r="P12107" s="61"/>
    </row>
    <row r="12108" spans="6:16">
      <c r="F12108" s="63"/>
      <c r="G12108" s="62"/>
      <c r="I12108" s="61"/>
      <c r="K12108" s="62"/>
      <c r="L12108" s="62"/>
      <c r="P12108" s="61"/>
    </row>
    <row r="12109" spans="6:16">
      <c r="F12109" s="63"/>
      <c r="G12109" s="62"/>
      <c r="I12109" s="61"/>
      <c r="K12109" s="62"/>
      <c r="L12109" s="62"/>
      <c r="P12109" s="61"/>
    </row>
    <row r="12110" spans="6:16">
      <c r="F12110" s="63"/>
      <c r="G12110" s="62"/>
      <c r="I12110" s="61"/>
      <c r="K12110" s="62"/>
      <c r="L12110" s="62"/>
      <c r="P12110" s="61"/>
    </row>
    <row r="12111" spans="6:16">
      <c r="F12111" s="63"/>
      <c r="G12111" s="62"/>
      <c r="I12111" s="61"/>
      <c r="K12111" s="62"/>
      <c r="L12111" s="62"/>
      <c r="P12111" s="61"/>
    </row>
    <row r="12112" spans="6:16">
      <c r="F12112" s="63"/>
      <c r="G12112" s="62"/>
      <c r="I12112" s="61"/>
      <c r="K12112" s="62"/>
      <c r="L12112" s="62"/>
      <c r="P12112" s="61"/>
    </row>
    <row r="12113" spans="6:16">
      <c r="F12113" s="63"/>
      <c r="G12113" s="62"/>
      <c r="I12113" s="61"/>
      <c r="K12113" s="62"/>
      <c r="L12113" s="62"/>
      <c r="P12113" s="61"/>
    </row>
    <row r="12114" spans="6:16">
      <c r="F12114" s="63"/>
      <c r="G12114" s="62"/>
      <c r="I12114" s="61"/>
      <c r="K12114" s="62"/>
      <c r="L12114" s="62"/>
      <c r="P12114" s="61"/>
    </row>
    <row r="12115" spans="6:16">
      <c r="F12115" s="63"/>
      <c r="G12115" s="62"/>
      <c r="I12115" s="61"/>
      <c r="K12115" s="62"/>
      <c r="L12115" s="62"/>
      <c r="P12115" s="61"/>
    </row>
    <row r="12116" spans="6:16">
      <c r="F12116" s="63"/>
      <c r="G12116" s="62"/>
      <c r="I12116" s="61"/>
      <c r="K12116" s="62"/>
      <c r="L12116" s="62"/>
      <c r="P12116" s="61"/>
    </row>
    <row r="12117" spans="6:16">
      <c r="F12117" s="63"/>
      <c r="G12117" s="62"/>
      <c r="I12117" s="61"/>
      <c r="K12117" s="62"/>
      <c r="L12117" s="62"/>
      <c r="P12117" s="61"/>
    </row>
    <row r="12118" spans="6:16">
      <c r="F12118" s="63"/>
      <c r="G12118" s="62"/>
      <c r="I12118" s="61"/>
      <c r="K12118" s="62"/>
      <c r="L12118" s="62"/>
      <c r="P12118" s="61"/>
    </row>
    <row r="12119" spans="6:16">
      <c r="F12119" s="63"/>
      <c r="G12119" s="62"/>
      <c r="I12119" s="61"/>
      <c r="K12119" s="62"/>
      <c r="L12119" s="62"/>
      <c r="P12119" s="61"/>
    </row>
    <row r="12120" spans="6:16">
      <c r="F12120" s="63"/>
      <c r="G12120" s="62"/>
      <c r="I12120" s="61"/>
      <c r="K12120" s="62"/>
      <c r="L12120" s="62"/>
      <c r="P12120" s="61"/>
    </row>
    <row r="12121" spans="6:16">
      <c r="F12121" s="63"/>
      <c r="G12121" s="62"/>
      <c r="I12121" s="61"/>
      <c r="K12121" s="62"/>
      <c r="L12121" s="62"/>
      <c r="P12121" s="61"/>
    </row>
    <row r="12122" spans="6:16">
      <c r="F12122" s="63"/>
      <c r="G12122" s="62"/>
      <c r="I12122" s="61"/>
      <c r="K12122" s="62"/>
      <c r="L12122" s="62"/>
      <c r="P12122" s="61"/>
    </row>
    <row r="12123" spans="6:16">
      <c r="F12123" s="63"/>
      <c r="G12123" s="62"/>
      <c r="I12123" s="61"/>
      <c r="K12123" s="62"/>
      <c r="L12123" s="62"/>
      <c r="P12123" s="61"/>
    </row>
    <row r="12124" spans="6:16">
      <c r="F12124" s="63"/>
      <c r="G12124" s="62"/>
      <c r="I12124" s="61"/>
      <c r="K12124" s="62"/>
      <c r="L12124" s="62"/>
      <c r="P12124" s="61"/>
    </row>
    <row r="12125" spans="6:16">
      <c r="F12125" s="63"/>
      <c r="G12125" s="62"/>
      <c r="I12125" s="61"/>
      <c r="K12125" s="62"/>
      <c r="L12125" s="62"/>
      <c r="P12125" s="61"/>
    </row>
    <row r="12126" spans="6:16">
      <c r="F12126" s="63"/>
      <c r="G12126" s="62"/>
      <c r="I12126" s="61"/>
      <c r="K12126" s="62"/>
      <c r="L12126" s="62"/>
      <c r="P12126" s="61"/>
    </row>
    <row r="12127" spans="6:16">
      <c r="F12127" s="63"/>
      <c r="G12127" s="62"/>
      <c r="I12127" s="61"/>
      <c r="K12127" s="62"/>
      <c r="L12127" s="62"/>
      <c r="P12127" s="61"/>
    </row>
    <row r="12128" spans="6:16">
      <c r="F12128" s="63"/>
      <c r="G12128" s="62"/>
      <c r="I12128" s="61"/>
      <c r="K12128" s="62"/>
      <c r="L12128" s="62"/>
      <c r="P12128" s="61"/>
    </row>
    <row r="12129" spans="6:16">
      <c r="F12129" s="63"/>
      <c r="G12129" s="62"/>
      <c r="I12129" s="61"/>
      <c r="K12129" s="62"/>
      <c r="L12129" s="62"/>
      <c r="P12129" s="61"/>
    </row>
    <row r="12130" spans="6:16">
      <c r="F12130" s="63"/>
      <c r="G12130" s="62"/>
      <c r="I12130" s="61"/>
      <c r="K12130" s="62"/>
      <c r="L12130" s="62"/>
      <c r="P12130" s="61"/>
    </row>
    <row r="12131" spans="6:16">
      <c r="F12131" s="63"/>
      <c r="G12131" s="62"/>
      <c r="I12131" s="61"/>
      <c r="K12131" s="62"/>
      <c r="L12131" s="62"/>
      <c r="P12131" s="61"/>
    </row>
    <row r="12132" spans="6:16">
      <c r="F12132" s="63"/>
      <c r="G12132" s="62"/>
      <c r="I12132" s="61"/>
      <c r="K12132" s="62"/>
      <c r="L12132" s="62"/>
      <c r="P12132" s="61"/>
    </row>
    <row r="12133" spans="6:16">
      <c r="F12133" s="63"/>
      <c r="G12133" s="62"/>
      <c r="I12133" s="61"/>
      <c r="K12133" s="62"/>
      <c r="L12133" s="62"/>
      <c r="P12133" s="61"/>
    </row>
    <row r="12134" spans="6:16">
      <c r="F12134" s="63"/>
      <c r="G12134" s="62"/>
      <c r="I12134" s="61"/>
      <c r="K12134" s="62"/>
      <c r="L12134" s="62"/>
      <c r="P12134" s="61"/>
    </row>
    <row r="12135" spans="6:16">
      <c r="F12135" s="63"/>
      <c r="G12135" s="62"/>
      <c r="I12135" s="61"/>
      <c r="K12135" s="62"/>
      <c r="L12135" s="62"/>
      <c r="P12135" s="61"/>
    </row>
    <row r="12136" spans="6:16">
      <c r="F12136" s="63"/>
      <c r="G12136" s="62"/>
      <c r="I12136" s="61"/>
      <c r="K12136" s="62"/>
      <c r="L12136" s="62"/>
      <c r="P12136" s="61"/>
    </row>
    <row r="12137" spans="6:16">
      <c r="F12137" s="63"/>
      <c r="G12137" s="62"/>
      <c r="I12137" s="61"/>
      <c r="K12137" s="62"/>
      <c r="L12137" s="62"/>
      <c r="P12137" s="61"/>
    </row>
    <row r="12138" spans="6:16">
      <c r="F12138" s="63"/>
      <c r="G12138" s="62"/>
      <c r="I12138" s="61"/>
      <c r="K12138" s="62"/>
      <c r="L12138" s="62"/>
      <c r="P12138" s="61"/>
    </row>
    <row r="12139" spans="6:16">
      <c r="F12139" s="63"/>
      <c r="G12139" s="62"/>
      <c r="I12139" s="61"/>
      <c r="K12139" s="62"/>
      <c r="L12139" s="62"/>
      <c r="P12139" s="61"/>
    </row>
    <row r="12140" spans="6:16">
      <c r="F12140" s="63"/>
      <c r="G12140" s="62"/>
      <c r="I12140" s="61"/>
      <c r="K12140" s="62"/>
      <c r="L12140" s="62"/>
      <c r="P12140" s="61"/>
    </row>
    <row r="12141" spans="6:16">
      <c r="F12141" s="63"/>
      <c r="G12141" s="62"/>
      <c r="I12141" s="61"/>
      <c r="K12141" s="62"/>
      <c r="L12141" s="62"/>
      <c r="P12141" s="61"/>
    </row>
    <row r="12142" spans="6:16">
      <c r="F12142" s="63"/>
      <c r="G12142" s="62"/>
      <c r="I12142" s="61"/>
      <c r="K12142" s="62"/>
      <c r="L12142" s="62"/>
      <c r="P12142" s="61"/>
    </row>
    <row r="12143" spans="6:16">
      <c r="F12143" s="63"/>
      <c r="G12143" s="62"/>
      <c r="I12143" s="61"/>
      <c r="K12143" s="62"/>
      <c r="L12143" s="62"/>
      <c r="P12143" s="61"/>
    </row>
    <row r="12144" spans="6:16">
      <c r="F12144" s="63"/>
      <c r="G12144" s="62"/>
      <c r="I12144" s="61"/>
      <c r="K12144" s="62"/>
      <c r="L12144" s="62"/>
      <c r="P12144" s="61"/>
    </row>
    <row r="12145" spans="6:16">
      <c r="F12145" s="63"/>
      <c r="G12145" s="62"/>
      <c r="I12145" s="61"/>
      <c r="K12145" s="62"/>
      <c r="L12145" s="62"/>
      <c r="P12145" s="61"/>
    </row>
    <row r="12146" spans="6:16">
      <c r="F12146" s="63"/>
      <c r="G12146" s="62"/>
      <c r="I12146" s="61"/>
      <c r="K12146" s="62"/>
      <c r="L12146" s="62"/>
      <c r="P12146" s="61"/>
    </row>
    <row r="12147" spans="6:16">
      <c r="F12147" s="63"/>
      <c r="G12147" s="62"/>
      <c r="I12147" s="61"/>
      <c r="K12147" s="62"/>
      <c r="L12147" s="62"/>
      <c r="P12147" s="61"/>
    </row>
    <row r="12148" spans="6:16">
      <c r="F12148" s="63"/>
      <c r="G12148" s="62"/>
      <c r="I12148" s="61"/>
      <c r="K12148" s="62"/>
      <c r="L12148" s="62"/>
      <c r="P12148" s="61"/>
    </row>
    <row r="12149" spans="6:16">
      <c r="F12149" s="63"/>
      <c r="G12149" s="62"/>
      <c r="I12149" s="61"/>
      <c r="K12149" s="62"/>
      <c r="L12149" s="62"/>
      <c r="P12149" s="61"/>
    </row>
    <row r="12150" spans="6:16">
      <c r="F12150" s="63"/>
      <c r="G12150" s="62"/>
      <c r="I12150" s="61"/>
      <c r="K12150" s="62"/>
      <c r="L12150" s="62"/>
      <c r="P12150" s="61"/>
    </row>
    <row r="12151" spans="6:16">
      <c r="F12151" s="63"/>
      <c r="G12151" s="62"/>
      <c r="I12151" s="61"/>
      <c r="K12151" s="62"/>
      <c r="L12151" s="62"/>
      <c r="P12151" s="61"/>
    </row>
    <row r="12152" spans="6:16">
      <c r="F12152" s="63"/>
      <c r="G12152" s="62"/>
      <c r="I12152" s="61"/>
      <c r="K12152" s="62"/>
      <c r="L12152" s="62"/>
      <c r="P12152" s="61"/>
    </row>
    <row r="12153" spans="6:16">
      <c r="F12153" s="63"/>
      <c r="G12153" s="62"/>
      <c r="I12153" s="61"/>
      <c r="K12153" s="62"/>
      <c r="L12153" s="62"/>
      <c r="P12153" s="61"/>
    </row>
    <row r="12154" spans="6:16">
      <c r="F12154" s="63"/>
      <c r="G12154" s="62"/>
      <c r="I12154" s="61"/>
      <c r="K12154" s="62"/>
      <c r="L12154" s="62"/>
      <c r="P12154" s="61"/>
    </row>
    <row r="12155" spans="6:16">
      <c r="F12155" s="63"/>
      <c r="G12155" s="62"/>
      <c r="I12155" s="61"/>
      <c r="K12155" s="62"/>
      <c r="L12155" s="62"/>
      <c r="P12155" s="61"/>
    </row>
    <row r="12156" spans="6:16">
      <c r="F12156" s="63"/>
      <c r="G12156" s="62"/>
      <c r="I12156" s="61"/>
      <c r="K12156" s="62"/>
      <c r="L12156" s="62"/>
      <c r="P12156" s="61"/>
    </row>
    <row r="12157" spans="6:16">
      <c r="F12157" s="63"/>
      <c r="G12157" s="62"/>
      <c r="I12157" s="61"/>
      <c r="K12157" s="62"/>
      <c r="L12157" s="62"/>
      <c r="P12157" s="61"/>
    </row>
    <row r="12158" spans="6:16">
      <c r="F12158" s="63"/>
      <c r="G12158" s="62"/>
      <c r="I12158" s="61"/>
      <c r="K12158" s="62"/>
      <c r="L12158" s="62"/>
      <c r="P12158" s="61"/>
    </row>
    <row r="12159" spans="6:16">
      <c r="F12159" s="63"/>
      <c r="G12159" s="62"/>
      <c r="I12159" s="61"/>
      <c r="K12159" s="62"/>
      <c r="L12159" s="62"/>
      <c r="P12159" s="61"/>
    </row>
    <row r="12160" spans="6:16">
      <c r="F12160" s="63"/>
      <c r="G12160" s="62"/>
      <c r="I12160" s="61"/>
      <c r="K12160" s="62"/>
      <c r="L12160" s="62"/>
      <c r="P12160" s="61"/>
    </row>
    <row r="12161" spans="6:16">
      <c r="F12161" s="63"/>
      <c r="G12161" s="62"/>
      <c r="I12161" s="61"/>
      <c r="K12161" s="62"/>
      <c r="L12161" s="62"/>
      <c r="P12161" s="61"/>
    </row>
    <row r="12162" spans="6:16">
      <c r="F12162" s="63"/>
      <c r="G12162" s="62"/>
      <c r="I12162" s="61"/>
      <c r="K12162" s="62"/>
      <c r="L12162" s="62"/>
      <c r="P12162" s="61"/>
    </row>
    <row r="12163" spans="6:16">
      <c r="F12163" s="63"/>
      <c r="G12163" s="62"/>
      <c r="I12163" s="61"/>
      <c r="K12163" s="62"/>
      <c r="L12163" s="62"/>
      <c r="P12163" s="61"/>
    </row>
    <row r="12164" spans="6:16">
      <c r="F12164" s="63"/>
      <c r="G12164" s="62"/>
      <c r="I12164" s="61"/>
      <c r="K12164" s="62"/>
      <c r="L12164" s="62"/>
      <c r="P12164" s="61"/>
    </row>
    <row r="12165" spans="6:16">
      <c r="F12165" s="63"/>
      <c r="G12165" s="62"/>
      <c r="I12165" s="61"/>
      <c r="K12165" s="62"/>
      <c r="L12165" s="62"/>
      <c r="P12165" s="61"/>
    </row>
    <row r="12166" spans="6:16">
      <c r="F12166" s="63"/>
      <c r="G12166" s="62"/>
      <c r="I12166" s="61"/>
      <c r="K12166" s="62"/>
      <c r="L12166" s="62"/>
      <c r="P12166" s="61"/>
    </row>
    <row r="12167" spans="6:16">
      <c r="F12167" s="63"/>
      <c r="G12167" s="62"/>
      <c r="I12167" s="61"/>
      <c r="K12167" s="62"/>
      <c r="L12167" s="62"/>
      <c r="P12167" s="61"/>
    </row>
    <row r="12168" spans="6:16">
      <c r="F12168" s="63"/>
      <c r="G12168" s="62"/>
      <c r="I12168" s="61"/>
      <c r="K12168" s="62"/>
      <c r="L12168" s="62"/>
      <c r="P12168" s="61"/>
    </row>
    <row r="12169" spans="6:16">
      <c r="F12169" s="63"/>
      <c r="G12169" s="62"/>
      <c r="I12169" s="61"/>
      <c r="K12169" s="62"/>
      <c r="L12169" s="62"/>
      <c r="P12169" s="61"/>
    </row>
    <row r="12170" spans="6:16">
      <c r="F12170" s="63"/>
      <c r="G12170" s="62"/>
      <c r="I12170" s="61"/>
      <c r="K12170" s="62"/>
      <c r="L12170" s="62"/>
      <c r="P12170" s="61"/>
    </row>
    <row r="12171" spans="6:16">
      <c r="F12171" s="63"/>
      <c r="G12171" s="62"/>
      <c r="I12171" s="61"/>
      <c r="K12171" s="62"/>
      <c r="L12171" s="62"/>
      <c r="P12171" s="61"/>
    </row>
    <row r="12172" spans="6:16">
      <c r="F12172" s="63"/>
      <c r="G12172" s="62"/>
      <c r="I12172" s="61"/>
      <c r="K12172" s="62"/>
      <c r="L12172" s="62"/>
      <c r="P12172" s="61"/>
    </row>
    <row r="12173" spans="6:16">
      <c r="F12173" s="63"/>
      <c r="G12173" s="62"/>
      <c r="I12173" s="61"/>
      <c r="K12173" s="62"/>
      <c r="L12173" s="62"/>
      <c r="P12173" s="61"/>
    </row>
    <row r="12174" spans="6:16">
      <c r="F12174" s="63"/>
      <c r="G12174" s="62"/>
      <c r="I12174" s="61"/>
      <c r="K12174" s="62"/>
      <c r="L12174" s="62"/>
      <c r="P12174" s="61"/>
    </row>
    <row r="12175" spans="6:16">
      <c r="F12175" s="63"/>
      <c r="G12175" s="62"/>
      <c r="I12175" s="61"/>
      <c r="K12175" s="62"/>
      <c r="L12175" s="62"/>
      <c r="P12175" s="61"/>
    </row>
    <row r="12176" spans="6:16">
      <c r="F12176" s="63"/>
      <c r="G12176" s="62"/>
      <c r="I12176" s="61"/>
      <c r="K12176" s="62"/>
      <c r="L12176" s="62"/>
      <c r="P12176" s="61"/>
    </row>
    <row r="12177" spans="6:16">
      <c r="F12177" s="63"/>
      <c r="G12177" s="62"/>
      <c r="I12177" s="61"/>
      <c r="K12177" s="62"/>
      <c r="L12177" s="62"/>
      <c r="P12177" s="61"/>
    </row>
    <row r="12178" spans="6:16">
      <c r="F12178" s="63"/>
      <c r="G12178" s="62"/>
      <c r="I12178" s="61"/>
      <c r="K12178" s="62"/>
      <c r="L12178" s="62"/>
      <c r="P12178" s="61"/>
    </row>
    <row r="12179" spans="6:16">
      <c r="F12179" s="63"/>
      <c r="G12179" s="62"/>
      <c r="I12179" s="61"/>
      <c r="K12179" s="62"/>
      <c r="L12179" s="62"/>
      <c r="P12179" s="61"/>
    </row>
    <row r="12180" spans="6:16">
      <c r="F12180" s="63"/>
      <c r="G12180" s="62"/>
      <c r="I12180" s="61"/>
      <c r="K12180" s="62"/>
      <c r="L12180" s="62"/>
      <c r="P12180" s="61"/>
    </row>
    <row r="12181" spans="6:16">
      <c r="F12181" s="63"/>
      <c r="G12181" s="62"/>
      <c r="I12181" s="61"/>
      <c r="K12181" s="62"/>
      <c r="L12181" s="62"/>
      <c r="P12181" s="61"/>
    </row>
    <row r="12182" spans="6:16">
      <c r="F12182" s="63"/>
      <c r="G12182" s="62"/>
      <c r="I12182" s="61"/>
      <c r="K12182" s="62"/>
      <c r="L12182" s="62"/>
      <c r="P12182" s="61"/>
    </row>
    <row r="12183" spans="6:16">
      <c r="F12183" s="63"/>
      <c r="G12183" s="62"/>
      <c r="I12183" s="61"/>
      <c r="K12183" s="62"/>
      <c r="L12183" s="62"/>
      <c r="P12183" s="61"/>
    </row>
    <row r="12184" spans="6:16">
      <c r="F12184" s="63"/>
      <c r="G12184" s="62"/>
      <c r="I12184" s="61"/>
      <c r="K12184" s="62"/>
      <c r="L12184" s="62"/>
      <c r="P12184" s="61"/>
    </row>
    <row r="12185" spans="6:16">
      <c r="F12185" s="63"/>
      <c r="G12185" s="62"/>
      <c r="I12185" s="61"/>
      <c r="K12185" s="62"/>
      <c r="L12185" s="62"/>
      <c r="P12185" s="61"/>
    </row>
    <row r="12186" spans="6:16">
      <c r="F12186" s="63"/>
      <c r="G12186" s="62"/>
      <c r="I12186" s="61"/>
      <c r="K12186" s="62"/>
      <c r="L12186" s="62"/>
      <c r="P12186" s="61"/>
    </row>
    <row r="12187" spans="6:16">
      <c r="F12187" s="63"/>
      <c r="G12187" s="62"/>
      <c r="I12187" s="61"/>
      <c r="K12187" s="62"/>
      <c r="L12187" s="62"/>
      <c r="P12187" s="61"/>
    </row>
    <row r="12188" spans="6:16">
      <c r="F12188" s="63"/>
      <c r="G12188" s="62"/>
      <c r="I12188" s="61"/>
      <c r="K12188" s="62"/>
      <c r="L12188" s="62"/>
      <c r="P12188" s="61"/>
    </row>
    <row r="12189" spans="6:16">
      <c r="F12189" s="63"/>
      <c r="G12189" s="62"/>
      <c r="I12189" s="61"/>
      <c r="K12189" s="62"/>
      <c r="L12189" s="62"/>
      <c r="P12189" s="61"/>
    </row>
    <row r="12190" spans="6:16">
      <c r="F12190" s="63"/>
      <c r="G12190" s="62"/>
      <c r="I12190" s="61"/>
      <c r="K12190" s="62"/>
      <c r="L12190" s="62"/>
      <c r="P12190" s="61"/>
    </row>
    <row r="12191" spans="6:16">
      <c r="F12191" s="63"/>
      <c r="G12191" s="62"/>
      <c r="I12191" s="61"/>
      <c r="K12191" s="62"/>
      <c r="L12191" s="62"/>
      <c r="P12191" s="61"/>
    </row>
    <row r="12192" spans="6:16">
      <c r="F12192" s="63"/>
      <c r="G12192" s="62"/>
      <c r="I12192" s="61"/>
      <c r="K12192" s="62"/>
      <c r="L12192" s="62"/>
      <c r="P12192" s="61"/>
    </row>
    <row r="12193" spans="6:16">
      <c r="F12193" s="63"/>
      <c r="G12193" s="62"/>
      <c r="I12193" s="61"/>
      <c r="K12193" s="62"/>
      <c r="L12193" s="62"/>
      <c r="P12193" s="61"/>
    </row>
    <row r="12194" spans="6:16">
      <c r="F12194" s="63"/>
      <c r="G12194" s="62"/>
      <c r="I12194" s="61"/>
      <c r="K12194" s="62"/>
      <c r="L12194" s="62"/>
      <c r="P12194" s="61"/>
    </row>
    <row r="12195" spans="6:16">
      <c r="F12195" s="63"/>
      <c r="G12195" s="62"/>
      <c r="I12195" s="61"/>
      <c r="K12195" s="62"/>
      <c r="L12195" s="62"/>
      <c r="P12195" s="61"/>
    </row>
    <row r="12196" spans="6:16">
      <c r="F12196" s="63"/>
      <c r="G12196" s="62"/>
      <c r="I12196" s="61"/>
      <c r="K12196" s="62"/>
      <c r="L12196" s="62"/>
      <c r="P12196" s="61"/>
    </row>
    <row r="12197" spans="6:16">
      <c r="F12197" s="63"/>
      <c r="G12197" s="62"/>
      <c r="I12197" s="61"/>
      <c r="K12197" s="62"/>
      <c r="L12197" s="62"/>
      <c r="P12197" s="61"/>
    </row>
    <row r="12198" spans="6:16">
      <c r="F12198" s="63"/>
      <c r="G12198" s="62"/>
      <c r="I12198" s="61"/>
      <c r="K12198" s="62"/>
      <c r="L12198" s="62"/>
      <c r="P12198" s="61"/>
    </row>
    <row r="12199" spans="6:16">
      <c r="F12199" s="63"/>
      <c r="G12199" s="62"/>
      <c r="I12199" s="61"/>
      <c r="K12199" s="62"/>
      <c r="L12199" s="62"/>
      <c r="P12199" s="61"/>
    </row>
    <row r="12200" spans="6:16">
      <c r="F12200" s="63"/>
      <c r="G12200" s="62"/>
      <c r="I12200" s="61"/>
      <c r="K12200" s="62"/>
      <c r="L12200" s="62"/>
      <c r="P12200" s="61"/>
    </row>
    <row r="12201" spans="6:16">
      <c r="F12201" s="63"/>
      <c r="G12201" s="62"/>
      <c r="I12201" s="61"/>
      <c r="K12201" s="62"/>
      <c r="L12201" s="62"/>
      <c r="P12201" s="61"/>
    </row>
    <row r="12202" spans="6:16">
      <c r="F12202" s="63"/>
      <c r="G12202" s="62"/>
      <c r="I12202" s="61"/>
      <c r="K12202" s="62"/>
      <c r="L12202" s="62"/>
      <c r="P12202" s="61"/>
    </row>
    <row r="12203" spans="6:16">
      <c r="F12203" s="63"/>
      <c r="G12203" s="62"/>
      <c r="I12203" s="61"/>
      <c r="K12203" s="62"/>
      <c r="L12203" s="62"/>
      <c r="P12203" s="61"/>
    </row>
    <row r="12204" spans="6:16">
      <c r="F12204" s="63"/>
      <c r="G12204" s="62"/>
      <c r="I12204" s="61"/>
      <c r="K12204" s="62"/>
      <c r="L12204" s="62"/>
      <c r="P12204" s="61"/>
    </row>
    <row r="12205" spans="6:16">
      <c r="F12205" s="63"/>
      <c r="G12205" s="62"/>
      <c r="I12205" s="61"/>
      <c r="K12205" s="62"/>
      <c r="L12205" s="62"/>
      <c r="P12205" s="61"/>
    </row>
    <row r="12206" spans="6:16">
      <c r="F12206" s="63"/>
      <c r="G12206" s="62"/>
      <c r="I12206" s="61"/>
      <c r="K12206" s="62"/>
      <c r="L12206" s="62"/>
      <c r="P12206" s="61"/>
    </row>
    <row r="12207" spans="6:16">
      <c r="F12207" s="63"/>
      <c r="G12207" s="62"/>
      <c r="I12207" s="61"/>
      <c r="K12207" s="62"/>
      <c r="L12207" s="62"/>
      <c r="P12207" s="61"/>
    </row>
    <row r="12208" spans="6:16">
      <c r="F12208" s="63"/>
      <c r="G12208" s="62"/>
      <c r="I12208" s="61"/>
      <c r="K12208" s="62"/>
      <c r="L12208" s="62"/>
      <c r="P12208" s="61"/>
    </row>
    <row r="12209" spans="6:16">
      <c r="F12209" s="63"/>
      <c r="G12209" s="62"/>
      <c r="I12209" s="61"/>
      <c r="K12209" s="62"/>
      <c r="L12209" s="62"/>
      <c r="P12209" s="61"/>
    </row>
    <row r="12210" spans="6:16">
      <c r="F12210" s="63"/>
      <c r="G12210" s="62"/>
      <c r="I12210" s="61"/>
      <c r="K12210" s="62"/>
      <c r="L12210" s="62"/>
      <c r="P12210" s="61"/>
    </row>
    <row r="12211" spans="6:16">
      <c r="F12211" s="63"/>
      <c r="G12211" s="62"/>
      <c r="I12211" s="61"/>
      <c r="K12211" s="62"/>
      <c r="L12211" s="62"/>
      <c r="P12211" s="61"/>
    </row>
    <row r="12212" spans="6:16">
      <c r="F12212" s="63"/>
      <c r="G12212" s="62"/>
      <c r="I12212" s="61"/>
      <c r="K12212" s="62"/>
      <c r="L12212" s="62"/>
      <c r="P12212" s="61"/>
    </row>
    <row r="12213" spans="6:16">
      <c r="F12213" s="63"/>
      <c r="G12213" s="62"/>
      <c r="I12213" s="61"/>
      <c r="K12213" s="62"/>
      <c r="L12213" s="62"/>
      <c r="P12213" s="61"/>
    </row>
    <row r="12214" spans="6:16">
      <c r="F12214" s="63"/>
      <c r="G12214" s="62"/>
      <c r="I12214" s="61"/>
      <c r="K12214" s="62"/>
      <c r="L12214" s="62"/>
      <c r="P12214" s="61"/>
    </row>
    <row r="12215" spans="6:16">
      <c r="F12215" s="63"/>
      <c r="G12215" s="62"/>
      <c r="I12215" s="61"/>
      <c r="K12215" s="62"/>
      <c r="L12215" s="62"/>
      <c r="P12215" s="61"/>
    </row>
    <row r="12216" spans="6:16">
      <c r="F12216" s="63"/>
      <c r="G12216" s="62"/>
      <c r="I12216" s="61"/>
      <c r="K12216" s="62"/>
      <c r="L12216" s="62"/>
      <c r="P12216" s="61"/>
    </row>
    <row r="12217" spans="6:16">
      <c r="F12217" s="63"/>
      <c r="G12217" s="62"/>
      <c r="I12217" s="61"/>
      <c r="K12217" s="62"/>
      <c r="L12217" s="62"/>
      <c r="P12217" s="61"/>
    </row>
    <row r="12218" spans="6:16">
      <c r="F12218" s="63"/>
      <c r="G12218" s="62"/>
      <c r="I12218" s="61"/>
      <c r="K12218" s="62"/>
      <c r="L12218" s="62"/>
      <c r="P12218" s="61"/>
    </row>
    <row r="12219" spans="6:16">
      <c r="F12219" s="63"/>
      <c r="G12219" s="62"/>
      <c r="I12219" s="61"/>
      <c r="K12219" s="62"/>
      <c r="L12219" s="62"/>
      <c r="P12219" s="61"/>
    </row>
    <row r="12220" spans="6:16">
      <c r="F12220" s="63"/>
      <c r="G12220" s="62"/>
      <c r="I12220" s="61"/>
      <c r="K12220" s="62"/>
      <c r="L12220" s="62"/>
      <c r="P12220" s="61"/>
    </row>
    <row r="12221" spans="6:16">
      <c r="F12221" s="63"/>
      <c r="G12221" s="62"/>
      <c r="I12221" s="61"/>
      <c r="K12221" s="62"/>
      <c r="L12221" s="62"/>
      <c r="P12221" s="61"/>
    </row>
    <row r="12222" spans="6:16">
      <c r="F12222" s="63"/>
      <c r="G12222" s="62"/>
      <c r="I12222" s="61"/>
      <c r="K12222" s="62"/>
      <c r="L12222" s="62"/>
      <c r="P12222" s="61"/>
    </row>
    <row r="12223" spans="6:16">
      <c r="F12223" s="63"/>
      <c r="G12223" s="62"/>
      <c r="I12223" s="61"/>
      <c r="K12223" s="62"/>
      <c r="L12223" s="62"/>
      <c r="P12223" s="61"/>
    </row>
    <row r="12224" spans="6:16">
      <c r="F12224" s="63"/>
      <c r="G12224" s="62"/>
      <c r="I12224" s="61"/>
      <c r="K12224" s="62"/>
      <c r="L12224" s="62"/>
      <c r="P12224" s="61"/>
    </row>
    <row r="12225" spans="6:16">
      <c r="F12225" s="63"/>
      <c r="G12225" s="62"/>
      <c r="I12225" s="61"/>
      <c r="K12225" s="62"/>
      <c r="L12225" s="62"/>
      <c r="P12225" s="61"/>
    </row>
    <row r="12226" spans="6:16">
      <c r="F12226" s="63"/>
      <c r="G12226" s="62"/>
      <c r="I12226" s="61"/>
      <c r="K12226" s="62"/>
      <c r="L12226" s="62"/>
      <c r="P12226" s="61"/>
    </row>
    <row r="12227" spans="6:16">
      <c r="F12227" s="63"/>
      <c r="G12227" s="62"/>
      <c r="I12227" s="61"/>
      <c r="K12227" s="62"/>
      <c r="L12227" s="62"/>
      <c r="P12227" s="61"/>
    </row>
    <row r="12228" spans="6:16">
      <c r="F12228" s="63"/>
      <c r="G12228" s="62"/>
      <c r="I12228" s="61"/>
      <c r="K12228" s="62"/>
      <c r="L12228" s="62"/>
      <c r="P12228" s="61"/>
    </row>
    <row r="12229" spans="6:16">
      <c r="F12229" s="63"/>
      <c r="G12229" s="62"/>
      <c r="I12229" s="61"/>
      <c r="K12229" s="62"/>
      <c r="L12229" s="62"/>
      <c r="P12229" s="61"/>
    </row>
    <row r="12230" spans="6:16">
      <c r="F12230" s="63"/>
      <c r="G12230" s="62"/>
      <c r="I12230" s="61"/>
      <c r="K12230" s="62"/>
      <c r="L12230" s="62"/>
      <c r="P12230" s="61"/>
    </row>
    <row r="12231" spans="6:16">
      <c r="F12231" s="63"/>
      <c r="G12231" s="62"/>
      <c r="I12231" s="61"/>
      <c r="K12231" s="62"/>
      <c r="L12231" s="62"/>
      <c r="P12231" s="61"/>
    </row>
    <row r="12232" spans="6:16">
      <c r="F12232" s="63"/>
      <c r="G12232" s="62"/>
      <c r="I12232" s="61"/>
      <c r="K12232" s="62"/>
      <c r="L12232" s="62"/>
      <c r="P12232" s="61"/>
    </row>
    <row r="12233" spans="6:16">
      <c r="F12233" s="63"/>
      <c r="G12233" s="62"/>
      <c r="I12233" s="61"/>
      <c r="K12233" s="62"/>
      <c r="L12233" s="62"/>
      <c r="P12233" s="61"/>
    </row>
    <row r="12234" spans="6:16">
      <c r="F12234" s="63"/>
      <c r="G12234" s="62"/>
      <c r="I12234" s="61"/>
      <c r="K12234" s="62"/>
      <c r="L12234" s="62"/>
      <c r="P12234" s="61"/>
    </row>
    <row r="12235" spans="6:16">
      <c r="F12235" s="63"/>
      <c r="G12235" s="62"/>
      <c r="I12235" s="61"/>
      <c r="K12235" s="62"/>
      <c r="L12235" s="62"/>
      <c r="P12235" s="61"/>
    </row>
    <row r="12236" spans="6:16">
      <c r="F12236" s="63"/>
      <c r="G12236" s="62"/>
      <c r="I12236" s="61"/>
      <c r="K12236" s="62"/>
      <c r="L12236" s="62"/>
      <c r="P12236" s="61"/>
    </row>
    <row r="12237" spans="6:16">
      <c r="F12237" s="63"/>
      <c r="G12237" s="62"/>
      <c r="I12237" s="61"/>
      <c r="K12237" s="62"/>
      <c r="L12237" s="62"/>
      <c r="P12237" s="61"/>
    </row>
    <row r="12238" spans="6:16">
      <c r="F12238" s="63"/>
      <c r="G12238" s="62"/>
      <c r="I12238" s="61"/>
      <c r="K12238" s="62"/>
      <c r="L12238" s="62"/>
      <c r="P12238" s="61"/>
    </row>
    <row r="12239" spans="6:16">
      <c r="F12239" s="63"/>
      <c r="G12239" s="62"/>
      <c r="I12239" s="61"/>
      <c r="K12239" s="62"/>
      <c r="L12239" s="62"/>
      <c r="P12239" s="61"/>
    </row>
    <row r="12240" spans="6:16">
      <c r="F12240" s="63"/>
      <c r="G12240" s="62"/>
      <c r="I12240" s="61"/>
      <c r="K12240" s="62"/>
      <c r="L12240" s="62"/>
      <c r="P12240" s="61"/>
    </row>
    <row r="12241" spans="6:16">
      <c r="F12241" s="63"/>
      <c r="G12241" s="62"/>
      <c r="I12241" s="61"/>
      <c r="K12241" s="62"/>
      <c r="L12241" s="62"/>
      <c r="P12241" s="61"/>
    </row>
    <row r="12242" spans="6:16">
      <c r="F12242" s="63"/>
      <c r="G12242" s="62"/>
      <c r="I12242" s="61"/>
      <c r="K12242" s="62"/>
      <c r="L12242" s="62"/>
      <c r="P12242" s="61"/>
    </row>
    <row r="12243" spans="6:16">
      <c r="F12243" s="63"/>
      <c r="G12243" s="62"/>
      <c r="I12243" s="61"/>
      <c r="K12243" s="62"/>
      <c r="L12243" s="62"/>
      <c r="P12243" s="61"/>
    </row>
    <row r="12244" spans="6:16">
      <c r="F12244" s="63"/>
      <c r="G12244" s="62"/>
      <c r="I12244" s="61"/>
      <c r="K12244" s="62"/>
      <c r="L12244" s="62"/>
      <c r="P12244" s="61"/>
    </row>
    <row r="12245" spans="6:16">
      <c r="F12245" s="63"/>
      <c r="G12245" s="62"/>
      <c r="I12245" s="61"/>
      <c r="K12245" s="62"/>
      <c r="L12245" s="62"/>
      <c r="P12245" s="61"/>
    </row>
    <row r="12246" spans="6:16">
      <c r="F12246" s="63"/>
      <c r="G12246" s="62"/>
      <c r="I12246" s="61"/>
      <c r="K12246" s="62"/>
      <c r="L12246" s="62"/>
      <c r="P12246" s="61"/>
    </row>
    <row r="12247" spans="6:16">
      <c r="F12247" s="63"/>
      <c r="G12247" s="62"/>
      <c r="I12247" s="61"/>
      <c r="K12247" s="62"/>
      <c r="L12247" s="62"/>
      <c r="P12247" s="61"/>
    </row>
    <row r="12248" spans="6:16">
      <c r="F12248" s="63"/>
      <c r="G12248" s="62"/>
      <c r="I12248" s="61"/>
      <c r="K12248" s="62"/>
      <c r="L12248" s="62"/>
      <c r="P12248" s="61"/>
    </row>
    <row r="12249" spans="6:16">
      <c r="F12249" s="63"/>
      <c r="G12249" s="62"/>
      <c r="I12249" s="61"/>
      <c r="K12249" s="62"/>
      <c r="L12249" s="62"/>
      <c r="P12249" s="61"/>
    </row>
    <row r="12250" spans="6:16">
      <c r="F12250" s="63"/>
      <c r="G12250" s="62"/>
      <c r="I12250" s="61"/>
      <c r="K12250" s="62"/>
      <c r="L12250" s="62"/>
      <c r="P12250" s="61"/>
    </row>
    <row r="12251" spans="6:16">
      <c r="F12251" s="63"/>
      <c r="G12251" s="62"/>
      <c r="I12251" s="61"/>
      <c r="K12251" s="62"/>
      <c r="L12251" s="62"/>
      <c r="P12251" s="61"/>
    </row>
    <row r="12252" spans="6:16">
      <c r="F12252" s="63"/>
      <c r="G12252" s="62"/>
      <c r="I12252" s="61"/>
      <c r="K12252" s="62"/>
      <c r="L12252" s="62"/>
      <c r="P12252" s="61"/>
    </row>
    <row r="12253" spans="6:16">
      <c r="F12253" s="63"/>
      <c r="G12253" s="62"/>
      <c r="I12253" s="61"/>
      <c r="K12253" s="62"/>
      <c r="L12253" s="62"/>
      <c r="P12253" s="61"/>
    </row>
    <row r="12254" spans="6:16">
      <c r="F12254" s="63"/>
      <c r="G12254" s="62"/>
      <c r="I12254" s="61"/>
      <c r="K12254" s="62"/>
      <c r="L12254" s="62"/>
      <c r="P12254" s="61"/>
    </row>
    <row r="12255" spans="6:16">
      <c r="F12255" s="63"/>
      <c r="G12255" s="62"/>
      <c r="I12255" s="61"/>
      <c r="K12255" s="62"/>
      <c r="L12255" s="62"/>
      <c r="P12255" s="61"/>
    </row>
    <row r="12256" spans="6:16">
      <c r="F12256" s="63"/>
      <c r="G12256" s="62"/>
      <c r="I12256" s="61"/>
      <c r="K12256" s="62"/>
      <c r="L12256" s="62"/>
      <c r="P12256" s="61"/>
    </row>
    <row r="12257" spans="6:16">
      <c r="F12257" s="63"/>
      <c r="G12257" s="62"/>
      <c r="I12257" s="61"/>
      <c r="K12257" s="62"/>
      <c r="L12257" s="62"/>
      <c r="P12257" s="61"/>
    </row>
    <row r="12258" spans="6:16">
      <c r="F12258" s="63"/>
      <c r="G12258" s="62"/>
      <c r="I12258" s="61"/>
      <c r="K12258" s="62"/>
      <c r="L12258" s="62"/>
      <c r="P12258" s="61"/>
    </row>
    <row r="12259" spans="6:16">
      <c r="F12259" s="63"/>
      <c r="G12259" s="62"/>
      <c r="I12259" s="61"/>
      <c r="K12259" s="62"/>
      <c r="L12259" s="62"/>
      <c r="P12259" s="61"/>
    </row>
    <row r="12260" spans="6:16">
      <c r="F12260" s="63"/>
      <c r="G12260" s="62"/>
      <c r="I12260" s="61"/>
      <c r="K12260" s="62"/>
      <c r="L12260" s="62"/>
      <c r="P12260" s="61"/>
    </row>
    <row r="12261" spans="6:16">
      <c r="F12261" s="63"/>
      <c r="G12261" s="62"/>
      <c r="I12261" s="61"/>
      <c r="K12261" s="62"/>
      <c r="L12261" s="62"/>
      <c r="P12261" s="61"/>
    </row>
    <row r="12262" spans="6:16">
      <c r="F12262" s="63"/>
      <c r="G12262" s="62"/>
      <c r="I12262" s="61"/>
      <c r="K12262" s="62"/>
      <c r="L12262" s="62"/>
      <c r="P12262" s="61"/>
    </row>
    <row r="12263" spans="6:16">
      <c r="F12263" s="63"/>
      <c r="G12263" s="62"/>
      <c r="I12263" s="61"/>
      <c r="K12263" s="62"/>
      <c r="L12263" s="62"/>
      <c r="P12263" s="61"/>
    </row>
    <row r="12264" spans="6:16">
      <c r="F12264" s="63"/>
      <c r="G12264" s="62"/>
      <c r="I12264" s="61"/>
      <c r="K12264" s="62"/>
      <c r="L12264" s="62"/>
      <c r="P12264" s="61"/>
    </row>
    <row r="12265" spans="6:16">
      <c r="F12265" s="63"/>
      <c r="G12265" s="62"/>
      <c r="I12265" s="61"/>
      <c r="K12265" s="62"/>
      <c r="L12265" s="62"/>
      <c r="P12265" s="61"/>
    </row>
    <row r="12266" spans="6:16">
      <c r="F12266" s="63"/>
      <c r="G12266" s="62"/>
      <c r="I12266" s="61"/>
      <c r="K12266" s="62"/>
      <c r="L12266" s="62"/>
      <c r="P12266" s="61"/>
    </row>
    <row r="12267" spans="6:16">
      <c r="F12267" s="63"/>
      <c r="G12267" s="62"/>
      <c r="I12267" s="61"/>
      <c r="K12267" s="62"/>
      <c r="L12267" s="62"/>
      <c r="P12267" s="61"/>
    </row>
    <row r="12268" spans="6:16">
      <c r="F12268" s="63"/>
      <c r="G12268" s="62"/>
      <c r="I12268" s="61"/>
      <c r="K12268" s="62"/>
      <c r="L12268" s="62"/>
      <c r="P12268" s="61"/>
    </row>
    <row r="12269" spans="6:16">
      <c r="F12269" s="63"/>
      <c r="G12269" s="62"/>
      <c r="I12269" s="61"/>
      <c r="K12269" s="62"/>
      <c r="L12269" s="62"/>
      <c r="P12269" s="61"/>
    </row>
    <row r="12270" spans="6:16">
      <c r="F12270" s="63"/>
      <c r="G12270" s="62"/>
      <c r="I12270" s="61"/>
      <c r="K12270" s="62"/>
      <c r="L12270" s="62"/>
      <c r="P12270" s="61"/>
    </row>
    <row r="12271" spans="6:16">
      <c r="F12271" s="63"/>
      <c r="G12271" s="62"/>
      <c r="I12271" s="61"/>
      <c r="K12271" s="62"/>
      <c r="L12271" s="62"/>
      <c r="P12271" s="61"/>
    </row>
    <row r="12272" spans="6:16">
      <c r="F12272" s="63"/>
      <c r="G12272" s="62"/>
      <c r="I12272" s="61"/>
      <c r="K12272" s="62"/>
      <c r="L12272" s="62"/>
      <c r="P12272" s="61"/>
    </row>
    <row r="12273" spans="6:16">
      <c r="F12273" s="63"/>
      <c r="G12273" s="62"/>
      <c r="I12273" s="61"/>
      <c r="K12273" s="62"/>
      <c r="L12273" s="62"/>
      <c r="P12273" s="61"/>
    </row>
    <row r="12274" spans="6:16">
      <c r="F12274" s="63"/>
      <c r="G12274" s="62"/>
      <c r="I12274" s="61"/>
      <c r="K12274" s="62"/>
      <c r="L12274" s="62"/>
      <c r="P12274" s="61"/>
    </row>
    <row r="12275" spans="6:16">
      <c r="F12275" s="63"/>
      <c r="G12275" s="62"/>
      <c r="I12275" s="61"/>
      <c r="K12275" s="62"/>
      <c r="L12275" s="62"/>
      <c r="P12275" s="61"/>
    </row>
    <row r="12276" spans="6:16">
      <c r="F12276" s="63"/>
      <c r="G12276" s="62"/>
      <c r="I12276" s="61"/>
      <c r="K12276" s="62"/>
      <c r="L12276" s="62"/>
      <c r="P12276" s="61"/>
    </row>
    <row r="12277" spans="6:16">
      <c r="F12277" s="63"/>
      <c r="G12277" s="62"/>
      <c r="I12277" s="61"/>
      <c r="K12277" s="62"/>
      <c r="L12277" s="62"/>
      <c r="P12277" s="61"/>
    </row>
    <row r="12278" spans="6:16">
      <c r="F12278" s="63"/>
      <c r="G12278" s="62"/>
      <c r="I12278" s="61"/>
      <c r="K12278" s="62"/>
      <c r="L12278" s="62"/>
      <c r="P12278" s="61"/>
    </row>
    <row r="12279" spans="6:16">
      <c r="F12279" s="63"/>
      <c r="G12279" s="62"/>
      <c r="I12279" s="61"/>
      <c r="K12279" s="62"/>
      <c r="L12279" s="62"/>
      <c r="P12279" s="61"/>
    </row>
    <row r="12280" spans="6:16">
      <c r="F12280" s="63"/>
      <c r="G12280" s="62"/>
      <c r="I12280" s="61"/>
      <c r="K12280" s="62"/>
      <c r="L12280" s="62"/>
      <c r="P12280" s="61"/>
    </row>
    <row r="12281" spans="6:16">
      <c r="F12281" s="63"/>
      <c r="G12281" s="62"/>
      <c r="I12281" s="61"/>
      <c r="K12281" s="62"/>
      <c r="L12281" s="62"/>
      <c r="P12281" s="61"/>
    </row>
    <row r="12282" spans="6:16">
      <c r="F12282" s="63"/>
      <c r="G12282" s="62"/>
      <c r="I12282" s="61"/>
      <c r="K12282" s="62"/>
      <c r="L12282" s="62"/>
      <c r="P12282" s="61"/>
    </row>
    <row r="12283" spans="6:16">
      <c r="F12283" s="63"/>
      <c r="G12283" s="62"/>
      <c r="I12283" s="61"/>
      <c r="K12283" s="62"/>
      <c r="L12283" s="62"/>
      <c r="P12283" s="61"/>
    </row>
    <row r="12284" spans="6:16">
      <c r="F12284" s="63"/>
      <c r="G12284" s="62"/>
      <c r="I12284" s="61"/>
      <c r="K12284" s="62"/>
      <c r="L12284" s="62"/>
      <c r="P12284" s="61"/>
    </row>
    <row r="12285" spans="6:16">
      <c r="F12285" s="63"/>
      <c r="G12285" s="62"/>
      <c r="I12285" s="61"/>
      <c r="K12285" s="62"/>
      <c r="L12285" s="62"/>
      <c r="P12285" s="61"/>
    </row>
    <row r="12286" spans="6:16">
      <c r="F12286" s="63"/>
      <c r="G12286" s="62"/>
      <c r="I12286" s="61"/>
      <c r="K12286" s="62"/>
      <c r="L12286" s="62"/>
      <c r="P12286" s="61"/>
    </row>
    <row r="12287" spans="6:16">
      <c r="F12287" s="63"/>
      <c r="G12287" s="62"/>
      <c r="I12287" s="61"/>
      <c r="K12287" s="62"/>
      <c r="L12287" s="62"/>
      <c r="P12287" s="61"/>
    </row>
    <row r="12288" spans="6:16">
      <c r="F12288" s="63"/>
      <c r="G12288" s="62"/>
      <c r="I12288" s="61"/>
      <c r="K12288" s="62"/>
      <c r="L12288" s="62"/>
      <c r="P12288" s="61"/>
    </row>
    <row r="12289" spans="6:16">
      <c r="F12289" s="63"/>
      <c r="G12289" s="62"/>
      <c r="I12289" s="61"/>
      <c r="K12289" s="62"/>
      <c r="L12289" s="62"/>
      <c r="P12289" s="61"/>
    </row>
    <row r="12290" spans="6:16">
      <c r="F12290" s="63"/>
      <c r="G12290" s="62"/>
      <c r="I12290" s="61"/>
      <c r="K12290" s="62"/>
      <c r="L12290" s="62"/>
      <c r="P12290" s="61"/>
    </row>
    <row r="12291" spans="6:16">
      <c r="F12291" s="63"/>
      <c r="G12291" s="62"/>
      <c r="I12291" s="61"/>
      <c r="K12291" s="62"/>
      <c r="L12291" s="62"/>
      <c r="P12291" s="61"/>
    </row>
    <row r="12292" spans="6:16">
      <c r="F12292" s="63"/>
      <c r="G12292" s="62"/>
      <c r="I12292" s="61"/>
      <c r="K12292" s="62"/>
      <c r="L12292" s="62"/>
      <c r="P12292" s="61"/>
    </row>
    <row r="12293" spans="6:16">
      <c r="F12293" s="63"/>
      <c r="G12293" s="62"/>
      <c r="I12293" s="61"/>
      <c r="K12293" s="62"/>
      <c r="L12293" s="62"/>
      <c r="P12293" s="61"/>
    </row>
    <row r="12294" spans="6:16">
      <c r="F12294" s="63"/>
      <c r="G12294" s="62"/>
      <c r="I12294" s="61"/>
      <c r="K12294" s="62"/>
      <c r="L12294" s="62"/>
      <c r="P12294" s="61"/>
    </row>
    <row r="12295" spans="6:16">
      <c r="F12295" s="63"/>
      <c r="G12295" s="62"/>
      <c r="I12295" s="61"/>
      <c r="K12295" s="62"/>
      <c r="L12295" s="62"/>
      <c r="P12295" s="61"/>
    </row>
    <row r="12296" spans="6:16">
      <c r="F12296" s="63"/>
      <c r="G12296" s="62"/>
      <c r="I12296" s="61"/>
      <c r="K12296" s="62"/>
      <c r="L12296" s="62"/>
      <c r="P12296" s="61"/>
    </row>
    <row r="12297" spans="6:16">
      <c r="F12297" s="63"/>
      <c r="G12297" s="62"/>
      <c r="I12297" s="61"/>
      <c r="K12297" s="62"/>
      <c r="L12297" s="62"/>
      <c r="P12297" s="61"/>
    </row>
    <row r="12298" spans="6:16">
      <c r="F12298" s="63"/>
      <c r="G12298" s="62"/>
      <c r="I12298" s="61"/>
      <c r="K12298" s="62"/>
      <c r="L12298" s="62"/>
      <c r="P12298" s="61"/>
    </row>
    <row r="12299" spans="6:16">
      <c r="F12299" s="63"/>
      <c r="G12299" s="62"/>
      <c r="I12299" s="61"/>
      <c r="K12299" s="62"/>
      <c r="L12299" s="62"/>
      <c r="P12299" s="61"/>
    </row>
    <row r="12300" spans="6:16">
      <c r="F12300" s="63"/>
      <c r="G12300" s="62"/>
      <c r="I12300" s="61"/>
      <c r="K12300" s="62"/>
      <c r="L12300" s="62"/>
      <c r="P12300" s="61"/>
    </row>
    <row r="12301" spans="6:16">
      <c r="F12301" s="63"/>
      <c r="G12301" s="62"/>
      <c r="I12301" s="61"/>
      <c r="K12301" s="62"/>
      <c r="L12301" s="62"/>
      <c r="P12301" s="61"/>
    </row>
    <row r="12302" spans="6:16">
      <c r="F12302" s="63"/>
      <c r="G12302" s="62"/>
      <c r="I12302" s="61"/>
      <c r="K12302" s="62"/>
      <c r="L12302" s="62"/>
      <c r="P12302" s="61"/>
    </row>
    <row r="12303" spans="6:16">
      <c r="F12303" s="63"/>
      <c r="G12303" s="62"/>
      <c r="I12303" s="61"/>
      <c r="K12303" s="62"/>
      <c r="L12303" s="62"/>
      <c r="P12303" s="61"/>
    </row>
    <row r="12304" spans="6:16">
      <c r="F12304" s="63"/>
      <c r="G12304" s="62"/>
      <c r="I12304" s="61"/>
      <c r="K12304" s="62"/>
      <c r="L12304" s="62"/>
      <c r="P12304" s="61"/>
    </row>
    <row r="12305" spans="6:16">
      <c r="F12305" s="63"/>
      <c r="G12305" s="62"/>
      <c r="I12305" s="61"/>
      <c r="K12305" s="62"/>
      <c r="L12305" s="62"/>
      <c r="P12305" s="61"/>
    </row>
    <row r="12306" spans="6:16">
      <c r="F12306" s="63"/>
      <c r="G12306" s="62"/>
      <c r="I12306" s="61"/>
      <c r="K12306" s="62"/>
      <c r="L12306" s="62"/>
      <c r="P12306" s="61"/>
    </row>
    <row r="12307" spans="6:16">
      <c r="F12307" s="63"/>
      <c r="G12307" s="62"/>
      <c r="I12307" s="61"/>
      <c r="K12307" s="62"/>
      <c r="L12307" s="62"/>
      <c r="P12307" s="61"/>
    </row>
    <row r="12308" spans="6:16">
      <c r="F12308" s="63"/>
      <c r="G12308" s="62"/>
      <c r="I12308" s="61"/>
      <c r="K12308" s="62"/>
      <c r="L12308" s="62"/>
      <c r="P12308" s="61"/>
    </row>
    <row r="12309" spans="6:16">
      <c r="F12309" s="63"/>
      <c r="G12309" s="62"/>
      <c r="I12309" s="61"/>
      <c r="K12309" s="62"/>
      <c r="L12309" s="62"/>
      <c r="P12309" s="61"/>
    </row>
    <row r="12310" spans="6:16">
      <c r="F12310" s="63"/>
      <c r="G12310" s="62"/>
      <c r="I12310" s="61"/>
      <c r="K12310" s="62"/>
      <c r="L12310" s="62"/>
      <c r="P12310" s="61"/>
    </row>
    <row r="12311" spans="6:16">
      <c r="F12311" s="63"/>
      <c r="G12311" s="62"/>
      <c r="I12311" s="61"/>
      <c r="K12311" s="62"/>
      <c r="L12311" s="62"/>
      <c r="P12311" s="61"/>
    </row>
    <row r="12312" spans="6:16">
      <c r="F12312" s="63"/>
      <c r="G12312" s="62"/>
      <c r="I12312" s="61"/>
      <c r="K12312" s="62"/>
      <c r="L12312" s="62"/>
      <c r="P12312" s="61"/>
    </row>
    <row r="12313" spans="6:16">
      <c r="F12313" s="63"/>
      <c r="G12313" s="62"/>
      <c r="I12313" s="61"/>
      <c r="K12313" s="62"/>
      <c r="L12313" s="62"/>
      <c r="P12313" s="61"/>
    </row>
    <row r="12314" spans="6:16">
      <c r="F12314" s="63"/>
      <c r="G12314" s="62"/>
      <c r="I12314" s="61"/>
      <c r="K12314" s="62"/>
      <c r="L12314" s="62"/>
      <c r="P12314" s="61"/>
    </row>
    <row r="12315" spans="6:16">
      <c r="F12315" s="63"/>
      <c r="G12315" s="62"/>
      <c r="I12315" s="61"/>
      <c r="K12315" s="62"/>
      <c r="L12315" s="62"/>
      <c r="P12315" s="61"/>
    </row>
    <row r="12316" spans="6:16">
      <c r="F12316" s="63"/>
      <c r="G12316" s="62"/>
      <c r="I12316" s="61"/>
      <c r="K12316" s="62"/>
      <c r="L12316" s="62"/>
      <c r="P12316" s="61"/>
    </row>
    <row r="12317" spans="6:16">
      <c r="F12317" s="63"/>
      <c r="G12317" s="62"/>
      <c r="I12317" s="61"/>
      <c r="K12317" s="62"/>
      <c r="L12317" s="62"/>
      <c r="P12317" s="61"/>
    </row>
    <row r="12318" spans="6:16">
      <c r="F12318" s="63"/>
      <c r="G12318" s="62"/>
      <c r="I12318" s="61"/>
      <c r="K12318" s="62"/>
      <c r="L12318" s="62"/>
      <c r="P12318" s="61"/>
    </row>
    <row r="12319" spans="6:16">
      <c r="F12319" s="63"/>
      <c r="G12319" s="62"/>
      <c r="I12319" s="61"/>
      <c r="K12319" s="62"/>
      <c r="L12319" s="62"/>
      <c r="P12319" s="61"/>
    </row>
    <row r="12320" spans="6:16">
      <c r="F12320" s="63"/>
      <c r="G12320" s="62"/>
      <c r="I12320" s="61"/>
      <c r="K12320" s="62"/>
      <c r="L12320" s="62"/>
      <c r="P12320" s="61"/>
    </row>
    <row r="12321" spans="6:16">
      <c r="F12321" s="63"/>
      <c r="G12321" s="62"/>
      <c r="I12321" s="61"/>
      <c r="K12321" s="62"/>
      <c r="L12321" s="62"/>
      <c r="P12321" s="61"/>
    </row>
    <row r="12322" spans="6:16">
      <c r="F12322" s="63"/>
      <c r="G12322" s="62"/>
      <c r="I12322" s="61"/>
      <c r="K12322" s="62"/>
      <c r="L12322" s="62"/>
      <c r="P12322" s="61"/>
    </row>
    <row r="12323" spans="6:16">
      <c r="F12323" s="63"/>
      <c r="G12323" s="62"/>
      <c r="I12323" s="61"/>
      <c r="K12323" s="62"/>
      <c r="L12323" s="62"/>
      <c r="P12323" s="61"/>
    </row>
    <row r="12324" spans="6:16">
      <c r="F12324" s="63"/>
      <c r="G12324" s="62"/>
      <c r="I12324" s="61"/>
      <c r="K12324" s="62"/>
      <c r="L12324" s="62"/>
      <c r="P12324" s="61"/>
    </row>
    <row r="12325" spans="6:16">
      <c r="F12325" s="63"/>
      <c r="G12325" s="62"/>
      <c r="I12325" s="61"/>
      <c r="K12325" s="62"/>
      <c r="L12325" s="62"/>
      <c r="P12325" s="61"/>
    </row>
    <row r="12326" spans="6:16">
      <c r="F12326" s="63"/>
      <c r="G12326" s="62"/>
      <c r="I12326" s="61"/>
      <c r="K12326" s="62"/>
      <c r="L12326" s="62"/>
      <c r="P12326" s="61"/>
    </row>
    <row r="12327" spans="6:16">
      <c r="F12327" s="63"/>
      <c r="G12327" s="62"/>
      <c r="I12327" s="61"/>
      <c r="K12327" s="62"/>
      <c r="L12327" s="62"/>
      <c r="P12327" s="61"/>
    </row>
    <row r="12328" spans="6:16">
      <c r="F12328" s="63"/>
      <c r="G12328" s="62"/>
      <c r="I12328" s="61"/>
      <c r="K12328" s="62"/>
      <c r="L12328" s="62"/>
      <c r="P12328" s="61"/>
    </row>
    <row r="12329" spans="6:16">
      <c r="F12329" s="63"/>
      <c r="G12329" s="62"/>
      <c r="I12329" s="61"/>
      <c r="K12329" s="62"/>
      <c r="L12329" s="62"/>
      <c r="P12329" s="61"/>
    </row>
    <row r="12330" spans="6:16">
      <c r="F12330" s="63"/>
      <c r="G12330" s="62"/>
      <c r="I12330" s="61"/>
      <c r="K12330" s="62"/>
      <c r="L12330" s="62"/>
      <c r="P12330" s="61"/>
    </row>
    <row r="12331" spans="6:16">
      <c r="F12331" s="63"/>
      <c r="G12331" s="62"/>
      <c r="I12331" s="61"/>
      <c r="K12331" s="62"/>
      <c r="L12331" s="62"/>
      <c r="P12331" s="61"/>
    </row>
    <row r="12332" spans="6:16">
      <c r="F12332" s="63"/>
      <c r="G12332" s="62"/>
      <c r="I12332" s="61"/>
      <c r="K12332" s="62"/>
      <c r="L12332" s="62"/>
      <c r="P12332" s="61"/>
    </row>
    <row r="12333" spans="6:16">
      <c r="F12333" s="63"/>
      <c r="G12333" s="62"/>
      <c r="I12333" s="61"/>
      <c r="K12333" s="62"/>
      <c r="L12333" s="62"/>
      <c r="P12333" s="61"/>
    </row>
    <row r="12334" spans="6:16">
      <c r="F12334" s="63"/>
      <c r="G12334" s="62"/>
      <c r="I12334" s="61"/>
      <c r="K12334" s="62"/>
      <c r="L12334" s="62"/>
      <c r="P12334" s="61"/>
    </row>
    <row r="12335" spans="6:16">
      <c r="F12335" s="63"/>
      <c r="G12335" s="62"/>
      <c r="I12335" s="61"/>
      <c r="K12335" s="62"/>
      <c r="L12335" s="62"/>
      <c r="P12335" s="61"/>
    </row>
    <row r="12336" spans="6:16">
      <c r="F12336" s="63"/>
      <c r="G12336" s="62"/>
      <c r="I12336" s="61"/>
      <c r="K12336" s="62"/>
      <c r="L12336" s="62"/>
      <c r="P12336" s="61"/>
    </row>
    <row r="12337" spans="6:16">
      <c r="F12337" s="63"/>
      <c r="G12337" s="62"/>
      <c r="I12337" s="61"/>
      <c r="K12337" s="62"/>
      <c r="L12337" s="62"/>
      <c r="P12337" s="61"/>
    </row>
    <row r="12338" spans="6:16">
      <c r="F12338" s="63"/>
      <c r="G12338" s="62"/>
      <c r="I12338" s="61"/>
      <c r="K12338" s="62"/>
      <c r="L12338" s="62"/>
      <c r="P12338" s="61"/>
    </row>
    <row r="12339" spans="6:16">
      <c r="F12339" s="63"/>
      <c r="G12339" s="62"/>
      <c r="I12339" s="61"/>
      <c r="K12339" s="62"/>
      <c r="L12339" s="62"/>
      <c r="P12339" s="61"/>
    </row>
    <row r="12340" spans="6:16">
      <c r="F12340" s="63"/>
      <c r="G12340" s="62"/>
      <c r="I12340" s="61"/>
      <c r="K12340" s="62"/>
      <c r="L12340" s="62"/>
      <c r="P12340" s="61"/>
    </row>
    <row r="12341" spans="6:16">
      <c r="F12341" s="63"/>
      <c r="G12341" s="62"/>
      <c r="I12341" s="61"/>
      <c r="K12341" s="62"/>
      <c r="L12341" s="62"/>
      <c r="P12341" s="61"/>
    </row>
    <row r="12342" spans="6:16">
      <c r="F12342" s="63"/>
      <c r="G12342" s="62"/>
      <c r="I12342" s="61"/>
      <c r="K12342" s="62"/>
      <c r="L12342" s="62"/>
      <c r="P12342" s="61"/>
    </row>
    <row r="12343" spans="6:16">
      <c r="F12343" s="63"/>
      <c r="G12343" s="62"/>
      <c r="I12343" s="61"/>
      <c r="K12343" s="62"/>
      <c r="L12343" s="62"/>
      <c r="P12343" s="61"/>
    </row>
    <row r="12344" spans="6:16">
      <c r="F12344" s="63"/>
      <c r="G12344" s="62"/>
      <c r="I12344" s="61"/>
      <c r="K12344" s="62"/>
      <c r="L12344" s="62"/>
      <c r="P12344" s="61"/>
    </row>
    <row r="12345" spans="6:16">
      <c r="F12345" s="63"/>
      <c r="G12345" s="62"/>
      <c r="I12345" s="61"/>
      <c r="K12345" s="62"/>
      <c r="L12345" s="62"/>
      <c r="P12345" s="61"/>
    </row>
    <row r="12346" spans="6:16">
      <c r="F12346" s="63"/>
      <c r="G12346" s="62"/>
      <c r="I12346" s="61"/>
      <c r="K12346" s="62"/>
      <c r="L12346" s="62"/>
      <c r="P12346" s="61"/>
    </row>
    <row r="12347" spans="6:16">
      <c r="F12347" s="63"/>
      <c r="G12347" s="62"/>
      <c r="I12347" s="61"/>
      <c r="K12347" s="62"/>
      <c r="L12347" s="62"/>
      <c r="P12347" s="61"/>
    </row>
    <row r="12348" spans="6:16">
      <c r="F12348" s="63"/>
      <c r="G12348" s="62"/>
      <c r="I12348" s="61"/>
      <c r="K12348" s="62"/>
      <c r="L12348" s="62"/>
      <c r="P12348" s="61"/>
    </row>
    <row r="12349" spans="6:16">
      <c r="F12349" s="63"/>
      <c r="G12349" s="62"/>
      <c r="I12349" s="61"/>
      <c r="K12349" s="62"/>
      <c r="L12349" s="62"/>
      <c r="P12349" s="61"/>
    </row>
    <row r="12350" spans="6:16">
      <c r="F12350" s="63"/>
      <c r="G12350" s="62"/>
      <c r="I12350" s="61"/>
      <c r="K12350" s="62"/>
      <c r="L12350" s="62"/>
      <c r="P12350" s="61"/>
    </row>
    <row r="12351" spans="6:16">
      <c r="F12351" s="63"/>
      <c r="G12351" s="62"/>
      <c r="I12351" s="61"/>
      <c r="K12351" s="62"/>
      <c r="L12351" s="62"/>
      <c r="P12351" s="61"/>
    </row>
    <row r="12352" spans="6:16">
      <c r="F12352" s="63"/>
      <c r="G12352" s="62"/>
      <c r="I12352" s="61"/>
      <c r="K12352" s="62"/>
      <c r="L12352" s="62"/>
      <c r="P12352" s="61"/>
    </row>
    <row r="12353" spans="6:16">
      <c r="F12353" s="63"/>
      <c r="G12353" s="62"/>
      <c r="I12353" s="61"/>
      <c r="K12353" s="62"/>
      <c r="L12353" s="62"/>
      <c r="P12353" s="61"/>
    </row>
    <row r="12354" spans="6:16">
      <c r="F12354" s="63"/>
      <c r="G12354" s="62"/>
      <c r="I12354" s="61"/>
      <c r="K12354" s="62"/>
      <c r="L12354" s="62"/>
      <c r="P12354" s="61"/>
    </row>
    <row r="12355" spans="6:16">
      <c r="F12355" s="63"/>
      <c r="G12355" s="62"/>
      <c r="I12355" s="61"/>
      <c r="K12355" s="62"/>
      <c r="L12355" s="62"/>
      <c r="P12355" s="61"/>
    </row>
    <row r="12356" spans="6:16">
      <c r="F12356" s="63"/>
      <c r="G12356" s="62"/>
      <c r="I12356" s="61"/>
      <c r="K12356" s="62"/>
      <c r="L12356" s="62"/>
      <c r="P12356" s="61"/>
    </row>
    <row r="12357" spans="6:16">
      <c r="F12357" s="63"/>
      <c r="G12357" s="62"/>
      <c r="I12357" s="61"/>
      <c r="K12357" s="62"/>
      <c r="L12357" s="62"/>
      <c r="P12357" s="61"/>
    </row>
    <row r="12358" spans="6:16">
      <c r="F12358" s="63"/>
      <c r="G12358" s="62"/>
      <c r="I12358" s="61"/>
      <c r="K12358" s="62"/>
      <c r="L12358" s="62"/>
      <c r="P12358" s="61"/>
    </row>
    <row r="12359" spans="6:16">
      <c r="F12359" s="63"/>
      <c r="G12359" s="62"/>
      <c r="I12359" s="61"/>
      <c r="K12359" s="62"/>
      <c r="L12359" s="62"/>
      <c r="P12359" s="61"/>
    </row>
    <row r="12360" spans="6:16">
      <c r="F12360" s="63"/>
      <c r="G12360" s="62"/>
      <c r="I12360" s="61"/>
      <c r="K12360" s="62"/>
      <c r="L12360" s="62"/>
      <c r="P12360" s="61"/>
    </row>
    <row r="12361" spans="6:16">
      <c r="F12361" s="63"/>
      <c r="G12361" s="62"/>
      <c r="I12361" s="61"/>
      <c r="K12361" s="62"/>
      <c r="L12361" s="62"/>
      <c r="P12361" s="61"/>
    </row>
    <row r="12362" spans="6:16">
      <c r="F12362" s="63"/>
      <c r="G12362" s="62"/>
      <c r="I12362" s="61"/>
      <c r="K12362" s="62"/>
      <c r="L12362" s="62"/>
      <c r="P12362" s="61"/>
    </row>
    <row r="12363" spans="6:16">
      <c r="F12363" s="63"/>
      <c r="G12363" s="62"/>
      <c r="I12363" s="61"/>
      <c r="K12363" s="62"/>
      <c r="L12363" s="62"/>
      <c r="P12363" s="61"/>
    </row>
    <row r="12364" spans="6:16">
      <c r="F12364" s="63"/>
      <c r="G12364" s="62"/>
      <c r="I12364" s="61"/>
      <c r="K12364" s="62"/>
      <c r="L12364" s="62"/>
      <c r="P12364" s="61"/>
    </row>
    <row r="12365" spans="6:16">
      <c r="F12365" s="63"/>
      <c r="G12365" s="62"/>
      <c r="I12365" s="61"/>
      <c r="K12365" s="62"/>
      <c r="L12365" s="62"/>
      <c r="P12365" s="61"/>
    </row>
    <row r="12366" spans="6:16">
      <c r="F12366" s="63"/>
      <c r="G12366" s="62"/>
      <c r="I12366" s="61"/>
      <c r="K12366" s="62"/>
      <c r="L12366" s="62"/>
      <c r="P12366" s="61"/>
    </row>
    <row r="12367" spans="6:16">
      <c r="F12367" s="63"/>
      <c r="G12367" s="62"/>
      <c r="I12367" s="61"/>
      <c r="K12367" s="62"/>
      <c r="L12367" s="62"/>
      <c r="P12367" s="61"/>
    </row>
    <row r="12368" spans="6:16">
      <c r="F12368" s="63"/>
      <c r="G12368" s="62"/>
      <c r="I12368" s="61"/>
      <c r="K12368" s="62"/>
      <c r="L12368" s="62"/>
      <c r="P12368" s="61"/>
    </row>
    <row r="12369" spans="6:16">
      <c r="F12369" s="63"/>
      <c r="G12369" s="62"/>
      <c r="I12369" s="61"/>
      <c r="K12369" s="62"/>
      <c r="L12369" s="62"/>
      <c r="P12369" s="61"/>
    </row>
    <row r="12370" spans="6:16">
      <c r="F12370" s="63"/>
      <c r="G12370" s="62"/>
      <c r="I12370" s="61"/>
      <c r="K12370" s="62"/>
      <c r="L12370" s="62"/>
      <c r="P12370" s="61"/>
    </row>
    <row r="12371" spans="6:16">
      <c r="F12371" s="63"/>
      <c r="G12371" s="62"/>
      <c r="I12371" s="61"/>
      <c r="K12371" s="62"/>
      <c r="L12371" s="62"/>
      <c r="P12371" s="61"/>
    </row>
    <row r="12372" spans="6:16">
      <c r="F12372" s="63"/>
      <c r="G12372" s="62"/>
      <c r="I12372" s="61"/>
      <c r="K12372" s="62"/>
      <c r="L12372" s="62"/>
      <c r="P12372" s="61"/>
    </row>
    <row r="12373" spans="6:16">
      <c r="F12373" s="63"/>
      <c r="G12373" s="62"/>
      <c r="I12373" s="61"/>
      <c r="K12373" s="62"/>
      <c r="L12373" s="62"/>
      <c r="P12373" s="61"/>
    </row>
    <row r="12374" spans="6:16">
      <c r="F12374" s="63"/>
      <c r="G12374" s="62"/>
      <c r="I12374" s="61"/>
      <c r="K12374" s="62"/>
      <c r="L12374" s="62"/>
      <c r="P12374" s="61"/>
    </row>
    <row r="12375" spans="6:16">
      <c r="F12375" s="63"/>
      <c r="G12375" s="62"/>
      <c r="I12375" s="61"/>
      <c r="K12375" s="62"/>
      <c r="L12375" s="62"/>
      <c r="P12375" s="61"/>
    </row>
    <row r="12376" spans="6:16">
      <c r="F12376" s="63"/>
      <c r="G12376" s="62"/>
      <c r="I12376" s="61"/>
      <c r="K12376" s="62"/>
      <c r="L12376" s="62"/>
      <c r="P12376" s="61"/>
    </row>
    <row r="12377" spans="6:16">
      <c r="F12377" s="63"/>
      <c r="G12377" s="62"/>
      <c r="I12377" s="61"/>
      <c r="K12377" s="62"/>
      <c r="L12377" s="62"/>
      <c r="P12377" s="61"/>
    </row>
    <row r="12378" spans="6:16">
      <c r="F12378" s="63"/>
      <c r="G12378" s="62"/>
      <c r="I12378" s="61"/>
      <c r="K12378" s="62"/>
      <c r="L12378" s="62"/>
      <c r="P12378" s="61"/>
    </row>
    <row r="12379" spans="6:16">
      <c r="F12379" s="63"/>
      <c r="G12379" s="62"/>
      <c r="I12379" s="61"/>
      <c r="K12379" s="62"/>
      <c r="L12379" s="62"/>
      <c r="P12379" s="61"/>
    </row>
    <row r="12380" spans="6:16">
      <c r="F12380" s="63"/>
      <c r="G12380" s="62"/>
      <c r="I12380" s="61"/>
      <c r="K12380" s="62"/>
      <c r="L12380" s="62"/>
      <c r="P12380" s="61"/>
    </row>
    <row r="12381" spans="6:16">
      <c r="F12381" s="63"/>
      <c r="G12381" s="62"/>
      <c r="I12381" s="61"/>
      <c r="K12381" s="62"/>
      <c r="L12381" s="62"/>
      <c r="P12381" s="61"/>
    </row>
    <row r="12382" spans="6:16">
      <c r="F12382" s="63"/>
      <c r="G12382" s="62"/>
      <c r="I12382" s="61"/>
      <c r="K12382" s="62"/>
      <c r="L12382" s="62"/>
      <c r="P12382" s="61"/>
    </row>
    <row r="12383" spans="6:16">
      <c r="F12383" s="63"/>
      <c r="G12383" s="62"/>
      <c r="I12383" s="61"/>
      <c r="K12383" s="62"/>
      <c r="L12383" s="62"/>
      <c r="P12383" s="61"/>
    </row>
    <row r="12384" spans="6:16">
      <c r="F12384" s="63"/>
      <c r="G12384" s="62"/>
      <c r="I12384" s="61"/>
      <c r="K12384" s="62"/>
      <c r="L12384" s="62"/>
      <c r="P12384" s="61"/>
    </row>
    <row r="12385" spans="6:16">
      <c r="F12385" s="63"/>
      <c r="G12385" s="62"/>
      <c r="I12385" s="61"/>
      <c r="K12385" s="62"/>
      <c r="L12385" s="62"/>
      <c r="P12385" s="61"/>
    </row>
    <row r="12386" spans="6:16">
      <c r="F12386" s="63"/>
      <c r="G12386" s="62"/>
      <c r="I12386" s="61"/>
      <c r="K12386" s="62"/>
      <c r="L12386" s="62"/>
      <c r="P12386" s="61"/>
    </row>
    <row r="12387" spans="6:16">
      <c r="F12387" s="63"/>
      <c r="G12387" s="62"/>
      <c r="I12387" s="61"/>
      <c r="K12387" s="62"/>
      <c r="L12387" s="62"/>
      <c r="P12387" s="61"/>
    </row>
    <row r="12388" spans="6:16">
      <c r="F12388" s="63"/>
      <c r="G12388" s="62"/>
      <c r="I12388" s="61"/>
      <c r="K12388" s="62"/>
      <c r="L12388" s="62"/>
      <c r="P12388" s="61"/>
    </row>
    <row r="12389" spans="6:16">
      <c r="F12389" s="63"/>
      <c r="G12389" s="62"/>
      <c r="I12389" s="61"/>
      <c r="K12389" s="62"/>
      <c r="L12389" s="62"/>
      <c r="P12389" s="61"/>
    </row>
    <row r="12390" spans="6:16">
      <c r="F12390" s="63"/>
      <c r="G12390" s="62"/>
      <c r="I12390" s="61"/>
      <c r="K12390" s="62"/>
      <c r="L12390" s="62"/>
      <c r="P12390" s="61"/>
    </row>
    <row r="12391" spans="6:16">
      <c r="F12391" s="63"/>
      <c r="G12391" s="62"/>
      <c r="I12391" s="61"/>
      <c r="K12391" s="62"/>
      <c r="L12391" s="62"/>
      <c r="P12391" s="61"/>
    </row>
    <row r="12392" spans="6:16">
      <c r="F12392" s="63"/>
      <c r="G12392" s="62"/>
      <c r="I12392" s="61"/>
      <c r="K12392" s="62"/>
      <c r="L12392" s="62"/>
      <c r="P12392" s="61"/>
    </row>
    <row r="12393" spans="6:16">
      <c r="F12393" s="63"/>
      <c r="G12393" s="62"/>
      <c r="I12393" s="61"/>
      <c r="K12393" s="62"/>
      <c r="L12393" s="62"/>
      <c r="P12393" s="61"/>
    </row>
    <row r="12394" spans="6:16">
      <c r="F12394" s="63"/>
      <c r="G12394" s="62"/>
      <c r="I12394" s="61"/>
      <c r="K12394" s="62"/>
      <c r="L12394" s="62"/>
      <c r="P12394" s="61"/>
    </row>
    <row r="12395" spans="6:16">
      <c r="F12395" s="63"/>
      <c r="G12395" s="62"/>
      <c r="I12395" s="61"/>
      <c r="K12395" s="62"/>
      <c r="L12395" s="62"/>
      <c r="P12395" s="61"/>
    </row>
    <row r="12396" spans="6:16">
      <c r="F12396" s="63"/>
      <c r="G12396" s="62"/>
      <c r="I12396" s="61"/>
      <c r="K12396" s="62"/>
      <c r="L12396" s="62"/>
      <c r="P12396" s="61"/>
    </row>
    <row r="12397" spans="6:16">
      <c r="F12397" s="63"/>
      <c r="G12397" s="62"/>
      <c r="I12397" s="61"/>
      <c r="K12397" s="62"/>
      <c r="L12397" s="62"/>
      <c r="P12397" s="61"/>
    </row>
    <row r="12398" spans="6:16">
      <c r="F12398" s="63"/>
      <c r="G12398" s="62"/>
      <c r="I12398" s="61"/>
      <c r="K12398" s="62"/>
      <c r="L12398" s="62"/>
      <c r="P12398" s="61"/>
    </row>
    <row r="12399" spans="6:16">
      <c r="F12399" s="63"/>
      <c r="G12399" s="62"/>
      <c r="I12399" s="61"/>
      <c r="K12399" s="62"/>
      <c r="L12399" s="62"/>
      <c r="P12399" s="61"/>
    </row>
    <row r="12400" spans="6:16">
      <c r="F12400" s="63"/>
      <c r="G12400" s="62"/>
      <c r="I12400" s="61"/>
      <c r="K12400" s="62"/>
      <c r="L12400" s="62"/>
      <c r="P12400" s="61"/>
    </row>
    <row r="12401" spans="6:16">
      <c r="F12401" s="63"/>
      <c r="G12401" s="62"/>
      <c r="I12401" s="61"/>
      <c r="K12401" s="62"/>
      <c r="L12401" s="62"/>
      <c r="P12401" s="61"/>
    </row>
    <row r="12402" spans="6:16">
      <c r="F12402" s="63"/>
      <c r="G12402" s="62"/>
      <c r="I12402" s="61"/>
      <c r="K12402" s="62"/>
      <c r="L12402" s="62"/>
      <c r="P12402" s="61"/>
    </row>
    <row r="12403" spans="6:16">
      <c r="F12403" s="63"/>
      <c r="G12403" s="62"/>
      <c r="I12403" s="61"/>
      <c r="K12403" s="62"/>
      <c r="L12403" s="62"/>
      <c r="P12403" s="61"/>
    </row>
    <row r="12404" spans="6:16">
      <c r="F12404" s="63"/>
      <c r="G12404" s="62"/>
      <c r="I12404" s="61"/>
      <c r="K12404" s="62"/>
      <c r="L12404" s="62"/>
      <c r="P12404" s="61"/>
    </row>
    <row r="12405" spans="6:16">
      <c r="F12405" s="63"/>
      <c r="G12405" s="62"/>
      <c r="I12405" s="61"/>
      <c r="K12405" s="62"/>
      <c r="L12405" s="62"/>
      <c r="P12405" s="61"/>
    </row>
    <row r="12406" spans="6:16">
      <c r="F12406" s="63"/>
      <c r="G12406" s="62"/>
      <c r="I12406" s="61"/>
      <c r="K12406" s="62"/>
      <c r="L12406" s="62"/>
      <c r="P12406" s="61"/>
    </row>
    <row r="12407" spans="6:16">
      <c r="F12407" s="63"/>
      <c r="G12407" s="62"/>
      <c r="I12407" s="61"/>
      <c r="K12407" s="62"/>
      <c r="L12407" s="62"/>
      <c r="P12407" s="61"/>
    </row>
    <row r="12408" spans="6:16">
      <c r="F12408" s="63"/>
      <c r="G12408" s="62"/>
      <c r="I12408" s="61"/>
      <c r="K12408" s="62"/>
      <c r="L12408" s="62"/>
      <c r="P12408" s="61"/>
    </row>
    <row r="12409" spans="6:16">
      <c r="F12409" s="63"/>
      <c r="G12409" s="62"/>
      <c r="I12409" s="61"/>
      <c r="K12409" s="62"/>
      <c r="L12409" s="62"/>
      <c r="P12409" s="61"/>
    </row>
    <row r="12410" spans="6:16">
      <c r="F12410" s="63"/>
      <c r="G12410" s="62"/>
      <c r="I12410" s="61"/>
      <c r="K12410" s="62"/>
      <c r="L12410" s="62"/>
      <c r="P12410" s="61"/>
    </row>
    <row r="12411" spans="6:16">
      <c r="F12411" s="63"/>
      <c r="G12411" s="62"/>
      <c r="I12411" s="61"/>
      <c r="K12411" s="62"/>
      <c r="L12411" s="62"/>
      <c r="P12411" s="61"/>
    </row>
    <row r="12412" spans="6:16">
      <c r="F12412" s="63"/>
      <c r="G12412" s="62"/>
      <c r="I12412" s="61"/>
      <c r="K12412" s="62"/>
      <c r="L12412" s="62"/>
      <c r="P12412" s="61"/>
    </row>
    <row r="12413" spans="6:16">
      <c r="F12413" s="63"/>
      <c r="G12413" s="62"/>
      <c r="I12413" s="61"/>
      <c r="K12413" s="62"/>
      <c r="L12413" s="62"/>
      <c r="P12413" s="61"/>
    </row>
    <row r="12414" spans="6:16">
      <c r="F12414" s="63"/>
      <c r="G12414" s="62"/>
      <c r="I12414" s="61"/>
      <c r="K12414" s="62"/>
      <c r="L12414" s="62"/>
      <c r="P12414" s="61"/>
    </row>
    <row r="12415" spans="6:16">
      <c r="F12415" s="63"/>
      <c r="G12415" s="62"/>
      <c r="I12415" s="61"/>
      <c r="K12415" s="62"/>
      <c r="L12415" s="62"/>
      <c r="P12415" s="61"/>
    </row>
    <row r="12416" spans="6:16">
      <c r="F12416" s="63"/>
      <c r="G12416" s="62"/>
      <c r="I12416" s="61"/>
      <c r="K12416" s="62"/>
      <c r="L12416" s="62"/>
      <c r="P12416" s="61"/>
    </row>
    <row r="12417" spans="6:16">
      <c r="F12417" s="63"/>
      <c r="G12417" s="62"/>
      <c r="I12417" s="61"/>
      <c r="K12417" s="62"/>
      <c r="L12417" s="62"/>
      <c r="P12417" s="61"/>
    </row>
    <row r="12418" spans="6:16">
      <c r="F12418" s="63"/>
      <c r="G12418" s="62"/>
      <c r="I12418" s="61"/>
      <c r="K12418" s="62"/>
      <c r="L12418" s="62"/>
      <c r="P12418" s="61"/>
    </row>
    <row r="12419" spans="6:16">
      <c r="F12419" s="63"/>
      <c r="G12419" s="62"/>
      <c r="I12419" s="61"/>
      <c r="K12419" s="62"/>
      <c r="L12419" s="62"/>
      <c r="P12419" s="61"/>
    </row>
    <row r="12420" spans="6:16">
      <c r="F12420" s="63"/>
      <c r="G12420" s="62"/>
      <c r="I12420" s="61"/>
      <c r="K12420" s="62"/>
      <c r="L12420" s="62"/>
      <c r="P12420" s="61"/>
    </row>
    <row r="12421" spans="6:16">
      <c r="F12421" s="63"/>
      <c r="G12421" s="62"/>
      <c r="I12421" s="61"/>
      <c r="K12421" s="62"/>
      <c r="L12421" s="62"/>
      <c r="P12421" s="61"/>
    </row>
    <row r="12422" spans="6:16">
      <c r="F12422" s="63"/>
      <c r="G12422" s="62"/>
      <c r="I12422" s="61"/>
      <c r="K12422" s="62"/>
      <c r="L12422" s="62"/>
      <c r="P12422" s="61"/>
    </row>
    <row r="12423" spans="6:16">
      <c r="F12423" s="63"/>
      <c r="G12423" s="62"/>
      <c r="I12423" s="61"/>
      <c r="K12423" s="62"/>
      <c r="L12423" s="62"/>
      <c r="P12423" s="61"/>
    </row>
    <row r="12424" spans="6:16">
      <c r="F12424" s="63"/>
      <c r="G12424" s="62"/>
      <c r="I12424" s="61"/>
      <c r="K12424" s="62"/>
      <c r="L12424" s="62"/>
      <c r="P12424" s="61"/>
    </row>
    <row r="12425" spans="6:16">
      <c r="F12425" s="63"/>
      <c r="G12425" s="62"/>
      <c r="I12425" s="61"/>
      <c r="K12425" s="62"/>
      <c r="L12425" s="62"/>
      <c r="P12425" s="61"/>
    </row>
    <row r="12426" spans="6:16">
      <c r="F12426" s="63"/>
      <c r="G12426" s="62"/>
      <c r="I12426" s="61"/>
      <c r="K12426" s="62"/>
      <c r="L12426" s="62"/>
      <c r="P12426" s="61"/>
    </row>
    <row r="12427" spans="6:16">
      <c r="F12427" s="63"/>
      <c r="G12427" s="62"/>
      <c r="I12427" s="61"/>
      <c r="K12427" s="62"/>
      <c r="L12427" s="62"/>
      <c r="P12427" s="61"/>
    </row>
    <row r="12428" spans="6:16">
      <c r="F12428" s="63"/>
      <c r="G12428" s="62"/>
      <c r="I12428" s="61"/>
      <c r="K12428" s="62"/>
      <c r="L12428" s="62"/>
      <c r="P12428" s="61"/>
    </row>
    <row r="12429" spans="6:16">
      <c r="F12429" s="63"/>
      <c r="G12429" s="62"/>
      <c r="I12429" s="61"/>
      <c r="K12429" s="62"/>
      <c r="L12429" s="62"/>
      <c r="P12429" s="61"/>
    </row>
    <row r="12430" spans="6:16">
      <c r="F12430" s="63"/>
      <c r="G12430" s="62"/>
      <c r="I12430" s="61"/>
      <c r="K12430" s="62"/>
      <c r="L12430" s="62"/>
      <c r="P12430" s="61"/>
    </row>
    <row r="12431" spans="6:16">
      <c r="F12431" s="63"/>
      <c r="G12431" s="62"/>
      <c r="I12431" s="61"/>
      <c r="K12431" s="62"/>
      <c r="L12431" s="62"/>
      <c r="P12431" s="61"/>
    </row>
    <row r="12432" spans="6:16">
      <c r="F12432" s="63"/>
      <c r="G12432" s="62"/>
      <c r="I12432" s="61"/>
      <c r="K12432" s="62"/>
      <c r="L12432" s="62"/>
      <c r="P12432" s="61"/>
    </row>
    <row r="12433" spans="6:16">
      <c r="F12433" s="63"/>
      <c r="G12433" s="62"/>
      <c r="I12433" s="61"/>
      <c r="K12433" s="62"/>
      <c r="L12433" s="62"/>
      <c r="P12433" s="61"/>
    </row>
    <row r="12434" spans="6:16">
      <c r="F12434" s="63"/>
      <c r="G12434" s="62"/>
      <c r="I12434" s="61"/>
      <c r="K12434" s="62"/>
      <c r="L12434" s="62"/>
      <c r="P12434" s="61"/>
    </row>
    <row r="12435" spans="6:16">
      <c r="F12435" s="63"/>
      <c r="G12435" s="62"/>
      <c r="I12435" s="61"/>
      <c r="K12435" s="62"/>
      <c r="L12435" s="62"/>
      <c r="P12435" s="61"/>
    </row>
    <row r="12436" spans="6:16">
      <c r="F12436" s="63"/>
      <c r="G12436" s="62"/>
      <c r="I12436" s="61"/>
      <c r="K12436" s="62"/>
      <c r="L12436" s="62"/>
      <c r="P12436" s="61"/>
    </row>
    <row r="12437" spans="6:16">
      <c r="F12437" s="63"/>
      <c r="G12437" s="62"/>
      <c r="I12437" s="61"/>
      <c r="K12437" s="62"/>
      <c r="L12437" s="62"/>
      <c r="P12437" s="61"/>
    </row>
    <row r="12438" spans="6:16">
      <c r="F12438" s="63"/>
      <c r="G12438" s="62"/>
      <c r="I12438" s="61"/>
      <c r="K12438" s="62"/>
      <c r="L12438" s="62"/>
      <c r="P12438" s="61"/>
    </row>
    <row r="12439" spans="6:16">
      <c r="F12439" s="63"/>
      <c r="G12439" s="62"/>
      <c r="I12439" s="61"/>
      <c r="K12439" s="62"/>
      <c r="L12439" s="62"/>
      <c r="P12439" s="61"/>
    </row>
    <row r="12440" spans="6:16">
      <c r="F12440" s="63"/>
      <c r="G12440" s="62"/>
      <c r="I12440" s="61"/>
      <c r="K12440" s="62"/>
      <c r="L12440" s="62"/>
      <c r="P12440" s="61"/>
    </row>
    <row r="12441" spans="6:16">
      <c r="F12441" s="63"/>
      <c r="G12441" s="62"/>
      <c r="I12441" s="61"/>
      <c r="K12441" s="62"/>
      <c r="L12441" s="62"/>
      <c r="P12441" s="61"/>
    </row>
    <row r="12442" spans="6:16">
      <c r="F12442" s="63"/>
      <c r="G12442" s="62"/>
      <c r="I12442" s="61"/>
      <c r="K12442" s="62"/>
      <c r="L12442" s="62"/>
      <c r="P12442" s="61"/>
    </row>
    <row r="12443" spans="6:16">
      <c r="F12443" s="63"/>
      <c r="G12443" s="62"/>
      <c r="I12443" s="61"/>
      <c r="K12443" s="62"/>
      <c r="L12443" s="62"/>
      <c r="P12443" s="61"/>
    </row>
    <row r="12444" spans="6:16">
      <c r="F12444" s="63"/>
      <c r="G12444" s="62"/>
      <c r="I12444" s="61"/>
      <c r="K12444" s="62"/>
      <c r="L12444" s="62"/>
      <c r="P12444" s="61"/>
    </row>
    <row r="12445" spans="6:16">
      <c r="F12445" s="63"/>
      <c r="G12445" s="62"/>
      <c r="I12445" s="61"/>
      <c r="K12445" s="62"/>
      <c r="L12445" s="62"/>
      <c r="P12445" s="61"/>
    </row>
    <row r="12446" spans="6:16">
      <c r="F12446" s="63"/>
      <c r="G12446" s="62"/>
      <c r="I12446" s="61"/>
      <c r="K12446" s="62"/>
      <c r="L12446" s="62"/>
      <c r="P12446" s="61"/>
    </row>
    <row r="12447" spans="6:16">
      <c r="F12447" s="63"/>
      <c r="G12447" s="62"/>
      <c r="I12447" s="61"/>
      <c r="K12447" s="62"/>
      <c r="L12447" s="62"/>
      <c r="P12447" s="61"/>
    </row>
    <row r="12448" spans="6:16">
      <c r="F12448" s="63"/>
      <c r="G12448" s="62"/>
      <c r="I12448" s="61"/>
      <c r="K12448" s="62"/>
      <c r="L12448" s="62"/>
      <c r="P12448" s="61"/>
    </row>
    <row r="12449" spans="6:16">
      <c r="F12449" s="63"/>
      <c r="G12449" s="62"/>
      <c r="I12449" s="61"/>
      <c r="K12449" s="62"/>
      <c r="L12449" s="62"/>
      <c r="P12449" s="61"/>
    </row>
    <row r="12450" spans="6:16">
      <c r="F12450" s="63"/>
      <c r="G12450" s="62"/>
      <c r="I12450" s="61"/>
      <c r="K12450" s="62"/>
      <c r="L12450" s="62"/>
      <c r="P12450" s="61"/>
    </row>
    <row r="12451" spans="6:16">
      <c r="F12451" s="63"/>
      <c r="G12451" s="62"/>
      <c r="I12451" s="61"/>
      <c r="K12451" s="62"/>
      <c r="L12451" s="62"/>
      <c r="P12451" s="61"/>
    </row>
    <row r="12452" spans="6:16">
      <c r="F12452" s="63"/>
      <c r="G12452" s="62"/>
      <c r="I12452" s="61"/>
      <c r="K12452" s="62"/>
      <c r="L12452" s="62"/>
      <c r="P12452" s="61"/>
    </row>
    <row r="12453" spans="6:16">
      <c r="F12453" s="63"/>
      <c r="G12453" s="62"/>
      <c r="I12453" s="61"/>
      <c r="K12453" s="62"/>
      <c r="L12453" s="62"/>
      <c r="P12453" s="61"/>
    </row>
    <row r="12454" spans="6:16">
      <c r="F12454" s="63"/>
      <c r="G12454" s="62"/>
      <c r="I12454" s="61"/>
      <c r="K12454" s="62"/>
      <c r="L12454" s="62"/>
      <c r="P12454" s="61"/>
    </row>
    <row r="12455" spans="6:16">
      <c r="F12455" s="63"/>
      <c r="G12455" s="62"/>
      <c r="I12455" s="61"/>
      <c r="K12455" s="62"/>
      <c r="L12455" s="62"/>
      <c r="P12455" s="61"/>
    </row>
    <row r="12456" spans="6:16">
      <c r="F12456" s="63"/>
      <c r="G12456" s="62"/>
      <c r="I12456" s="61"/>
      <c r="K12456" s="62"/>
      <c r="L12456" s="62"/>
      <c r="P12456" s="61"/>
    </row>
    <row r="12457" spans="6:16">
      <c r="F12457" s="63"/>
      <c r="G12457" s="62"/>
      <c r="I12457" s="61"/>
      <c r="K12457" s="62"/>
      <c r="L12457" s="62"/>
      <c r="P12457" s="61"/>
    </row>
    <row r="12458" spans="6:16">
      <c r="F12458" s="63"/>
      <c r="G12458" s="62"/>
      <c r="I12458" s="61"/>
      <c r="K12458" s="62"/>
      <c r="L12458" s="62"/>
      <c r="P12458" s="61"/>
    </row>
    <row r="12459" spans="6:16">
      <c r="F12459" s="63"/>
      <c r="G12459" s="62"/>
      <c r="I12459" s="61"/>
      <c r="K12459" s="62"/>
      <c r="L12459" s="62"/>
      <c r="P12459" s="61"/>
    </row>
    <row r="12460" spans="6:16">
      <c r="F12460" s="63"/>
      <c r="G12460" s="62"/>
      <c r="I12460" s="61"/>
      <c r="K12460" s="62"/>
      <c r="L12460" s="62"/>
      <c r="P12460" s="61"/>
    </row>
    <row r="12461" spans="6:16">
      <c r="F12461" s="63"/>
      <c r="G12461" s="62"/>
      <c r="I12461" s="61"/>
      <c r="K12461" s="62"/>
      <c r="L12461" s="62"/>
      <c r="P12461" s="61"/>
    </row>
    <row r="12462" spans="6:16">
      <c r="F12462" s="63"/>
      <c r="G12462" s="62"/>
      <c r="I12462" s="61"/>
      <c r="K12462" s="62"/>
      <c r="L12462" s="62"/>
      <c r="P12462" s="61"/>
    </row>
    <row r="12463" spans="6:16">
      <c r="F12463" s="63"/>
      <c r="G12463" s="62"/>
      <c r="I12463" s="61"/>
      <c r="K12463" s="62"/>
      <c r="L12463" s="62"/>
      <c r="P12463" s="61"/>
    </row>
    <row r="12464" spans="6:16">
      <c r="F12464" s="63"/>
      <c r="G12464" s="62"/>
      <c r="I12464" s="61"/>
      <c r="K12464" s="62"/>
      <c r="L12464" s="62"/>
      <c r="P12464" s="61"/>
    </row>
    <row r="12465" spans="6:16">
      <c r="F12465" s="63"/>
      <c r="G12465" s="62"/>
      <c r="I12465" s="61"/>
      <c r="K12465" s="62"/>
      <c r="L12465" s="62"/>
      <c r="P12465" s="61"/>
    </row>
    <row r="12466" spans="6:16">
      <c r="F12466" s="63"/>
      <c r="G12466" s="62"/>
      <c r="I12466" s="61"/>
      <c r="K12466" s="62"/>
      <c r="L12466" s="62"/>
      <c r="P12466" s="61"/>
    </row>
    <row r="12467" spans="6:16">
      <c r="F12467" s="63"/>
      <c r="G12467" s="62"/>
      <c r="I12467" s="61"/>
      <c r="K12467" s="62"/>
      <c r="L12467" s="62"/>
      <c r="P12467" s="61"/>
    </row>
    <row r="12468" spans="6:16">
      <c r="F12468" s="63"/>
      <c r="G12468" s="62"/>
      <c r="I12468" s="61"/>
      <c r="K12468" s="62"/>
      <c r="L12468" s="62"/>
      <c r="P12468" s="61"/>
    </row>
    <row r="12469" spans="6:16">
      <c r="F12469" s="63"/>
      <c r="G12469" s="62"/>
      <c r="I12469" s="61"/>
      <c r="K12469" s="62"/>
      <c r="L12469" s="62"/>
      <c r="P12469" s="61"/>
    </row>
    <row r="12470" spans="6:16">
      <c r="F12470" s="63"/>
      <c r="G12470" s="62"/>
      <c r="I12470" s="61"/>
      <c r="K12470" s="62"/>
      <c r="L12470" s="62"/>
      <c r="P12470" s="61"/>
    </row>
    <row r="12471" spans="6:16">
      <c r="F12471" s="63"/>
      <c r="G12471" s="62"/>
      <c r="I12471" s="61"/>
      <c r="K12471" s="62"/>
      <c r="L12471" s="62"/>
      <c r="P12471" s="61"/>
    </row>
    <row r="12472" spans="6:16">
      <c r="F12472" s="63"/>
      <c r="G12472" s="62"/>
      <c r="I12472" s="61"/>
      <c r="K12472" s="62"/>
      <c r="L12472" s="62"/>
      <c r="P12472" s="61"/>
    </row>
    <row r="12473" spans="6:16">
      <c r="F12473" s="63"/>
      <c r="G12473" s="62"/>
      <c r="I12473" s="61"/>
      <c r="K12473" s="62"/>
      <c r="L12473" s="62"/>
      <c r="P12473" s="61"/>
    </row>
    <row r="12474" spans="6:16">
      <c r="F12474" s="63"/>
      <c r="G12474" s="62"/>
      <c r="I12474" s="61"/>
      <c r="K12474" s="62"/>
      <c r="L12474" s="62"/>
      <c r="P12474" s="61"/>
    </row>
    <row r="12475" spans="6:16">
      <c r="F12475" s="63"/>
      <c r="G12475" s="62"/>
      <c r="I12475" s="61"/>
      <c r="K12475" s="62"/>
      <c r="L12475" s="62"/>
      <c r="P12475" s="61"/>
    </row>
    <row r="12476" spans="6:16">
      <c r="F12476" s="63"/>
      <c r="G12476" s="62"/>
      <c r="I12476" s="61"/>
      <c r="K12476" s="62"/>
      <c r="L12476" s="62"/>
      <c r="P12476" s="61"/>
    </row>
    <row r="12477" spans="6:16">
      <c r="F12477" s="63"/>
      <c r="G12477" s="62"/>
      <c r="I12477" s="61"/>
      <c r="K12477" s="62"/>
      <c r="L12477" s="62"/>
      <c r="P12477" s="61"/>
    </row>
    <row r="12478" spans="6:16">
      <c r="F12478" s="63"/>
      <c r="G12478" s="62"/>
      <c r="I12478" s="61"/>
      <c r="K12478" s="62"/>
      <c r="L12478" s="62"/>
      <c r="P12478" s="61"/>
    </row>
    <row r="12479" spans="6:16">
      <c r="F12479" s="63"/>
      <c r="G12479" s="62"/>
      <c r="I12479" s="61"/>
      <c r="K12479" s="62"/>
      <c r="L12479" s="62"/>
      <c r="P12479" s="61"/>
    </row>
    <row r="12480" spans="6:16">
      <c r="F12480" s="63"/>
      <c r="G12480" s="62"/>
      <c r="I12480" s="61"/>
      <c r="K12480" s="62"/>
      <c r="L12480" s="62"/>
      <c r="P12480" s="61"/>
    </row>
    <row r="12481" spans="6:16">
      <c r="F12481" s="63"/>
      <c r="G12481" s="62"/>
      <c r="I12481" s="61"/>
      <c r="K12481" s="62"/>
      <c r="L12481" s="62"/>
      <c r="P12481" s="61"/>
    </row>
    <row r="12482" spans="6:16">
      <c r="F12482" s="63"/>
      <c r="G12482" s="62"/>
      <c r="I12482" s="61"/>
      <c r="K12482" s="62"/>
      <c r="L12482" s="62"/>
      <c r="P12482" s="61"/>
    </row>
    <row r="12483" spans="6:16">
      <c r="F12483" s="63"/>
      <c r="G12483" s="62"/>
      <c r="I12483" s="61"/>
      <c r="K12483" s="62"/>
      <c r="L12483" s="62"/>
      <c r="P12483" s="61"/>
    </row>
    <row r="12484" spans="6:16">
      <c r="F12484" s="63"/>
      <c r="G12484" s="62"/>
      <c r="I12484" s="61"/>
      <c r="K12484" s="62"/>
      <c r="L12484" s="62"/>
      <c r="P12484" s="61"/>
    </row>
    <row r="12485" spans="6:16">
      <c r="F12485" s="63"/>
      <c r="G12485" s="62"/>
      <c r="I12485" s="61"/>
      <c r="K12485" s="62"/>
      <c r="L12485" s="62"/>
      <c r="P12485" s="61"/>
    </row>
    <row r="12486" spans="6:16">
      <c r="F12486" s="63"/>
      <c r="G12486" s="62"/>
      <c r="I12486" s="61"/>
      <c r="K12486" s="62"/>
      <c r="L12486" s="62"/>
      <c r="P12486" s="61"/>
    </row>
    <row r="12487" spans="6:16">
      <c r="F12487" s="63"/>
      <c r="G12487" s="62"/>
      <c r="I12487" s="61"/>
      <c r="K12487" s="62"/>
      <c r="L12487" s="62"/>
      <c r="P12487" s="61"/>
    </row>
    <row r="12488" spans="6:16">
      <c r="F12488" s="63"/>
      <c r="G12488" s="62"/>
      <c r="I12488" s="61"/>
      <c r="K12488" s="62"/>
      <c r="L12488" s="62"/>
      <c r="P12488" s="61"/>
    </row>
    <row r="12489" spans="6:16">
      <c r="F12489" s="63"/>
      <c r="G12489" s="62"/>
      <c r="I12489" s="61"/>
      <c r="K12489" s="62"/>
      <c r="L12489" s="62"/>
      <c r="P12489" s="61"/>
    </row>
    <row r="12490" spans="6:16">
      <c r="F12490" s="63"/>
      <c r="G12490" s="62"/>
      <c r="I12490" s="61"/>
      <c r="K12490" s="62"/>
      <c r="L12490" s="62"/>
      <c r="P12490" s="61"/>
    </row>
    <row r="12491" spans="6:16">
      <c r="F12491" s="63"/>
      <c r="G12491" s="62"/>
      <c r="I12491" s="61"/>
      <c r="K12491" s="62"/>
      <c r="L12491" s="62"/>
      <c r="P12491" s="61"/>
    </row>
    <row r="12492" spans="6:16">
      <c r="F12492" s="63"/>
      <c r="G12492" s="62"/>
      <c r="I12492" s="61"/>
      <c r="K12492" s="62"/>
      <c r="L12492" s="62"/>
      <c r="P12492" s="61"/>
    </row>
    <row r="12493" spans="6:16">
      <c r="F12493" s="63"/>
      <c r="G12493" s="62"/>
      <c r="I12493" s="61"/>
      <c r="K12493" s="62"/>
      <c r="L12493" s="62"/>
      <c r="P12493" s="61"/>
    </row>
    <row r="12494" spans="6:16">
      <c r="F12494" s="63"/>
      <c r="G12494" s="62"/>
      <c r="I12494" s="61"/>
      <c r="K12494" s="62"/>
      <c r="L12494" s="62"/>
      <c r="P12494" s="61"/>
    </row>
    <row r="12495" spans="6:16">
      <c r="F12495" s="63"/>
      <c r="G12495" s="62"/>
      <c r="I12495" s="61"/>
      <c r="K12495" s="62"/>
      <c r="L12495" s="62"/>
      <c r="P12495" s="61"/>
    </row>
    <row r="12496" spans="6:16">
      <c r="F12496" s="63"/>
      <c r="G12496" s="62"/>
      <c r="I12496" s="61"/>
      <c r="K12496" s="62"/>
      <c r="L12496" s="62"/>
      <c r="P12496" s="61"/>
    </row>
    <row r="12497" spans="6:16">
      <c r="F12497" s="63"/>
      <c r="G12497" s="62"/>
      <c r="I12497" s="61"/>
      <c r="K12497" s="62"/>
      <c r="L12497" s="62"/>
      <c r="P12497" s="61"/>
    </row>
    <row r="12498" spans="6:16">
      <c r="F12498" s="63"/>
      <c r="G12498" s="62"/>
      <c r="I12498" s="61"/>
      <c r="K12498" s="62"/>
      <c r="L12498" s="62"/>
      <c r="P12498" s="61"/>
    </row>
    <row r="12499" spans="6:16">
      <c r="F12499" s="63"/>
      <c r="G12499" s="62"/>
      <c r="I12499" s="61"/>
      <c r="K12499" s="62"/>
      <c r="L12499" s="62"/>
      <c r="P12499" s="61"/>
    </row>
    <row r="12500" spans="6:16">
      <c r="F12500" s="63"/>
      <c r="G12500" s="62"/>
      <c r="I12500" s="61"/>
      <c r="K12500" s="62"/>
      <c r="L12500" s="62"/>
      <c r="P12500" s="61"/>
    </row>
    <row r="12501" spans="6:16">
      <c r="F12501" s="63"/>
      <c r="G12501" s="62"/>
      <c r="I12501" s="61"/>
      <c r="K12501" s="62"/>
      <c r="L12501" s="62"/>
      <c r="P12501" s="61"/>
    </row>
    <row r="12502" spans="6:16">
      <c r="F12502" s="63"/>
      <c r="G12502" s="62"/>
      <c r="I12502" s="61"/>
      <c r="K12502" s="62"/>
      <c r="L12502" s="62"/>
      <c r="P12502" s="61"/>
    </row>
    <row r="12503" spans="6:16">
      <c r="F12503" s="63"/>
      <c r="G12503" s="62"/>
      <c r="I12503" s="61"/>
      <c r="K12503" s="62"/>
      <c r="L12503" s="62"/>
      <c r="P12503" s="61"/>
    </row>
    <row r="12504" spans="6:16">
      <c r="F12504" s="63"/>
      <c r="G12504" s="62"/>
      <c r="I12504" s="61"/>
      <c r="K12504" s="62"/>
      <c r="L12504" s="62"/>
      <c r="P12504" s="61"/>
    </row>
    <row r="12505" spans="6:16">
      <c r="F12505" s="63"/>
      <c r="G12505" s="62"/>
      <c r="I12505" s="61"/>
      <c r="K12505" s="62"/>
      <c r="L12505" s="62"/>
      <c r="P12505" s="61"/>
    </row>
    <row r="12506" spans="6:16">
      <c r="F12506" s="63"/>
      <c r="G12506" s="62"/>
      <c r="I12506" s="61"/>
      <c r="K12506" s="62"/>
      <c r="L12506" s="62"/>
      <c r="P12506" s="61"/>
    </row>
    <row r="12507" spans="6:16">
      <c r="F12507" s="63"/>
      <c r="G12507" s="62"/>
      <c r="I12507" s="61"/>
      <c r="K12507" s="62"/>
      <c r="L12507" s="62"/>
      <c r="P12507" s="61"/>
    </row>
    <row r="12508" spans="6:16">
      <c r="F12508" s="63"/>
      <c r="G12508" s="62"/>
      <c r="I12508" s="61"/>
      <c r="K12508" s="62"/>
      <c r="L12508" s="62"/>
      <c r="P12508" s="61"/>
    </row>
    <row r="12509" spans="6:16">
      <c r="F12509" s="63"/>
      <c r="G12509" s="62"/>
      <c r="I12509" s="61"/>
      <c r="K12509" s="62"/>
      <c r="L12509" s="62"/>
      <c r="P12509" s="61"/>
    </row>
    <row r="12510" spans="6:16">
      <c r="F12510" s="63"/>
      <c r="G12510" s="62"/>
      <c r="I12510" s="61"/>
      <c r="K12510" s="62"/>
      <c r="L12510" s="62"/>
      <c r="P12510" s="61"/>
    </row>
    <row r="12511" spans="6:16">
      <c r="F12511" s="63"/>
      <c r="G12511" s="62"/>
      <c r="I12511" s="61"/>
      <c r="K12511" s="62"/>
      <c r="L12511" s="62"/>
      <c r="P12511" s="61"/>
    </row>
    <row r="12512" spans="6:16">
      <c r="F12512" s="63"/>
      <c r="G12512" s="62"/>
      <c r="I12512" s="61"/>
      <c r="K12512" s="62"/>
      <c r="L12512" s="62"/>
      <c r="P12512" s="61"/>
    </row>
    <row r="12513" spans="6:16">
      <c r="F12513" s="63"/>
      <c r="G12513" s="62"/>
      <c r="I12513" s="61"/>
      <c r="K12513" s="62"/>
      <c r="L12513" s="62"/>
      <c r="P12513" s="61"/>
    </row>
    <row r="12514" spans="6:16">
      <c r="F12514" s="63"/>
      <c r="G12514" s="62"/>
      <c r="I12514" s="61"/>
      <c r="K12514" s="62"/>
      <c r="L12514" s="62"/>
      <c r="P12514" s="61"/>
    </row>
    <row r="12515" spans="6:16">
      <c r="F12515" s="63"/>
      <c r="G12515" s="62"/>
      <c r="I12515" s="61"/>
      <c r="K12515" s="62"/>
      <c r="L12515" s="62"/>
      <c r="P12515" s="61"/>
    </row>
    <row r="12516" spans="6:16">
      <c r="F12516" s="63"/>
      <c r="G12516" s="62"/>
      <c r="I12516" s="61"/>
      <c r="K12516" s="62"/>
      <c r="L12516" s="62"/>
      <c r="P12516" s="61"/>
    </row>
    <row r="12517" spans="6:16">
      <c r="F12517" s="63"/>
      <c r="G12517" s="62"/>
      <c r="I12517" s="61"/>
      <c r="K12517" s="62"/>
      <c r="L12517" s="62"/>
      <c r="P12517" s="61"/>
    </row>
    <row r="12518" spans="6:16">
      <c r="F12518" s="63"/>
      <c r="G12518" s="62"/>
      <c r="I12518" s="61"/>
      <c r="K12518" s="62"/>
      <c r="L12518" s="62"/>
      <c r="P12518" s="61"/>
    </row>
    <row r="12519" spans="6:16">
      <c r="F12519" s="63"/>
      <c r="G12519" s="62"/>
      <c r="I12519" s="61"/>
      <c r="K12519" s="62"/>
      <c r="L12519" s="62"/>
      <c r="P12519" s="61"/>
    </row>
    <row r="12520" spans="6:16">
      <c r="F12520" s="63"/>
      <c r="G12520" s="62"/>
      <c r="I12520" s="61"/>
      <c r="K12520" s="62"/>
      <c r="L12520" s="62"/>
      <c r="P12520" s="61"/>
    </row>
    <row r="12521" spans="6:16">
      <c r="F12521" s="63"/>
      <c r="G12521" s="62"/>
      <c r="I12521" s="61"/>
      <c r="K12521" s="62"/>
      <c r="L12521" s="62"/>
      <c r="P12521" s="61"/>
    </row>
    <row r="12522" spans="6:16">
      <c r="F12522" s="63"/>
      <c r="G12522" s="62"/>
      <c r="I12522" s="61"/>
      <c r="K12522" s="62"/>
      <c r="L12522" s="62"/>
      <c r="P12522" s="61"/>
    </row>
    <row r="12523" spans="6:16">
      <c r="F12523" s="63"/>
      <c r="G12523" s="62"/>
      <c r="I12523" s="61"/>
      <c r="K12523" s="62"/>
      <c r="L12523" s="62"/>
      <c r="P12523" s="61"/>
    </row>
    <row r="12524" spans="6:16">
      <c r="F12524" s="63"/>
      <c r="G12524" s="62"/>
      <c r="I12524" s="61"/>
      <c r="K12524" s="62"/>
      <c r="L12524" s="62"/>
      <c r="P12524" s="61"/>
    </row>
    <row r="12525" spans="6:16">
      <c r="F12525" s="63"/>
      <c r="G12525" s="62"/>
      <c r="I12525" s="61"/>
      <c r="K12525" s="62"/>
      <c r="L12525" s="62"/>
      <c r="P12525" s="61"/>
    </row>
    <row r="12526" spans="6:16">
      <c r="F12526" s="63"/>
      <c r="G12526" s="62"/>
      <c r="I12526" s="61"/>
      <c r="K12526" s="62"/>
      <c r="L12526" s="62"/>
      <c r="P12526" s="61"/>
    </row>
    <row r="12527" spans="6:16">
      <c r="F12527" s="63"/>
      <c r="G12527" s="62"/>
      <c r="I12527" s="61"/>
      <c r="K12527" s="62"/>
      <c r="L12527" s="62"/>
      <c r="P12527" s="61"/>
    </row>
    <row r="12528" spans="6:16">
      <c r="F12528" s="63"/>
      <c r="G12528" s="62"/>
      <c r="I12528" s="61"/>
      <c r="K12528" s="62"/>
      <c r="L12528" s="62"/>
      <c r="P12528" s="61"/>
    </row>
    <row r="12529" spans="6:16">
      <c r="F12529" s="63"/>
      <c r="G12529" s="62"/>
      <c r="I12529" s="61"/>
      <c r="K12529" s="62"/>
      <c r="L12529" s="62"/>
      <c r="P12529" s="61"/>
    </row>
    <row r="12530" spans="6:16">
      <c r="F12530" s="63"/>
      <c r="G12530" s="62"/>
      <c r="I12530" s="61"/>
      <c r="K12530" s="62"/>
      <c r="L12530" s="62"/>
      <c r="P12530" s="61"/>
    </row>
    <row r="12531" spans="6:16">
      <c r="F12531" s="63"/>
      <c r="G12531" s="62"/>
      <c r="I12531" s="61"/>
      <c r="K12531" s="62"/>
      <c r="L12531" s="62"/>
      <c r="P12531" s="61"/>
    </row>
    <row r="12532" spans="6:16">
      <c r="F12532" s="63"/>
      <c r="G12532" s="62"/>
      <c r="I12532" s="61"/>
      <c r="K12532" s="62"/>
      <c r="L12532" s="62"/>
      <c r="P12532" s="61"/>
    </row>
    <row r="12533" spans="6:16">
      <c r="F12533" s="63"/>
      <c r="G12533" s="62"/>
      <c r="I12533" s="61"/>
      <c r="K12533" s="62"/>
      <c r="L12533" s="62"/>
      <c r="P12533" s="61"/>
    </row>
    <row r="12534" spans="6:16">
      <c r="F12534" s="63"/>
      <c r="G12534" s="62"/>
      <c r="I12534" s="61"/>
      <c r="K12534" s="62"/>
      <c r="L12534" s="62"/>
      <c r="P12534" s="61"/>
    </row>
    <row r="12535" spans="6:16">
      <c r="F12535" s="63"/>
      <c r="G12535" s="62"/>
      <c r="I12535" s="61"/>
      <c r="K12535" s="62"/>
      <c r="L12535" s="62"/>
      <c r="P12535" s="61"/>
    </row>
    <row r="12536" spans="6:16">
      <c r="F12536" s="63"/>
      <c r="G12536" s="62"/>
      <c r="I12536" s="61"/>
      <c r="K12536" s="62"/>
      <c r="L12536" s="62"/>
      <c r="P12536" s="61"/>
    </row>
    <row r="12537" spans="6:16">
      <c r="F12537" s="63"/>
      <c r="G12537" s="62"/>
      <c r="I12537" s="61"/>
      <c r="K12537" s="62"/>
      <c r="L12537" s="62"/>
      <c r="P12537" s="61"/>
    </row>
    <row r="12538" spans="6:16">
      <c r="F12538" s="63"/>
      <c r="G12538" s="62"/>
      <c r="I12538" s="61"/>
      <c r="K12538" s="62"/>
      <c r="L12538" s="62"/>
      <c r="P12538" s="61"/>
    </row>
    <row r="12539" spans="6:16">
      <c r="F12539" s="63"/>
      <c r="G12539" s="62"/>
      <c r="I12539" s="61"/>
      <c r="K12539" s="62"/>
      <c r="L12539" s="62"/>
      <c r="P12539" s="61"/>
    </row>
    <row r="12540" spans="6:16">
      <c r="F12540" s="63"/>
      <c r="G12540" s="62"/>
      <c r="I12540" s="61"/>
      <c r="K12540" s="62"/>
      <c r="L12540" s="62"/>
      <c r="P12540" s="61"/>
    </row>
    <row r="12541" spans="6:16">
      <c r="F12541" s="63"/>
      <c r="G12541" s="62"/>
      <c r="I12541" s="61"/>
      <c r="K12541" s="62"/>
      <c r="L12541" s="62"/>
      <c r="P12541" s="61"/>
    </row>
    <row r="12542" spans="6:16">
      <c r="F12542" s="63"/>
      <c r="G12542" s="62"/>
      <c r="I12542" s="61"/>
      <c r="K12542" s="62"/>
      <c r="L12542" s="62"/>
      <c r="P12542" s="61"/>
    </row>
    <row r="12543" spans="6:16">
      <c r="F12543" s="63"/>
      <c r="G12543" s="62"/>
      <c r="I12543" s="61"/>
      <c r="K12543" s="62"/>
      <c r="L12543" s="62"/>
      <c r="P12543" s="61"/>
    </row>
    <row r="12544" spans="6:16">
      <c r="F12544" s="63"/>
      <c r="G12544" s="62"/>
      <c r="I12544" s="61"/>
      <c r="K12544" s="62"/>
      <c r="L12544" s="62"/>
      <c r="P12544" s="61"/>
    </row>
    <row r="12545" spans="6:16">
      <c r="F12545" s="63"/>
      <c r="G12545" s="62"/>
      <c r="I12545" s="61"/>
      <c r="K12545" s="62"/>
      <c r="L12545" s="62"/>
      <c r="P12545" s="61"/>
    </row>
    <row r="12546" spans="6:16">
      <c r="F12546" s="63"/>
      <c r="G12546" s="62"/>
      <c r="I12546" s="61"/>
      <c r="K12546" s="62"/>
      <c r="L12546" s="62"/>
      <c r="P12546" s="61"/>
    </row>
    <row r="12547" spans="6:16">
      <c r="F12547" s="63"/>
      <c r="G12547" s="62"/>
      <c r="I12547" s="61"/>
      <c r="K12547" s="62"/>
      <c r="L12547" s="62"/>
      <c r="P12547" s="61"/>
    </row>
    <row r="12548" spans="6:16">
      <c r="F12548" s="63"/>
      <c r="G12548" s="62"/>
      <c r="I12548" s="61"/>
      <c r="K12548" s="62"/>
      <c r="L12548" s="62"/>
      <c r="P12548" s="61"/>
    </row>
    <row r="12549" spans="6:16">
      <c r="F12549" s="63"/>
      <c r="G12549" s="62"/>
      <c r="I12549" s="61"/>
      <c r="K12549" s="62"/>
      <c r="L12549" s="62"/>
      <c r="P12549" s="61"/>
    </row>
    <row r="12550" spans="6:16">
      <c r="F12550" s="63"/>
      <c r="G12550" s="62"/>
      <c r="I12550" s="61"/>
      <c r="K12550" s="62"/>
      <c r="L12550" s="62"/>
      <c r="P12550" s="61"/>
    </row>
    <row r="12551" spans="6:16">
      <c r="F12551" s="63"/>
      <c r="G12551" s="62"/>
      <c r="I12551" s="61"/>
      <c r="K12551" s="62"/>
      <c r="L12551" s="62"/>
      <c r="P12551" s="61"/>
    </row>
    <row r="12552" spans="6:16">
      <c r="F12552" s="63"/>
      <c r="G12552" s="62"/>
      <c r="I12552" s="61"/>
      <c r="K12552" s="62"/>
      <c r="L12552" s="62"/>
      <c r="P12552" s="61"/>
    </row>
    <row r="12553" spans="6:16">
      <c r="F12553" s="63"/>
      <c r="G12553" s="62"/>
      <c r="I12553" s="61"/>
      <c r="K12553" s="62"/>
      <c r="L12553" s="62"/>
      <c r="P12553" s="61"/>
    </row>
    <row r="12554" spans="6:16">
      <c r="F12554" s="63"/>
      <c r="G12554" s="62"/>
      <c r="I12554" s="61"/>
      <c r="K12554" s="62"/>
      <c r="L12554" s="62"/>
      <c r="P12554" s="61"/>
    </row>
    <row r="12555" spans="6:16">
      <c r="F12555" s="63"/>
      <c r="G12555" s="62"/>
      <c r="I12555" s="61"/>
      <c r="K12555" s="62"/>
      <c r="L12555" s="62"/>
      <c r="P12555" s="61"/>
    </row>
    <row r="12556" spans="6:16">
      <c r="F12556" s="63"/>
      <c r="G12556" s="62"/>
      <c r="I12556" s="61"/>
      <c r="K12556" s="62"/>
      <c r="L12556" s="62"/>
      <c r="P12556" s="61"/>
    </row>
    <row r="12557" spans="6:16">
      <c r="F12557" s="63"/>
      <c r="G12557" s="62"/>
      <c r="I12557" s="61"/>
      <c r="K12557" s="62"/>
      <c r="L12557" s="62"/>
      <c r="P12557" s="61"/>
    </row>
    <row r="12558" spans="6:16">
      <c r="F12558" s="63"/>
      <c r="G12558" s="62"/>
      <c r="I12558" s="61"/>
      <c r="K12558" s="62"/>
      <c r="L12558" s="62"/>
      <c r="P12558" s="61"/>
    </row>
    <row r="12559" spans="6:16">
      <c r="F12559" s="63"/>
      <c r="G12559" s="62"/>
      <c r="I12559" s="61"/>
      <c r="K12559" s="62"/>
      <c r="L12559" s="62"/>
      <c r="P12559" s="61"/>
    </row>
    <row r="12560" spans="6:16">
      <c r="F12560" s="63"/>
      <c r="G12560" s="62"/>
      <c r="I12560" s="61"/>
      <c r="K12560" s="62"/>
      <c r="L12560" s="62"/>
      <c r="P12560" s="61"/>
    </row>
    <row r="12561" spans="6:16">
      <c r="F12561" s="63"/>
      <c r="G12561" s="62"/>
      <c r="I12561" s="61"/>
      <c r="K12561" s="62"/>
      <c r="L12561" s="62"/>
      <c r="P12561" s="61"/>
    </row>
    <row r="12562" spans="6:16">
      <c r="F12562" s="63"/>
      <c r="G12562" s="62"/>
      <c r="I12562" s="61"/>
      <c r="K12562" s="62"/>
      <c r="L12562" s="62"/>
      <c r="P12562" s="61"/>
    </row>
    <row r="12563" spans="6:16">
      <c r="F12563" s="63"/>
      <c r="G12563" s="62"/>
      <c r="I12563" s="61"/>
      <c r="K12563" s="62"/>
      <c r="L12563" s="62"/>
      <c r="P12563" s="61"/>
    </row>
    <row r="12564" spans="6:16">
      <c r="F12564" s="63"/>
      <c r="G12564" s="62"/>
      <c r="I12564" s="61"/>
      <c r="K12564" s="62"/>
      <c r="L12564" s="62"/>
      <c r="P12564" s="61"/>
    </row>
    <row r="12565" spans="6:16">
      <c r="F12565" s="63"/>
      <c r="G12565" s="62"/>
      <c r="I12565" s="61"/>
      <c r="K12565" s="62"/>
      <c r="L12565" s="62"/>
      <c r="P12565" s="61"/>
    </row>
    <row r="12566" spans="6:16">
      <c r="F12566" s="63"/>
      <c r="G12566" s="62"/>
      <c r="I12566" s="61"/>
      <c r="K12566" s="62"/>
      <c r="L12566" s="62"/>
      <c r="P12566" s="61"/>
    </row>
    <row r="12567" spans="6:16">
      <c r="F12567" s="63"/>
      <c r="G12567" s="62"/>
      <c r="I12567" s="61"/>
      <c r="K12567" s="62"/>
      <c r="L12567" s="62"/>
      <c r="P12567" s="61"/>
    </row>
    <row r="12568" spans="6:16">
      <c r="F12568" s="63"/>
      <c r="G12568" s="62"/>
      <c r="I12568" s="61"/>
      <c r="K12568" s="62"/>
      <c r="L12568" s="62"/>
      <c r="P12568" s="61"/>
    </row>
    <row r="12569" spans="6:16">
      <c r="F12569" s="63"/>
      <c r="G12569" s="62"/>
      <c r="I12569" s="61"/>
      <c r="K12569" s="62"/>
      <c r="L12569" s="62"/>
      <c r="P12569" s="61"/>
    </row>
    <row r="12570" spans="6:16">
      <c r="F12570" s="63"/>
      <c r="G12570" s="62"/>
      <c r="I12570" s="61"/>
      <c r="K12570" s="62"/>
      <c r="L12570" s="62"/>
      <c r="P12570" s="61"/>
    </row>
    <row r="12571" spans="6:16">
      <c r="F12571" s="63"/>
      <c r="G12571" s="62"/>
      <c r="I12571" s="61"/>
      <c r="K12571" s="62"/>
      <c r="L12571" s="62"/>
      <c r="P12571" s="61"/>
    </row>
    <row r="12572" spans="6:16">
      <c r="F12572" s="63"/>
      <c r="G12572" s="62"/>
      <c r="I12572" s="61"/>
      <c r="K12572" s="62"/>
      <c r="L12572" s="62"/>
      <c r="P12572" s="61"/>
    </row>
    <row r="12573" spans="6:16">
      <c r="F12573" s="63"/>
      <c r="G12573" s="62"/>
      <c r="I12573" s="61"/>
      <c r="K12573" s="62"/>
      <c r="L12573" s="62"/>
      <c r="P12573" s="61"/>
    </row>
    <row r="12574" spans="6:16">
      <c r="F12574" s="63"/>
      <c r="G12574" s="62"/>
      <c r="I12574" s="61"/>
      <c r="K12574" s="62"/>
      <c r="L12574" s="62"/>
      <c r="P12574" s="61"/>
    </row>
    <row r="12575" spans="6:16">
      <c r="F12575" s="63"/>
      <c r="G12575" s="62"/>
      <c r="I12575" s="61"/>
      <c r="K12575" s="62"/>
      <c r="L12575" s="62"/>
      <c r="P12575" s="61"/>
    </row>
    <row r="12576" spans="6:16">
      <c r="F12576" s="63"/>
      <c r="G12576" s="62"/>
      <c r="I12576" s="61"/>
      <c r="K12576" s="62"/>
      <c r="L12576" s="62"/>
      <c r="P12576" s="61"/>
    </row>
    <row r="12577" spans="6:16">
      <c r="F12577" s="63"/>
      <c r="G12577" s="62"/>
      <c r="I12577" s="61"/>
      <c r="K12577" s="62"/>
      <c r="L12577" s="62"/>
      <c r="P12577" s="61"/>
    </row>
    <row r="12578" spans="6:16">
      <c r="F12578" s="63"/>
      <c r="G12578" s="62"/>
      <c r="I12578" s="61"/>
      <c r="K12578" s="62"/>
      <c r="L12578" s="62"/>
      <c r="P12578" s="61"/>
    </row>
    <row r="12579" spans="6:16">
      <c r="F12579" s="63"/>
      <c r="G12579" s="62"/>
      <c r="I12579" s="61"/>
      <c r="K12579" s="62"/>
      <c r="L12579" s="62"/>
      <c r="P12579" s="61"/>
    </row>
    <row r="12580" spans="6:16">
      <c r="F12580" s="63"/>
      <c r="G12580" s="62"/>
      <c r="I12580" s="61"/>
      <c r="K12580" s="62"/>
      <c r="L12580" s="62"/>
      <c r="P12580" s="61"/>
    </row>
    <row r="12581" spans="6:16">
      <c r="F12581" s="63"/>
      <c r="G12581" s="62"/>
      <c r="I12581" s="61"/>
      <c r="K12581" s="62"/>
      <c r="L12581" s="62"/>
      <c r="P12581" s="61"/>
    </row>
    <row r="12582" spans="6:16">
      <c r="F12582" s="63"/>
      <c r="G12582" s="62"/>
      <c r="I12582" s="61"/>
      <c r="K12582" s="62"/>
      <c r="L12582" s="62"/>
      <c r="P12582" s="61"/>
    </row>
    <row r="12583" spans="6:16">
      <c r="F12583" s="63"/>
      <c r="G12583" s="62"/>
      <c r="I12583" s="61"/>
      <c r="K12583" s="62"/>
      <c r="L12583" s="62"/>
      <c r="P12583" s="61"/>
    </row>
    <row r="12584" spans="6:16">
      <c r="F12584" s="63"/>
      <c r="G12584" s="62"/>
      <c r="I12584" s="61"/>
      <c r="K12584" s="62"/>
      <c r="L12584" s="62"/>
      <c r="P12584" s="61"/>
    </row>
    <row r="12585" spans="6:16">
      <c r="F12585" s="63"/>
      <c r="G12585" s="62"/>
      <c r="I12585" s="61"/>
      <c r="K12585" s="62"/>
      <c r="L12585" s="62"/>
      <c r="P12585" s="61"/>
    </row>
    <row r="12586" spans="6:16">
      <c r="F12586" s="63"/>
      <c r="G12586" s="62"/>
      <c r="I12586" s="61"/>
      <c r="K12586" s="62"/>
      <c r="L12586" s="62"/>
      <c r="P12586" s="61"/>
    </row>
    <row r="12587" spans="6:16">
      <c r="F12587" s="63"/>
      <c r="G12587" s="62"/>
      <c r="I12587" s="61"/>
      <c r="K12587" s="62"/>
      <c r="L12587" s="62"/>
      <c r="P12587" s="61"/>
    </row>
    <row r="12588" spans="6:16">
      <c r="F12588" s="63"/>
      <c r="G12588" s="62"/>
      <c r="I12588" s="61"/>
      <c r="K12588" s="62"/>
      <c r="L12588" s="62"/>
      <c r="P12588" s="61"/>
    </row>
    <row r="12589" spans="6:16">
      <c r="F12589" s="63"/>
      <c r="G12589" s="62"/>
      <c r="I12589" s="61"/>
      <c r="K12589" s="62"/>
      <c r="L12589" s="62"/>
      <c r="P12589" s="61"/>
    </row>
    <row r="12590" spans="6:16">
      <c r="F12590" s="63"/>
      <c r="G12590" s="62"/>
      <c r="I12590" s="61"/>
      <c r="K12590" s="62"/>
      <c r="L12590" s="62"/>
      <c r="P12590" s="61"/>
    </row>
    <row r="12591" spans="6:16">
      <c r="F12591" s="63"/>
      <c r="G12591" s="62"/>
      <c r="I12591" s="61"/>
      <c r="K12591" s="62"/>
      <c r="L12591" s="62"/>
      <c r="P12591" s="61"/>
    </row>
    <row r="12592" spans="6:16">
      <c r="F12592" s="63"/>
      <c r="G12592" s="62"/>
      <c r="I12592" s="61"/>
      <c r="K12592" s="62"/>
      <c r="L12592" s="62"/>
      <c r="P12592" s="61"/>
    </row>
    <row r="12593" spans="6:16">
      <c r="F12593" s="63"/>
      <c r="G12593" s="62"/>
      <c r="I12593" s="61"/>
      <c r="K12593" s="62"/>
      <c r="L12593" s="62"/>
      <c r="P12593" s="61"/>
    </row>
    <row r="12594" spans="6:16">
      <c r="F12594" s="63"/>
      <c r="G12594" s="62"/>
      <c r="I12594" s="61"/>
      <c r="K12594" s="62"/>
      <c r="L12594" s="62"/>
      <c r="P12594" s="61"/>
    </row>
    <row r="12595" spans="6:16">
      <c r="F12595" s="63"/>
      <c r="G12595" s="62"/>
      <c r="I12595" s="61"/>
      <c r="K12595" s="62"/>
      <c r="L12595" s="62"/>
      <c r="P12595" s="61"/>
    </row>
    <row r="12596" spans="6:16">
      <c r="F12596" s="63"/>
      <c r="G12596" s="62"/>
      <c r="I12596" s="61"/>
      <c r="K12596" s="62"/>
      <c r="L12596" s="62"/>
      <c r="P12596" s="61"/>
    </row>
    <row r="12597" spans="6:16">
      <c r="F12597" s="63"/>
      <c r="G12597" s="62"/>
      <c r="I12597" s="61"/>
      <c r="K12597" s="62"/>
      <c r="L12597" s="62"/>
      <c r="P12597" s="61"/>
    </row>
    <row r="12598" spans="6:16">
      <c r="F12598" s="63"/>
      <c r="G12598" s="62"/>
      <c r="I12598" s="61"/>
      <c r="K12598" s="62"/>
      <c r="L12598" s="62"/>
      <c r="P12598" s="61"/>
    </row>
    <row r="12599" spans="6:16">
      <c r="F12599" s="63"/>
      <c r="G12599" s="62"/>
      <c r="I12599" s="61"/>
      <c r="K12599" s="62"/>
      <c r="L12599" s="62"/>
      <c r="P12599" s="61"/>
    </row>
    <row r="12600" spans="6:16">
      <c r="F12600" s="63"/>
      <c r="G12600" s="62"/>
      <c r="I12600" s="61"/>
      <c r="K12600" s="62"/>
      <c r="L12600" s="62"/>
      <c r="P12600" s="61"/>
    </row>
    <row r="12601" spans="6:16">
      <c r="F12601" s="63"/>
      <c r="G12601" s="62"/>
      <c r="I12601" s="61"/>
      <c r="K12601" s="62"/>
      <c r="L12601" s="62"/>
      <c r="P12601" s="61"/>
    </row>
    <row r="12602" spans="6:16">
      <c r="F12602" s="63"/>
      <c r="G12602" s="62"/>
      <c r="I12602" s="61"/>
      <c r="K12602" s="62"/>
      <c r="L12602" s="62"/>
      <c r="P12602" s="61"/>
    </row>
    <row r="12603" spans="6:16">
      <c r="F12603" s="63"/>
      <c r="G12603" s="62"/>
      <c r="I12603" s="61"/>
      <c r="K12603" s="62"/>
      <c r="L12603" s="62"/>
      <c r="P12603" s="61"/>
    </row>
    <row r="12604" spans="6:16">
      <c r="F12604" s="63"/>
      <c r="G12604" s="62"/>
      <c r="I12604" s="61"/>
      <c r="K12604" s="62"/>
      <c r="L12604" s="62"/>
      <c r="P12604" s="61"/>
    </row>
    <row r="12605" spans="6:16">
      <c r="F12605" s="63"/>
      <c r="G12605" s="62"/>
      <c r="I12605" s="61"/>
      <c r="K12605" s="62"/>
      <c r="L12605" s="62"/>
      <c r="P12605" s="61"/>
    </row>
    <row r="12606" spans="6:16">
      <c r="F12606" s="63"/>
      <c r="G12606" s="62"/>
      <c r="I12606" s="61"/>
      <c r="K12606" s="62"/>
      <c r="L12606" s="62"/>
      <c r="P12606" s="61"/>
    </row>
    <row r="12607" spans="6:16">
      <c r="F12607" s="63"/>
      <c r="G12607" s="62"/>
      <c r="I12607" s="61"/>
      <c r="K12607" s="62"/>
      <c r="L12607" s="62"/>
      <c r="P12607" s="61"/>
    </row>
    <row r="12608" spans="6:16">
      <c r="F12608" s="63"/>
      <c r="G12608" s="62"/>
      <c r="I12608" s="61"/>
      <c r="K12608" s="62"/>
      <c r="L12608" s="62"/>
      <c r="P12608" s="61"/>
    </row>
    <row r="12609" spans="6:16">
      <c r="F12609" s="63"/>
      <c r="G12609" s="62"/>
      <c r="I12609" s="61"/>
      <c r="K12609" s="62"/>
      <c r="L12609" s="62"/>
      <c r="P12609" s="61"/>
    </row>
    <row r="12610" spans="6:16">
      <c r="F12610" s="63"/>
      <c r="G12610" s="62"/>
      <c r="I12610" s="61"/>
      <c r="K12610" s="62"/>
      <c r="L12610" s="62"/>
      <c r="P12610" s="61"/>
    </row>
    <row r="12611" spans="6:16">
      <c r="F12611" s="63"/>
      <c r="G12611" s="62"/>
      <c r="I12611" s="61"/>
      <c r="K12611" s="62"/>
      <c r="L12611" s="62"/>
      <c r="P12611" s="61"/>
    </row>
    <row r="12612" spans="6:16">
      <c r="F12612" s="63"/>
      <c r="G12612" s="62"/>
      <c r="I12612" s="61"/>
      <c r="K12612" s="62"/>
      <c r="L12612" s="62"/>
      <c r="P12612" s="61"/>
    </row>
    <row r="12613" spans="6:16">
      <c r="F12613" s="63"/>
      <c r="G12613" s="62"/>
      <c r="I12613" s="61"/>
      <c r="K12613" s="62"/>
      <c r="L12613" s="62"/>
      <c r="P12613" s="61"/>
    </row>
    <row r="12614" spans="6:16">
      <c r="F12614" s="63"/>
      <c r="G12614" s="62"/>
      <c r="I12614" s="61"/>
      <c r="K12614" s="62"/>
      <c r="L12614" s="62"/>
      <c r="P12614" s="61"/>
    </row>
    <row r="12615" spans="6:16">
      <c r="F12615" s="63"/>
      <c r="G12615" s="62"/>
      <c r="I12615" s="61"/>
      <c r="K12615" s="62"/>
      <c r="L12615" s="62"/>
      <c r="P12615" s="61"/>
    </row>
    <row r="12616" spans="6:16">
      <c r="F12616" s="63"/>
      <c r="G12616" s="62"/>
      <c r="I12616" s="61"/>
      <c r="K12616" s="62"/>
      <c r="L12616" s="62"/>
      <c r="P12616" s="61"/>
    </row>
    <row r="12617" spans="6:16">
      <c r="F12617" s="63"/>
      <c r="G12617" s="62"/>
      <c r="I12617" s="61"/>
      <c r="K12617" s="62"/>
      <c r="L12617" s="62"/>
      <c r="P12617" s="61"/>
    </row>
    <row r="12618" spans="6:16">
      <c r="F12618" s="63"/>
      <c r="G12618" s="62"/>
      <c r="I12618" s="61"/>
      <c r="K12618" s="62"/>
      <c r="L12618" s="62"/>
      <c r="P12618" s="61"/>
    </row>
    <row r="12619" spans="6:16">
      <c r="F12619" s="63"/>
      <c r="G12619" s="62"/>
      <c r="I12619" s="61"/>
      <c r="K12619" s="62"/>
      <c r="L12619" s="62"/>
      <c r="P12619" s="61"/>
    </row>
    <row r="12620" spans="6:16">
      <c r="F12620" s="63"/>
      <c r="G12620" s="62"/>
      <c r="I12620" s="61"/>
      <c r="K12620" s="62"/>
      <c r="L12620" s="62"/>
      <c r="P12620" s="61"/>
    </row>
    <row r="12621" spans="6:16">
      <c r="F12621" s="63"/>
      <c r="G12621" s="62"/>
      <c r="I12621" s="61"/>
      <c r="K12621" s="62"/>
      <c r="L12621" s="62"/>
      <c r="P12621" s="61"/>
    </row>
    <row r="12622" spans="6:16">
      <c r="F12622" s="63"/>
      <c r="G12622" s="62"/>
      <c r="I12622" s="61"/>
      <c r="K12622" s="62"/>
      <c r="L12622" s="62"/>
      <c r="P12622" s="61"/>
    </row>
    <row r="12623" spans="6:16">
      <c r="F12623" s="63"/>
      <c r="G12623" s="62"/>
      <c r="I12623" s="61"/>
      <c r="K12623" s="62"/>
      <c r="L12623" s="62"/>
      <c r="P12623" s="61"/>
    </row>
    <row r="12624" spans="6:16">
      <c r="F12624" s="63"/>
      <c r="G12624" s="62"/>
      <c r="I12624" s="61"/>
      <c r="K12624" s="62"/>
      <c r="L12624" s="62"/>
      <c r="P12624" s="61"/>
    </row>
    <row r="12625" spans="6:16">
      <c r="F12625" s="63"/>
      <c r="G12625" s="62"/>
      <c r="I12625" s="61"/>
      <c r="K12625" s="62"/>
      <c r="L12625" s="62"/>
      <c r="P12625" s="61"/>
    </row>
    <row r="12626" spans="6:16">
      <c r="F12626" s="63"/>
      <c r="G12626" s="62"/>
      <c r="I12626" s="61"/>
      <c r="K12626" s="62"/>
      <c r="L12626" s="62"/>
      <c r="P12626" s="61"/>
    </row>
    <row r="12627" spans="6:16">
      <c r="F12627" s="63"/>
      <c r="G12627" s="62"/>
      <c r="I12627" s="61"/>
      <c r="K12627" s="62"/>
      <c r="L12627" s="62"/>
      <c r="P12627" s="61"/>
    </row>
    <row r="12628" spans="6:16">
      <c r="F12628" s="63"/>
      <c r="G12628" s="62"/>
      <c r="I12628" s="61"/>
      <c r="K12628" s="62"/>
      <c r="L12628" s="62"/>
      <c r="P12628" s="61"/>
    </row>
    <row r="12629" spans="6:16">
      <c r="F12629" s="63"/>
      <c r="G12629" s="62"/>
      <c r="I12629" s="61"/>
      <c r="K12629" s="62"/>
      <c r="L12629" s="62"/>
      <c r="P12629" s="61"/>
    </row>
    <row r="12630" spans="6:16">
      <c r="F12630" s="63"/>
      <c r="G12630" s="62"/>
      <c r="I12630" s="61"/>
      <c r="K12630" s="62"/>
      <c r="L12630" s="62"/>
      <c r="P12630" s="61"/>
    </row>
    <row r="12631" spans="6:16">
      <c r="F12631" s="63"/>
      <c r="G12631" s="62"/>
      <c r="I12631" s="61"/>
      <c r="K12631" s="62"/>
      <c r="L12631" s="62"/>
      <c r="P12631" s="61"/>
    </row>
    <row r="12632" spans="6:16">
      <c r="F12632" s="63"/>
      <c r="G12632" s="62"/>
      <c r="I12632" s="61"/>
      <c r="K12632" s="62"/>
      <c r="L12632" s="62"/>
      <c r="P12632" s="61"/>
    </row>
    <row r="12633" spans="6:16">
      <c r="F12633" s="63"/>
      <c r="G12633" s="62"/>
      <c r="I12633" s="61"/>
      <c r="K12633" s="62"/>
      <c r="L12633" s="62"/>
      <c r="P12633" s="61"/>
    </row>
    <row r="12634" spans="6:16">
      <c r="F12634" s="63"/>
      <c r="G12634" s="62"/>
      <c r="I12634" s="61"/>
      <c r="K12634" s="62"/>
      <c r="L12634" s="62"/>
      <c r="P12634" s="61"/>
    </row>
    <row r="12635" spans="6:16">
      <c r="F12635" s="63"/>
      <c r="G12635" s="62"/>
      <c r="I12635" s="61"/>
      <c r="K12635" s="62"/>
      <c r="L12635" s="62"/>
      <c r="P12635" s="61"/>
    </row>
    <row r="12636" spans="6:16">
      <c r="F12636" s="63"/>
      <c r="G12636" s="62"/>
      <c r="I12636" s="61"/>
      <c r="K12636" s="62"/>
      <c r="L12636" s="62"/>
      <c r="P12636" s="61"/>
    </row>
    <row r="12637" spans="6:16">
      <c r="F12637" s="63"/>
      <c r="G12637" s="62"/>
      <c r="I12637" s="61"/>
      <c r="K12637" s="62"/>
      <c r="L12637" s="62"/>
      <c r="P12637" s="61"/>
    </row>
    <row r="12638" spans="6:16">
      <c r="F12638" s="63"/>
      <c r="G12638" s="62"/>
      <c r="I12638" s="61"/>
      <c r="K12638" s="62"/>
      <c r="L12638" s="62"/>
      <c r="P12638" s="61"/>
    </row>
    <row r="12639" spans="6:16">
      <c r="F12639" s="63"/>
      <c r="G12639" s="62"/>
      <c r="I12639" s="61"/>
      <c r="K12639" s="62"/>
      <c r="L12639" s="62"/>
      <c r="P12639" s="61"/>
    </row>
    <row r="12640" spans="6:16">
      <c r="F12640" s="63"/>
      <c r="G12640" s="62"/>
      <c r="I12640" s="61"/>
      <c r="K12640" s="62"/>
      <c r="L12640" s="62"/>
      <c r="P12640" s="61"/>
    </row>
    <row r="12641" spans="6:16">
      <c r="F12641" s="63"/>
      <c r="G12641" s="62"/>
      <c r="I12641" s="61"/>
      <c r="K12641" s="62"/>
      <c r="L12641" s="62"/>
      <c r="P12641" s="61"/>
    </row>
    <row r="12642" spans="6:16">
      <c r="F12642" s="63"/>
      <c r="G12642" s="62"/>
      <c r="I12642" s="61"/>
      <c r="K12642" s="62"/>
      <c r="L12642" s="62"/>
      <c r="P12642" s="61"/>
    </row>
    <row r="12643" spans="6:16">
      <c r="F12643" s="63"/>
      <c r="G12643" s="62"/>
      <c r="I12643" s="61"/>
      <c r="K12643" s="62"/>
      <c r="L12643" s="62"/>
      <c r="P12643" s="61"/>
    </row>
    <row r="12644" spans="6:16">
      <c r="F12644" s="63"/>
      <c r="G12644" s="62"/>
      <c r="I12644" s="61"/>
      <c r="K12644" s="62"/>
      <c r="L12644" s="62"/>
      <c r="P12644" s="61"/>
    </row>
    <row r="12645" spans="6:16">
      <c r="F12645" s="63"/>
      <c r="G12645" s="62"/>
      <c r="I12645" s="61"/>
      <c r="K12645" s="62"/>
      <c r="L12645" s="62"/>
      <c r="P12645" s="61"/>
    </row>
    <row r="12646" spans="6:16">
      <c r="F12646" s="63"/>
      <c r="G12646" s="62"/>
      <c r="I12646" s="61"/>
      <c r="K12646" s="62"/>
      <c r="L12646" s="62"/>
      <c r="P12646" s="61"/>
    </row>
    <row r="12647" spans="6:16">
      <c r="F12647" s="63"/>
      <c r="G12647" s="62"/>
      <c r="I12647" s="61"/>
      <c r="K12647" s="62"/>
      <c r="L12647" s="62"/>
      <c r="P12647" s="61"/>
    </row>
    <row r="12648" spans="6:16">
      <c r="F12648" s="63"/>
      <c r="G12648" s="62"/>
      <c r="I12648" s="61"/>
      <c r="K12648" s="62"/>
      <c r="L12648" s="62"/>
      <c r="P12648" s="61"/>
    </row>
    <row r="12649" spans="6:16">
      <c r="F12649" s="63"/>
      <c r="G12649" s="62"/>
      <c r="I12649" s="61"/>
      <c r="K12649" s="62"/>
      <c r="L12649" s="62"/>
      <c r="P12649" s="61"/>
    </row>
    <row r="12650" spans="6:16">
      <c r="F12650" s="63"/>
      <c r="G12650" s="62"/>
      <c r="I12650" s="61"/>
      <c r="K12650" s="62"/>
      <c r="L12650" s="62"/>
      <c r="P12650" s="61"/>
    </row>
    <row r="12651" spans="6:16">
      <c r="F12651" s="63"/>
      <c r="G12651" s="62"/>
      <c r="I12651" s="61"/>
      <c r="K12651" s="62"/>
      <c r="L12651" s="62"/>
      <c r="P12651" s="61"/>
    </row>
    <row r="12652" spans="6:16">
      <c r="F12652" s="63"/>
      <c r="G12652" s="62"/>
      <c r="I12652" s="61"/>
      <c r="K12652" s="62"/>
      <c r="L12652" s="62"/>
      <c r="P12652" s="61"/>
    </row>
    <row r="12653" spans="6:16">
      <c r="F12653" s="63"/>
      <c r="G12653" s="62"/>
      <c r="I12653" s="61"/>
      <c r="K12653" s="62"/>
      <c r="L12653" s="62"/>
      <c r="P12653" s="61"/>
    </row>
    <row r="12654" spans="6:16">
      <c r="F12654" s="63"/>
      <c r="G12654" s="62"/>
      <c r="I12654" s="61"/>
      <c r="K12654" s="62"/>
      <c r="L12654" s="62"/>
      <c r="P12654" s="61"/>
    </row>
    <row r="12655" spans="6:16">
      <c r="F12655" s="63"/>
      <c r="G12655" s="62"/>
      <c r="I12655" s="61"/>
      <c r="K12655" s="62"/>
      <c r="L12655" s="62"/>
      <c r="P12655" s="61"/>
    </row>
    <row r="12656" spans="6:16">
      <c r="F12656" s="63"/>
      <c r="G12656" s="62"/>
      <c r="I12656" s="61"/>
      <c r="K12656" s="62"/>
      <c r="L12656" s="62"/>
      <c r="P12656" s="61"/>
    </row>
    <row r="12657" spans="6:16">
      <c r="F12657" s="63"/>
      <c r="G12657" s="62"/>
      <c r="I12657" s="61"/>
      <c r="K12657" s="62"/>
      <c r="L12657" s="62"/>
      <c r="P12657" s="61"/>
    </row>
    <row r="12658" spans="6:16">
      <c r="F12658" s="63"/>
      <c r="G12658" s="62"/>
      <c r="I12658" s="61"/>
      <c r="K12658" s="62"/>
      <c r="L12658" s="62"/>
      <c r="P12658" s="61"/>
    </row>
    <row r="12659" spans="6:16">
      <c r="F12659" s="63"/>
      <c r="G12659" s="62"/>
      <c r="I12659" s="61"/>
      <c r="K12659" s="62"/>
      <c r="L12659" s="62"/>
      <c r="P12659" s="61"/>
    </row>
    <row r="12660" spans="6:16">
      <c r="F12660" s="63"/>
      <c r="G12660" s="62"/>
      <c r="I12660" s="61"/>
      <c r="K12660" s="62"/>
      <c r="L12660" s="62"/>
      <c r="P12660" s="61"/>
    </row>
    <row r="12661" spans="6:16">
      <c r="F12661" s="63"/>
      <c r="G12661" s="62"/>
      <c r="I12661" s="61"/>
      <c r="K12661" s="62"/>
      <c r="L12661" s="62"/>
      <c r="P12661" s="61"/>
    </row>
    <row r="12662" spans="6:16">
      <c r="F12662" s="63"/>
      <c r="G12662" s="62"/>
      <c r="I12662" s="61"/>
      <c r="K12662" s="62"/>
      <c r="L12662" s="62"/>
      <c r="P12662" s="61"/>
    </row>
    <row r="12663" spans="6:16">
      <c r="F12663" s="63"/>
      <c r="G12663" s="62"/>
      <c r="I12663" s="61"/>
      <c r="K12663" s="62"/>
      <c r="L12663" s="62"/>
      <c r="P12663" s="61"/>
    </row>
    <row r="12664" spans="6:16">
      <c r="F12664" s="63"/>
      <c r="G12664" s="62"/>
      <c r="I12664" s="61"/>
      <c r="K12664" s="62"/>
      <c r="L12664" s="62"/>
      <c r="P12664" s="61"/>
    </row>
    <row r="12665" spans="6:16">
      <c r="F12665" s="63"/>
      <c r="G12665" s="62"/>
      <c r="I12665" s="61"/>
      <c r="K12665" s="62"/>
      <c r="L12665" s="62"/>
      <c r="P12665" s="61"/>
    </row>
    <row r="12666" spans="6:16">
      <c r="F12666" s="63"/>
      <c r="G12666" s="62"/>
      <c r="I12666" s="61"/>
      <c r="K12666" s="62"/>
      <c r="L12666" s="62"/>
      <c r="P12666" s="61"/>
    </row>
    <row r="12667" spans="6:16">
      <c r="F12667" s="63"/>
      <c r="G12667" s="62"/>
      <c r="I12667" s="61"/>
      <c r="K12667" s="62"/>
      <c r="L12667" s="62"/>
      <c r="P12667" s="61"/>
    </row>
    <row r="12668" spans="6:16">
      <c r="F12668" s="63"/>
      <c r="G12668" s="62"/>
      <c r="I12668" s="61"/>
      <c r="K12668" s="62"/>
      <c r="L12668" s="62"/>
      <c r="P12668" s="61"/>
    </row>
    <row r="12669" spans="6:16">
      <c r="F12669" s="63"/>
      <c r="G12669" s="62"/>
      <c r="I12669" s="61"/>
      <c r="K12669" s="62"/>
      <c r="L12669" s="62"/>
      <c r="P12669" s="61"/>
    </row>
    <row r="12670" spans="6:16">
      <c r="F12670" s="63"/>
      <c r="G12670" s="62"/>
      <c r="I12670" s="61"/>
      <c r="K12670" s="62"/>
      <c r="L12670" s="62"/>
      <c r="P12670" s="61"/>
    </row>
    <row r="12671" spans="6:16">
      <c r="F12671" s="63"/>
      <c r="G12671" s="62"/>
      <c r="I12671" s="61"/>
      <c r="K12671" s="62"/>
      <c r="L12671" s="62"/>
      <c r="P12671" s="61"/>
    </row>
    <row r="12672" spans="6:16">
      <c r="F12672" s="63"/>
      <c r="G12672" s="62"/>
      <c r="I12672" s="61"/>
      <c r="K12672" s="62"/>
      <c r="L12672" s="62"/>
      <c r="P12672" s="61"/>
    </row>
    <row r="12673" spans="6:16">
      <c r="F12673" s="63"/>
      <c r="G12673" s="62"/>
      <c r="I12673" s="61"/>
      <c r="K12673" s="62"/>
      <c r="L12673" s="62"/>
      <c r="P12673" s="61"/>
    </row>
    <row r="12674" spans="6:16">
      <c r="F12674" s="63"/>
      <c r="G12674" s="62"/>
      <c r="I12674" s="61"/>
      <c r="K12674" s="62"/>
      <c r="L12674" s="62"/>
      <c r="P12674" s="61"/>
    </row>
    <row r="12675" spans="6:16">
      <c r="F12675" s="63"/>
      <c r="G12675" s="62"/>
      <c r="I12675" s="61"/>
      <c r="K12675" s="62"/>
      <c r="L12675" s="62"/>
      <c r="P12675" s="61"/>
    </row>
    <row r="12676" spans="6:16">
      <c r="F12676" s="63"/>
      <c r="G12676" s="62"/>
      <c r="I12676" s="61"/>
      <c r="K12676" s="62"/>
      <c r="L12676" s="62"/>
      <c r="P12676" s="61"/>
    </row>
    <row r="12677" spans="6:16">
      <c r="F12677" s="63"/>
      <c r="G12677" s="62"/>
      <c r="I12677" s="61"/>
      <c r="K12677" s="62"/>
      <c r="L12677" s="62"/>
      <c r="P12677" s="61"/>
    </row>
    <row r="12678" spans="6:16">
      <c r="F12678" s="63"/>
      <c r="G12678" s="62"/>
      <c r="I12678" s="61"/>
      <c r="K12678" s="62"/>
      <c r="L12678" s="62"/>
      <c r="P12678" s="61"/>
    </row>
    <row r="12679" spans="6:16">
      <c r="F12679" s="63"/>
      <c r="G12679" s="62"/>
      <c r="I12679" s="61"/>
      <c r="K12679" s="62"/>
      <c r="L12679" s="62"/>
      <c r="P12679" s="61"/>
    </row>
    <row r="12680" spans="6:16">
      <c r="F12680" s="63"/>
      <c r="G12680" s="62"/>
      <c r="I12680" s="61"/>
      <c r="K12680" s="62"/>
      <c r="L12680" s="62"/>
      <c r="P12680" s="61"/>
    </row>
    <row r="12681" spans="6:16">
      <c r="F12681" s="63"/>
      <c r="G12681" s="62"/>
      <c r="I12681" s="61"/>
      <c r="K12681" s="62"/>
      <c r="L12681" s="62"/>
      <c r="P12681" s="61"/>
    </row>
    <row r="12682" spans="6:16">
      <c r="F12682" s="63"/>
      <c r="G12682" s="62"/>
      <c r="I12682" s="61"/>
      <c r="K12682" s="62"/>
      <c r="L12682" s="62"/>
      <c r="P12682" s="61"/>
    </row>
    <row r="12683" spans="6:16">
      <c r="F12683" s="63"/>
      <c r="G12683" s="62"/>
      <c r="I12683" s="61"/>
      <c r="K12683" s="62"/>
      <c r="L12683" s="62"/>
      <c r="P12683" s="61"/>
    </row>
    <row r="12684" spans="6:16">
      <c r="F12684" s="63"/>
      <c r="G12684" s="62"/>
      <c r="I12684" s="61"/>
      <c r="K12684" s="62"/>
      <c r="L12684" s="62"/>
      <c r="P12684" s="61"/>
    </row>
    <row r="12685" spans="6:16">
      <c r="F12685" s="63"/>
      <c r="G12685" s="62"/>
      <c r="I12685" s="61"/>
      <c r="K12685" s="62"/>
      <c r="L12685" s="62"/>
      <c r="P12685" s="61"/>
    </row>
    <row r="12686" spans="6:16">
      <c r="F12686" s="63"/>
      <c r="G12686" s="62"/>
      <c r="I12686" s="61"/>
      <c r="K12686" s="62"/>
      <c r="L12686" s="62"/>
      <c r="P12686" s="61"/>
    </row>
    <row r="12687" spans="6:16">
      <c r="F12687" s="63"/>
      <c r="G12687" s="62"/>
      <c r="I12687" s="61"/>
      <c r="K12687" s="62"/>
      <c r="L12687" s="62"/>
      <c r="P12687" s="61"/>
    </row>
    <row r="12688" spans="6:16">
      <c r="F12688" s="63"/>
      <c r="G12688" s="62"/>
      <c r="I12688" s="61"/>
      <c r="K12688" s="62"/>
      <c r="L12688" s="62"/>
      <c r="P12688" s="61"/>
    </row>
    <row r="12689" spans="6:16">
      <c r="F12689" s="63"/>
      <c r="G12689" s="62"/>
      <c r="I12689" s="61"/>
      <c r="K12689" s="62"/>
      <c r="L12689" s="62"/>
      <c r="P12689" s="61"/>
    </row>
    <row r="12690" spans="6:16">
      <c r="F12690" s="63"/>
      <c r="G12690" s="62"/>
      <c r="I12690" s="61"/>
      <c r="K12690" s="62"/>
      <c r="L12690" s="62"/>
      <c r="P12690" s="61"/>
    </row>
    <row r="12691" spans="6:16">
      <c r="F12691" s="63"/>
      <c r="G12691" s="62"/>
      <c r="I12691" s="61"/>
      <c r="K12691" s="62"/>
      <c r="L12691" s="62"/>
      <c r="P12691" s="61"/>
    </row>
    <row r="12692" spans="6:16">
      <c r="F12692" s="63"/>
      <c r="G12692" s="62"/>
      <c r="I12692" s="61"/>
      <c r="K12692" s="62"/>
      <c r="L12692" s="62"/>
      <c r="P12692" s="61"/>
    </row>
    <row r="12693" spans="6:16">
      <c r="F12693" s="63"/>
      <c r="G12693" s="62"/>
      <c r="I12693" s="61"/>
      <c r="K12693" s="62"/>
      <c r="L12693" s="62"/>
      <c r="P12693" s="61"/>
    </row>
    <row r="12694" spans="6:16">
      <c r="F12694" s="63"/>
      <c r="G12694" s="62"/>
      <c r="I12694" s="61"/>
      <c r="K12694" s="62"/>
      <c r="L12694" s="62"/>
      <c r="P12694" s="61"/>
    </row>
    <row r="12695" spans="6:16">
      <c r="F12695" s="63"/>
      <c r="G12695" s="62"/>
      <c r="I12695" s="61"/>
      <c r="K12695" s="62"/>
      <c r="L12695" s="62"/>
      <c r="P12695" s="61"/>
    </row>
    <row r="12696" spans="6:16">
      <c r="F12696" s="63"/>
      <c r="G12696" s="62"/>
      <c r="I12696" s="61"/>
      <c r="K12696" s="62"/>
      <c r="L12696" s="62"/>
      <c r="P12696" s="61"/>
    </row>
    <row r="12697" spans="6:16">
      <c r="F12697" s="63"/>
      <c r="G12697" s="62"/>
      <c r="I12697" s="61"/>
      <c r="K12697" s="62"/>
      <c r="L12697" s="62"/>
      <c r="P12697" s="61"/>
    </row>
    <row r="12698" spans="6:16">
      <c r="F12698" s="63"/>
      <c r="G12698" s="62"/>
      <c r="I12698" s="61"/>
      <c r="K12698" s="62"/>
      <c r="L12698" s="62"/>
      <c r="P12698" s="61"/>
    </row>
    <row r="12699" spans="6:16">
      <c r="F12699" s="63"/>
      <c r="G12699" s="62"/>
      <c r="I12699" s="61"/>
      <c r="K12699" s="62"/>
      <c r="L12699" s="62"/>
      <c r="P12699" s="61"/>
    </row>
    <row r="12700" spans="6:16">
      <c r="F12700" s="63"/>
      <c r="G12700" s="62"/>
      <c r="I12700" s="61"/>
      <c r="K12700" s="62"/>
      <c r="L12700" s="62"/>
      <c r="P12700" s="61"/>
    </row>
    <row r="12701" spans="6:16">
      <c r="F12701" s="63"/>
      <c r="G12701" s="62"/>
      <c r="I12701" s="61"/>
      <c r="K12701" s="62"/>
      <c r="L12701" s="62"/>
      <c r="P12701" s="61"/>
    </row>
    <row r="12702" spans="6:16">
      <c r="F12702" s="63"/>
      <c r="G12702" s="62"/>
      <c r="I12702" s="61"/>
      <c r="K12702" s="62"/>
      <c r="L12702" s="62"/>
      <c r="P12702" s="61"/>
    </row>
    <row r="12703" spans="6:16">
      <c r="F12703" s="63"/>
      <c r="G12703" s="62"/>
      <c r="I12703" s="61"/>
      <c r="K12703" s="62"/>
      <c r="L12703" s="62"/>
      <c r="P12703" s="61"/>
    </row>
    <row r="12704" spans="6:16">
      <c r="F12704" s="63"/>
      <c r="G12704" s="62"/>
      <c r="I12704" s="61"/>
      <c r="K12704" s="62"/>
      <c r="L12704" s="62"/>
      <c r="P12704" s="61"/>
    </row>
    <row r="12705" spans="6:16">
      <c r="F12705" s="63"/>
      <c r="G12705" s="62"/>
      <c r="I12705" s="61"/>
      <c r="K12705" s="62"/>
      <c r="L12705" s="62"/>
      <c r="P12705" s="61"/>
    </row>
    <row r="12706" spans="6:16">
      <c r="F12706" s="63"/>
      <c r="G12706" s="62"/>
      <c r="I12706" s="61"/>
      <c r="K12706" s="62"/>
      <c r="L12706" s="62"/>
      <c r="P12706" s="61"/>
    </row>
    <row r="12707" spans="6:16">
      <c r="F12707" s="63"/>
      <c r="G12707" s="62"/>
      <c r="I12707" s="61"/>
      <c r="K12707" s="62"/>
      <c r="L12707" s="62"/>
      <c r="P12707" s="61"/>
    </row>
    <row r="12708" spans="6:16">
      <c r="F12708" s="63"/>
      <c r="G12708" s="62"/>
      <c r="I12708" s="61"/>
      <c r="K12708" s="62"/>
      <c r="L12708" s="62"/>
      <c r="P12708" s="61"/>
    </row>
    <row r="12709" spans="6:16">
      <c r="F12709" s="63"/>
      <c r="G12709" s="62"/>
      <c r="I12709" s="61"/>
      <c r="K12709" s="62"/>
      <c r="L12709" s="62"/>
      <c r="P12709" s="61"/>
    </row>
    <row r="12710" spans="6:16">
      <c r="F12710" s="63"/>
      <c r="G12710" s="62"/>
      <c r="I12710" s="61"/>
      <c r="K12710" s="62"/>
      <c r="L12710" s="62"/>
      <c r="P12710" s="61"/>
    </row>
    <row r="12711" spans="6:16">
      <c r="F12711" s="63"/>
      <c r="G12711" s="62"/>
      <c r="I12711" s="61"/>
      <c r="K12711" s="62"/>
      <c r="L12711" s="62"/>
      <c r="P12711" s="61"/>
    </row>
    <row r="12712" spans="6:16">
      <c r="F12712" s="63"/>
      <c r="G12712" s="62"/>
      <c r="I12712" s="61"/>
      <c r="K12712" s="62"/>
      <c r="L12712" s="62"/>
      <c r="P12712" s="61"/>
    </row>
    <row r="12713" spans="6:16">
      <c r="F12713" s="63"/>
      <c r="G12713" s="62"/>
      <c r="I12713" s="61"/>
      <c r="K12713" s="62"/>
      <c r="L12713" s="62"/>
      <c r="P12713" s="61"/>
    </row>
    <row r="12714" spans="6:16">
      <c r="F12714" s="63"/>
      <c r="G12714" s="62"/>
      <c r="I12714" s="61"/>
      <c r="K12714" s="62"/>
      <c r="L12714" s="62"/>
      <c r="P12714" s="61"/>
    </row>
    <row r="12715" spans="6:16">
      <c r="F12715" s="63"/>
      <c r="G12715" s="62"/>
      <c r="I12715" s="61"/>
      <c r="K12715" s="62"/>
      <c r="L12715" s="62"/>
      <c r="P12715" s="61"/>
    </row>
    <row r="12716" spans="6:16">
      <c r="F12716" s="63"/>
      <c r="G12716" s="62"/>
      <c r="I12716" s="61"/>
      <c r="K12716" s="62"/>
      <c r="L12716" s="62"/>
      <c r="P12716" s="61"/>
    </row>
    <row r="12717" spans="6:16">
      <c r="F12717" s="63"/>
      <c r="G12717" s="62"/>
      <c r="I12717" s="61"/>
      <c r="K12717" s="62"/>
      <c r="L12717" s="62"/>
      <c r="P12717" s="61"/>
    </row>
    <row r="12718" spans="6:16">
      <c r="F12718" s="63"/>
      <c r="G12718" s="62"/>
      <c r="I12718" s="61"/>
      <c r="K12718" s="62"/>
      <c r="L12718" s="62"/>
      <c r="P12718" s="61"/>
    </row>
    <row r="12719" spans="6:16">
      <c r="F12719" s="63"/>
      <c r="G12719" s="62"/>
      <c r="I12719" s="61"/>
      <c r="K12719" s="62"/>
      <c r="L12719" s="62"/>
      <c r="P12719" s="61"/>
    </row>
    <row r="12720" spans="6:16">
      <c r="F12720" s="63"/>
      <c r="G12720" s="62"/>
      <c r="I12720" s="61"/>
      <c r="K12720" s="62"/>
      <c r="L12720" s="62"/>
      <c r="P12720" s="61"/>
    </row>
    <row r="12721" spans="6:16">
      <c r="F12721" s="63"/>
      <c r="G12721" s="62"/>
      <c r="I12721" s="61"/>
      <c r="K12721" s="62"/>
      <c r="L12721" s="62"/>
      <c r="P12721" s="61"/>
    </row>
    <row r="12722" spans="6:16">
      <c r="F12722" s="63"/>
      <c r="G12722" s="62"/>
      <c r="I12722" s="61"/>
      <c r="K12722" s="62"/>
      <c r="L12722" s="62"/>
      <c r="P12722" s="61"/>
    </row>
    <row r="12723" spans="6:16">
      <c r="F12723" s="63"/>
      <c r="G12723" s="62"/>
      <c r="I12723" s="61"/>
      <c r="K12723" s="62"/>
      <c r="L12723" s="62"/>
      <c r="P12723" s="61"/>
    </row>
    <row r="12724" spans="6:16">
      <c r="F12724" s="63"/>
      <c r="G12724" s="62"/>
      <c r="I12724" s="61"/>
      <c r="K12724" s="62"/>
      <c r="L12724" s="62"/>
      <c r="P12724" s="61"/>
    </row>
    <row r="12725" spans="6:16">
      <c r="F12725" s="63"/>
      <c r="G12725" s="62"/>
      <c r="I12725" s="61"/>
      <c r="K12725" s="62"/>
      <c r="L12725" s="62"/>
      <c r="P12725" s="61"/>
    </row>
    <row r="12726" spans="6:16">
      <c r="F12726" s="63"/>
      <c r="G12726" s="62"/>
      <c r="I12726" s="61"/>
      <c r="K12726" s="62"/>
      <c r="L12726" s="62"/>
      <c r="P12726" s="61"/>
    </row>
    <row r="12727" spans="6:16">
      <c r="F12727" s="63"/>
      <c r="G12727" s="62"/>
      <c r="I12727" s="61"/>
      <c r="K12727" s="62"/>
      <c r="L12727" s="62"/>
      <c r="P12727" s="61"/>
    </row>
    <row r="12728" spans="6:16">
      <c r="F12728" s="63"/>
      <c r="G12728" s="62"/>
      <c r="I12728" s="61"/>
      <c r="K12728" s="62"/>
      <c r="L12728" s="62"/>
      <c r="P12728" s="61"/>
    </row>
    <row r="12729" spans="6:16">
      <c r="F12729" s="63"/>
      <c r="G12729" s="62"/>
      <c r="I12729" s="61"/>
      <c r="K12729" s="62"/>
      <c r="L12729" s="62"/>
      <c r="P12729" s="61"/>
    </row>
    <row r="12730" spans="6:16">
      <c r="F12730" s="63"/>
      <c r="G12730" s="62"/>
      <c r="I12730" s="61"/>
      <c r="K12730" s="62"/>
      <c r="L12730" s="62"/>
      <c r="P12730" s="61"/>
    </row>
    <row r="12731" spans="6:16">
      <c r="F12731" s="63"/>
      <c r="G12731" s="62"/>
      <c r="I12731" s="61"/>
      <c r="K12731" s="62"/>
      <c r="L12731" s="62"/>
      <c r="P12731" s="61"/>
    </row>
    <row r="12732" spans="6:16">
      <c r="F12732" s="63"/>
      <c r="G12732" s="62"/>
      <c r="I12732" s="61"/>
      <c r="K12732" s="62"/>
      <c r="L12732" s="62"/>
      <c r="P12732" s="61"/>
    </row>
    <row r="12733" spans="6:16">
      <c r="F12733" s="63"/>
      <c r="G12733" s="62"/>
      <c r="I12733" s="61"/>
      <c r="K12733" s="62"/>
      <c r="L12733" s="62"/>
      <c r="P12733" s="61"/>
    </row>
    <row r="12734" spans="6:16">
      <c r="F12734" s="63"/>
      <c r="G12734" s="62"/>
      <c r="I12734" s="61"/>
      <c r="K12734" s="62"/>
      <c r="L12734" s="62"/>
      <c r="P12734" s="61"/>
    </row>
    <row r="12735" spans="6:16">
      <c r="F12735" s="63"/>
      <c r="G12735" s="62"/>
      <c r="I12735" s="61"/>
      <c r="K12735" s="62"/>
      <c r="L12735" s="62"/>
      <c r="P12735" s="61"/>
    </row>
    <row r="12736" spans="6:16">
      <c r="F12736" s="63"/>
      <c r="G12736" s="62"/>
      <c r="I12736" s="61"/>
      <c r="K12736" s="62"/>
      <c r="L12736" s="62"/>
      <c r="P12736" s="61"/>
    </row>
    <row r="12737" spans="6:16">
      <c r="F12737" s="63"/>
      <c r="G12737" s="62"/>
      <c r="I12737" s="61"/>
      <c r="K12737" s="62"/>
      <c r="L12737" s="62"/>
      <c r="P12737" s="61"/>
    </row>
    <row r="12738" spans="6:16">
      <c r="F12738" s="63"/>
      <c r="G12738" s="62"/>
      <c r="I12738" s="61"/>
      <c r="K12738" s="62"/>
      <c r="L12738" s="62"/>
      <c r="P12738" s="61"/>
    </row>
    <row r="12739" spans="6:16">
      <c r="F12739" s="63"/>
      <c r="G12739" s="62"/>
      <c r="I12739" s="61"/>
      <c r="K12739" s="62"/>
      <c r="L12739" s="62"/>
      <c r="P12739" s="61"/>
    </row>
    <row r="12740" spans="6:16">
      <c r="F12740" s="63"/>
      <c r="G12740" s="62"/>
      <c r="I12740" s="61"/>
      <c r="K12740" s="62"/>
      <c r="L12740" s="62"/>
      <c r="P12740" s="61"/>
    </row>
    <row r="12741" spans="6:16">
      <c r="F12741" s="63"/>
      <c r="G12741" s="62"/>
      <c r="I12741" s="61"/>
      <c r="K12741" s="62"/>
      <c r="L12741" s="62"/>
      <c r="P12741" s="61"/>
    </row>
    <row r="12742" spans="6:16">
      <c r="F12742" s="63"/>
      <c r="G12742" s="62"/>
      <c r="I12742" s="61"/>
      <c r="K12742" s="62"/>
      <c r="L12742" s="62"/>
      <c r="P12742" s="61"/>
    </row>
    <row r="12743" spans="6:16">
      <c r="F12743" s="63"/>
      <c r="G12743" s="62"/>
      <c r="I12743" s="61"/>
      <c r="K12743" s="62"/>
      <c r="L12743" s="62"/>
      <c r="P12743" s="61"/>
    </row>
    <row r="12744" spans="6:16">
      <c r="F12744" s="63"/>
      <c r="G12744" s="62"/>
      <c r="I12744" s="61"/>
      <c r="K12744" s="62"/>
      <c r="L12744" s="62"/>
      <c r="P12744" s="61"/>
    </row>
    <row r="12745" spans="6:16">
      <c r="F12745" s="63"/>
      <c r="G12745" s="62"/>
      <c r="I12745" s="61"/>
      <c r="K12745" s="62"/>
      <c r="L12745" s="62"/>
      <c r="P12745" s="61"/>
    </row>
    <row r="12746" spans="6:16">
      <c r="F12746" s="63"/>
      <c r="G12746" s="62"/>
      <c r="I12746" s="61"/>
      <c r="K12746" s="62"/>
      <c r="L12746" s="62"/>
      <c r="P12746" s="61"/>
    </row>
    <row r="12747" spans="6:16">
      <c r="F12747" s="63"/>
      <c r="G12747" s="62"/>
      <c r="I12747" s="61"/>
      <c r="K12747" s="62"/>
      <c r="L12747" s="62"/>
      <c r="P12747" s="61"/>
    </row>
    <row r="12748" spans="6:16">
      <c r="F12748" s="63"/>
      <c r="G12748" s="62"/>
      <c r="I12748" s="61"/>
      <c r="K12748" s="62"/>
      <c r="L12748" s="62"/>
      <c r="P12748" s="61"/>
    </row>
    <row r="12749" spans="6:16">
      <c r="F12749" s="63"/>
      <c r="G12749" s="62"/>
      <c r="I12749" s="61"/>
      <c r="K12749" s="62"/>
      <c r="L12749" s="62"/>
      <c r="P12749" s="61"/>
    </row>
    <row r="12750" spans="6:16">
      <c r="F12750" s="63"/>
      <c r="G12750" s="62"/>
      <c r="I12750" s="61"/>
      <c r="K12750" s="62"/>
      <c r="L12750" s="62"/>
      <c r="P12750" s="61"/>
    </row>
    <row r="12751" spans="6:16">
      <c r="F12751" s="63"/>
      <c r="G12751" s="62"/>
      <c r="I12751" s="61"/>
      <c r="K12751" s="62"/>
      <c r="L12751" s="62"/>
      <c r="P12751" s="61"/>
    </row>
    <row r="12752" spans="6:16">
      <c r="F12752" s="63"/>
      <c r="G12752" s="62"/>
      <c r="I12752" s="61"/>
      <c r="K12752" s="62"/>
      <c r="L12752" s="62"/>
      <c r="P12752" s="61"/>
    </row>
    <row r="12753" spans="6:16">
      <c r="F12753" s="63"/>
      <c r="G12753" s="62"/>
      <c r="I12753" s="61"/>
      <c r="K12753" s="62"/>
      <c r="L12753" s="62"/>
      <c r="P12753" s="61"/>
    </row>
    <row r="12754" spans="6:16">
      <c r="F12754" s="63"/>
      <c r="G12754" s="62"/>
      <c r="I12754" s="61"/>
      <c r="K12754" s="62"/>
      <c r="L12754" s="62"/>
      <c r="P12754" s="61"/>
    </row>
    <row r="12755" spans="6:16">
      <c r="F12755" s="63"/>
      <c r="G12755" s="62"/>
      <c r="I12755" s="61"/>
      <c r="K12755" s="62"/>
      <c r="L12755" s="62"/>
      <c r="P12755" s="61"/>
    </row>
    <row r="12756" spans="6:16">
      <c r="F12756" s="63"/>
      <c r="G12756" s="62"/>
      <c r="I12756" s="61"/>
      <c r="K12756" s="62"/>
      <c r="L12756" s="62"/>
      <c r="P12756" s="61"/>
    </row>
    <row r="12757" spans="6:16">
      <c r="F12757" s="63"/>
      <c r="G12757" s="62"/>
      <c r="I12757" s="61"/>
      <c r="K12757" s="62"/>
      <c r="L12757" s="62"/>
      <c r="P12757" s="61"/>
    </row>
    <row r="12758" spans="6:16">
      <c r="F12758" s="63"/>
      <c r="G12758" s="62"/>
      <c r="I12758" s="61"/>
      <c r="K12758" s="62"/>
      <c r="L12758" s="62"/>
      <c r="P12758" s="61"/>
    </row>
    <row r="12759" spans="6:16">
      <c r="F12759" s="63"/>
      <c r="G12759" s="62"/>
      <c r="I12759" s="61"/>
      <c r="K12759" s="62"/>
      <c r="L12759" s="62"/>
      <c r="P12759" s="61"/>
    </row>
    <row r="12760" spans="6:16">
      <c r="F12760" s="63"/>
      <c r="G12760" s="62"/>
      <c r="I12760" s="61"/>
      <c r="K12760" s="62"/>
      <c r="L12760" s="62"/>
      <c r="P12760" s="61"/>
    </row>
    <row r="12761" spans="6:16">
      <c r="F12761" s="63"/>
      <c r="G12761" s="62"/>
      <c r="I12761" s="61"/>
      <c r="K12761" s="62"/>
      <c r="L12761" s="62"/>
      <c r="P12761" s="61"/>
    </row>
    <row r="12762" spans="6:16">
      <c r="F12762" s="63"/>
      <c r="G12762" s="62"/>
      <c r="I12762" s="61"/>
      <c r="K12762" s="62"/>
      <c r="L12762" s="62"/>
      <c r="P12762" s="61"/>
    </row>
    <row r="12763" spans="6:16">
      <c r="F12763" s="63"/>
      <c r="G12763" s="62"/>
      <c r="I12763" s="61"/>
      <c r="K12763" s="62"/>
      <c r="L12763" s="62"/>
      <c r="P12763" s="61"/>
    </row>
    <row r="12764" spans="6:16">
      <c r="F12764" s="63"/>
      <c r="G12764" s="62"/>
      <c r="I12764" s="61"/>
      <c r="K12764" s="62"/>
      <c r="L12764" s="62"/>
      <c r="P12764" s="61"/>
    </row>
    <row r="12765" spans="6:16">
      <c r="F12765" s="63"/>
      <c r="G12765" s="62"/>
      <c r="I12765" s="61"/>
      <c r="K12765" s="62"/>
      <c r="L12765" s="62"/>
      <c r="P12765" s="61"/>
    </row>
    <row r="12766" spans="6:16">
      <c r="F12766" s="63"/>
      <c r="G12766" s="62"/>
      <c r="I12766" s="61"/>
      <c r="K12766" s="62"/>
      <c r="L12766" s="62"/>
      <c r="P12766" s="61"/>
    </row>
    <row r="12767" spans="6:16">
      <c r="F12767" s="63"/>
      <c r="G12767" s="62"/>
      <c r="I12767" s="61"/>
      <c r="K12767" s="62"/>
      <c r="L12767" s="62"/>
      <c r="P12767" s="61"/>
    </row>
    <row r="12768" spans="6:16">
      <c r="F12768" s="63"/>
      <c r="G12768" s="62"/>
      <c r="I12768" s="61"/>
      <c r="K12768" s="62"/>
      <c r="L12768" s="62"/>
      <c r="P12768" s="61"/>
    </row>
    <row r="12769" spans="6:16">
      <c r="F12769" s="63"/>
      <c r="G12769" s="62"/>
      <c r="I12769" s="61"/>
      <c r="K12769" s="62"/>
      <c r="L12769" s="62"/>
      <c r="P12769" s="61"/>
    </row>
    <row r="12770" spans="6:16">
      <c r="F12770" s="63"/>
      <c r="G12770" s="62"/>
      <c r="I12770" s="61"/>
      <c r="K12770" s="62"/>
      <c r="L12770" s="62"/>
      <c r="P12770" s="61"/>
    </row>
    <row r="12771" spans="6:16">
      <c r="F12771" s="63"/>
      <c r="G12771" s="62"/>
      <c r="I12771" s="61"/>
      <c r="K12771" s="62"/>
      <c r="L12771" s="62"/>
      <c r="P12771" s="61"/>
    </row>
    <row r="12772" spans="6:16">
      <c r="F12772" s="63"/>
      <c r="G12772" s="62"/>
      <c r="I12772" s="61"/>
      <c r="K12772" s="62"/>
      <c r="L12772" s="62"/>
      <c r="P12772" s="61"/>
    </row>
    <row r="12773" spans="6:16">
      <c r="F12773" s="63"/>
      <c r="G12773" s="62"/>
      <c r="I12773" s="61"/>
      <c r="K12773" s="62"/>
      <c r="L12773" s="62"/>
      <c r="P12773" s="61"/>
    </row>
    <row r="12774" spans="6:16">
      <c r="F12774" s="63"/>
      <c r="G12774" s="62"/>
      <c r="I12774" s="61"/>
      <c r="K12774" s="62"/>
      <c r="L12774" s="62"/>
      <c r="P12774" s="61"/>
    </row>
    <row r="12775" spans="6:16">
      <c r="F12775" s="63"/>
      <c r="G12775" s="62"/>
      <c r="I12775" s="61"/>
      <c r="K12775" s="62"/>
      <c r="L12775" s="62"/>
      <c r="P12775" s="61"/>
    </row>
    <row r="12776" spans="6:16">
      <c r="F12776" s="63"/>
      <c r="G12776" s="62"/>
      <c r="I12776" s="61"/>
      <c r="K12776" s="62"/>
      <c r="L12776" s="62"/>
      <c r="P12776" s="61"/>
    </row>
    <row r="12777" spans="6:16">
      <c r="F12777" s="63"/>
      <c r="G12777" s="62"/>
      <c r="I12777" s="61"/>
      <c r="K12777" s="62"/>
      <c r="L12777" s="62"/>
      <c r="P12777" s="61"/>
    </row>
    <row r="12778" spans="6:16">
      <c r="F12778" s="63"/>
      <c r="G12778" s="62"/>
      <c r="I12778" s="61"/>
      <c r="K12778" s="62"/>
      <c r="L12778" s="62"/>
      <c r="P12778" s="61"/>
    </row>
    <row r="12779" spans="6:16">
      <c r="F12779" s="63"/>
      <c r="G12779" s="62"/>
      <c r="I12779" s="61"/>
      <c r="K12779" s="62"/>
      <c r="L12779" s="62"/>
      <c r="P12779" s="61"/>
    </row>
    <row r="12780" spans="6:16">
      <c r="F12780" s="63"/>
      <c r="G12780" s="62"/>
      <c r="I12780" s="61"/>
      <c r="K12780" s="62"/>
      <c r="L12780" s="62"/>
      <c r="P12780" s="61"/>
    </row>
    <row r="12781" spans="6:16">
      <c r="F12781" s="63"/>
      <c r="G12781" s="62"/>
      <c r="I12781" s="61"/>
      <c r="K12781" s="62"/>
      <c r="L12781" s="62"/>
      <c r="P12781" s="61"/>
    </row>
    <row r="12782" spans="6:16">
      <c r="F12782" s="63"/>
      <c r="G12782" s="62"/>
      <c r="I12782" s="61"/>
      <c r="K12782" s="62"/>
      <c r="L12782" s="62"/>
      <c r="P12782" s="61"/>
    </row>
    <row r="12783" spans="6:16">
      <c r="F12783" s="63"/>
      <c r="G12783" s="62"/>
      <c r="I12783" s="61"/>
      <c r="K12783" s="62"/>
      <c r="L12783" s="62"/>
      <c r="P12783" s="61"/>
    </row>
    <row r="12784" spans="6:16">
      <c r="F12784" s="63"/>
      <c r="G12784" s="62"/>
      <c r="I12784" s="61"/>
      <c r="K12784" s="62"/>
      <c r="L12784" s="62"/>
      <c r="P12784" s="61"/>
    </row>
    <row r="12785" spans="6:16">
      <c r="F12785" s="63"/>
      <c r="G12785" s="62"/>
      <c r="I12785" s="61"/>
      <c r="K12785" s="62"/>
      <c r="L12785" s="62"/>
      <c r="P12785" s="61"/>
    </row>
    <row r="12786" spans="6:16">
      <c r="F12786" s="63"/>
      <c r="G12786" s="62"/>
      <c r="I12786" s="61"/>
      <c r="K12786" s="62"/>
      <c r="L12786" s="62"/>
      <c r="P12786" s="61"/>
    </row>
    <row r="12787" spans="6:16">
      <c r="F12787" s="63"/>
      <c r="G12787" s="62"/>
      <c r="I12787" s="61"/>
      <c r="K12787" s="62"/>
      <c r="L12787" s="62"/>
      <c r="P12787" s="61"/>
    </row>
    <row r="12788" spans="6:16">
      <c r="F12788" s="63"/>
      <c r="G12788" s="62"/>
      <c r="I12788" s="61"/>
      <c r="K12788" s="62"/>
      <c r="L12788" s="62"/>
      <c r="P12788" s="61"/>
    </row>
    <row r="12789" spans="6:16">
      <c r="F12789" s="63"/>
      <c r="G12789" s="62"/>
      <c r="I12789" s="61"/>
      <c r="K12789" s="62"/>
      <c r="L12789" s="62"/>
      <c r="P12789" s="61"/>
    </row>
    <row r="12790" spans="6:16">
      <c r="F12790" s="63"/>
      <c r="G12790" s="62"/>
      <c r="I12790" s="61"/>
      <c r="K12790" s="62"/>
      <c r="L12790" s="62"/>
      <c r="P12790" s="61"/>
    </row>
    <row r="12791" spans="6:16">
      <c r="F12791" s="63"/>
      <c r="G12791" s="62"/>
      <c r="I12791" s="61"/>
      <c r="K12791" s="62"/>
      <c r="L12791" s="62"/>
      <c r="P12791" s="61"/>
    </row>
    <row r="12792" spans="6:16">
      <c r="F12792" s="63"/>
      <c r="G12792" s="62"/>
      <c r="I12792" s="61"/>
      <c r="K12792" s="62"/>
      <c r="L12792" s="62"/>
      <c r="P12792" s="61"/>
    </row>
    <row r="12793" spans="6:16">
      <c r="F12793" s="63"/>
      <c r="G12793" s="62"/>
      <c r="I12793" s="61"/>
      <c r="K12793" s="62"/>
      <c r="L12793" s="62"/>
      <c r="P12793" s="61"/>
    </row>
    <row r="12794" spans="6:16">
      <c r="F12794" s="63"/>
      <c r="G12794" s="62"/>
      <c r="I12794" s="61"/>
      <c r="K12794" s="62"/>
      <c r="L12794" s="62"/>
      <c r="P12794" s="61"/>
    </row>
    <row r="12795" spans="6:16">
      <c r="F12795" s="63"/>
      <c r="G12795" s="62"/>
      <c r="I12795" s="61"/>
      <c r="K12795" s="62"/>
      <c r="L12795" s="62"/>
      <c r="P12795" s="61"/>
    </row>
    <row r="12796" spans="6:16">
      <c r="F12796" s="63"/>
      <c r="G12796" s="62"/>
      <c r="I12796" s="61"/>
      <c r="K12796" s="62"/>
      <c r="L12796" s="62"/>
      <c r="P12796" s="61"/>
    </row>
    <row r="12797" spans="6:16">
      <c r="F12797" s="63"/>
      <c r="G12797" s="62"/>
      <c r="I12797" s="61"/>
      <c r="K12797" s="62"/>
      <c r="L12797" s="62"/>
      <c r="P12797" s="61"/>
    </row>
    <row r="12798" spans="6:16">
      <c r="F12798" s="63"/>
      <c r="G12798" s="62"/>
      <c r="I12798" s="61"/>
      <c r="K12798" s="62"/>
      <c r="L12798" s="62"/>
      <c r="P12798" s="61"/>
    </row>
    <row r="12799" spans="6:16">
      <c r="F12799" s="63"/>
      <c r="G12799" s="62"/>
      <c r="I12799" s="61"/>
      <c r="K12799" s="62"/>
      <c r="L12799" s="62"/>
      <c r="P12799" s="61"/>
    </row>
    <row r="12800" spans="6:16">
      <c r="F12800" s="63"/>
      <c r="G12800" s="62"/>
      <c r="I12800" s="61"/>
      <c r="K12800" s="62"/>
      <c r="L12800" s="62"/>
      <c r="P12800" s="61"/>
    </row>
    <row r="12801" spans="6:16">
      <c r="F12801" s="63"/>
      <c r="G12801" s="62"/>
      <c r="I12801" s="61"/>
      <c r="K12801" s="62"/>
      <c r="L12801" s="62"/>
      <c r="P12801" s="61"/>
    </row>
    <row r="12802" spans="6:16">
      <c r="F12802" s="63"/>
      <c r="G12802" s="62"/>
      <c r="I12802" s="61"/>
      <c r="K12802" s="62"/>
      <c r="L12802" s="62"/>
      <c r="P12802" s="61"/>
    </row>
    <row r="12803" spans="6:16">
      <c r="F12803" s="63"/>
      <c r="G12803" s="62"/>
      <c r="I12803" s="61"/>
      <c r="K12803" s="62"/>
      <c r="L12803" s="62"/>
      <c r="P12803" s="61"/>
    </row>
    <row r="12804" spans="6:16">
      <c r="F12804" s="63"/>
      <c r="G12804" s="62"/>
      <c r="I12804" s="61"/>
      <c r="K12804" s="62"/>
      <c r="L12804" s="62"/>
      <c r="P12804" s="61"/>
    </row>
    <row r="12805" spans="6:16">
      <c r="F12805" s="63"/>
      <c r="G12805" s="62"/>
      <c r="I12805" s="61"/>
      <c r="K12805" s="62"/>
      <c r="L12805" s="62"/>
      <c r="P12805" s="61"/>
    </row>
    <row r="12806" spans="6:16">
      <c r="F12806" s="63"/>
      <c r="G12806" s="62"/>
      <c r="I12806" s="61"/>
      <c r="K12806" s="62"/>
      <c r="L12806" s="62"/>
      <c r="P12806" s="61"/>
    </row>
    <row r="12807" spans="6:16">
      <c r="F12807" s="63"/>
      <c r="G12807" s="62"/>
      <c r="I12807" s="61"/>
      <c r="K12807" s="62"/>
      <c r="L12807" s="62"/>
      <c r="P12807" s="61"/>
    </row>
    <row r="12808" spans="6:16">
      <c r="F12808" s="63"/>
      <c r="G12808" s="62"/>
      <c r="I12808" s="61"/>
      <c r="K12808" s="62"/>
      <c r="L12808" s="62"/>
      <c r="P12808" s="61"/>
    </row>
    <row r="12809" spans="6:16">
      <c r="F12809" s="63"/>
      <c r="G12809" s="62"/>
      <c r="I12809" s="61"/>
      <c r="K12809" s="62"/>
      <c r="L12809" s="62"/>
      <c r="P12809" s="61"/>
    </row>
    <row r="12810" spans="6:16">
      <c r="F12810" s="63"/>
      <c r="G12810" s="62"/>
      <c r="I12810" s="61"/>
      <c r="K12810" s="62"/>
      <c r="L12810" s="62"/>
      <c r="P12810" s="61"/>
    </row>
    <row r="12811" spans="6:16">
      <c r="F12811" s="63"/>
      <c r="G12811" s="62"/>
      <c r="I12811" s="61"/>
      <c r="K12811" s="62"/>
      <c r="L12811" s="62"/>
      <c r="P12811" s="61"/>
    </row>
    <row r="12812" spans="6:16">
      <c r="F12812" s="63"/>
      <c r="G12812" s="62"/>
      <c r="I12812" s="61"/>
      <c r="K12812" s="62"/>
      <c r="L12812" s="62"/>
      <c r="P12812" s="61"/>
    </row>
    <row r="12813" spans="6:16">
      <c r="F12813" s="63"/>
      <c r="G12813" s="62"/>
      <c r="I12813" s="61"/>
      <c r="K12813" s="62"/>
      <c r="L12813" s="62"/>
      <c r="P12813" s="61"/>
    </row>
    <row r="12814" spans="6:16">
      <c r="F12814" s="63"/>
      <c r="G12814" s="62"/>
      <c r="I12814" s="61"/>
      <c r="K12814" s="62"/>
      <c r="L12814" s="62"/>
      <c r="P12814" s="61"/>
    </row>
    <row r="12815" spans="6:16">
      <c r="F12815" s="63"/>
      <c r="G12815" s="62"/>
      <c r="I12815" s="61"/>
      <c r="K12815" s="62"/>
      <c r="L12815" s="62"/>
      <c r="P12815" s="61"/>
    </row>
    <row r="12816" spans="6:16">
      <c r="F12816" s="63"/>
      <c r="G12816" s="62"/>
      <c r="I12816" s="61"/>
      <c r="K12816" s="62"/>
      <c r="L12816" s="62"/>
      <c r="P12816" s="61"/>
    </row>
    <row r="12817" spans="6:16">
      <c r="F12817" s="63"/>
      <c r="G12817" s="62"/>
      <c r="I12817" s="61"/>
      <c r="K12817" s="62"/>
      <c r="L12817" s="62"/>
      <c r="P12817" s="61"/>
    </row>
    <row r="12818" spans="6:16">
      <c r="F12818" s="63"/>
      <c r="G12818" s="62"/>
      <c r="I12818" s="61"/>
      <c r="K12818" s="62"/>
      <c r="L12818" s="62"/>
      <c r="P12818" s="61"/>
    </row>
    <row r="12819" spans="6:16">
      <c r="F12819" s="63"/>
      <c r="G12819" s="62"/>
      <c r="I12819" s="61"/>
      <c r="K12819" s="62"/>
      <c r="L12819" s="62"/>
      <c r="P12819" s="61"/>
    </row>
    <row r="12820" spans="6:16">
      <c r="F12820" s="63"/>
      <c r="G12820" s="62"/>
      <c r="I12820" s="61"/>
      <c r="K12820" s="62"/>
      <c r="L12820" s="62"/>
      <c r="P12820" s="61"/>
    </row>
    <row r="12821" spans="6:16">
      <c r="F12821" s="63"/>
      <c r="G12821" s="62"/>
      <c r="I12821" s="61"/>
      <c r="K12821" s="62"/>
      <c r="L12821" s="62"/>
      <c r="P12821" s="61"/>
    </row>
    <row r="12822" spans="6:16">
      <c r="F12822" s="63"/>
      <c r="G12822" s="62"/>
      <c r="I12822" s="61"/>
      <c r="K12822" s="62"/>
      <c r="L12822" s="62"/>
      <c r="P12822" s="61"/>
    </row>
    <row r="12823" spans="6:16">
      <c r="F12823" s="63"/>
      <c r="G12823" s="62"/>
      <c r="I12823" s="61"/>
      <c r="K12823" s="62"/>
      <c r="L12823" s="62"/>
      <c r="P12823" s="61"/>
    </row>
    <row r="12824" spans="6:16">
      <c r="F12824" s="63"/>
      <c r="G12824" s="62"/>
      <c r="I12824" s="61"/>
      <c r="K12824" s="62"/>
      <c r="L12824" s="62"/>
      <c r="P12824" s="61"/>
    </row>
    <row r="12825" spans="6:16">
      <c r="F12825" s="63"/>
      <c r="G12825" s="62"/>
      <c r="I12825" s="61"/>
      <c r="K12825" s="62"/>
      <c r="L12825" s="62"/>
      <c r="P12825" s="61"/>
    </row>
    <row r="12826" spans="6:16">
      <c r="F12826" s="63"/>
      <c r="G12826" s="62"/>
      <c r="I12826" s="61"/>
      <c r="K12826" s="62"/>
      <c r="L12826" s="62"/>
      <c r="P12826" s="61"/>
    </row>
    <row r="12827" spans="6:16">
      <c r="F12827" s="63"/>
      <c r="G12827" s="62"/>
      <c r="I12827" s="61"/>
      <c r="K12827" s="62"/>
      <c r="L12827" s="62"/>
      <c r="P12827" s="61"/>
    </row>
    <row r="12828" spans="6:16">
      <c r="F12828" s="63"/>
      <c r="G12828" s="62"/>
      <c r="I12828" s="61"/>
      <c r="K12828" s="62"/>
      <c r="L12828" s="62"/>
      <c r="P12828" s="61"/>
    </row>
    <row r="12829" spans="6:16">
      <c r="F12829" s="63"/>
      <c r="G12829" s="62"/>
      <c r="I12829" s="61"/>
      <c r="K12829" s="62"/>
      <c r="L12829" s="62"/>
      <c r="P12829" s="61"/>
    </row>
    <row r="12830" spans="6:16">
      <c r="F12830" s="63"/>
      <c r="G12830" s="62"/>
      <c r="I12830" s="61"/>
      <c r="K12830" s="62"/>
      <c r="L12830" s="62"/>
      <c r="P12830" s="61"/>
    </row>
    <row r="12831" spans="6:16">
      <c r="F12831" s="63"/>
      <c r="G12831" s="62"/>
      <c r="I12831" s="61"/>
      <c r="K12831" s="62"/>
      <c r="L12831" s="62"/>
      <c r="P12831" s="61"/>
    </row>
    <row r="12832" spans="6:16">
      <c r="F12832" s="63"/>
      <c r="G12832" s="62"/>
      <c r="I12832" s="61"/>
      <c r="K12832" s="62"/>
      <c r="L12832" s="62"/>
      <c r="P12832" s="61"/>
    </row>
    <row r="12833" spans="6:16">
      <c r="F12833" s="63"/>
      <c r="G12833" s="62"/>
      <c r="I12833" s="61"/>
      <c r="K12833" s="62"/>
      <c r="L12833" s="62"/>
      <c r="P12833" s="61"/>
    </row>
    <row r="12834" spans="6:16">
      <c r="F12834" s="63"/>
      <c r="G12834" s="62"/>
      <c r="I12834" s="61"/>
      <c r="K12834" s="62"/>
      <c r="L12834" s="62"/>
      <c r="P12834" s="61"/>
    </row>
    <row r="12835" spans="6:16">
      <c r="F12835" s="63"/>
      <c r="G12835" s="62"/>
      <c r="I12835" s="61"/>
      <c r="K12835" s="62"/>
      <c r="L12835" s="62"/>
      <c r="P12835" s="61"/>
    </row>
    <row r="12836" spans="6:16">
      <c r="F12836" s="63"/>
      <c r="G12836" s="62"/>
      <c r="I12836" s="61"/>
      <c r="K12836" s="62"/>
      <c r="L12836" s="62"/>
      <c r="P12836" s="61"/>
    </row>
    <row r="12837" spans="6:16">
      <c r="F12837" s="63"/>
      <c r="G12837" s="62"/>
      <c r="I12837" s="61"/>
      <c r="K12837" s="62"/>
      <c r="L12837" s="62"/>
      <c r="P12837" s="61"/>
    </row>
    <row r="12838" spans="6:16">
      <c r="F12838" s="63"/>
      <c r="G12838" s="62"/>
      <c r="I12838" s="61"/>
      <c r="K12838" s="62"/>
      <c r="L12838" s="62"/>
      <c r="P12838" s="61"/>
    </row>
    <row r="12839" spans="6:16">
      <c r="F12839" s="63"/>
      <c r="G12839" s="62"/>
      <c r="I12839" s="61"/>
      <c r="K12839" s="62"/>
      <c r="L12839" s="62"/>
      <c r="P12839" s="61"/>
    </row>
    <row r="12840" spans="6:16">
      <c r="F12840" s="63"/>
      <c r="G12840" s="62"/>
      <c r="I12840" s="61"/>
      <c r="K12840" s="62"/>
      <c r="L12840" s="62"/>
      <c r="P12840" s="61"/>
    </row>
    <row r="12841" spans="6:16">
      <c r="F12841" s="63"/>
      <c r="G12841" s="62"/>
      <c r="I12841" s="61"/>
      <c r="K12841" s="62"/>
      <c r="L12841" s="62"/>
      <c r="P12841" s="61"/>
    </row>
    <row r="12842" spans="6:16">
      <c r="F12842" s="63"/>
      <c r="G12842" s="62"/>
      <c r="I12842" s="61"/>
      <c r="K12842" s="62"/>
      <c r="L12842" s="62"/>
      <c r="P12842" s="61"/>
    </row>
    <row r="12843" spans="6:16">
      <c r="F12843" s="63"/>
      <c r="G12843" s="62"/>
      <c r="I12843" s="61"/>
      <c r="K12843" s="62"/>
      <c r="L12843" s="62"/>
      <c r="P12843" s="61"/>
    </row>
    <row r="12844" spans="6:16">
      <c r="F12844" s="63"/>
      <c r="G12844" s="62"/>
      <c r="I12844" s="61"/>
      <c r="K12844" s="62"/>
      <c r="L12844" s="62"/>
      <c r="P12844" s="61"/>
    </row>
    <row r="12845" spans="6:16">
      <c r="F12845" s="63"/>
      <c r="G12845" s="62"/>
      <c r="I12845" s="61"/>
      <c r="K12845" s="62"/>
      <c r="L12845" s="62"/>
      <c r="P12845" s="61"/>
    </row>
    <row r="12846" spans="6:16">
      <c r="F12846" s="63"/>
      <c r="G12846" s="62"/>
      <c r="I12846" s="61"/>
      <c r="K12846" s="62"/>
      <c r="L12846" s="62"/>
      <c r="P12846" s="61"/>
    </row>
    <row r="12847" spans="6:16">
      <c r="F12847" s="63"/>
      <c r="G12847" s="62"/>
      <c r="I12847" s="61"/>
      <c r="K12847" s="62"/>
      <c r="L12847" s="62"/>
      <c r="P12847" s="61"/>
    </row>
    <row r="12848" spans="6:16">
      <c r="F12848" s="63"/>
      <c r="G12848" s="62"/>
      <c r="I12848" s="61"/>
      <c r="K12848" s="62"/>
      <c r="L12848" s="62"/>
      <c r="P12848" s="61"/>
    </row>
    <row r="12849" spans="6:16">
      <c r="F12849" s="63"/>
      <c r="G12849" s="62"/>
      <c r="I12849" s="61"/>
      <c r="K12849" s="62"/>
      <c r="L12849" s="62"/>
      <c r="P12849" s="61"/>
    </row>
    <row r="12850" spans="6:16">
      <c r="F12850" s="63"/>
      <c r="G12850" s="62"/>
      <c r="I12850" s="61"/>
      <c r="K12850" s="62"/>
      <c r="L12850" s="62"/>
      <c r="P12850" s="61"/>
    </row>
    <row r="12851" spans="6:16">
      <c r="F12851" s="63"/>
      <c r="G12851" s="62"/>
      <c r="I12851" s="61"/>
      <c r="K12851" s="62"/>
      <c r="L12851" s="62"/>
      <c r="P12851" s="61"/>
    </row>
    <row r="12852" spans="6:16">
      <c r="F12852" s="63"/>
      <c r="G12852" s="62"/>
      <c r="I12852" s="61"/>
      <c r="K12852" s="62"/>
      <c r="L12852" s="62"/>
      <c r="P12852" s="61"/>
    </row>
    <row r="12853" spans="6:16">
      <c r="F12853" s="63"/>
      <c r="G12853" s="62"/>
      <c r="I12853" s="61"/>
      <c r="K12853" s="62"/>
      <c r="L12853" s="62"/>
      <c r="P12853" s="61"/>
    </row>
    <row r="12854" spans="6:16">
      <c r="F12854" s="63"/>
      <c r="G12854" s="62"/>
      <c r="I12854" s="61"/>
      <c r="K12854" s="62"/>
      <c r="L12854" s="62"/>
      <c r="P12854" s="61"/>
    </row>
    <row r="12855" spans="6:16">
      <c r="F12855" s="63"/>
      <c r="G12855" s="62"/>
      <c r="I12855" s="61"/>
      <c r="K12855" s="62"/>
      <c r="L12855" s="62"/>
      <c r="P12855" s="61"/>
    </row>
    <row r="12856" spans="6:16">
      <c r="F12856" s="63"/>
      <c r="G12856" s="62"/>
      <c r="I12856" s="61"/>
      <c r="K12856" s="62"/>
      <c r="L12856" s="62"/>
      <c r="P12856" s="61"/>
    </row>
    <row r="12857" spans="6:16">
      <c r="F12857" s="63"/>
      <c r="G12857" s="62"/>
      <c r="I12857" s="61"/>
      <c r="K12857" s="62"/>
      <c r="L12857" s="62"/>
      <c r="P12857" s="61"/>
    </row>
    <row r="12858" spans="6:16">
      <c r="F12858" s="63"/>
      <c r="G12858" s="62"/>
      <c r="I12858" s="61"/>
      <c r="K12858" s="62"/>
      <c r="L12858" s="62"/>
      <c r="P12858" s="61"/>
    </row>
    <row r="12859" spans="6:16">
      <c r="F12859" s="63"/>
      <c r="G12859" s="62"/>
      <c r="I12859" s="61"/>
      <c r="K12859" s="62"/>
      <c r="L12859" s="62"/>
      <c r="P12859" s="61"/>
    </row>
    <row r="12860" spans="6:16">
      <c r="F12860" s="63"/>
      <c r="G12860" s="62"/>
      <c r="I12860" s="61"/>
      <c r="K12860" s="62"/>
      <c r="L12860" s="62"/>
      <c r="P12860" s="61"/>
    </row>
    <row r="12861" spans="6:16">
      <c r="F12861" s="63"/>
      <c r="G12861" s="62"/>
      <c r="I12861" s="61"/>
      <c r="K12861" s="62"/>
      <c r="L12861" s="62"/>
      <c r="P12861" s="61"/>
    </row>
    <row r="12862" spans="6:16">
      <c r="F12862" s="63"/>
      <c r="G12862" s="62"/>
      <c r="I12862" s="61"/>
      <c r="K12862" s="62"/>
      <c r="L12862" s="62"/>
      <c r="P12862" s="61"/>
    </row>
    <row r="12863" spans="6:16">
      <c r="F12863" s="63"/>
      <c r="G12863" s="62"/>
      <c r="I12863" s="61"/>
      <c r="K12863" s="62"/>
      <c r="L12863" s="62"/>
      <c r="P12863" s="61"/>
    </row>
    <row r="12864" spans="6:16">
      <c r="F12864" s="63"/>
      <c r="G12864" s="62"/>
      <c r="I12864" s="61"/>
      <c r="K12864" s="62"/>
      <c r="L12864" s="62"/>
      <c r="P12864" s="61"/>
    </row>
    <row r="12865" spans="6:16">
      <c r="F12865" s="63"/>
      <c r="G12865" s="62"/>
      <c r="I12865" s="61"/>
      <c r="K12865" s="62"/>
      <c r="L12865" s="62"/>
      <c r="P12865" s="61"/>
    </row>
    <row r="12866" spans="6:16">
      <c r="F12866" s="63"/>
      <c r="G12866" s="62"/>
      <c r="I12866" s="61"/>
      <c r="K12866" s="62"/>
      <c r="L12866" s="62"/>
      <c r="P12866" s="61"/>
    </row>
    <row r="12867" spans="6:16">
      <c r="F12867" s="63"/>
      <c r="G12867" s="62"/>
      <c r="I12867" s="61"/>
      <c r="K12867" s="62"/>
      <c r="L12867" s="62"/>
      <c r="P12867" s="61"/>
    </row>
    <row r="12868" spans="6:16">
      <c r="F12868" s="63"/>
      <c r="G12868" s="62"/>
      <c r="I12868" s="61"/>
      <c r="K12868" s="62"/>
      <c r="L12868" s="62"/>
      <c r="P12868" s="61"/>
    </row>
    <row r="12869" spans="6:16">
      <c r="F12869" s="63"/>
      <c r="G12869" s="62"/>
      <c r="I12869" s="61"/>
      <c r="K12869" s="62"/>
      <c r="L12869" s="62"/>
      <c r="P12869" s="61"/>
    </row>
    <row r="12870" spans="6:16">
      <c r="F12870" s="63"/>
      <c r="G12870" s="62"/>
      <c r="I12870" s="61"/>
      <c r="K12870" s="62"/>
      <c r="L12870" s="62"/>
      <c r="P12870" s="61"/>
    </row>
    <row r="12871" spans="6:16">
      <c r="F12871" s="63"/>
      <c r="G12871" s="62"/>
      <c r="I12871" s="61"/>
      <c r="K12871" s="62"/>
      <c r="L12871" s="62"/>
      <c r="P12871" s="61"/>
    </row>
    <row r="12872" spans="6:16">
      <c r="F12872" s="63"/>
      <c r="G12872" s="62"/>
      <c r="I12872" s="61"/>
      <c r="K12872" s="62"/>
      <c r="L12872" s="62"/>
      <c r="P12872" s="61"/>
    </row>
    <row r="12873" spans="6:16">
      <c r="F12873" s="63"/>
      <c r="G12873" s="62"/>
      <c r="I12873" s="61"/>
      <c r="K12873" s="62"/>
      <c r="L12873" s="62"/>
      <c r="P12873" s="61"/>
    </row>
    <row r="12874" spans="6:16">
      <c r="F12874" s="63"/>
      <c r="G12874" s="62"/>
      <c r="I12874" s="61"/>
      <c r="K12874" s="62"/>
      <c r="L12874" s="62"/>
      <c r="P12874" s="61"/>
    </row>
    <row r="12875" spans="6:16">
      <c r="F12875" s="63"/>
      <c r="G12875" s="62"/>
      <c r="I12875" s="61"/>
      <c r="K12875" s="62"/>
      <c r="L12875" s="62"/>
      <c r="P12875" s="61"/>
    </row>
    <row r="12876" spans="6:16">
      <c r="F12876" s="63"/>
      <c r="G12876" s="62"/>
      <c r="I12876" s="61"/>
      <c r="K12876" s="62"/>
      <c r="L12876" s="62"/>
      <c r="P12876" s="61"/>
    </row>
    <row r="12877" spans="6:16">
      <c r="F12877" s="63"/>
      <c r="G12877" s="62"/>
      <c r="I12877" s="61"/>
      <c r="K12877" s="62"/>
      <c r="L12877" s="62"/>
      <c r="P12877" s="61"/>
    </row>
    <row r="12878" spans="6:16">
      <c r="F12878" s="63"/>
      <c r="G12878" s="62"/>
      <c r="I12878" s="61"/>
      <c r="K12878" s="62"/>
      <c r="L12878" s="62"/>
      <c r="P12878" s="61"/>
    </row>
    <row r="12879" spans="6:16">
      <c r="F12879" s="63"/>
      <c r="G12879" s="62"/>
      <c r="I12879" s="61"/>
      <c r="K12879" s="62"/>
      <c r="L12879" s="62"/>
      <c r="P12879" s="61"/>
    </row>
    <row r="12880" spans="6:16">
      <c r="F12880" s="63"/>
      <c r="G12880" s="62"/>
      <c r="I12880" s="61"/>
      <c r="K12880" s="62"/>
      <c r="L12880" s="62"/>
      <c r="P12880" s="61"/>
    </row>
    <row r="12881" spans="6:16">
      <c r="F12881" s="63"/>
      <c r="G12881" s="62"/>
      <c r="I12881" s="61"/>
      <c r="K12881" s="62"/>
      <c r="L12881" s="62"/>
      <c r="P12881" s="61"/>
    </row>
    <row r="12882" spans="6:16">
      <c r="F12882" s="63"/>
      <c r="G12882" s="62"/>
      <c r="I12882" s="61"/>
      <c r="K12882" s="62"/>
      <c r="L12882" s="62"/>
      <c r="P12882" s="61"/>
    </row>
    <row r="12883" spans="6:16">
      <c r="F12883" s="63"/>
      <c r="G12883" s="62"/>
      <c r="I12883" s="61"/>
      <c r="K12883" s="62"/>
      <c r="L12883" s="62"/>
      <c r="P12883" s="61"/>
    </row>
    <row r="12884" spans="6:16">
      <c r="F12884" s="63"/>
      <c r="G12884" s="62"/>
      <c r="I12884" s="61"/>
      <c r="K12884" s="62"/>
      <c r="L12884" s="62"/>
      <c r="P12884" s="61"/>
    </row>
    <row r="12885" spans="6:16">
      <c r="F12885" s="63"/>
      <c r="G12885" s="62"/>
      <c r="I12885" s="61"/>
      <c r="K12885" s="62"/>
      <c r="L12885" s="62"/>
      <c r="P12885" s="61"/>
    </row>
    <row r="12886" spans="6:16">
      <c r="F12886" s="63"/>
      <c r="G12886" s="62"/>
      <c r="I12886" s="61"/>
      <c r="K12886" s="62"/>
      <c r="L12886" s="62"/>
      <c r="P12886" s="61"/>
    </row>
    <row r="12887" spans="6:16">
      <c r="F12887" s="63"/>
      <c r="G12887" s="62"/>
      <c r="I12887" s="61"/>
      <c r="K12887" s="62"/>
      <c r="L12887" s="62"/>
      <c r="P12887" s="61"/>
    </row>
    <row r="12888" spans="6:16">
      <c r="F12888" s="63"/>
      <c r="G12888" s="62"/>
      <c r="I12888" s="61"/>
      <c r="K12888" s="62"/>
      <c r="L12888" s="62"/>
      <c r="P12888" s="61"/>
    </row>
    <row r="12889" spans="6:16">
      <c r="F12889" s="63"/>
      <c r="G12889" s="62"/>
      <c r="I12889" s="61"/>
      <c r="K12889" s="62"/>
      <c r="L12889" s="62"/>
      <c r="P12889" s="61"/>
    </row>
    <row r="12890" spans="6:16">
      <c r="F12890" s="63"/>
      <c r="G12890" s="62"/>
      <c r="I12890" s="61"/>
      <c r="K12890" s="62"/>
      <c r="L12890" s="62"/>
      <c r="P12890" s="61"/>
    </row>
    <row r="12891" spans="6:16">
      <c r="F12891" s="63"/>
      <c r="G12891" s="62"/>
      <c r="I12891" s="61"/>
      <c r="K12891" s="62"/>
      <c r="L12891" s="62"/>
      <c r="P12891" s="61"/>
    </row>
    <row r="12892" spans="6:16">
      <c r="F12892" s="63"/>
      <c r="G12892" s="62"/>
      <c r="I12892" s="61"/>
      <c r="K12892" s="62"/>
      <c r="L12892" s="62"/>
      <c r="P12892" s="61"/>
    </row>
    <row r="12893" spans="6:16">
      <c r="F12893" s="63"/>
      <c r="G12893" s="62"/>
      <c r="I12893" s="61"/>
      <c r="K12893" s="62"/>
      <c r="L12893" s="62"/>
      <c r="P12893" s="61"/>
    </row>
    <row r="12894" spans="6:16">
      <c r="F12894" s="63"/>
      <c r="G12894" s="62"/>
      <c r="I12894" s="61"/>
      <c r="K12894" s="62"/>
      <c r="L12894" s="62"/>
      <c r="P12894" s="61"/>
    </row>
    <row r="12895" spans="6:16">
      <c r="F12895" s="63"/>
      <c r="G12895" s="62"/>
      <c r="I12895" s="61"/>
      <c r="K12895" s="62"/>
      <c r="L12895" s="62"/>
      <c r="P12895" s="61"/>
    </row>
    <row r="12896" spans="6:16">
      <c r="F12896" s="63"/>
      <c r="G12896" s="62"/>
      <c r="I12896" s="61"/>
      <c r="K12896" s="62"/>
      <c r="L12896" s="62"/>
      <c r="P12896" s="61"/>
    </row>
    <row r="12897" spans="6:16">
      <c r="F12897" s="63"/>
      <c r="G12897" s="62"/>
      <c r="I12897" s="61"/>
      <c r="K12897" s="62"/>
      <c r="L12897" s="62"/>
      <c r="P12897" s="61"/>
    </row>
    <row r="12898" spans="6:16">
      <c r="F12898" s="63"/>
      <c r="G12898" s="62"/>
      <c r="I12898" s="61"/>
      <c r="K12898" s="62"/>
      <c r="L12898" s="62"/>
      <c r="P12898" s="61"/>
    </row>
    <row r="12899" spans="6:16">
      <c r="F12899" s="63"/>
      <c r="G12899" s="62"/>
      <c r="I12899" s="61"/>
      <c r="K12899" s="62"/>
      <c r="L12899" s="62"/>
      <c r="P12899" s="61"/>
    </row>
    <row r="12900" spans="6:16">
      <c r="F12900" s="63"/>
      <c r="G12900" s="62"/>
      <c r="I12900" s="61"/>
      <c r="K12900" s="62"/>
      <c r="L12900" s="62"/>
      <c r="P12900" s="61"/>
    </row>
    <row r="12901" spans="6:16">
      <c r="F12901" s="63"/>
      <c r="G12901" s="62"/>
      <c r="I12901" s="61"/>
      <c r="K12901" s="62"/>
      <c r="L12901" s="62"/>
      <c r="P12901" s="61"/>
    </row>
    <row r="12902" spans="6:16">
      <c r="F12902" s="63"/>
      <c r="G12902" s="62"/>
      <c r="I12902" s="61"/>
      <c r="K12902" s="62"/>
      <c r="L12902" s="62"/>
      <c r="P12902" s="61"/>
    </row>
    <row r="12903" spans="6:16">
      <c r="F12903" s="63"/>
      <c r="G12903" s="62"/>
      <c r="I12903" s="61"/>
      <c r="K12903" s="62"/>
      <c r="L12903" s="62"/>
      <c r="P12903" s="61"/>
    </row>
    <row r="12904" spans="6:16">
      <c r="F12904" s="63"/>
      <c r="G12904" s="62"/>
      <c r="I12904" s="61"/>
      <c r="K12904" s="62"/>
      <c r="L12904" s="62"/>
      <c r="P12904" s="61"/>
    </row>
    <row r="12905" spans="6:16">
      <c r="F12905" s="63"/>
      <c r="G12905" s="62"/>
      <c r="I12905" s="61"/>
      <c r="K12905" s="62"/>
      <c r="L12905" s="62"/>
      <c r="P12905" s="61"/>
    </row>
    <row r="12906" spans="6:16">
      <c r="F12906" s="63"/>
      <c r="G12906" s="62"/>
      <c r="I12906" s="61"/>
      <c r="K12906" s="62"/>
      <c r="L12906" s="62"/>
      <c r="P12906" s="61"/>
    </row>
    <row r="12907" spans="6:16">
      <c r="F12907" s="63"/>
      <c r="G12907" s="62"/>
      <c r="I12907" s="61"/>
      <c r="K12907" s="62"/>
      <c r="L12907" s="62"/>
      <c r="P12907" s="61"/>
    </row>
    <row r="12908" spans="6:16">
      <c r="F12908" s="63"/>
      <c r="G12908" s="62"/>
      <c r="I12908" s="61"/>
      <c r="K12908" s="62"/>
      <c r="L12908" s="62"/>
      <c r="P12908" s="61"/>
    </row>
    <row r="12909" spans="6:16">
      <c r="F12909" s="63"/>
      <c r="G12909" s="62"/>
      <c r="I12909" s="61"/>
      <c r="K12909" s="62"/>
      <c r="L12909" s="62"/>
      <c r="P12909" s="61"/>
    </row>
    <row r="12910" spans="6:16">
      <c r="F12910" s="63"/>
      <c r="G12910" s="62"/>
      <c r="I12910" s="61"/>
      <c r="K12910" s="62"/>
      <c r="L12910" s="62"/>
      <c r="P12910" s="61"/>
    </row>
    <row r="12911" spans="6:16">
      <c r="F12911" s="63"/>
      <c r="G12911" s="62"/>
      <c r="I12911" s="61"/>
      <c r="K12911" s="62"/>
      <c r="L12911" s="62"/>
      <c r="P12911" s="61"/>
    </row>
    <row r="12912" spans="6:16">
      <c r="F12912" s="63"/>
      <c r="G12912" s="62"/>
      <c r="I12912" s="61"/>
      <c r="K12912" s="62"/>
      <c r="L12912" s="62"/>
      <c r="P12912" s="61"/>
    </row>
    <row r="12913" spans="6:16">
      <c r="F12913" s="63"/>
      <c r="G12913" s="62"/>
      <c r="I12913" s="61"/>
      <c r="K12913" s="62"/>
      <c r="L12913" s="62"/>
      <c r="P12913" s="61"/>
    </row>
    <row r="12914" spans="6:16">
      <c r="F12914" s="63"/>
      <c r="G12914" s="62"/>
      <c r="I12914" s="61"/>
      <c r="K12914" s="62"/>
      <c r="L12914" s="62"/>
      <c r="P12914" s="61"/>
    </row>
    <row r="12915" spans="6:16">
      <c r="F12915" s="63"/>
      <c r="G12915" s="62"/>
      <c r="I12915" s="61"/>
      <c r="K12915" s="62"/>
      <c r="L12915" s="62"/>
      <c r="P12915" s="61"/>
    </row>
    <row r="12916" spans="6:16">
      <c r="F12916" s="63"/>
      <c r="G12916" s="62"/>
      <c r="I12916" s="61"/>
      <c r="K12916" s="62"/>
      <c r="L12916" s="62"/>
      <c r="P12916" s="61"/>
    </row>
    <row r="12917" spans="6:16">
      <c r="F12917" s="63"/>
      <c r="G12917" s="62"/>
      <c r="I12917" s="61"/>
      <c r="K12917" s="62"/>
      <c r="L12917" s="62"/>
      <c r="P12917" s="61"/>
    </row>
    <row r="12918" spans="6:16">
      <c r="F12918" s="63"/>
      <c r="G12918" s="62"/>
      <c r="I12918" s="61"/>
      <c r="K12918" s="62"/>
      <c r="L12918" s="62"/>
      <c r="P12918" s="61"/>
    </row>
    <row r="12919" spans="6:16">
      <c r="F12919" s="63"/>
      <c r="G12919" s="62"/>
      <c r="I12919" s="61"/>
      <c r="K12919" s="62"/>
      <c r="L12919" s="62"/>
      <c r="P12919" s="61"/>
    </row>
    <row r="12920" spans="6:16">
      <c r="F12920" s="63"/>
      <c r="G12920" s="62"/>
      <c r="I12920" s="61"/>
      <c r="K12920" s="62"/>
      <c r="L12920" s="62"/>
      <c r="P12920" s="61"/>
    </row>
    <row r="12921" spans="6:16">
      <c r="F12921" s="63"/>
      <c r="G12921" s="62"/>
      <c r="I12921" s="61"/>
      <c r="K12921" s="62"/>
      <c r="L12921" s="62"/>
      <c r="P12921" s="61"/>
    </row>
    <row r="12922" spans="6:16">
      <c r="F12922" s="63"/>
      <c r="G12922" s="62"/>
      <c r="I12922" s="61"/>
      <c r="K12922" s="62"/>
      <c r="L12922" s="62"/>
      <c r="P12922" s="61"/>
    </row>
    <row r="12923" spans="6:16">
      <c r="F12923" s="63"/>
      <c r="G12923" s="62"/>
      <c r="I12923" s="61"/>
      <c r="K12923" s="62"/>
      <c r="L12923" s="62"/>
      <c r="P12923" s="61"/>
    </row>
    <row r="12924" spans="6:16">
      <c r="F12924" s="63"/>
      <c r="G12924" s="62"/>
      <c r="I12924" s="61"/>
      <c r="K12924" s="62"/>
      <c r="L12924" s="62"/>
      <c r="P12924" s="61"/>
    </row>
    <row r="12925" spans="6:16">
      <c r="F12925" s="63"/>
      <c r="G12925" s="62"/>
      <c r="I12925" s="61"/>
      <c r="K12925" s="62"/>
      <c r="L12925" s="62"/>
      <c r="P12925" s="61"/>
    </row>
    <row r="12926" spans="6:16">
      <c r="F12926" s="63"/>
      <c r="G12926" s="62"/>
      <c r="I12926" s="61"/>
      <c r="K12926" s="62"/>
      <c r="L12926" s="62"/>
      <c r="P12926" s="61"/>
    </row>
    <row r="12927" spans="6:16">
      <c r="F12927" s="63"/>
      <c r="G12927" s="62"/>
      <c r="I12927" s="61"/>
      <c r="K12927" s="62"/>
      <c r="L12927" s="62"/>
      <c r="P12927" s="61"/>
    </row>
    <row r="12928" spans="6:16">
      <c r="F12928" s="63"/>
      <c r="G12928" s="62"/>
      <c r="I12928" s="61"/>
      <c r="K12928" s="62"/>
      <c r="L12928" s="62"/>
      <c r="P12928" s="61"/>
    </row>
    <row r="12929" spans="6:16">
      <c r="F12929" s="63"/>
      <c r="G12929" s="62"/>
      <c r="I12929" s="61"/>
      <c r="K12929" s="62"/>
      <c r="L12929" s="62"/>
      <c r="P12929" s="61"/>
    </row>
    <row r="12930" spans="6:16">
      <c r="F12930" s="63"/>
      <c r="G12930" s="62"/>
      <c r="I12930" s="61"/>
      <c r="K12930" s="62"/>
      <c r="L12930" s="62"/>
      <c r="P12930" s="61"/>
    </row>
    <row r="12931" spans="6:16">
      <c r="F12931" s="63"/>
      <c r="G12931" s="62"/>
      <c r="I12931" s="61"/>
      <c r="K12931" s="62"/>
      <c r="L12931" s="62"/>
      <c r="P12931" s="61"/>
    </row>
    <row r="12932" spans="6:16">
      <c r="F12932" s="63"/>
      <c r="G12932" s="62"/>
      <c r="I12932" s="61"/>
      <c r="K12932" s="62"/>
      <c r="L12932" s="62"/>
      <c r="P12932" s="61"/>
    </row>
    <row r="12933" spans="6:16">
      <c r="F12933" s="63"/>
      <c r="G12933" s="62"/>
      <c r="I12933" s="61"/>
      <c r="K12933" s="62"/>
      <c r="L12933" s="62"/>
      <c r="P12933" s="61"/>
    </row>
    <row r="12934" spans="6:16">
      <c r="F12934" s="63"/>
      <c r="G12934" s="62"/>
      <c r="I12934" s="61"/>
      <c r="K12934" s="62"/>
      <c r="L12934" s="62"/>
      <c r="P12934" s="61"/>
    </row>
    <row r="12935" spans="6:16">
      <c r="F12935" s="63"/>
      <c r="G12935" s="62"/>
      <c r="I12935" s="61"/>
      <c r="K12935" s="62"/>
      <c r="L12935" s="62"/>
      <c r="P12935" s="61"/>
    </row>
    <row r="12936" spans="6:16">
      <c r="F12936" s="63"/>
      <c r="G12936" s="62"/>
      <c r="I12936" s="61"/>
      <c r="K12936" s="62"/>
      <c r="L12936" s="62"/>
      <c r="P12936" s="61"/>
    </row>
    <row r="12937" spans="6:16">
      <c r="F12937" s="63"/>
      <c r="G12937" s="62"/>
      <c r="I12937" s="61"/>
      <c r="K12937" s="62"/>
      <c r="L12937" s="62"/>
      <c r="P12937" s="61"/>
    </row>
    <row r="12938" spans="6:16">
      <c r="F12938" s="63"/>
      <c r="G12938" s="62"/>
      <c r="I12938" s="61"/>
      <c r="K12938" s="62"/>
      <c r="L12938" s="62"/>
      <c r="P12938" s="61"/>
    </row>
    <row r="12939" spans="6:16">
      <c r="F12939" s="63"/>
      <c r="G12939" s="62"/>
      <c r="I12939" s="61"/>
      <c r="K12939" s="62"/>
      <c r="L12939" s="62"/>
      <c r="P12939" s="61"/>
    </row>
    <row r="12940" spans="6:16">
      <c r="F12940" s="63"/>
      <c r="G12940" s="62"/>
      <c r="I12940" s="61"/>
      <c r="K12940" s="62"/>
      <c r="L12940" s="62"/>
      <c r="P12940" s="61"/>
    </row>
    <row r="12941" spans="6:16">
      <c r="F12941" s="63"/>
      <c r="G12941" s="62"/>
      <c r="I12941" s="61"/>
      <c r="K12941" s="62"/>
      <c r="L12941" s="62"/>
      <c r="P12941" s="61"/>
    </row>
    <row r="12942" spans="6:16">
      <c r="F12942" s="63"/>
      <c r="G12942" s="62"/>
      <c r="I12942" s="61"/>
      <c r="K12942" s="62"/>
      <c r="L12942" s="62"/>
      <c r="P12942" s="61"/>
    </row>
    <row r="12943" spans="6:16">
      <c r="F12943" s="63"/>
      <c r="G12943" s="62"/>
      <c r="I12943" s="61"/>
      <c r="K12943" s="62"/>
      <c r="L12943" s="62"/>
      <c r="P12943" s="61"/>
    </row>
    <row r="12944" spans="6:16">
      <c r="F12944" s="63"/>
      <c r="G12944" s="62"/>
      <c r="I12944" s="61"/>
      <c r="K12944" s="62"/>
      <c r="L12944" s="62"/>
      <c r="P12944" s="61"/>
    </row>
    <row r="12945" spans="6:16">
      <c r="F12945" s="63"/>
      <c r="G12945" s="62"/>
      <c r="I12945" s="61"/>
      <c r="K12945" s="62"/>
      <c r="L12945" s="62"/>
      <c r="P12945" s="61"/>
    </row>
    <row r="12946" spans="6:16">
      <c r="F12946" s="63"/>
      <c r="G12946" s="62"/>
      <c r="I12946" s="61"/>
      <c r="K12946" s="62"/>
      <c r="L12946" s="62"/>
      <c r="P12946" s="61"/>
    </row>
    <row r="12947" spans="6:16">
      <c r="F12947" s="63"/>
      <c r="G12947" s="62"/>
      <c r="I12947" s="61"/>
      <c r="K12947" s="62"/>
      <c r="L12947" s="62"/>
      <c r="P12947" s="61"/>
    </row>
    <row r="12948" spans="6:16">
      <c r="F12948" s="63"/>
      <c r="G12948" s="62"/>
      <c r="I12948" s="61"/>
      <c r="K12948" s="62"/>
      <c r="L12948" s="62"/>
      <c r="P12948" s="61"/>
    </row>
    <row r="12949" spans="6:16">
      <c r="F12949" s="63"/>
      <c r="G12949" s="62"/>
      <c r="I12949" s="61"/>
      <c r="K12949" s="62"/>
      <c r="L12949" s="62"/>
      <c r="P12949" s="61"/>
    </row>
    <row r="12950" spans="6:16">
      <c r="F12950" s="63"/>
      <c r="G12950" s="62"/>
      <c r="I12950" s="61"/>
      <c r="K12950" s="62"/>
      <c r="L12950" s="62"/>
      <c r="P12950" s="61"/>
    </row>
    <row r="12951" spans="6:16">
      <c r="F12951" s="63"/>
      <c r="G12951" s="62"/>
      <c r="I12951" s="61"/>
      <c r="K12951" s="62"/>
      <c r="L12951" s="62"/>
      <c r="P12951" s="61"/>
    </row>
    <row r="12952" spans="6:16">
      <c r="F12952" s="63"/>
      <c r="G12952" s="62"/>
      <c r="I12952" s="61"/>
      <c r="K12952" s="62"/>
      <c r="L12952" s="62"/>
      <c r="P12952" s="61"/>
    </row>
    <row r="12953" spans="6:16">
      <c r="F12953" s="63"/>
      <c r="G12953" s="62"/>
      <c r="I12953" s="61"/>
      <c r="K12953" s="62"/>
      <c r="L12953" s="62"/>
      <c r="P12953" s="61"/>
    </row>
    <row r="12954" spans="6:16">
      <c r="F12954" s="63"/>
      <c r="G12954" s="62"/>
      <c r="I12954" s="61"/>
      <c r="K12954" s="62"/>
      <c r="L12954" s="62"/>
      <c r="P12954" s="61"/>
    </row>
    <row r="12955" spans="6:16">
      <c r="F12955" s="63"/>
      <c r="G12955" s="62"/>
      <c r="I12955" s="61"/>
      <c r="K12955" s="62"/>
      <c r="L12955" s="62"/>
      <c r="P12955" s="61"/>
    </row>
    <row r="12956" spans="6:16">
      <c r="F12956" s="63"/>
      <c r="G12956" s="62"/>
      <c r="I12956" s="61"/>
      <c r="K12956" s="62"/>
      <c r="L12956" s="62"/>
      <c r="P12956" s="61"/>
    </row>
    <row r="12957" spans="6:16">
      <c r="F12957" s="63"/>
      <c r="G12957" s="62"/>
      <c r="I12957" s="61"/>
      <c r="K12957" s="62"/>
      <c r="L12957" s="62"/>
      <c r="P12957" s="61"/>
    </row>
    <row r="12958" spans="6:16">
      <c r="F12958" s="63"/>
      <c r="G12958" s="62"/>
      <c r="I12958" s="61"/>
      <c r="K12958" s="62"/>
      <c r="L12958" s="62"/>
      <c r="P12958" s="61"/>
    </row>
    <row r="12959" spans="6:16">
      <c r="F12959" s="63"/>
      <c r="G12959" s="62"/>
      <c r="I12959" s="61"/>
      <c r="K12959" s="62"/>
      <c r="L12959" s="62"/>
      <c r="P12959" s="61"/>
    </row>
    <row r="12960" spans="6:16">
      <c r="F12960" s="63"/>
      <c r="G12960" s="62"/>
      <c r="I12960" s="61"/>
      <c r="K12960" s="62"/>
      <c r="L12960" s="62"/>
      <c r="P12960" s="61"/>
    </row>
    <row r="12961" spans="6:16">
      <c r="F12961" s="63"/>
      <c r="G12961" s="62"/>
      <c r="I12961" s="61"/>
      <c r="K12961" s="62"/>
      <c r="L12961" s="62"/>
      <c r="P12961" s="61"/>
    </row>
    <row r="12962" spans="6:16">
      <c r="F12962" s="63"/>
      <c r="G12962" s="62"/>
      <c r="I12962" s="61"/>
      <c r="K12962" s="62"/>
      <c r="L12962" s="62"/>
      <c r="P12962" s="61"/>
    </row>
    <row r="12963" spans="6:16">
      <c r="F12963" s="63"/>
      <c r="G12963" s="62"/>
      <c r="I12963" s="61"/>
      <c r="K12963" s="62"/>
      <c r="L12963" s="62"/>
      <c r="P12963" s="61"/>
    </row>
    <row r="12964" spans="6:16">
      <c r="F12964" s="63"/>
      <c r="G12964" s="62"/>
      <c r="I12964" s="61"/>
      <c r="K12964" s="62"/>
      <c r="L12964" s="62"/>
      <c r="P12964" s="61"/>
    </row>
    <row r="12965" spans="6:16">
      <c r="F12965" s="63"/>
      <c r="G12965" s="62"/>
      <c r="I12965" s="61"/>
      <c r="K12965" s="62"/>
      <c r="L12965" s="62"/>
      <c r="P12965" s="61"/>
    </row>
    <row r="12966" spans="6:16">
      <c r="F12966" s="63"/>
      <c r="G12966" s="62"/>
      <c r="I12966" s="61"/>
      <c r="K12966" s="62"/>
      <c r="L12966" s="62"/>
      <c r="P12966" s="61"/>
    </row>
    <row r="12967" spans="6:16">
      <c r="F12967" s="63"/>
      <c r="G12967" s="62"/>
      <c r="I12967" s="61"/>
      <c r="K12967" s="62"/>
      <c r="L12967" s="62"/>
      <c r="P12967" s="61"/>
    </row>
    <row r="12968" spans="6:16">
      <c r="F12968" s="63"/>
      <c r="G12968" s="62"/>
      <c r="I12968" s="61"/>
      <c r="K12968" s="62"/>
      <c r="L12968" s="62"/>
      <c r="P12968" s="61"/>
    </row>
    <row r="12969" spans="6:16">
      <c r="F12969" s="63"/>
      <c r="G12969" s="62"/>
      <c r="I12969" s="61"/>
      <c r="K12969" s="62"/>
      <c r="L12969" s="62"/>
      <c r="P12969" s="61"/>
    </row>
    <row r="12970" spans="6:16">
      <c r="F12970" s="63"/>
      <c r="G12970" s="62"/>
      <c r="I12970" s="61"/>
      <c r="K12970" s="62"/>
      <c r="L12970" s="62"/>
      <c r="P12970" s="61"/>
    </row>
    <row r="12971" spans="6:16">
      <c r="F12971" s="63"/>
      <c r="G12971" s="62"/>
      <c r="I12971" s="61"/>
      <c r="K12971" s="62"/>
      <c r="L12971" s="62"/>
      <c r="P12971" s="61"/>
    </row>
    <row r="12972" spans="6:16">
      <c r="F12972" s="63"/>
      <c r="G12972" s="62"/>
      <c r="I12972" s="61"/>
      <c r="K12972" s="62"/>
      <c r="L12972" s="62"/>
      <c r="P12972" s="61"/>
    </row>
    <row r="12973" spans="6:16">
      <c r="F12973" s="63"/>
      <c r="G12973" s="62"/>
      <c r="I12973" s="61"/>
      <c r="K12973" s="62"/>
      <c r="L12973" s="62"/>
      <c r="P12973" s="61"/>
    </row>
    <row r="12974" spans="6:16">
      <c r="F12974" s="63"/>
      <c r="G12974" s="62"/>
      <c r="I12974" s="61"/>
      <c r="K12974" s="62"/>
      <c r="L12974" s="62"/>
      <c r="P12974" s="61"/>
    </row>
    <row r="12975" spans="6:16">
      <c r="F12975" s="63"/>
      <c r="G12975" s="62"/>
      <c r="I12975" s="61"/>
      <c r="K12975" s="62"/>
      <c r="L12975" s="62"/>
      <c r="P12975" s="61"/>
    </row>
    <row r="12976" spans="6:16">
      <c r="F12976" s="63"/>
      <c r="G12976" s="62"/>
      <c r="I12976" s="61"/>
      <c r="K12976" s="62"/>
      <c r="L12976" s="62"/>
      <c r="P12976" s="61"/>
    </row>
    <row r="12977" spans="6:16">
      <c r="F12977" s="63"/>
      <c r="G12977" s="62"/>
      <c r="I12977" s="61"/>
      <c r="K12977" s="62"/>
      <c r="L12977" s="62"/>
      <c r="P12977" s="61"/>
    </row>
    <row r="12978" spans="6:16">
      <c r="F12978" s="63"/>
      <c r="G12978" s="62"/>
      <c r="I12978" s="61"/>
      <c r="K12978" s="62"/>
      <c r="L12978" s="62"/>
      <c r="P12978" s="61"/>
    </row>
    <row r="12979" spans="6:16">
      <c r="F12979" s="63"/>
      <c r="G12979" s="62"/>
      <c r="I12979" s="61"/>
      <c r="K12979" s="62"/>
      <c r="L12979" s="62"/>
      <c r="P12979" s="61"/>
    </row>
    <row r="12980" spans="6:16">
      <c r="F12980" s="63"/>
      <c r="G12980" s="62"/>
      <c r="I12980" s="61"/>
      <c r="K12980" s="62"/>
      <c r="L12980" s="62"/>
      <c r="P12980" s="61"/>
    </row>
    <row r="12981" spans="6:16">
      <c r="F12981" s="63"/>
      <c r="G12981" s="62"/>
      <c r="I12981" s="61"/>
      <c r="K12981" s="62"/>
      <c r="L12981" s="62"/>
      <c r="P12981" s="61"/>
    </row>
    <row r="12982" spans="6:16">
      <c r="F12982" s="63"/>
      <c r="G12982" s="62"/>
      <c r="I12982" s="61"/>
      <c r="K12982" s="62"/>
      <c r="L12982" s="62"/>
      <c r="P12982" s="61"/>
    </row>
    <row r="12983" spans="6:16">
      <c r="F12983" s="63"/>
      <c r="G12983" s="62"/>
      <c r="I12983" s="61"/>
      <c r="K12983" s="62"/>
      <c r="L12983" s="62"/>
      <c r="P12983" s="61"/>
    </row>
    <row r="12984" spans="6:16">
      <c r="F12984" s="63"/>
      <c r="G12984" s="62"/>
      <c r="I12984" s="61"/>
      <c r="K12984" s="62"/>
      <c r="L12984" s="62"/>
      <c r="P12984" s="61"/>
    </row>
    <row r="12985" spans="6:16">
      <c r="F12985" s="63"/>
      <c r="G12985" s="62"/>
      <c r="I12985" s="61"/>
      <c r="K12985" s="62"/>
      <c r="L12985" s="62"/>
      <c r="P12985" s="61"/>
    </row>
    <row r="12986" spans="6:16">
      <c r="F12986" s="63"/>
      <c r="G12986" s="62"/>
      <c r="I12986" s="61"/>
      <c r="K12986" s="62"/>
      <c r="L12986" s="62"/>
      <c r="P12986" s="61"/>
    </row>
    <row r="12987" spans="6:16">
      <c r="F12987" s="63"/>
      <c r="G12987" s="62"/>
      <c r="I12987" s="61"/>
      <c r="K12987" s="62"/>
      <c r="L12987" s="62"/>
      <c r="P12987" s="61"/>
    </row>
    <row r="12988" spans="6:16">
      <c r="F12988" s="63"/>
      <c r="G12988" s="62"/>
      <c r="I12988" s="61"/>
      <c r="K12988" s="62"/>
      <c r="L12988" s="62"/>
      <c r="P12988" s="61"/>
    </row>
    <row r="12989" spans="6:16">
      <c r="F12989" s="63"/>
      <c r="G12989" s="62"/>
      <c r="I12989" s="61"/>
      <c r="K12989" s="62"/>
      <c r="L12989" s="62"/>
      <c r="P12989" s="61"/>
    </row>
    <row r="12990" spans="6:16">
      <c r="F12990" s="63"/>
      <c r="G12990" s="62"/>
      <c r="I12990" s="61"/>
      <c r="K12990" s="62"/>
      <c r="L12990" s="62"/>
      <c r="P12990" s="61"/>
    </row>
    <row r="12991" spans="6:16">
      <c r="F12991" s="63"/>
      <c r="G12991" s="62"/>
      <c r="I12991" s="61"/>
      <c r="K12991" s="62"/>
      <c r="L12991" s="62"/>
      <c r="P12991" s="61"/>
    </row>
    <row r="12992" spans="6:16">
      <c r="F12992" s="63"/>
      <c r="G12992" s="62"/>
      <c r="I12992" s="61"/>
      <c r="K12992" s="62"/>
      <c r="L12992" s="62"/>
      <c r="P12992" s="61"/>
    </row>
    <row r="12993" spans="6:16">
      <c r="F12993" s="63"/>
      <c r="G12993" s="62"/>
      <c r="I12993" s="61"/>
      <c r="K12993" s="62"/>
      <c r="L12993" s="62"/>
      <c r="P12993" s="61"/>
    </row>
    <row r="12994" spans="6:16">
      <c r="F12994" s="63"/>
      <c r="G12994" s="62"/>
      <c r="I12994" s="61"/>
      <c r="K12994" s="62"/>
      <c r="L12994" s="62"/>
      <c r="P12994" s="61"/>
    </row>
    <row r="12995" spans="6:16">
      <c r="F12995" s="63"/>
      <c r="G12995" s="62"/>
      <c r="I12995" s="61"/>
      <c r="K12995" s="62"/>
      <c r="L12995" s="62"/>
      <c r="P12995" s="61"/>
    </row>
    <row r="12996" spans="6:16">
      <c r="F12996" s="63"/>
      <c r="G12996" s="62"/>
      <c r="I12996" s="61"/>
      <c r="K12996" s="62"/>
      <c r="L12996" s="62"/>
      <c r="P12996" s="61"/>
    </row>
    <row r="12997" spans="6:16">
      <c r="F12997" s="63"/>
      <c r="G12997" s="62"/>
      <c r="I12997" s="61"/>
      <c r="K12997" s="62"/>
      <c r="L12997" s="62"/>
      <c r="P12997" s="61"/>
    </row>
    <row r="12998" spans="6:16">
      <c r="F12998" s="63"/>
      <c r="G12998" s="62"/>
      <c r="I12998" s="61"/>
      <c r="K12998" s="62"/>
      <c r="L12998" s="62"/>
      <c r="P12998" s="61"/>
    </row>
    <row r="12999" spans="6:16">
      <c r="F12999" s="63"/>
      <c r="G12999" s="62"/>
      <c r="I12999" s="61"/>
      <c r="K12999" s="62"/>
      <c r="L12999" s="62"/>
      <c r="P12999" s="61"/>
    </row>
    <row r="13000" spans="6:16">
      <c r="F13000" s="63"/>
      <c r="G13000" s="62"/>
      <c r="I13000" s="61"/>
      <c r="K13000" s="62"/>
      <c r="L13000" s="62"/>
      <c r="P13000" s="61"/>
    </row>
    <row r="13001" spans="6:16">
      <c r="F13001" s="63"/>
      <c r="G13001" s="62"/>
      <c r="I13001" s="61"/>
      <c r="K13001" s="62"/>
      <c r="L13001" s="62"/>
      <c r="P13001" s="61"/>
    </row>
    <row r="13002" spans="6:16">
      <c r="F13002" s="63"/>
      <c r="G13002" s="62"/>
      <c r="I13002" s="61"/>
      <c r="K13002" s="62"/>
      <c r="L13002" s="62"/>
      <c r="P13002" s="61"/>
    </row>
    <row r="13003" spans="6:16">
      <c r="F13003" s="63"/>
      <c r="G13003" s="62"/>
      <c r="I13003" s="61"/>
      <c r="K13003" s="62"/>
      <c r="L13003" s="62"/>
      <c r="P13003" s="61"/>
    </row>
    <row r="13004" spans="6:16">
      <c r="F13004" s="63"/>
      <c r="G13004" s="62"/>
      <c r="I13004" s="61"/>
      <c r="K13004" s="62"/>
      <c r="L13004" s="62"/>
      <c r="P13004" s="61"/>
    </row>
    <row r="13005" spans="6:16">
      <c r="F13005" s="63"/>
      <c r="G13005" s="62"/>
      <c r="I13005" s="61"/>
      <c r="K13005" s="62"/>
      <c r="L13005" s="62"/>
      <c r="P13005" s="61"/>
    </row>
    <row r="13006" spans="6:16">
      <c r="F13006" s="63"/>
      <c r="G13006" s="62"/>
      <c r="I13006" s="61"/>
      <c r="K13006" s="62"/>
      <c r="L13006" s="62"/>
      <c r="P13006" s="61"/>
    </row>
    <row r="13007" spans="6:16">
      <c r="F13007" s="63"/>
      <c r="G13007" s="62"/>
      <c r="I13007" s="61"/>
      <c r="K13007" s="62"/>
      <c r="L13007" s="62"/>
      <c r="P13007" s="61"/>
    </row>
    <row r="13008" spans="6:16">
      <c r="F13008" s="63"/>
      <c r="G13008" s="62"/>
      <c r="I13008" s="61"/>
      <c r="K13008" s="62"/>
      <c r="L13008" s="62"/>
      <c r="P13008" s="61"/>
    </row>
    <row r="13009" spans="6:16">
      <c r="F13009" s="63"/>
      <c r="G13009" s="62"/>
      <c r="I13009" s="61"/>
      <c r="K13009" s="62"/>
      <c r="L13009" s="62"/>
      <c r="P13009" s="61"/>
    </row>
    <row r="13010" spans="6:16">
      <c r="F13010" s="63"/>
      <c r="G13010" s="62"/>
      <c r="I13010" s="61"/>
      <c r="K13010" s="62"/>
      <c r="L13010" s="62"/>
      <c r="P13010" s="61"/>
    </row>
    <row r="13011" spans="6:16">
      <c r="F13011" s="63"/>
      <c r="G13011" s="62"/>
      <c r="I13011" s="61"/>
      <c r="K13011" s="62"/>
      <c r="L13011" s="62"/>
      <c r="P13011" s="61"/>
    </row>
    <row r="13012" spans="6:16">
      <c r="F13012" s="63"/>
      <c r="G13012" s="62"/>
      <c r="I13012" s="61"/>
      <c r="K13012" s="62"/>
      <c r="L13012" s="62"/>
      <c r="P13012" s="61"/>
    </row>
    <row r="13013" spans="6:16">
      <c r="F13013" s="63"/>
      <c r="G13013" s="62"/>
      <c r="I13013" s="61"/>
      <c r="K13013" s="62"/>
      <c r="L13013" s="62"/>
      <c r="P13013" s="61"/>
    </row>
    <row r="13014" spans="6:16">
      <c r="F13014" s="63"/>
      <c r="G13014" s="62"/>
      <c r="I13014" s="61"/>
      <c r="K13014" s="62"/>
      <c r="L13014" s="62"/>
      <c r="P13014" s="61"/>
    </row>
    <row r="13015" spans="6:16">
      <c r="F13015" s="63"/>
      <c r="G13015" s="62"/>
      <c r="I13015" s="61"/>
      <c r="K13015" s="62"/>
      <c r="L13015" s="62"/>
      <c r="P13015" s="61"/>
    </row>
    <row r="13016" spans="6:16">
      <c r="F13016" s="63"/>
      <c r="G13016" s="62"/>
      <c r="I13016" s="61"/>
      <c r="K13016" s="62"/>
      <c r="L13016" s="62"/>
      <c r="P13016" s="61"/>
    </row>
    <row r="13017" spans="6:16">
      <c r="F13017" s="63"/>
      <c r="G13017" s="62"/>
      <c r="I13017" s="61"/>
      <c r="K13017" s="62"/>
      <c r="L13017" s="62"/>
      <c r="P13017" s="61"/>
    </row>
    <row r="13018" spans="6:16">
      <c r="F13018" s="63"/>
      <c r="G13018" s="62"/>
      <c r="I13018" s="61"/>
      <c r="K13018" s="62"/>
      <c r="L13018" s="62"/>
      <c r="P13018" s="61"/>
    </row>
    <row r="13019" spans="6:16">
      <c r="F13019" s="63"/>
      <c r="G13019" s="62"/>
      <c r="I13019" s="61"/>
      <c r="K13019" s="62"/>
      <c r="L13019" s="62"/>
      <c r="P13019" s="61"/>
    </row>
    <row r="13020" spans="6:16">
      <c r="F13020" s="63"/>
      <c r="G13020" s="62"/>
      <c r="I13020" s="61"/>
      <c r="K13020" s="62"/>
      <c r="L13020" s="62"/>
      <c r="P13020" s="61"/>
    </row>
    <row r="13021" spans="6:16">
      <c r="F13021" s="63"/>
      <c r="G13021" s="62"/>
      <c r="I13021" s="61"/>
      <c r="K13021" s="62"/>
      <c r="L13021" s="62"/>
      <c r="P13021" s="61"/>
    </row>
    <row r="13022" spans="6:16">
      <c r="F13022" s="63"/>
      <c r="G13022" s="62"/>
      <c r="I13022" s="61"/>
      <c r="K13022" s="62"/>
      <c r="L13022" s="62"/>
      <c r="P13022" s="61"/>
    </row>
    <row r="13023" spans="6:16">
      <c r="F13023" s="63"/>
      <c r="G13023" s="62"/>
      <c r="I13023" s="61"/>
      <c r="K13023" s="62"/>
      <c r="L13023" s="62"/>
      <c r="P13023" s="61"/>
    </row>
    <row r="13024" spans="6:16">
      <c r="F13024" s="63"/>
      <c r="G13024" s="62"/>
      <c r="I13024" s="61"/>
      <c r="K13024" s="62"/>
      <c r="L13024" s="62"/>
      <c r="P13024" s="61"/>
    </row>
    <row r="13025" spans="6:16">
      <c r="F13025" s="63"/>
      <c r="G13025" s="62"/>
      <c r="I13025" s="61"/>
      <c r="K13025" s="62"/>
      <c r="L13025" s="62"/>
      <c r="P13025" s="61"/>
    </row>
    <row r="13026" spans="6:16">
      <c r="F13026" s="63"/>
      <c r="G13026" s="62"/>
      <c r="I13026" s="61"/>
      <c r="K13026" s="62"/>
      <c r="L13026" s="62"/>
      <c r="P13026" s="61"/>
    </row>
    <row r="13027" spans="6:16">
      <c r="F13027" s="63"/>
      <c r="G13027" s="62"/>
      <c r="I13027" s="61"/>
      <c r="K13027" s="62"/>
      <c r="L13027" s="62"/>
      <c r="P13027" s="61"/>
    </row>
    <row r="13028" spans="6:16">
      <c r="F13028" s="63"/>
      <c r="G13028" s="62"/>
      <c r="I13028" s="61"/>
      <c r="K13028" s="62"/>
      <c r="L13028" s="62"/>
      <c r="P13028" s="61"/>
    </row>
    <row r="13029" spans="6:16">
      <c r="F13029" s="63"/>
      <c r="G13029" s="62"/>
      <c r="I13029" s="61"/>
      <c r="K13029" s="62"/>
      <c r="L13029" s="62"/>
      <c r="P13029" s="61"/>
    </row>
    <row r="13030" spans="6:16">
      <c r="F13030" s="63"/>
      <c r="G13030" s="62"/>
      <c r="I13030" s="61"/>
      <c r="K13030" s="62"/>
      <c r="L13030" s="62"/>
      <c r="P13030" s="61"/>
    </row>
    <row r="13031" spans="6:16">
      <c r="F13031" s="63"/>
      <c r="G13031" s="62"/>
      <c r="I13031" s="61"/>
      <c r="K13031" s="62"/>
      <c r="L13031" s="62"/>
      <c r="P13031" s="61"/>
    </row>
    <row r="13032" spans="6:16">
      <c r="F13032" s="63"/>
      <c r="G13032" s="62"/>
      <c r="I13032" s="61"/>
      <c r="K13032" s="62"/>
      <c r="L13032" s="62"/>
      <c r="P13032" s="61"/>
    </row>
    <row r="13033" spans="6:16">
      <c r="F13033" s="63"/>
      <c r="G13033" s="62"/>
      <c r="I13033" s="61"/>
      <c r="K13033" s="62"/>
      <c r="L13033" s="62"/>
      <c r="P13033" s="61"/>
    </row>
    <row r="13034" spans="6:16">
      <c r="F13034" s="63"/>
      <c r="G13034" s="62"/>
      <c r="I13034" s="61"/>
      <c r="K13034" s="62"/>
      <c r="L13034" s="62"/>
      <c r="P13034" s="61"/>
    </row>
    <row r="13035" spans="6:16">
      <c r="F13035" s="63"/>
      <c r="G13035" s="62"/>
      <c r="I13035" s="61"/>
      <c r="K13035" s="62"/>
      <c r="L13035" s="62"/>
      <c r="P13035" s="61"/>
    </row>
    <row r="13036" spans="6:16">
      <c r="F13036" s="63"/>
      <c r="G13036" s="62"/>
      <c r="I13036" s="61"/>
      <c r="K13036" s="62"/>
      <c r="L13036" s="62"/>
      <c r="P13036" s="61"/>
    </row>
    <row r="13037" spans="6:16">
      <c r="F13037" s="63"/>
      <c r="G13037" s="62"/>
      <c r="I13037" s="61"/>
      <c r="K13037" s="62"/>
      <c r="L13037" s="62"/>
      <c r="P13037" s="61"/>
    </row>
    <row r="13038" spans="6:16">
      <c r="F13038" s="63"/>
      <c r="G13038" s="62"/>
      <c r="I13038" s="61"/>
      <c r="K13038" s="62"/>
      <c r="L13038" s="62"/>
      <c r="P13038" s="61"/>
    </row>
    <row r="13039" spans="6:16">
      <c r="F13039" s="63"/>
      <c r="G13039" s="62"/>
      <c r="I13039" s="61"/>
      <c r="K13039" s="62"/>
      <c r="L13039" s="62"/>
      <c r="P13039" s="61"/>
    </row>
    <row r="13040" spans="6:16">
      <c r="F13040" s="63"/>
      <c r="G13040" s="62"/>
      <c r="I13040" s="61"/>
      <c r="K13040" s="62"/>
      <c r="L13040" s="62"/>
      <c r="P13040" s="61"/>
    </row>
    <row r="13041" spans="6:16">
      <c r="F13041" s="63"/>
      <c r="G13041" s="62"/>
      <c r="I13041" s="61"/>
      <c r="K13041" s="62"/>
      <c r="L13041" s="62"/>
      <c r="P13041" s="61"/>
    </row>
    <row r="13042" spans="6:16">
      <c r="F13042" s="63"/>
      <c r="G13042" s="62"/>
      <c r="I13042" s="61"/>
      <c r="K13042" s="62"/>
      <c r="L13042" s="62"/>
      <c r="P13042" s="61"/>
    </row>
    <row r="13043" spans="6:16">
      <c r="F13043" s="63"/>
      <c r="G13043" s="62"/>
      <c r="I13043" s="61"/>
      <c r="K13043" s="62"/>
      <c r="L13043" s="62"/>
      <c r="P13043" s="61"/>
    </row>
    <row r="13044" spans="6:16">
      <c r="F13044" s="63"/>
      <c r="G13044" s="62"/>
      <c r="I13044" s="61"/>
      <c r="K13044" s="62"/>
      <c r="L13044" s="62"/>
      <c r="P13044" s="61"/>
    </row>
    <row r="13045" spans="6:16">
      <c r="F13045" s="63"/>
      <c r="G13045" s="62"/>
      <c r="I13045" s="61"/>
      <c r="K13045" s="62"/>
      <c r="L13045" s="62"/>
      <c r="P13045" s="61"/>
    </row>
    <row r="13046" spans="6:16">
      <c r="F13046" s="63"/>
      <c r="G13046" s="62"/>
      <c r="I13046" s="61"/>
      <c r="K13046" s="62"/>
      <c r="L13046" s="62"/>
      <c r="P13046" s="61"/>
    </row>
    <row r="13047" spans="6:16">
      <c r="F13047" s="63"/>
      <c r="G13047" s="62"/>
      <c r="I13047" s="61"/>
      <c r="K13047" s="62"/>
      <c r="L13047" s="62"/>
      <c r="P13047" s="61"/>
    </row>
    <row r="13048" spans="6:16">
      <c r="F13048" s="63"/>
      <c r="G13048" s="62"/>
      <c r="I13048" s="61"/>
      <c r="K13048" s="62"/>
      <c r="L13048" s="62"/>
      <c r="P13048" s="61"/>
    </row>
    <row r="13049" spans="6:16">
      <c r="F13049" s="63"/>
      <c r="G13049" s="62"/>
      <c r="I13049" s="61"/>
      <c r="K13049" s="62"/>
      <c r="L13049" s="62"/>
      <c r="P13049" s="61"/>
    </row>
    <row r="13050" spans="6:16">
      <c r="F13050" s="63"/>
      <c r="G13050" s="62"/>
      <c r="I13050" s="61"/>
      <c r="K13050" s="62"/>
      <c r="L13050" s="62"/>
      <c r="P13050" s="61"/>
    </row>
    <row r="13051" spans="6:16">
      <c r="F13051" s="63"/>
      <c r="G13051" s="62"/>
      <c r="I13051" s="61"/>
      <c r="K13051" s="62"/>
      <c r="L13051" s="62"/>
      <c r="P13051" s="61"/>
    </row>
    <row r="13052" spans="6:16">
      <c r="F13052" s="63"/>
      <c r="G13052" s="62"/>
      <c r="I13052" s="61"/>
      <c r="K13052" s="62"/>
      <c r="L13052" s="62"/>
      <c r="P13052" s="61"/>
    </row>
    <row r="13053" spans="6:16">
      <c r="F13053" s="63"/>
      <c r="G13053" s="62"/>
      <c r="I13053" s="61"/>
      <c r="K13053" s="62"/>
      <c r="L13053" s="62"/>
      <c r="P13053" s="61"/>
    </row>
    <row r="13054" spans="6:16">
      <c r="F13054" s="63"/>
      <c r="G13054" s="62"/>
      <c r="I13054" s="61"/>
      <c r="K13054" s="62"/>
      <c r="L13054" s="62"/>
      <c r="P13054" s="61"/>
    </row>
    <row r="13055" spans="6:16">
      <c r="F13055" s="63"/>
      <c r="G13055" s="62"/>
      <c r="I13055" s="61"/>
      <c r="K13055" s="62"/>
      <c r="L13055" s="62"/>
      <c r="P13055" s="61"/>
    </row>
    <row r="13056" spans="6:16">
      <c r="F13056" s="63"/>
      <c r="G13056" s="62"/>
      <c r="I13056" s="61"/>
      <c r="K13056" s="62"/>
      <c r="L13056" s="62"/>
      <c r="P13056" s="61"/>
    </row>
    <row r="13057" spans="6:16">
      <c r="F13057" s="63"/>
      <c r="G13057" s="62"/>
      <c r="I13057" s="61"/>
      <c r="K13057" s="62"/>
      <c r="L13057" s="62"/>
      <c r="P13057" s="61"/>
    </row>
    <row r="13058" spans="6:16">
      <c r="F13058" s="63"/>
      <c r="G13058" s="62"/>
      <c r="I13058" s="61"/>
      <c r="K13058" s="62"/>
      <c r="L13058" s="62"/>
      <c r="P13058" s="61"/>
    </row>
    <row r="13059" spans="6:16">
      <c r="F13059" s="63"/>
      <c r="G13059" s="62"/>
      <c r="I13059" s="61"/>
      <c r="K13059" s="62"/>
      <c r="L13059" s="62"/>
      <c r="P13059" s="61"/>
    </row>
    <row r="13060" spans="6:16">
      <c r="F13060" s="63"/>
      <c r="G13060" s="62"/>
      <c r="I13060" s="61"/>
      <c r="K13060" s="62"/>
      <c r="L13060" s="62"/>
      <c r="P13060" s="61"/>
    </row>
    <row r="13061" spans="6:16">
      <c r="F13061" s="63"/>
      <c r="G13061" s="62"/>
      <c r="I13061" s="61"/>
      <c r="K13061" s="62"/>
      <c r="L13061" s="62"/>
      <c r="P13061" s="61"/>
    </row>
    <row r="13062" spans="6:16">
      <c r="F13062" s="63"/>
      <c r="G13062" s="62"/>
      <c r="I13062" s="61"/>
      <c r="K13062" s="62"/>
      <c r="L13062" s="62"/>
      <c r="P13062" s="61"/>
    </row>
    <row r="13063" spans="6:16">
      <c r="F13063" s="63"/>
      <c r="G13063" s="62"/>
      <c r="I13063" s="61"/>
      <c r="K13063" s="62"/>
      <c r="L13063" s="62"/>
      <c r="P13063" s="61"/>
    </row>
    <row r="13064" spans="6:16">
      <c r="F13064" s="63"/>
      <c r="G13064" s="62"/>
      <c r="I13064" s="61"/>
      <c r="K13064" s="62"/>
      <c r="L13064" s="62"/>
      <c r="P13064" s="61"/>
    </row>
    <row r="13065" spans="6:16">
      <c r="F13065" s="63"/>
      <c r="G13065" s="62"/>
      <c r="I13065" s="61"/>
      <c r="K13065" s="62"/>
      <c r="L13065" s="62"/>
      <c r="P13065" s="61"/>
    </row>
    <row r="13066" spans="6:16">
      <c r="F13066" s="63"/>
      <c r="G13066" s="62"/>
      <c r="I13066" s="61"/>
      <c r="K13066" s="62"/>
      <c r="L13066" s="62"/>
      <c r="P13066" s="61"/>
    </row>
    <row r="13067" spans="6:16">
      <c r="F13067" s="63"/>
      <c r="G13067" s="62"/>
      <c r="I13067" s="61"/>
      <c r="K13067" s="62"/>
      <c r="L13067" s="62"/>
      <c r="P13067" s="61"/>
    </row>
    <row r="13068" spans="6:16">
      <c r="F13068" s="63"/>
      <c r="G13068" s="62"/>
      <c r="I13068" s="61"/>
      <c r="K13068" s="62"/>
      <c r="L13068" s="62"/>
      <c r="P13068" s="61"/>
    </row>
    <row r="13069" spans="6:16">
      <c r="F13069" s="63"/>
      <c r="G13069" s="62"/>
      <c r="I13069" s="61"/>
      <c r="K13069" s="62"/>
      <c r="L13069" s="62"/>
      <c r="P13069" s="61"/>
    </row>
    <row r="13070" spans="6:16">
      <c r="F13070" s="63"/>
      <c r="G13070" s="62"/>
      <c r="I13070" s="61"/>
      <c r="K13070" s="62"/>
      <c r="L13070" s="62"/>
      <c r="P13070" s="61"/>
    </row>
    <row r="13071" spans="6:16">
      <c r="F13071" s="63"/>
      <c r="G13071" s="62"/>
      <c r="I13071" s="61"/>
      <c r="K13071" s="62"/>
      <c r="L13071" s="62"/>
      <c r="P13071" s="61"/>
    </row>
    <row r="13072" spans="6:16">
      <c r="F13072" s="63"/>
      <c r="G13072" s="62"/>
      <c r="I13072" s="61"/>
      <c r="K13072" s="62"/>
      <c r="L13072" s="62"/>
      <c r="P13072" s="61"/>
    </row>
    <row r="13073" spans="6:16">
      <c r="F13073" s="63"/>
      <c r="G13073" s="62"/>
      <c r="I13073" s="61"/>
      <c r="K13073" s="62"/>
      <c r="L13073" s="62"/>
      <c r="P13073" s="61"/>
    </row>
    <row r="13074" spans="6:16">
      <c r="F13074" s="63"/>
      <c r="G13074" s="62"/>
      <c r="I13074" s="61"/>
      <c r="K13074" s="62"/>
      <c r="L13074" s="62"/>
      <c r="P13074" s="61"/>
    </row>
    <row r="13075" spans="6:16">
      <c r="F13075" s="63"/>
      <c r="G13075" s="62"/>
      <c r="I13075" s="61"/>
      <c r="K13075" s="62"/>
      <c r="L13075" s="62"/>
      <c r="P13075" s="61"/>
    </row>
    <row r="13076" spans="6:16">
      <c r="F13076" s="63"/>
      <c r="G13076" s="62"/>
      <c r="I13076" s="61"/>
      <c r="K13076" s="62"/>
      <c r="L13076" s="62"/>
      <c r="P13076" s="61"/>
    </row>
    <row r="13077" spans="6:16">
      <c r="F13077" s="63"/>
      <c r="G13077" s="62"/>
      <c r="I13077" s="61"/>
      <c r="K13077" s="62"/>
      <c r="L13077" s="62"/>
      <c r="P13077" s="61"/>
    </row>
    <row r="13078" spans="6:16">
      <c r="F13078" s="63"/>
      <c r="G13078" s="62"/>
      <c r="I13078" s="61"/>
      <c r="K13078" s="62"/>
      <c r="L13078" s="62"/>
      <c r="P13078" s="61"/>
    </row>
    <row r="13079" spans="6:16">
      <c r="F13079" s="63"/>
      <c r="G13079" s="62"/>
      <c r="I13079" s="61"/>
      <c r="K13079" s="62"/>
      <c r="L13079" s="62"/>
      <c r="P13079" s="61"/>
    </row>
    <row r="13080" spans="6:16">
      <c r="F13080" s="63"/>
      <c r="G13080" s="62"/>
      <c r="I13080" s="61"/>
      <c r="K13080" s="62"/>
      <c r="L13080" s="62"/>
      <c r="P13080" s="61"/>
    </row>
    <row r="13081" spans="6:16">
      <c r="F13081" s="63"/>
      <c r="G13081" s="62"/>
      <c r="I13081" s="61"/>
      <c r="K13081" s="62"/>
      <c r="L13081" s="62"/>
      <c r="P13081" s="61"/>
    </row>
    <row r="13082" spans="6:16">
      <c r="F13082" s="63"/>
      <c r="G13082" s="62"/>
      <c r="I13082" s="61"/>
      <c r="K13082" s="62"/>
      <c r="L13082" s="62"/>
      <c r="P13082" s="61"/>
    </row>
    <row r="13083" spans="6:16">
      <c r="F13083" s="63"/>
      <c r="G13083" s="62"/>
      <c r="I13083" s="61"/>
      <c r="K13083" s="62"/>
      <c r="L13083" s="62"/>
      <c r="P13083" s="61"/>
    </row>
    <row r="13084" spans="6:16">
      <c r="F13084" s="63"/>
      <c r="G13084" s="62"/>
      <c r="I13084" s="61"/>
      <c r="K13084" s="62"/>
      <c r="L13084" s="62"/>
      <c r="P13084" s="61"/>
    </row>
    <row r="13085" spans="6:16">
      <c r="F13085" s="63"/>
      <c r="G13085" s="62"/>
      <c r="I13085" s="61"/>
      <c r="K13085" s="62"/>
      <c r="L13085" s="62"/>
      <c r="P13085" s="61"/>
    </row>
    <row r="13086" spans="6:16">
      <c r="F13086" s="63"/>
      <c r="G13086" s="62"/>
      <c r="I13086" s="61"/>
      <c r="K13086" s="62"/>
      <c r="L13086" s="62"/>
      <c r="P13086" s="61"/>
    </row>
    <row r="13087" spans="6:16">
      <c r="F13087" s="63"/>
      <c r="G13087" s="62"/>
      <c r="I13087" s="61"/>
      <c r="K13087" s="62"/>
      <c r="L13087" s="62"/>
      <c r="P13087" s="61"/>
    </row>
    <row r="13088" spans="6:16">
      <c r="F13088" s="63"/>
      <c r="G13088" s="62"/>
      <c r="I13088" s="61"/>
      <c r="K13088" s="62"/>
      <c r="L13088" s="62"/>
      <c r="P13088" s="61"/>
    </row>
    <row r="13089" spans="6:16">
      <c r="F13089" s="63"/>
      <c r="G13089" s="62"/>
      <c r="I13089" s="61"/>
      <c r="K13089" s="62"/>
      <c r="L13089" s="62"/>
      <c r="P13089" s="61"/>
    </row>
    <row r="13090" spans="6:16">
      <c r="F13090" s="63"/>
      <c r="G13090" s="62"/>
      <c r="I13090" s="61"/>
      <c r="K13090" s="62"/>
      <c r="L13090" s="62"/>
      <c r="P13090" s="61"/>
    </row>
    <row r="13091" spans="6:16">
      <c r="F13091" s="63"/>
      <c r="G13091" s="62"/>
      <c r="I13091" s="61"/>
      <c r="K13091" s="62"/>
      <c r="L13091" s="62"/>
      <c r="P13091" s="61"/>
    </row>
    <row r="13092" spans="6:16">
      <c r="F13092" s="63"/>
      <c r="G13092" s="62"/>
      <c r="I13092" s="61"/>
      <c r="K13092" s="62"/>
      <c r="L13092" s="62"/>
      <c r="P13092" s="61"/>
    </row>
    <row r="13093" spans="6:16">
      <c r="F13093" s="63"/>
      <c r="G13093" s="62"/>
      <c r="I13093" s="61"/>
      <c r="K13093" s="62"/>
      <c r="L13093" s="62"/>
      <c r="P13093" s="61"/>
    </row>
    <row r="13094" spans="6:16">
      <c r="F13094" s="63"/>
      <c r="G13094" s="62"/>
      <c r="I13094" s="61"/>
      <c r="K13094" s="62"/>
      <c r="L13094" s="62"/>
      <c r="P13094" s="61"/>
    </row>
    <row r="13095" spans="6:16">
      <c r="F13095" s="63"/>
      <c r="G13095" s="62"/>
      <c r="I13095" s="61"/>
      <c r="K13095" s="62"/>
      <c r="L13095" s="62"/>
      <c r="P13095" s="61"/>
    </row>
    <row r="13096" spans="6:16">
      <c r="F13096" s="63"/>
      <c r="G13096" s="62"/>
      <c r="I13096" s="61"/>
      <c r="K13096" s="62"/>
      <c r="L13096" s="62"/>
      <c r="P13096" s="61"/>
    </row>
    <row r="13097" spans="6:16">
      <c r="F13097" s="63"/>
      <c r="G13097" s="62"/>
      <c r="I13097" s="61"/>
      <c r="K13097" s="62"/>
      <c r="L13097" s="62"/>
      <c r="P13097" s="61"/>
    </row>
    <row r="13098" spans="6:16">
      <c r="F13098" s="63"/>
      <c r="G13098" s="62"/>
      <c r="I13098" s="61"/>
      <c r="K13098" s="62"/>
      <c r="L13098" s="62"/>
      <c r="P13098" s="61"/>
    </row>
    <row r="13099" spans="6:16">
      <c r="F13099" s="63"/>
      <c r="G13099" s="62"/>
      <c r="I13099" s="61"/>
      <c r="K13099" s="62"/>
      <c r="L13099" s="62"/>
      <c r="P13099" s="61"/>
    </row>
    <row r="13100" spans="6:16">
      <c r="F13100" s="63"/>
      <c r="G13100" s="62"/>
      <c r="I13100" s="61"/>
      <c r="K13100" s="62"/>
      <c r="L13100" s="62"/>
      <c r="P13100" s="61"/>
    </row>
    <row r="13101" spans="6:16">
      <c r="F13101" s="63"/>
      <c r="G13101" s="62"/>
      <c r="I13101" s="61"/>
      <c r="K13101" s="62"/>
      <c r="L13101" s="62"/>
      <c r="P13101" s="61"/>
    </row>
    <row r="13102" spans="6:16">
      <c r="F13102" s="63"/>
      <c r="G13102" s="62"/>
      <c r="I13102" s="61"/>
      <c r="K13102" s="62"/>
      <c r="L13102" s="62"/>
      <c r="P13102" s="61"/>
    </row>
    <row r="13103" spans="6:16">
      <c r="F13103" s="63"/>
      <c r="G13103" s="62"/>
      <c r="I13103" s="61"/>
      <c r="K13103" s="62"/>
      <c r="L13103" s="62"/>
      <c r="P13103" s="61"/>
    </row>
    <row r="13104" spans="6:16">
      <c r="F13104" s="63"/>
      <c r="G13104" s="62"/>
      <c r="I13104" s="61"/>
      <c r="K13104" s="62"/>
      <c r="L13104" s="62"/>
      <c r="P13104" s="61"/>
    </row>
    <row r="13105" spans="6:16">
      <c r="F13105" s="63"/>
      <c r="G13105" s="62"/>
      <c r="I13105" s="61"/>
      <c r="K13105" s="62"/>
      <c r="L13105" s="62"/>
      <c r="P13105" s="61"/>
    </row>
    <row r="13106" spans="6:16">
      <c r="F13106" s="63"/>
      <c r="G13106" s="62"/>
      <c r="I13106" s="61"/>
      <c r="K13106" s="62"/>
      <c r="L13106" s="62"/>
      <c r="P13106" s="61"/>
    </row>
    <row r="13107" spans="6:16">
      <c r="F13107" s="63"/>
      <c r="G13107" s="62"/>
      <c r="I13107" s="61"/>
      <c r="K13107" s="62"/>
      <c r="L13107" s="62"/>
      <c r="P13107" s="61"/>
    </row>
    <row r="13108" spans="6:16">
      <c r="F13108" s="63"/>
      <c r="G13108" s="62"/>
      <c r="I13108" s="61"/>
      <c r="K13108" s="62"/>
      <c r="L13108" s="62"/>
      <c r="P13108" s="61"/>
    </row>
    <row r="13109" spans="6:16">
      <c r="F13109" s="63"/>
      <c r="G13109" s="62"/>
      <c r="I13109" s="61"/>
      <c r="K13109" s="62"/>
      <c r="L13109" s="62"/>
      <c r="P13109" s="61"/>
    </row>
    <row r="13110" spans="6:16">
      <c r="F13110" s="63"/>
      <c r="G13110" s="62"/>
      <c r="I13110" s="61"/>
      <c r="K13110" s="62"/>
      <c r="L13110" s="62"/>
      <c r="P13110" s="61"/>
    </row>
    <row r="13111" spans="6:16">
      <c r="F13111" s="63"/>
      <c r="G13111" s="62"/>
      <c r="I13111" s="61"/>
      <c r="K13111" s="62"/>
      <c r="L13111" s="62"/>
      <c r="P13111" s="61"/>
    </row>
    <row r="13112" spans="6:16">
      <c r="F13112" s="63"/>
      <c r="G13112" s="62"/>
      <c r="I13112" s="61"/>
      <c r="K13112" s="62"/>
      <c r="L13112" s="62"/>
      <c r="P13112" s="61"/>
    </row>
    <row r="13113" spans="6:16">
      <c r="F13113" s="63"/>
      <c r="G13113" s="62"/>
      <c r="I13113" s="61"/>
      <c r="K13113" s="62"/>
      <c r="L13113" s="62"/>
      <c r="P13113" s="61"/>
    </row>
    <row r="13114" spans="6:16">
      <c r="F13114" s="63"/>
      <c r="G13114" s="62"/>
      <c r="I13114" s="61"/>
      <c r="K13114" s="62"/>
      <c r="L13114" s="62"/>
      <c r="P13114" s="61"/>
    </row>
    <row r="13115" spans="6:16">
      <c r="F13115" s="63"/>
      <c r="G13115" s="62"/>
      <c r="I13115" s="61"/>
      <c r="K13115" s="62"/>
      <c r="L13115" s="62"/>
      <c r="P13115" s="61"/>
    </row>
    <row r="13116" spans="6:16">
      <c r="F13116" s="63"/>
      <c r="G13116" s="62"/>
      <c r="I13116" s="61"/>
      <c r="K13116" s="62"/>
      <c r="L13116" s="62"/>
      <c r="P13116" s="61"/>
    </row>
    <row r="13117" spans="6:16">
      <c r="F13117" s="63"/>
      <c r="G13117" s="62"/>
      <c r="I13117" s="61"/>
      <c r="K13117" s="62"/>
      <c r="L13117" s="62"/>
      <c r="P13117" s="61"/>
    </row>
    <row r="13118" spans="6:16">
      <c r="F13118" s="63"/>
      <c r="G13118" s="62"/>
      <c r="I13118" s="61"/>
      <c r="K13118" s="62"/>
      <c r="L13118" s="62"/>
      <c r="P13118" s="61"/>
    </row>
    <row r="13119" spans="6:16">
      <c r="F13119" s="63"/>
      <c r="G13119" s="62"/>
      <c r="I13119" s="61"/>
      <c r="K13119" s="62"/>
      <c r="L13119" s="62"/>
      <c r="P13119" s="61"/>
    </row>
    <row r="13120" spans="6:16">
      <c r="F13120" s="63"/>
      <c r="G13120" s="62"/>
      <c r="I13120" s="61"/>
      <c r="K13120" s="62"/>
      <c r="L13120" s="62"/>
      <c r="P13120" s="61"/>
    </row>
    <row r="13121" spans="6:16">
      <c r="F13121" s="63"/>
      <c r="G13121" s="62"/>
      <c r="I13121" s="61"/>
      <c r="K13121" s="62"/>
      <c r="L13121" s="62"/>
      <c r="P13121" s="61"/>
    </row>
    <row r="13122" spans="6:16">
      <c r="F13122" s="63"/>
      <c r="G13122" s="62"/>
      <c r="I13122" s="61"/>
      <c r="K13122" s="62"/>
      <c r="L13122" s="62"/>
      <c r="P13122" s="61"/>
    </row>
    <row r="13123" spans="6:16">
      <c r="F13123" s="63"/>
      <c r="G13123" s="62"/>
      <c r="I13123" s="61"/>
      <c r="K13123" s="62"/>
      <c r="L13123" s="62"/>
      <c r="P13123" s="61"/>
    </row>
    <row r="13124" spans="6:16">
      <c r="F13124" s="63"/>
      <c r="G13124" s="62"/>
      <c r="I13124" s="61"/>
      <c r="K13124" s="62"/>
      <c r="L13124" s="62"/>
      <c r="P13124" s="61"/>
    </row>
    <row r="13125" spans="6:16">
      <c r="F13125" s="63"/>
      <c r="G13125" s="62"/>
      <c r="I13125" s="61"/>
      <c r="K13125" s="62"/>
      <c r="L13125" s="62"/>
      <c r="P13125" s="61"/>
    </row>
    <row r="13126" spans="6:16">
      <c r="F13126" s="63"/>
      <c r="G13126" s="62"/>
      <c r="I13126" s="61"/>
      <c r="K13126" s="62"/>
      <c r="L13126" s="62"/>
      <c r="P13126" s="61"/>
    </row>
    <row r="13127" spans="6:16">
      <c r="F13127" s="63"/>
      <c r="G13127" s="62"/>
      <c r="I13127" s="61"/>
      <c r="K13127" s="62"/>
      <c r="L13127" s="62"/>
      <c r="P13127" s="61"/>
    </row>
    <row r="13128" spans="6:16">
      <c r="F13128" s="63"/>
      <c r="G13128" s="62"/>
      <c r="I13128" s="61"/>
      <c r="K13128" s="62"/>
      <c r="L13128" s="62"/>
      <c r="P13128" s="61"/>
    </row>
    <row r="13129" spans="6:16">
      <c r="F13129" s="63"/>
      <c r="G13129" s="62"/>
      <c r="I13129" s="61"/>
      <c r="K13129" s="62"/>
      <c r="L13129" s="62"/>
      <c r="P13129" s="61"/>
    </row>
    <row r="13130" spans="6:16">
      <c r="F13130" s="63"/>
      <c r="G13130" s="62"/>
      <c r="I13130" s="61"/>
      <c r="K13130" s="62"/>
      <c r="L13130" s="62"/>
      <c r="P13130" s="61"/>
    </row>
    <row r="13131" spans="6:16">
      <c r="F13131" s="63"/>
      <c r="G13131" s="62"/>
      <c r="I13131" s="61"/>
      <c r="K13131" s="62"/>
      <c r="L13131" s="62"/>
      <c r="P13131" s="61"/>
    </row>
    <row r="13132" spans="6:16">
      <c r="F13132" s="63"/>
      <c r="G13132" s="62"/>
      <c r="I13132" s="61"/>
      <c r="K13132" s="62"/>
      <c r="L13132" s="62"/>
      <c r="P13132" s="61"/>
    </row>
    <row r="13133" spans="6:16">
      <c r="F13133" s="63"/>
      <c r="G13133" s="62"/>
      <c r="I13133" s="61"/>
      <c r="K13133" s="62"/>
      <c r="L13133" s="62"/>
      <c r="P13133" s="61"/>
    </row>
    <row r="13134" spans="6:16">
      <c r="F13134" s="63"/>
      <c r="G13134" s="62"/>
      <c r="I13134" s="61"/>
      <c r="K13134" s="62"/>
      <c r="L13134" s="62"/>
      <c r="P13134" s="61"/>
    </row>
    <row r="13135" spans="6:16">
      <c r="F13135" s="63"/>
      <c r="G13135" s="62"/>
      <c r="I13135" s="61"/>
      <c r="K13135" s="62"/>
      <c r="L13135" s="62"/>
      <c r="P13135" s="61"/>
    </row>
    <row r="13136" spans="6:16">
      <c r="F13136" s="63"/>
      <c r="G13136" s="62"/>
      <c r="I13136" s="61"/>
      <c r="K13136" s="62"/>
      <c r="L13136" s="62"/>
      <c r="P13136" s="61"/>
    </row>
    <row r="13137" spans="6:16">
      <c r="F13137" s="63"/>
      <c r="G13137" s="62"/>
      <c r="I13137" s="61"/>
      <c r="K13137" s="62"/>
      <c r="L13137" s="62"/>
      <c r="P13137" s="61"/>
    </row>
    <row r="13138" spans="6:16">
      <c r="F13138" s="63"/>
      <c r="G13138" s="62"/>
      <c r="I13138" s="61"/>
      <c r="K13138" s="62"/>
      <c r="L13138" s="62"/>
      <c r="P13138" s="61"/>
    </row>
    <row r="13139" spans="6:16">
      <c r="F13139" s="63"/>
      <c r="G13139" s="62"/>
      <c r="I13139" s="61"/>
      <c r="K13139" s="62"/>
      <c r="L13139" s="62"/>
      <c r="P13139" s="61"/>
    </row>
    <row r="13140" spans="6:16">
      <c r="F13140" s="63"/>
      <c r="G13140" s="62"/>
      <c r="I13140" s="61"/>
      <c r="K13140" s="62"/>
      <c r="L13140" s="62"/>
      <c r="P13140" s="61"/>
    </row>
    <row r="13141" spans="6:16">
      <c r="F13141" s="63"/>
      <c r="G13141" s="62"/>
      <c r="I13141" s="61"/>
      <c r="K13141" s="62"/>
      <c r="L13141" s="62"/>
      <c r="P13141" s="61"/>
    </row>
    <row r="13142" spans="6:16">
      <c r="F13142" s="63"/>
      <c r="G13142" s="62"/>
      <c r="I13142" s="61"/>
      <c r="K13142" s="62"/>
      <c r="L13142" s="62"/>
      <c r="P13142" s="61"/>
    </row>
    <row r="13143" spans="6:16">
      <c r="F13143" s="63"/>
      <c r="G13143" s="62"/>
      <c r="I13143" s="61"/>
      <c r="K13143" s="62"/>
      <c r="L13143" s="62"/>
      <c r="P13143" s="61"/>
    </row>
    <row r="13144" spans="6:16">
      <c r="F13144" s="63"/>
      <c r="G13144" s="62"/>
      <c r="I13144" s="61"/>
      <c r="K13144" s="62"/>
      <c r="L13144" s="62"/>
      <c r="P13144" s="61"/>
    </row>
    <row r="13145" spans="6:16">
      <c r="F13145" s="63"/>
      <c r="G13145" s="62"/>
      <c r="I13145" s="61"/>
      <c r="K13145" s="62"/>
      <c r="L13145" s="62"/>
      <c r="P13145" s="61"/>
    </row>
    <row r="13146" spans="6:16">
      <c r="F13146" s="63"/>
      <c r="G13146" s="62"/>
      <c r="I13146" s="61"/>
      <c r="K13146" s="62"/>
      <c r="L13146" s="62"/>
      <c r="P13146" s="61"/>
    </row>
    <row r="13147" spans="6:16">
      <c r="F13147" s="63"/>
      <c r="G13147" s="62"/>
      <c r="I13147" s="61"/>
      <c r="K13147" s="62"/>
      <c r="L13147" s="62"/>
      <c r="P13147" s="61"/>
    </row>
    <row r="13148" spans="6:16">
      <c r="F13148" s="63"/>
      <c r="G13148" s="62"/>
      <c r="I13148" s="61"/>
      <c r="K13148" s="62"/>
      <c r="L13148" s="62"/>
      <c r="P13148" s="61"/>
    </row>
    <row r="13149" spans="6:16">
      <c r="F13149" s="63"/>
      <c r="G13149" s="62"/>
      <c r="I13149" s="61"/>
      <c r="K13149" s="62"/>
      <c r="L13149" s="62"/>
      <c r="P13149" s="61"/>
    </row>
    <row r="13150" spans="6:16">
      <c r="F13150" s="63"/>
      <c r="G13150" s="62"/>
      <c r="I13150" s="61"/>
      <c r="K13150" s="62"/>
      <c r="L13150" s="62"/>
      <c r="P13150" s="61"/>
    </row>
    <row r="13151" spans="6:16">
      <c r="F13151" s="63"/>
      <c r="G13151" s="62"/>
      <c r="I13151" s="61"/>
      <c r="K13151" s="62"/>
      <c r="L13151" s="62"/>
      <c r="P13151" s="61"/>
    </row>
    <row r="13152" spans="6:16">
      <c r="F13152" s="63"/>
      <c r="G13152" s="62"/>
      <c r="I13152" s="61"/>
      <c r="K13152" s="62"/>
      <c r="L13152" s="62"/>
      <c r="P13152" s="61"/>
    </row>
    <row r="13153" spans="6:16">
      <c r="F13153" s="63"/>
      <c r="G13153" s="62"/>
      <c r="I13153" s="61"/>
      <c r="K13153" s="62"/>
      <c r="L13153" s="62"/>
      <c r="P13153" s="61"/>
    </row>
    <row r="13154" spans="6:16">
      <c r="F13154" s="63"/>
      <c r="G13154" s="62"/>
      <c r="I13154" s="61"/>
      <c r="K13154" s="62"/>
      <c r="L13154" s="62"/>
      <c r="P13154" s="61"/>
    </row>
    <row r="13155" spans="6:16">
      <c r="F13155" s="63"/>
      <c r="G13155" s="62"/>
      <c r="I13155" s="61"/>
      <c r="K13155" s="62"/>
      <c r="L13155" s="62"/>
      <c r="P13155" s="61"/>
    </row>
    <row r="13156" spans="6:16">
      <c r="F13156" s="63"/>
      <c r="G13156" s="62"/>
      <c r="I13156" s="61"/>
      <c r="K13156" s="62"/>
      <c r="L13156" s="62"/>
      <c r="P13156" s="61"/>
    </row>
    <row r="13157" spans="6:16">
      <c r="F13157" s="63"/>
      <c r="G13157" s="62"/>
      <c r="I13157" s="61"/>
      <c r="K13157" s="62"/>
      <c r="L13157" s="62"/>
      <c r="P13157" s="61"/>
    </row>
    <row r="13158" spans="6:16">
      <c r="F13158" s="63"/>
      <c r="G13158" s="62"/>
      <c r="I13158" s="61"/>
      <c r="K13158" s="62"/>
      <c r="L13158" s="62"/>
      <c r="P13158" s="61"/>
    </row>
    <row r="13159" spans="6:16">
      <c r="F13159" s="63"/>
      <c r="G13159" s="62"/>
      <c r="I13159" s="61"/>
      <c r="K13159" s="62"/>
      <c r="L13159" s="62"/>
      <c r="P13159" s="61"/>
    </row>
    <row r="13160" spans="6:16">
      <c r="F13160" s="63"/>
      <c r="G13160" s="62"/>
      <c r="I13160" s="61"/>
      <c r="K13160" s="62"/>
      <c r="L13160" s="62"/>
      <c r="P13160" s="61"/>
    </row>
    <row r="13161" spans="6:16">
      <c r="F13161" s="63"/>
      <c r="G13161" s="62"/>
      <c r="I13161" s="61"/>
      <c r="K13161" s="62"/>
      <c r="L13161" s="62"/>
      <c r="P13161" s="61"/>
    </row>
    <row r="13162" spans="6:16">
      <c r="F13162" s="63"/>
      <c r="G13162" s="62"/>
      <c r="I13162" s="61"/>
      <c r="K13162" s="62"/>
      <c r="L13162" s="62"/>
      <c r="P13162" s="61"/>
    </row>
    <row r="13163" spans="6:16">
      <c r="F13163" s="63"/>
      <c r="G13163" s="62"/>
      <c r="I13163" s="61"/>
      <c r="K13163" s="62"/>
      <c r="L13163" s="62"/>
      <c r="P13163" s="61"/>
    </row>
    <row r="13164" spans="6:16">
      <c r="F13164" s="63"/>
      <c r="G13164" s="62"/>
      <c r="I13164" s="61"/>
      <c r="K13164" s="62"/>
      <c r="L13164" s="62"/>
      <c r="P13164" s="61"/>
    </row>
    <row r="13165" spans="6:16">
      <c r="F13165" s="63"/>
      <c r="G13165" s="62"/>
      <c r="I13165" s="61"/>
      <c r="K13165" s="62"/>
      <c r="L13165" s="62"/>
      <c r="P13165" s="61"/>
    </row>
    <row r="13166" spans="6:16">
      <c r="F13166" s="63"/>
      <c r="G13166" s="62"/>
      <c r="I13166" s="61"/>
      <c r="K13166" s="62"/>
      <c r="L13166" s="62"/>
      <c r="P13166" s="61"/>
    </row>
    <row r="13167" spans="6:16">
      <c r="F13167" s="63"/>
      <c r="G13167" s="62"/>
      <c r="I13167" s="61"/>
      <c r="K13167" s="62"/>
      <c r="L13167" s="62"/>
      <c r="P13167" s="61"/>
    </row>
    <row r="13168" spans="6:16">
      <c r="F13168" s="63"/>
      <c r="G13168" s="62"/>
      <c r="I13168" s="61"/>
      <c r="K13168" s="62"/>
      <c r="L13168" s="62"/>
      <c r="P13168" s="61"/>
    </row>
    <row r="13169" spans="6:16">
      <c r="F13169" s="63"/>
      <c r="G13169" s="62"/>
      <c r="I13169" s="61"/>
      <c r="K13169" s="62"/>
      <c r="L13169" s="62"/>
      <c r="P13169" s="61"/>
    </row>
    <row r="13170" spans="6:16">
      <c r="F13170" s="63"/>
      <c r="G13170" s="62"/>
      <c r="I13170" s="61"/>
      <c r="K13170" s="62"/>
      <c r="L13170" s="62"/>
      <c r="P13170" s="61"/>
    </row>
    <row r="13171" spans="6:16">
      <c r="F13171" s="63"/>
      <c r="G13171" s="62"/>
      <c r="I13171" s="61"/>
      <c r="K13171" s="62"/>
      <c r="L13171" s="62"/>
      <c r="P13171" s="61"/>
    </row>
    <row r="13172" spans="6:16">
      <c r="F13172" s="63"/>
      <c r="G13172" s="62"/>
      <c r="I13172" s="61"/>
      <c r="K13172" s="62"/>
      <c r="L13172" s="62"/>
      <c r="P13172" s="61"/>
    </row>
    <row r="13173" spans="6:16">
      <c r="F13173" s="63"/>
      <c r="G13173" s="62"/>
      <c r="I13173" s="61"/>
      <c r="K13173" s="62"/>
      <c r="L13173" s="62"/>
      <c r="P13173" s="61"/>
    </row>
    <row r="13174" spans="6:16">
      <c r="F13174" s="63"/>
      <c r="G13174" s="62"/>
      <c r="I13174" s="61"/>
      <c r="K13174" s="62"/>
      <c r="L13174" s="62"/>
      <c r="P13174" s="61"/>
    </row>
    <row r="13175" spans="6:16">
      <c r="F13175" s="63"/>
      <c r="G13175" s="62"/>
      <c r="I13175" s="61"/>
      <c r="K13175" s="62"/>
      <c r="L13175" s="62"/>
      <c r="P13175" s="61"/>
    </row>
    <row r="13176" spans="6:16">
      <c r="F13176" s="63"/>
      <c r="G13176" s="62"/>
      <c r="I13176" s="61"/>
      <c r="K13176" s="62"/>
      <c r="L13176" s="62"/>
      <c r="P13176" s="61"/>
    </row>
    <row r="13177" spans="6:16">
      <c r="F13177" s="63"/>
      <c r="G13177" s="62"/>
      <c r="I13177" s="61"/>
      <c r="K13177" s="62"/>
      <c r="L13177" s="62"/>
      <c r="P13177" s="61"/>
    </row>
    <row r="13178" spans="6:16">
      <c r="F13178" s="63"/>
      <c r="G13178" s="62"/>
      <c r="I13178" s="61"/>
      <c r="K13178" s="62"/>
      <c r="L13178" s="62"/>
      <c r="P13178" s="61"/>
    </row>
    <row r="13179" spans="6:16">
      <c r="F13179" s="63"/>
      <c r="G13179" s="62"/>
      <c r="I13179" s="61"/>
      <c r="K13179" s="62"/>
      <c r="L13179" s="62"/>
      <c r="P13179" s="61"/>
    </row>
    <row r="13180" spans="6:16">
      <c r="F13180" s="63"/>
      <c r="G13180" s="62"/>
      <c r="I13180" s="61"/>
      <c r="K13180" s="62"/>
      <c r="L13180" s="62"/>
      <c r="P13180" s="61"/>
    </row>
    <row r="13181" spans="6:16">
      <c r="F13181" s="63"/>
      <c r="G13181" s="62"/>
      <c r="I13181" s="61"/>
      <c r="K13181" s="62"/>
      <c r="L13181" s="62"/>
      <c r="P13181" s="61"/>
    </row>
    <row r="13182" spans="6:16">
      <c r="F13182" s="63"/>
      <c r="G13182" s="62"/>
      <c r="I13182" s="61"/>
      <c r="K13182" s="62"/>
      <c r="L13182" s="62"/>
      <c r="P13182" s="61"/>
    </row>
    <row r="13183" spans="6:16">
      <c r="F13183" s="63"/>
      <c r="G13183" s="62"/>
      <c r="I13183" s="61"/>
      <c r="K13183" s="62"/>
      <c r="L13183" s="62"/>
      <c r="P13183" s="61"/>
    </row>
    <row r="13184" spans="6:16">
      <c r="F13184" s="63"/>
      <c r="G13184" s="62"/>
      <c r="I13184" s="61"/>
      <c r="K13184" s="62"/>
      <c r="L13184" s="62"/>
      <c r="P13184" s="61"/>
    </row>
    <row r="13185" spans="6:16">
      <c r="F13185" s="63"/>
      <c r="G13185" s="62"/>
      <c r="I13185" s="61"/>
      <c r="K13185" s="62"/>
      <c r="L13185" s="62"/>
      <c r="P13185" s="61"/>
    </row>
    <row r="13186" spans="6:16">
      <c r="F13186" s="63"/>
      <c r="G13186" s="62"/>
      <c r="I13186" s="61"/>
      <c r="K13186" s="62"/>
      <c r="L13186" s="62"/>
      <c r="P13186" s="61"/>
    </row>
    <row r="13187" spans="6:16">
      <c r="F13187" s="63"/>
      <c r="G13187" s="62"/>
      <c r="I13187" s="61"/>
      <c r="K13187" s="62"/>
      <c r="L13187" s="62"/>
      <c r="P13187" s="61"/>
    </row>
    <row r="13188" spans="6:16">
      <c r="F13188" s="63"/>
      <c r="G13188" s="62"/>
      <c r="I13188" s="61"/>
      <c r="K13188" s="62"/>
      <c r="L13188" s="62"/>
      <c r="P13188" s="61"/>
    </row>
    <row r="13189" spans="6:16">
      <c r="F13189" s="63"/>
      <c r="G13189" s="62"/>
      <c r="I13189" s="61"/>
      <c r="K13189" s="62"/>
      <c r="L13189" s="62"/>
      <c r="P13189" s="61"/>
    </row>
    <row r="13190" spans="6:16">
      <c r="F13190" s="63"/>
      <c r="G13190" s="62"/>
      <c r="I13190" s="61"/>
      <c r="K13190" s="62"/>
      <c r="L13190" s="62"/>
      <c r="P13190" s="61"/>
    </row>
    <row r="13191" spans="6:16">
      <c r="F13191" s="63"/>
      <c r="G13191" s="62"/>
      <c r="I13191" s="61"/>
      <c r="K13191" s="62"/>
      <c r="L13191" s="62"/>
      <c r="P13191" s="61"/>
    </row>
    <row r="13192" spans="6:16">
      <c r="F13192" s="63"/>
      <c r="G13192" s="62"/>
      <c r="I13192" s="61"/>
      <c r="K13192" s="62"/>
      <c r="L13192" s="62"/>
      <c r="P13192" s="61"/>
    </row>
    <row r="13193" spans="6:16">
      <c r="F13193" s="63"/>
      <c r="G13193" s="62"/>
      <c r="I13193" s="61"/>
      <c r="K13193" s="62"/>
      <c r="L13193" s="62"/>
      <c r="P13193" s="61"/>
    </row>
    <row r="13194" spans="6:16">
      <c r="F13194" s="63"/>
      <c r="G13194" s="62"/>
      <c r="I13194" s="61"/>
      <c r="K13194" s="62"/>
      <c r="L13194" s="62"/>
      <c r="P13194" s="61"/>
    </row>
    <row r="13195" spans="6:16">
      <c r="F13195" s="63"/>
      <c r="G13195" s="62"/>
      <c r="I13195" s="61"/>
      <c r="K13195" s="62"/>
      <c r="L13195" s="62"/>
      <c r="P13195" s="61"/>
    </row>
    <row r="13196" spans="6:16">
      <c r="F13196" s="63"/>
      <c r="G13196" s="62"/>
      <c r="I13196" s="61"/>
      <c r="K13196" s="62"/>
      <c r="L13196" s="62"/>
      <c r="P13196" s="61"/>
    </row>
    <row r="13197" spans="6:16">
      <c r="F13197" s="63"/>
      <c r="G13197" s="62"/>
      <c r="I13197" s="61"/>
      <c r="K13197" s="62"/>
      <c r="L13197" s="62"/>
      <c r="P13197" s="61"/>
    </row>
    <row r="13198" spans="6:16">
      <c r="F13198" s="63"/>
      <c r="G13198" s="62"/>
      <c r="I13198" s="61"/>
      <c r="K13198" s="62"/>
      <c r="L13198" s="62"/>
      <c r="P13198" s="61"/>
    </row>
    <row r="13199" spans="6:16">
      <c r="F13199" s="63"/>
      <c r="G13199" s="62"/>
      <c r="I13199" s="61"/>
      <c r="K13199" s="62"/>
      <c r="L13199" s="62"/>
      <c r="P13199" s="61"/>
    </row>
    <row r="13200" spans="6:16">
      <c r="F13200" s="63"/>
      <c r="G13200" s="62"/>
      <c r="I13200" s="61"/>
      <c r="K13200" s="62"/>
      <c r="L13200" s="62"/>
      <c r="P13200" s="61"/>
    </row>
    <row r="13201" spans="6:16">
      <c r="F13201" s="63"/>
      <c r="G13201" s="62"/>
      <c r="I13201" s="61"/>
      <c r="K13201" s="62"/>
      <c r="L13201" s="62"/>
      <c r="P13201" s="61"/>
    </row>
    <row r="13202" spans="6:16">
      <c r="F13202" s="63"/>
      <c r="G13202" s="62"/>
      <c r="I13202" s="61"/>
      <c r="K13202" s="62"/>
      <c r="L13202" s="62"/>
      <c r="P13202" s="61"/>
    </row>
    <row r="13203" spans="6:16">
      <c r="F13203" s="63"/>
      <c r="G13203" s="62"/>
      <c r="I13203" s="61"/>
      <c r="K13203" s="62"/>
      <c r="L13203" s="62"/>
      <c r="P13203" s="61"/>
    </row>
    <row r="13204" spans="6:16">
      <c r="F13204" s="63"/>
      <c r="G13204" s="62"/>
      <c r="I13204" s="61"/>
      <c r="K13204" s="62"/>
      <c r="L13204" s="62"/>
      <c r="P13204" s="61"/>
    </row>
    <row r="13205" spans="6:16">
      <c r="F13205" s="63"/>
      <c r="G13205" s="62"/>
      <c r="I13205" s="61"/>
      <c r="K13205" s="62"/>
      <c r="L13205" s="62"/>
      <c r="P13205" s="61"/>
    </row>
    <row r="13206" spans="6:16">
      <c r="F13206" s="63"/>
      <c r="G13206" s="62"/>
      <c r="I13206" s="61"/>
      <c r="K13206" s="62"/>
      <c r="L13206" s="62"/>
      <c r="P13206" s="61"/>
    </row>
    <row r="13207" spans="6:16">
      <c r="F13207" s="63"/>
      <c r="G13207" s="62"/>
      <c r="I13207" s="61"/>
      <c r="K13207" s="62"/>
      <c r="L13207" s="62"/>
      <c r="P13207" s="61"/>
    </row>
    <row r="13208" spans="6:16">
      <c r="F13208" s="63"/>
      <c r="G13208" s="62"/>
      <c r="I13208" s="61"/>
      <c r="K13208" s="62"/>
      <c r="L13208" s="62"/>
      <c r="P13208" s="61"/>
    </row>
    <row r="13209" spans="6:16">
      <c r="F13209" s="63"/>
      <c r="G13209" s="62"/>
      <c r="I13209" s="61"/>
      <c r="K13209" s="62"/>
      <c r="L13209" s="62"/>
      <c r="P13209" s="61"/>
    </row>
    <row r="13210" spans="6:16">
      <c r="F13210" s="63"/>
      <c r="G13210" s="62"/>
      <c r="I13210" s="61"/>
      <c r="K13210" s="62"/>
      <c r="L13210" s="62"/>
      <c r="P13210" s="61"/>
    </row>
    <row r="13211" spans="6:16">
      <c r="F13211" s="63"/>
      <c r="G13211" s="62"/>
      <c r="I13211" s="61"/>
      <c r="K13211" s="62"/>
      <c r="L13211" s="62"/>
      <c r="P13211" s="61"/>
    </row>
    <row r="13212" spans="6:16">
      <c r="F13212" s="63"/>
      <c r="G13212" s="62"/>
      <c r="I13212" s="61"/>
      <c r="K13212" s="62"/>
      <c r="L13212" s="62"/>
      <c r="P13212" s="61"/>
    </row>
    <row r="13213" spans="6:16">
      <c r="F13213" s="63"/>
      <c r="G13213" s="62"/>
      <c r="I13213" s="61"/>
      <c r="K13213" s="62"/>
      <c r="L13213" s="62"/>
      <c r="P13213" s="61"/>
    </row>
    <row r="13214" spans="6:16">
      <c r="F13214" s="63"/>
      <c r="G13214" s="62"/>
      <c r="I13214" s="61"/>
      <c r="K13214" s="62"/>
      <c r="L13214" s="62"/>
      <c r="P13214" s="61"/>
    </row>
    <row r="13215" spans="6:16">
      <c r="F13215" s="63"/>
      <c r="G13215" s="62"/>
      <c r="I13215" s="61"/>
      <c r="K13215" s="62"/>
      <c r="L13215" s="62"/>
      <c r="P13215" s="61"/>
    </row>
    <row r="13216" spans="6:16">
      <c r="F13216" s="63"/>
      <c r="G13216" s="62"/>
      <c r="I13216" s="61"/>
      <c r="K13216" s="62"/>
      <c r="L13216" s="62"/>
      <c r="P13216" s="61"/>
    </row>
    <row r="13217" spans="6:16">
      <c r="F13217" s="63"/>
      <c r="G13217" s="62"/>
      <c r="I13217" s="61"/>
      <c r="K13217" s="62"/>
      <c r="L13217" s="62"/>
      <c r="P13217" s="61"/>
    </row>
    <row r="13218" spans="6:16">
      <c r="F13218" s="63"/>
      <c r="G13218" s="62"/>
      <c r="I13218" s="61"/>
      <c r="K13218" s="62"/>
      <c r="L13218" s="62"/>
      <c r="P13218" s="61"/>
    </row>
    <row r="13219" spans="6:16">
      <c r="F13219" s="63"/>
      <c r="G13219" s="62"/>
      <c r="I13219" s="61"/>
      <c r="K13219" s="62"/>
      <c r="L13219" s="62"/>
      <c r="P13219" s="61"/>
    </row>
    <row r="13220" spans="6:16">
      <c r="F13220" s="63"/>
      <c r="G13220" s="62"/>
      <c r="I13220" s="61"/>
      <c r="K13220" s="62"/>
      <c r="L13220" s="62"/>
      <c r="P13220" s="61"/>
    </row>
    <row r="13221" spans="6:16">
      <c r="F13221" s="63"/>
      <c r="G13221" s="62"/>
      <c r="I13221" s="61"/>
      <c r="K13221" s="62"/>
      <c r="L13221" s="62"/>
      <c r="P13221" s="61"/>
    </row>
    <row r="13222" spans="6:16">
      <c r="F13222" s="63"/>
      <c r="G13222" s="62"/>
      <c r="I13222" s="61"/>
      <c r="K13222" s="62"/>
      <c r="L13222" s="62"/>
      <c r="P13222" s="61"/>
    </row>
    <row r="13223" spans="6:16">
      <c r="F13223" s="63"/>
      <c r="G13223" s="62"/>
      <c r="I13223" s="61"/>
      <c r="K13223" s="62"/>
      <c r="L13223" s="62"/>
      <c r="P13223" s="61"/>
    </row>
    <row r="13224" spans="6:16">
      <c r="F13224" s="63"/>
      <c r="G13224" s="62"/>
      <c r="I13224" s="61"/>
      <c r="K13224" s="62"/>
      <c r="L13224" s="62"/>
      <c r="P13224" s="61"/>
    </row>
    <row r="13225" spans="6:16">
      <c r="F13225" s="63"/>
      <c r="G13225" s="62"/>
      <c r="I13225" s="61"/>
      <c r="K13225" s="62"/>
      <c r="L13225" s="62"/>
      <c r="P13225" s="61"/>
    </row>
    <row r="13226" spans="6:16">
      <c r="F13226" s="63"/>
      <c r="G13226" s="62"/>
      <c r="I13226" s="61"/>
      <c r="K13226" s="62"/>
      <c r="L13226" s="62"/>
      <c r="P13226" s="61"/>
    </row>
    <row r="13227" spans="6:16">
      <c r="F13227" s="63"/>
      <c r="G13227" s="62"/>
      <c r="I13227" s="61"/>
      <c r="K13227" s="62"/>
      <c r="L13227" s="62"/>
      <c r="P13227" s="61"/>
    </row>
    <row r="13228" spans="6:16">
      <c r="F13228" s="63"/>
      <c r="G13228" s="62"/>
      <c r="I13228" s="61"/>
      <c r="K13228" s="62"/>
      <c r="L13228" s="62"/>
      <c r="P13228" s="61"/>
    </row>
    <row r="13229" spans="6:16">
      <c r="F13229" s="63"/>
      <c r="G13229" s="62"/>
      <c r="I13229" s="61"/>
      <c r="K13229" s="62"/>
      <c r="L13229" s="62"/>
      <c r="P13229" s="61"/>
    </row>
    <row r="13230" spans="6:16">
      <c r="F13230" s="63"/>
      <c r="G13230" s="62"/>
      <c r="I13230" s="61"/>
      <c r="K13230" s="62"/>
      <c r="L13230" s="62"/>
      <c r="P13230" s="61"/>
    </row>
    <row r="13231" spans="6:16">
      <c r="F13231" s="63"/>
      <c r="G13231" s="62"/>
      <c r="I13231" s="61"/>
      <c r="K13231" s="62"/>
      <c r="L13231" s="62"/>
      <c r="P13231" s="61"/>
    </row>
    <row r="13232" spans="6:16">
      <c r="F13232" s="63"/>
      <c r="G13232" s="62"/>
      <c r="I13232" s="61"/>
      <c r="K13232" s="62"/>
      <c r="L13232" s="62"/>
      <c r="P13232" s="61"/>
    </row>
    <row r="13233" spans="6:16">
      <c r="F13233" s="63"/>
      <c r="G13233" s="62"/>
      <c r="I13233" s="61"/>
      <c r="K13233" s="62"/>
      <c r="L13233" s="62"/>
      <c r="P13233" s="61"/>
    </row>
    <row r="13234" spans="6:16">
      <c r="F13234" s="63"/>
      <c r="G13234" s="62"/>
      <c r="I13234" s="61"/>
      <c r="K13234" s="62"/>
      <c r="L13234" s="62"/>
      <c r="P13234" s="61"/>
    </row>
    <row r="13235" spans="6:16">
      <c r="F13235" s="63"/>
      <c r="G13235" s="62"/>
      <c r="I13235" s="61"/>
      <c r="K13235" s="62"/>
      <c r="L13235" s="62"/>
      <c r="P13235" s="61"/>
    </row>
    <row r="13236" spans="6:16">
      <c r="F13236" s="63"/>
      <c r="G13236" s="62"/>
      <c r="I13236" s="61"/>
      <c r="K13236" s="62"/>
      <c r="L13236" s="62"/>
      <c r="P13236" s="61"/>
    </row>
    <row r="13237" spans="6:16">
      <c r="F13237" s="63"/>
      <c r="G13237" s="62"/>
      <c r="I13237" s="61"/>
      <c r="K13237" s="62"/>
      <c r="L13237" s="62"/>
      <c r="P13237" s="61"/>
    </row>
    <row r="13238" spans="6:16">
      <c r="F13238" s="63"/>
      <c r="G13238" s="62"/>
      <c r="I13238" s="61"/>
      <c r="K13238" s="62"/>
      <c r="L13238" s="62"/>
      <c r="P13238" s="61"/>
    </row>
    <row r="13239" spans="6:16">
      <c r="F13239" s="63"/>
      <c r="G13239" s="62"/>
      <c r="I13239" s="61"/>
      <c r="K13239" s="62"/>
      <c r="L13239" s="62"/>
      <c r="P13239" s="61"/>
    </row>
    <row r="13240" spans="6:16">
      <c r="F13240" s="63"/>
      <c r="G13240" s="62"/>
      <c r="I13240" s="61"/>
      <c r="K13240" s="62"/>
      <c r="L13240" s="62"/>
      <c r="P13240" s="61"/>
    </row>
    <row r="13241" spans="6:16">
      <c r="F13241" s="63"/>
      <c r="G13241" s="62"/>
      <c r="I13241" s="61"/>
      <c r="K13241" s="62"/>
      <c r="L13241" s="62"/>
      <c r="P13241" s="61"/>
    </row>
    <row r="13242" spans="6:16">
      <c r="F13242" s="63"/>
      <c r="G13242" s="62"/>
      <c r="I13242" s="61"/>
      <c r="K13242" s="62"/>
      <c r="L13242" s="62"/>
      <c r="P13242" s="61"/>
    </row>
    <row r="13243" spans="6:16">
      <c r="F13243" s="63"/>
      <c r="G13243" s="62"/>
      <c r="I13243" s="61"/>
      <c r="K13243" s="62"/>
      <c r="L13243" s="62"/>
      <c r="P13243" s="61"/>
    </row>
    <row r="13244" spans="6:16">
      <c r="F13244" s="63"/>
      <c r="G13244" s="62"/>
      <c r="I13244" s="61"/>
      <c r="K13244" s="62"/>
      <c r="L13244" s="62"/>
      <c r="P13244" s="61"/>
    </row>
    <row r="13245" spans="6:16">
      <c r="F13245" s="63"/>
      <c r="G13245" s="62"/>
      <c r="I13245" s="61"/>
      <c r="K13245" s="62"/>
      <c r="L13245" s="62"/>
      <c r="P13245" s="61"/>
    </row>
    <row r="13246" spans="6:16">
      <c r="F13246" s="63"/>
      <c r="G13246" s="62"/>
      <c r="I13246" s="61"/>
      <c r="K13246" s="62"/>
      <c r="L13246" s="62"/>
      <c r="P13246" s="61"/>
    </row>
    <row r="13247" spans="6:16">
      <c r="F13247" s="63"/>
      <c r="G13247" s="62"/>
      <c r="I13247" s="61"/>
      <c r="K13247" s="62"/>
      <c r="L13247" s="62"/>
      <c r="P13247" s="61"/>
    </row>
    <row r="13248" spans="6:16">
      <c r="F13248" s="63"/>
      <c r="G13248" s="62"/>
      <c r="I13248" s="61"/>
      <c r="K13248" s="62"/>
      <c r="L13248" s="62"/>
      <c r="P13248" s="61"/>
    </row>
    <row r="13249" spans="6:16">
      <c r="F13249" s="63"/>
      <c r="G13249" s="62"/>
      <c r="I13249" s="61"/>
      <c r="K13249" s="62"/>
      <c r="L13249" s="62"/>
      <c r="P13249" s="61"/>
    </row>
    <row r="13250" spans="6:16">
      <c r="F13250" s="63"/>
      <c r="G13250" s="62"/>
      <c r="I13250" s="61"/>
      <c r="K13250" s="62"/>
      <c r="L13250" s="62"/>
      <c r="P13250" s="61"/>
    </row>
    <row r="13251" spans="6:16">
      <c r="F13251" s="63"/>
      <c r="G13251" s="62"/>
      <c r="I13251" s="61"/>
      <c r="K13251" s="62"/>
      <c r="L13251" s="62"/>
      <c r="P13251" s="61"/>
    </row>
    <row r="13252" spans="6:16">
      <c r="F13252" s="63"/>
      <c r="G13252" s="62"/>
      <c r="I13252" s="61"/>
      <c r="K13252" s="62"/>
      <c r="L13252" s="62"/>
      <c r="P13252" s="61"/>
    </row>
    <row r="13253" spans="6:16">
      <c r="F13253" s="63"/>
      <c r="G13253" s="62"/>
      <c r="I13253" s="61"/>
      <c r="K13253" s="62"/>
      <c r="L13253" s="62"/>
      <c r="P13253" s="61"/>
    </row>
    <row r="13254" spans="6:16">
      <c r="F13254" s="63"/>
      <c r="G13254" s="62"/>
      <c r="I13254" s="61"/>
      <c r="K13254" s="62"/>
      <c r="L13254" s="62"/>
      <c r="P13254" s="61"/>
    </row>
    <row r="13255" spans="6:16">
      <c r="F13255" s="63"/>
      <c r="G13255" s="62"/>
      <c r="I13255" s="61"/>
      <c r="K13255" s="62"/>
      <c r="L13255" s="62"/>
      <c r="P13255" s="61"/>
    </row>
    <row r="13256" spans="6:16">
      <c r="F13256" s="63"/>
      <c r="G13256" s="62"/>
      <c r="I13256" s="61"/>
      <c r="K13256" s="62"/>
      <c r="L13256" s="62"/>
      <c r="P13256" s="61"/>
    </row>
    <row r="13257" spans="6:16">
      <c r="F13257" s="63"/>
      <c r="G13257" s="62"/>
      <c r="I13257" s="61"/>
      <c r="K13257" s="62"/>
      <c r="L13257" s="62"/>
      <c r="P13257" s="61"/>
    </row>
    <row r="13258" spans="6:16">
      <c r="F13258" s="63"/>
      <c r="G13258" s="62"/>
      <c r="I13258" s="61"/>
      <c r="K13258" s="62"/>
      <c r="L13258" s="62"/>
      <c r="P13258" s="61"/>
    </row>
    <row r="13259" spans="6:16">
      <c r="F13259" s="63"/>
      <c r="G13259" s="62"/>
      <c r="I13259" s="61"/>
      <c r="K13259" s="62"/>
      <c r="L13259" s="62"/>
      <c r="P13259" s="61"/>
    </row>
    <row r="13260" spans="6:16">
      <c r="F13260" s="63"/>
      <c r="G13260" s="62"/>
      <c r="I13260" s="61"/>
      <c r="K13260" s="62"/>
      <c r="L13260" s="62"/>
      <c r="P13260" s="61"/>
    </row>
    <row r="13261" spans="6:16">
      <c r="F13261" s="63"/>
      <c r="G13261" s="62"/>
      <c r="I13261" s="61"/>
      <c r="K13261" s="62"/>
      <c r="L13261" s="62"/>
      <c r="P13261" s="61"/>
    </row>
    <row r="13262" spans="6:16">
      <c r="F13262" s="63"/>
      <c r="G13262" s="62"/>
      <c r="I13262" s="61"/>
      <c r="K13262" s="62"/>
      <c r="L13262" s="62"/>
      <c r="P13262" s="61"/>
    </row>
    <row r="13263" spans="6:16">
      <c r="F13263" s="63"/>
      <c r="G13263" s="62"/>
      <c r="I13263" s="61"/>
      <c r="K13263" s="62"/>
      <c r="L13263" s="62"/>
      <c r="P13263" s="61"/>
    </row>
    <row r="13264" spans="6:16">
      <c r="F13264" s="63"/>
      <c r="G13264" s="62"/>
      <c r="I13264" s="61"/>
      <c r="K13264" s="62"/>
      <c r="L13264" s="62"/>
      <c r="P13264" s="61"/>
    </row>
    <row r="13265" spans="6:16">
      <c r="F13265" s="63"/>
      <c r="G13265" s="62"/>
      <c r="I13265" s="61"/>
      <c r="K13265" s="62"/>
      <c r="L13265" s="62"/>
      <c r="P13265" s="61"/>
    </row>
    <row r="13266" spans="6:16">
      <c r="F13266" s="63"/>
      <c r="G13266" s="62"/>
      <c r="I13266" s="61"/>
      <c r="K13266" s="62"/>
      <c r="L13266" s="62"/>
      <c r="P13266" s="61"/>
    </row>
    <row r="13267" spans="6:16">
      <c r="F13267" s="63"/>
      <c r="G13267" s="62"/>
      <c r="I13267" s="61"/>
      <c r="K13267" s="62"/>
      <c r="L13267" s="62"/>
      <c r="P13267" s="61"/>
    </row>
    <row r="13268" spans="6:16">
      <c r="F13268" s="63"/>
      <c r="G13268" s="62"/>
      <c r="I13268" s="61"/>
      <c r="K13268" s="62"/>
      <c r="L13268" s="62"/>
      <c r="P13268" s="61"/>
    </row>
    <row r="13269" spans="6:16">
      <c r="F13269" s="63"/>
      <c r="G13269" s="62"/>
      <c r="I13269" s="61"/>
      <c r="K13269" s="62"/>
      <c r="L13269" s="62"/>
      <c r="P13269" s="61"/>
    </row>
    <row r="13270" spans="6:16">
      <c r="F13270" s="63"/>
      <c r="G13270" s="62"/>
      <c r="I13270" s="61"/>
      <c r="K13270" s="62"/>
      <c r="L13270" s="62"/>
      <c r="P13270" s="61"/>
    </row>
    <row r="13271" spans="6:16">
      <c r="F13271" s="63"/>
      <c r="G13271" s="62"/>
      <c r="I13271" s="61"/>
      <c r="K13271" s="62"/>
      <c r="L13271" s="62"/>
      <c r="P13271" s="61"/>
    </row>
    <row r="13272" spans="6:16">
      <c r="F13272" s="63"/>
      <c r="G13272" s="62"/>
      <c r="I13272" s="61"/>
      <c r="K13272" s="62"/>
      <c r="L13272" s="62"/>
      <c r="P13272" s="61"/>
    </row>
    <row r="13273" spans="6:16">
      <c r="F13273" s="63"/>
      <c r="G13273" s="62"/>
      <c r="I13273" s="61"/>
      <c r="K13273" s="62"/>
      <c r="L13273" s="62"/>
      <c r="P13273" s="61"/>
    </row>
    <row r="13274" spans="6:16">
      <c r="F13274" s="63"/>
      <c r="G13274" s="62"/>
      <c r="I13274" s="61"/>
      <c r="K13274" s="62"/>
      <c r="L13274" s="62"/>
      <c r="P13274" s="61"/>
    </row>
    <row r="13275" spans="6:16">
      <c r="F13275" s="63"/>
      <c r="G13275" s="62"/>
      <c r="I13275" s="61"/>
      <c r="K13275" s="62"/>
      <c r="L13275" s="62"/>
      <c r="P13275" s="61"/>
    </row>
    <row r="13276" spans="6:16">
      <c r="F13276" s="63"/>
      <c r="G13276" s="62"/>
      <c r="I13276" s="61"/>
      <c r="K13276" s="62"/>
      <c r="L13276" s="62"/>
      <c r="P13276" s="61"/>
    </row>
    <row r="13277" spans="6:16">
      <c r="F13277" s="63"/>
      <c r="G13277" s="62"/>
      <c r="I13277" s="61"/>
      <c r="K13277" s="62"/>
      <c r="L13277" s="62"/>
      <c r="P13277" s="61"/>
    </row>
    <row r="13278" spans="6:16">
      <c r="F13278" s="63"/>
      <c r="G13278" s="62"/>
      <c r="I13278" s="61"/>
      <c r="K13278" s="62"/>
      <c r="L13278" s="62"/>
      <c r="P13278" s="61"/>
    </row>
    <row r="13279" spans="6:16">
      <c r="F13279" s="63"/>
      <c r="G13279" s="62"/>
      <c r="I13279" s="61"/>
      <c r="K13279" s="62"/>
      <c r="L13279" s="62"/>
      <c r="P13279" s="61"/>
    </row>
    <row r="13280" spans="6:16">
      <c r="F13280" s="63"/>
      <c r="G13280" s="62"/>
      <c r="I13280" s="61"/>
      <c r="K13280" s="62"/>
      <c r="L13280" s="62"/>
      <c r="P13280" s="61"/>
    </row>
    <row r="13281" spans="6:16">
      <c r="F13281" s="63"/>
      <c r="G13281" s="62"/>
      <c r="I13281" s="61"/>
      <c r="K13281" s="62"/>
      <c r="L13281" s="62"/>
      <c r="P13281" s="61"/>
    </row>
    <row r="13282" spans="6:16">
      <c r="F13282" s="63"/>
      <c r="G13282" s="62"/>
      <c r="I13282" s="61"/>
      <c r="K13282" s="62"/>
      <c r="L13282" s="62"/>
      <c r="P13282" s="61"/>
    </row>
    <row r="13283" spans="6:16">
      <c r="F13283" s="63"/>
      <c r="G13283" s="62"/>
      <c r="I13283" s="61"/>
      <c r="K13283" s="62"/>
      <c r="L13283" s="62"/>
      <c r="P13283" s="61"/>
    </row>
    <row r="13284" spans="6:16">
      <c r="F13284" s="63"/>
      <c r="G13284" s="62"/>
      <c r="I13284" s="61"/>
      <c r="K13284" s="62"/>
      <c r="L13284" s="62"/>
      <c r="P13284" s="61"/>
    </row>
    <row r="13285" spans="6:16">
      <c r="F13285" s="63"/>
      <c r="G13285" s="62"/>
      <c r="I13285" s="61"/>
      <c r="K13285" s="62"/>
      <c r="L13285" s="62"/>
      <c r="P13285" s="61"/>
    </row>
    <row r="13286" spans="6:16">
      <c r="F13286" s="63"/>
      <c r="G13286" s="62"/>
      <c r="I13286" s="61"/>
      <c r="K13286" s="62"/>
      <c r="L13286" s="62"/>
      <c r="P13286" s="61"/>
    </row>
    <row r="13287" spans="6:16">
      <c r="F13287" s="63"/>
      <c r="G13287" s="62"/>
      <c r="I13287" s="61"/>
      <c r="K13287" s="62"/>
      <c r="L13287" s="62"/>
      <c r="P13287" s="61"/>
    </row>
    <row r="13288" spans="6:16">
      <c r="F13288" s="63"/>
      <c r="G13288" s="62"/>
      <c r="I13288" s="61"/>
      <c r="K13288" s="62"/>
      <c r="L13288" s="62"/>
      <c r="P13288" s="61"/>
    </row>
    <row r="13289" spans="6:16">
      <c r="F13289" s="63"/>
      <c r="G13289" s="62"/>
      <c r="I13289" s="61"/>
      <c r="K13289" s="62"/>
      <c r="L13289" s="62"/>
      <c r="P13289" s="61"/>
    </row>
    <row r="13290" spans="6:16">
      <c r="F13290" s="63"/>
      <c r="G13290" s="62"/>
      <c r="I13290" s="61"/>
      <c r="K13290" s="62"/>
      <c r="L13290" s="62"/>
      <c r="P13290" s="61"/>
    </row>
    <row r="13291" spans="6:16">
      <c r="F13291" s="63"/>
      <c r="G13291" s="62"/>
      <c r="I13291" s="61"/>
      <c r="K13291" s="62"/>
      <c r="L13291" s="62"/>
      <c r="P13291" s="61"/>
    </row>
    <row r="13292" spans="6:16">
      <c r="F13292" s="63"/>
      <c r="G13292" s="62"/>
      <c r="I13292" s="61"/>
      <c r="K13292" s="62"/>
      <c r="L13292" s="62"/>
      <c r="P13292" s="61"/>
    </row>
    <row r="13293" spans="6:16">
      <c r="F13293" s="63"/>
      <c r="G13293" s="62"/>
      <c r="I13293" s="61"/>
      <c r="K13293" s="62"/>
      <c r="L13293" s="62"/>
      <c r="P13293" s="61"/>
    </row>
    <row r="13294" spans="6:16">
      <c r="F13294" s="63"/>
      <c r="G13294" s="62"/>
      <c r="I13294" s="61"/>
      <c r="K13294" s="62"/>
      <c r="L13294" s="62"/>
      <c r="P13294" s="61"/>
    </row>
    <row r="13295" spans="6:16">
      <c r="F13295" s="63"/>
      <c r="G13295" s="62"/>
      <c r="I13295" s="61"/>
      <c r="K13295" s="62"/>
      <c r="L13295" s="62"/>
      <c r="P13295" s="61"/>
    </row>
    <row r="13296" spans="6:16">
      <c r="F13296" s="63"/>
      <c r="G13296" s="62"/>
      <c r="I13296" s="61"/>
      <c r="K13296" s="62"/>
      <c r="L13296" s="62"/>
      <c r="P13296" s="61"/>
    </row>
    <row r="13297" spans="6:16">
      <c r="F13297" s="63"/>
      <c r="G13297" s="62"/>
      <c r="I13297" s="61"/>
      <c r="K13297" s="62"/>
      <c r="L13297" s="62"/>
      <c r="P13297" s="61"/>
    </row>
    <row r="13298" spans="6:16">
      <c r="F13298" s="63"/>
      <c r="G13298" s="62"/>
      <c r="I13298" s="61"/>
      <c r="K13298" s="62"/>
      <c r="L13298" s="62"/>
      <c r="P13298" s="61"/>
    </row>
    <row r="13299" spans="6:16">
      <c r="F13299" s="63"/>
      <c r="G13299" s="62"/>
      <c r="I13299" s="61"/>
      <c r="K13299" s="62"/>
      <c r="L13299" s="62"/>
      <c r="P13299" s="61"/>
    </row>
    <row r="13300" spans="6:16">
      <c r="F13300" s="63"/>
      <c r="G13300" s="62"/>
      <c r="I13300" s="61"/>
      <c r="K13300" s="62"/>
      <c r="L13300" s="62"/>
      <c r="P13300" s="61"/>
    </row>
    <row r="13301" spans="6:16">
      <c r="F13301" s="63"/>
      <c r="G13301" s="62"/>
      <c r="I13301" s="61"/>
      <c r="K13301" s="62"/>
      <c r="L13301" s="62"/>
      <c r="P13301" s="61"/>
    </row>
    <row r="13302" spans="6:16">
      <c r="F13302" s="63"/>
      <c r="G13302" s="62"/>
      <c r="I13302" s="61"/>
      <c r="K13302" s="62"/>
      <c r="L13302" s="62"/>
      <c r="P13302" s="61"/>
    </row>
    <row r="13303" spans="6:16">
      <c r="F13303" s="63"/>
      <c r="G13303" s="62"/>
      <c r="I13303" s="61"/>
      <c r="K13303" s="62"/>
      <c r="L13303" s="62"/>
      <c r="P13303" s="61"/>
    </row>
    <row r="13304" spans="6:16">
      <c r="F13304" s="63"/>
      <c r="G13304" s="62"/>
      <c r="I13304" s="61"/>
      <c r="K13304" s="62"/>
      <c r="L13304" s="62"/>
      <c r="P13304" s="61"/>
    </row>
    <row r="13305" spans="6:16">
      <c r="F13305" s="63"/>
      <c r="G13305" s="62"/>
      <c r="I13305" s="61"/>
      <c r="K13305" s="62"/>
      <c r="L13305" s="62"/>
      <c r="P13305" s="61"/>
    </row>
    <row r="13306" spans="6:16">
      <c r="F13306" s="63"/>
      <c r="G13306" s="62"/>
      <c r="I13306" s="61"/>
      <c r="K13306" s="62"/>
      <c r="L13306" s="62"/>
      <c r="P13306" s="61"/>
    </row>
    <row r="13307" spans="6:16">
      <c r="F13307" s="63"/>
      <c r="G13307" s="62"/>
      <c r="I13307" s="61"/>
      <c r="K13307" s="62"/>
      <c r="L13307" s="62"/>
      <c r="P13307" s="61"/>
    </row>
    <row r="13308" spans="6:16">
      <c r="F13308" s="63"/>
      <c r="G13308" s="62"/>
      <c r="I13308" s="61"/>
      <c r="K13308" s="62"/>
      <c r="L13308" s="62"/>
      <c r="P13308" s="61"/>
    </row>
    <row r="13309" spans="6:16">
      <c r="F13309" s="63"/>
      <c r="G13309" s="62"/>
      <c r="I13309" s="61"/>
      <c r="K13309" s="62"/>
      <c r="L13309" s="62"/>
      <c r="P13309" s="61"/>
    </row>
    <row r="13310" spans="6:16">
      <c r="F13310" s="63"/>
      <c r="G13310" s="62"/>
      <c r="I13310" s="61"/>
      <c r="K13310" s="62"/>
      <c r="L13310" s="62"/>
      <c r="P13310" s="61"/>
    </row>
    <row r="13311" spans="6:16">
      <c r="F13311" s="63"/>
      <c r="G13311" s="62"/>
      <c r="I13311" s="61"/>
      <c r="K13311" s="62"/>
      <c r="L13311" s="62"/>
      <c r="P13311" s="61"/>
    </row>
    <row r="13312" spans="6:16">
      <c r="F13312" s="63"/>
      <c r="G13312" s="62"/>
      <c r="I13312" s="61"/>
      <c r="K13312" s="62"/>
      <c r="L13312" s="62"/>
      <c r="P13312" s="61"/>
    </row>
    <row r="13313" spans="6:16">
      <c r="F13313" s="63"/>
      <c r="G13313" s="62"/>
      <c r="I13313" s="61"/>
      <c r="K13313" s="62"/>
      <c r="L13313" s="62"/>
      <c r="P13313" s="61"/>
    </row>
    <row r="13314" spans="6:16">
      <c r="F13314" s="63"/>
      <c r="G13314" s="62"/>
      <c r="I13314" s="61"/>
      <c r="K13314" s="62"/>
      <c r="L13314" s="62"/>
      <c r="P13314" s="61"/>
    </row>
    <row r="13315" spans="6:16">
      <c r="F13315" s="63"/>
      <c r="G13315" s="62"/>
      <c r="I13315" s="61"/>
      <c r="K13315" s="62"/>
      <c r="L13315" s="62"/>
      <c r="P13315" s="61"/>
    </row>
    <row r="13316" spans="6:16">
      <c r="F13316" s="63"/>
      <c r="G13316" s="62"/>
      <c r="I13316" s="61"/>
      <c r="K13316" s="62"/>
      <c r="L13316" s="62"/>
      <c r="P13316" s="61"/>
    </row>
    <row r="13317" spans="6:16">
      <c r="F13317" s="63"/>
      <c r="G13317" s="62"/>
      <c r="I13317" s="61"/>
      <c r="K13317" s="62"/>
      <c r="L13317" s="62"/>
      <c r="P13317" s="61"/>
    </row>
    <row r="13318" spans="6:16">
      <c r="F13318" s="63"/>
      <c r="G13318" s="62"/>
      <c r="I13318" s="61"/>
      <c r="K13318" s="62"/>
      <c r="L13318" s="62"/>
      <c r="P13318" s="61"/>
    </row>
    <row r="13319" spans="6:16">
      <c r="F13319" s="63"/>
      <c r="G13319" s="62"/>
      <c r="I13319" s="61"/>
      <c r="K13319" s="62"/>
      <c r="L13319" s="62"/>
      <c r="P13319" s="61"/>
    </row>
    <row r="13320" spans="6:16">
      <c r="F13320" s="63"/>
      <c r="G13320" s="62"/>
      <c r="I13320" s="61"/>
      <c r="K13320" s="62"/>
      <c r="L13320" s="62"/>
      <c r="P13320" s="61"/>
    </row>
    <row r="13321" spans="6:16">
      <c r="F13321" s="63"/>
      <c r="G13321" s="62"/>
      <c r="I13321" s="61"/>
      <c r="K13321" s="62"/>
      <c r="L13321" s="62"/>
      <c r="P13321" s="61"/>
    </row>
    <row r="13322" spans="6:16">
      <c r="F13322" s="63"/>
      <c r="G13322" s="62"/>
      <c r="I13322" s="61"/>
      <c r="K13322" s="62"/>
      <c r="L13322" s="62"/>
      <c r="P13322" s="61"/>
    </row>
    <row r="13323" spans="6:16">
      <c r="F13323" s="63"/>
      <c r="G13323" s="62"/>
      <c r="I13323" s="61"/>
      <c r="K13323" s="62"/>
      <c r="L13323" s="62"/>
      <c r="P13323" s="61"/>
    </row>
    <row r="13324" spans="6:16">
      <c r="F13324" s="63"/>
      <c r="G13324" s="62"/>
      <c r="I13324" s="61"/>
      <c r="K13324" s="62"/>
      <c r="L13324" s="62"/>
      <c r="P13324" s="61"/>
    </row>
    <row r="13325" spans="6:16">
      <c r="F13325" s="63"/>
      <c r="G13325" s="62"/>
      <c r="I13325" s="61"/>
      <c r="K13325" s="62"/>
      <c r="L13325" s="62"/>
      <c r="P13325" s="61"/>
    </row>
    <row r="13326" spans="6:16">
      <c r="F13326" s="63"/>
      <c r="G13326" s="62"/>
      <c r="I13326" s="61"/>
      <c r="K13326" s="62"/>
      <c r="L13326" s="62"/>
      <c r="P13326" s="61"/>
    </row>
    <row r="13327" spans="6:16">
      <c r="F13327" s="63"/>
      <c r="G13327" s="62"/>
      <c r="I13327" s="61"/>
      <c r="K13327" s="62"/>
      <c r="L13327" s="62"/>
      <c r="P13327" s="61"/>
    </row>
    <row r="13328" spans="6:16">
      <c r="F13328" s="63"/>
      <c r="G13328" s="62"/>
      <c r="I13328" s="61"/>
      <c r="K13328" s="62"/>
      <c r="L13328" s="62"/>
      <c r="P13328" s="61"/>
    </row>
    <row r="13329" spans="6:16">
      <c r="F13329" s="63"/>
      <c r="G13329" s="62"/>
      <c r="I13329" s="61"/>
      <c r="K13329" s="62"/>
      <c r="L13329" s="62"/>
      <c r="P13329" s="61"/>
    </row>
    <row r="13330" spans="6:16">
      <c r="F13330" s="63"/>
      <c r="G13330" s="62"/>
      <c r="I13330" s="61"/>
      <c r="K13330" s="62"/>
      <c r="L13330" s="62"/>
      <c r="P13330" s="61"/>
    </row>
    <row r="13331" spans="6:16">
      <c r="F13331" s="63"/>
      <c r="G13331" s="62"/>
      <c r="I13331" s="61"/>
      <c r="K13331" s="62"/>
      <c r="L13331" s="62"/>
      <c r="P13331" s="61"/>
    </row>
    <row r="13332" spans="6:16">
      <c r="F13332" s="63"/>
      <c r="G13332" s="62"/>
      <c r="I13332" s="61"/>
      <c r="K13332" s="62"/>
      <c r="L13332" s="62"/>
      <c r="P13332" s="61"/>
    </row>
    <row r="13333" spans="6:16">
      <c r="F13333" s="63"/>
      <c r="G13333" s="62"/>
      <c r="I13333" s="61"/>
      <c r="K13333" s="62"/>
      <c r="L13333" s="62"/>
      <c r="P13333" s="61"/>
    </row>
    <row r="13334" spans="6:16">
      <c r="F13334" s="63"/>
      <c r="G13334" s="62"/>
      <c r="I13334" s="61"/>
      <c r="K13334" s="62"/>
      <c r="L13334" s="62"/>
      <c r="P13334" s="61"/>
    </row>
    <row r="13335" spans="6:16">
      <c r="F13335" s="63"/>
      <c r="G13335" s="62"/>
      <c r="I13335" s="61"/>
      <c r="K13335" s="62"/>
      <c r="L13335" s="62"/>
      <c r="P13335" s="61"/>
    </row>
    <row r="13336" spans="6:16">
      <c r="F13336" s="63"/>
      <c r="G13336" s="62"/>
      <c r="I13336" s="61"/>
      <c r="K13336" s="62"/>
      <c r="L13336" s="62"/>
      <c r="P13336" s="61"/>
    </row>
    <row r="13337" spans="6:16">
      <c r="F13337" s="63"/>
      <c r="G13337" s="62"/>
      <c r="I13337" s="61"/>
      <c r="K13337" s="62"/>
      <c r="L13337" s="62"/>
      <c r="P13337" s="61"/>
    </row>
    <row r="13338" spans="6:16">
      <c r="F13338" s="63"/>
      <c r="G13338" s="62"/>
      <c r="I13338" s="61"/>
      <c r="K13338" s="62"/>
      <c r="L13338" s="62"/>
      <c r="P13338" s="61"/>
    </row>
    <row r="13339" spans="6:16">
      <c r="F13339" s="63"/>
      <c r="G13339" s="62"/>
      <c r="I13339" s="61"/>
      <c r="K13339" s="62"/>
      <c r="L13339" s="62"/>
      <c r="P13339" s="61"/>
    </row>
    <row r="13340" spans="6:16">
      <c r="F13340" s="63"/>
      <c r="G13340" s="62"/>
      <c r="I13340" s="61"/>
      <c r="K13340" s="62"/>
      <c r="L13340" s="62"/>
      <c r="P13340" s="61"/>
    </row>
    <row r="13341" spans="6:16">
      <c r="F13341" s="63"/>
      <c r="G13341" s="62"/>
      <c r="I13341" s="61"/>
      <c r="K13341" s="62"/>
      <c r="L13341" s="62"/>
      <c r="P13341" s="61"/>
    </row>
    <row r="13342" spans="6:16">
      <c r="F13342" s="63"/>
      <c r="G13342" s="62"/>
      <c r="I13342" s="61"/>
      <c r="K13342" s="62"/>
      <c r="L13342" s="62"/>
      <c r="P13342" s="61"/>
    </row>
    <row r="13343" spans="6:16">
      <c r="F13343" s="63"/>
      <c r="G13343" s="62"/>
      <c r="I13343" s="61"/>
      <c r="K13343" s="62"/>
      <c r="L13343" s="62"/>
      <c r="P13343" s="61"/>
    </row>
    <row r="13344" spans="6:16">
      <c r="F13344" s="63"/>
      <c r="G13344" s="62"/>
      <c r="I13344" s="61"/>
      <c r="K13344" s="62"/>
      <c r="L13344" s="62"/>
      <c r="P13344" s="61"/>
    </row>
    <row r="13345" spans="6:16">
      <c r="F13345" s="63"/>
      <c r="G13345" s="62"/>
      <c r="I13345" s="61"/>
      <c r="K13345" s="62"/>
      <c r="L13345" s="62"/>
      <c r="P13345" s="61"/>
    </row>
    <row r="13346" spans="6:16">
      <c r="F13346" s="63"/>
      <c r="G13346" s="62"/>
      <c r="I13346" s="61"/>
      <c r="K13346" s="62"/>
      <c r="L13346" s="62"/>
      <c r="P13346" s="61"/>
    </row>
    <row r="13347" spans="6:16">
      <c r="F13347" s="63"/>
      <c r="G13347" s="62"/>
      <c r="I13347" s="61"/>
      <c r="K13347" s="62"/>
      <c r="L13347" s="62"/>
      <c r="P13347" s="61"/>
    </row>
    <row r="13348" spans="6:16">
      <c r="F13348" s="63"/>
      <c r="G13348" s="62"/>
      <c r="I13348" s="61"/>
      <c r="K13348" s="62"/>
      <c r="L13348" s="62"/>
      <c r="P13348" s="61"/>
    </row>
    <row r="13349" spans="6:16">
      <c r="F13349" s="63"/>
      <c r="G13349" s="62"/>
      <c r="I13349" s="61"/>
      <c r="K13349" s="62"/>
      <c r="L13349" s="62"/>
      <c r="P13349" s="61"/>
    </row>
    <row r="13350" spans="6:16">
      <c r="F13350" s="63"/>
      <c r="G13350" s="62"/>
      <c r="I13350" s="61"/>
      <c r="K13350" s="62"/>
      <c r="L13350" s="62"/>
      <c r="P13350" s="61"/>
    </row>
    <row r="13351" spans="6:16">
      <c r="F13351" s="63"/>
      <c r="G13351" s="62"/>
      <c r="I13351" s="61"/>
      <c r="K13351" s="62"/>
      <c r="L13351" s="62"/>
      <c r="P13351" s="61"/>
    </row>
    <row r="13352" spans="6:16">
      <c r="F13352" s="63"/>
      <c r="G13352" s="62"/>
      <c r="I13352" s="61"/>
      <c r="K13352" s="62"/>
      <c r="L13352" s="62"/>
      <c r="P13352" s="61"/>
    </row>
    <row r="13353" spans="6:16">
      <c r="F13353" s="63"/>
      <c r="G13353" s="62"/>
      <c r="I13353" s="61"/>
      <c r="K13353" s="62"/>
      <c r="L13353" s="62"/>
      <c r="P13353" s="61"/>
    </row>
    <row r="13354" spans="6:16">
      <c r="F13354" s="63"/>
      <c r="G13354" s="62"/>
      <c r="I13354" s="61"/>
      <c r="K13354" s="62"/>
      <c r="L13354" s="62"/>
      <c r="P13354" s="61"/>
    </row>
    <row r="13355" spans="6:16">
      <c r="F13355" s="63"/>
      <c r="G13355" s="62"/>
      <c r="I13355" s="61"/>
      <c r="K13355" s="62"/>
      <c r="L13355" s="62"/>
      <c r="P13355" s="61"/>
    </row>
    <row r="13356" spans="6:16">
      <c r="F13356" s="63"/>
      <c r="G13356" s="62"/>
      <c r="I13356" s="61"/>
      <c r="K13356" s="62"/>
      <c r="L13356" s="62"/>
      <c r="P13356" s="61"/>
    </row>
    <row r="13357" spans="6:16">
      <c r="F13357" s="63"/>
      <c r="G13357" s="62"/>
      <c r="I13357" s="61"/>
      <c r="K13357" s="62"/>
      <c r="L13357" s="62"/>
      <c r="P13357" s="61"/>
    </row>
    <row r="13358" spans="6:16">
      <c r="F13358" s="63"/>
      <c r="G13358" s="62"/>
      <c r="I13358" s="61"/>
      <c r="K13358" s="62"/>
      <c r="L13358" s="62"/>
      <c r="P13358" s="61"/>
    </row>
    <row r="13359" spans="6:16">
      <c r="F13359" s="63"/>
      <c r="G13359" s="62"/>
      <c r="I13359" s="61"/>
      <c r="K13359" s="62"/>
      <c r="L13359" s="62"/>
      <c r="P13359" s="61"/>
    </row>
    <row r="13360" spans="6:16">
      <c r="F13360" s="63"/>
      <c r="G13360" s="62"/>
      <c r="I13360" s="61"/>
      <c r="K13360" s="62"/>
      <c r="L13360" s="62"/>
      <c r="P13360" s="61"/>
    </row>
    <row r="13361" spans="6:16">
      <c r="F13361" s="63"/>
      <c r="G13361" s="62"/>
      <c r="I13361" s="61"/>
      <c r="K13361" s="62"/>
      <c r="L13361" s="62"/>
      <c r="P13361" s="61"/>
    </row>
    <row r="13362" spans="6:16">
      <c r="F13362" s="63"/>
      <c r="G13362" s="62"/>
      <c r="I13362" s="61"/>
      <c r="K13362" s="62"/>
      <c r="L13362" s="62"/>
      <c r="P13362" s="61"/>
    </row>
    <row r="13363" spans="6:16">
      <c r="F13363" s="63"/>
      <c r="G13363" s="62"/>
      <c r="I13363" s="61"/>
      <c r="K13363" s="62"/>
      <c r="L13363" s="62"/>
      <c r="P13363" s="61"/>
    </row>
    <row r="13364" spans="6:16">
      <c r="F13364" s="63"/>
      <c r="G13364" s="62"/>
      <c r="I13364" s="61"/>
      <c r="K13364" s="62"/>
      <c r="L13364" s="62"/>
      <c r="P13364" s="61"/>
    </row>
    <row r="13365" spans="6:16">
      <c r="F13365" s="63"/>
      <c r="G13365" s="62"/>
      <c r="I13365" s="61"/>
      <c r="K13365" s="62"/>
      <c r="L13365" s="62"/>
      <c r="P13365" s="61"/>
    </row>
    <row r="13366" spans="6:16">
      <c r="F13366" s="63"/>
      <c r="G13366" s="62"/>
      <c r="I13366" s="61"/>
      <c r="K13366" s="62"/>
      <c r="L13366" s="62"/>
      <c r="P13366" s="61"/>
    </row>
    <row r="13367" spans="6:16">
      <c r="F13367" s="63"/>
      <c r="G13367" s="62"/>
      <c r="I13367" s="61"/>
      <c r="K13367" s="62"/>
      <c r="L13367" s="62"/>
      <c r="P13367" s="61"/>
    </row>
    <row r="13368" spans="6:16">
      <c r="F13368" s="63"/>
      <c r="G13368" s="62"/>
      <c r="I13368" s="61"/>
      <c r="K13368" s="62"/>
      <c r="L13368" s="62"/>
      <c r="P13368" s="61"/>
    </row>
    <row r="13369" spans="6:16">
      <c r="F13369" s="63"/>
      <c r="G13369" s="62"/>
      <c r="I13369" s="61"/>
      <c r="K13369" s="62"/>
      <c r="L13369" s="62"/>
      <c r="P13369" s="61"/>
    </row>
    <row r="13370" spans="6:16">
      <c r="F13370" s="63"/>
      <c r="G13370" s="62"/>
      <c r="I13370" s="61"/>
      <c r="K13370" s="62"/>
      <c r="L13370" s="62"/>
      <c r="P13370" s="61"/>
    </row>
    <row r="13371" spans="6:16">
      <c r="F13371" s="63"/>
      <c r="G13371" s="62"/>
      <c r="I13371" s="61"/>
      <c r="K13371" s="62"/>
      <c r="L13371" s="62"/>
      <c r="P13371" s="61"/>
    </row>
    <row r="13372" spans="6:16">
      <c r="F13372" s="63"/>
      <c r="G13372" s="62"/>
      <c r="I13372" s="61"/>
      <c r="K13372" s="62"/>
      <c r="L13372" s="62"/>
      <c r="P13372" s="61"/>
    </row>
    <row r="13373" spans="6:16">
      <c r="F13373" s="63"/>
      <c r="G13373" s="62"/>
      <c r="I13373" s="61"/>
      <c r="K13373" s="62"/>
      <c r="L13373" s="62"/>
      <c r="P13373" s="61"/>
    </row>
    <row r="13374" spans="6:16">
      <c r="F13374" s="63"/>
      <c r="G13374" s="62"/>
      <c r="I13374" s="61"/>
      <c r="K13374" s="62"/>
      <c r="L13374" s="62"/>
      <c r="P13374" s="61"/>
    </row>
    <row r="13375" spans="6:16">
      <c r="F13375" s="63"/>
      <c r="G13375" s="62"/>
      <c r="I13375" s="61"/>
      <c r="K13375" s="62"/>
      <c r="L13375" s="62"/>
      <c r="P13375" s="61"/>
    </row>
    <row r="13376" spans="6:16">
      <c r="F13376" s="63"/>
      <c r="G13376" s="62"/>
      <c r="I13376" s="61"/>
      <c r="K13376" s="62"/>
      <c r="L13376" s="62"/>
      <c r="P13376" s="61"/>
    </row>
    <row r="13377" spans="6:16">
      <c r="F13377" s="63"/>
      <c r="G13377" s="62"/>
      <c r="I13377" s="61"/>
      <c r="K13377" s="62"/>
      <c r="L13377" s="62"/>
      <c r="P13377" s="61"/>
    </row>
    <row r="13378" spans="6:16">
      <c r="F13378" s="63"/>
      <c r="G13378" s="62"/>
      <c r="I13378" s="61"/>
      <c r="K13378" s="62"/>
      <c r="L13378" s="62"/>
      <c r="P13378" s="61"/>
    </row>
    <row r="13379" spans="6:16">
      <c r="F13379" s="63"/>
      <c r="G13379" s="62"/>
      <c r="I13379" s="61"/>
      <c r="K13379" s="62"/>
      <c r="L13379" s="62"/>
      <c r="P13379" s="61"/>
    </row>
    <row r="13380" spans="6:16">
      <c r="F13380" s="63"/>
      <c r="G13380" s="62"/>
      <c r="I13380" s="61"/>
      <c r="K13380" s="62"/>
      <c r="L13380" s="62"/>
      <c r="P13380" s="61"/>
    </row>
    <row r="13381" spans="6:16">
      <c r="F13381" s="63"/>
      <c r="G13381" s="62"/>
      <c r="I13381" s="61"/>
      <c r="K13381" s="62"/>
      <c r="L13381" s="62"/>
      <c r="P13381" s="61"/>
    </row>
    <row r="13382" spans="6:16">
      <c r="F13382" s="63"/>
      <c r="G13382" s="62"/>
      <c r="I13382" s="61"/>
      <c r="K13382" s="62"/>
      <c r="L13382" s="62"/>
      <c r="P13382" s="61"/>
    </row>
    <row r="13383" spans="6:16">
      <c r="F13383" s="63"/>
      <c r="G13383" s="62"/>
      <c r="I13383" s="61"/>
      <c r="K13383" s="62"/>
      <c r="L13383" s="62"/>
      <c r="P13383" s="61"/>
    </row>
    <row r="13384" spans="6:16">
      <c r="F13384" s="63"/>
      <c r="G13384" s="62"/>
      <c r="I13384" s="61"/>
      <c r="K13384" s="62"/>
      <c r="L13384" s="62"/>
      <c r="P13384" s="61"/>
    </row>
    <row r="13385" spans="6:16">
      <c r="F13385" s="63"/>
      <c r="G13385" s="62"/>
      <c r="I13385" s="61"/>
      <c r="K13385" s="62"/>
      <c r="L13385" s="62"/>
      <c r="P13385" s="61"/>
    </row>
    <row r="13386" spans="6:16">
      <c r="F13386" s="63"/>
      <c r="G13386" s="62"/>
      <c r="I13386" s="61"/>
      <c r="K13386" s="62"/>
      <c r="L13386" s="62"/>
      <c r="P13386" s="61"/>
    </row>
    <row r="13387" spans="6:16">
      <c r="F13387" s="63"/>
      <c r="G13387" s="62"/>
      <c r="I13387" s="61"/>
      <c r="K13387" s="62"/>
      <c r="L13387" s="62"/>
      <c r="P13387" s="61"/>
    </row>
    <row r="13388" spans="6:16">
      <c r="F13388" s="63"/>
      <c r="G13388" s="62"/>
      <c r="I13388" s="61"/>
      <c r="K13388" s="62"/>
      <c r="L13388" s="62"/>
      <c r="P13388" s="61"/>
    </row>
    <row r="13389" spans="6:16">
      <c r="F13389" s="63"/>
      <c r="G13389" s="62"/>
      <c r="I13389" s="61"/>
      <c r="K13389" s="62"/>
      <c r="L13389" s="62"/>
      <c r="P13389" s="61"/>
    </row>
    <row r="13390" spans="6:16">
      <c r="F13390" s="63"/>
      <c r="G13390" s="62"/>
      <c r="I13390" s="61"/>
      <c r="K13390" s="62"/>
      <c r="L13390" s="62"/>
      <c r="P13390" s="61"/>
    </row>
    <row r="13391" spans="6:16">
      <c r="F13391" s="63"/>
      <c r="G13391" s="62"/>
      <c r="I13391" s="61"/>
      <c r="K13391" s="62"/>
      <c r="L13391" s="62"/>
      <c r="P13391" s="61"/>
    </row>
    <row r="13392" spans="6:16">
      <c r="F13392" s="63"/>
      <c r="G13392" s="62"/>
      <c r="I13392" s="61"/>
      <c r="K13392" s="62"/>
      <c r="L13392" s="62"/>
      <c r="P13392" s="61"/>
    </row>
    <row r="13393" spans="6:16">
      <c r="F13393" s="63"/>
      <c r="G13393" s="62"/>
      <c r="I13393" s="61"/>
      <c r="K13393" s="62"/>
      <c r="L13393" s="62"/>
      <c r="P13393" s="61"/>
    </row>
    <row r="13394" spans="6:16">
      <c r="F13394" s="63"/>
      <c r="G13394" s="62"/>
      <c r="I13394" s="61"/>
      <c r="K13394" s="62"/>
      <c r="L13394" s="62"/>
      <c r="P13394" s="61"/>
    </row>
    <row r="13395" spans="6:16">
      <c r="F13395" s="63"/>
      <c r="G13395" s="62"/>
      <c r="I13395" s="61"/>
      <c r="K13395" s="62"/>
      <c r="L13395" s="62"/>
      <c r="P13395" s="61"/>
    </row>
    <row r="13396" spans="6:16">
      <c r="F13396" s="63"/>
      <c r="G13396" s="62"/>
      <c r="I13396" s="61"/>
      <c r="K13396" s="62"/>
      <c r="L13396" s="62"/>
      <c r="P13396" s="61"/>
    </row>
    <row r="13397" spans="6:16">
      <c r="F13397" s="63"/>
      <c r="G13397" s="62"/>
      <c r="I13397" s="61"/>
      <c r="K13397" s="62"/>
      <c r="L13397" s="62"/>
      <c r="P13397" s="61"/>
    </row>
    <row r="13398" spans="6:16">
      <c r="F13398" s="63"/>
      <c r="G13398" s="62"/>
      <c r="I13398" s="61"/>
      <c r="K13398" s="62"/>
      <c r="L13398" s="62"/>
      <c r="P13398" s="61"/>
    </row>
    <row r="13399" spans="6:16">
      <c r="F13399" s="63"/>
      <c r="G13399" s="62"/>
      <c r="I13399" s="61"/>
      <c r="K13399" s="62"/>
      <c r="L13399" s="62"/>
      <c r="P13399" s="61"/>
    </row>
    <row r="13400" spans="6:16">
      <c r="F13400" s="63"/>
      <c r="G13400" s="62"/>
      <c r="I13400" s="61"/>
      <c r="K13400" s="62"/>
      <c r="L13400" s="62"/>
      <c r="P13400" s="61"/>
    </row>
    <row r="13401" spans="6:16">
      <c r="F13401" s="63"/>
      <c r="G13401" s="62"/>
      <c r="I13401" s="61"/>
      <c r="K13401" s="62"/>
      <c r="L13401" s="62"/>
      <c r="P13401" s="61"/>
    </row>
    <row r="13402" spans="6:16">
      <c r="F13402" s="63"/>
      <c r="G13402" s="62"/>
      <c r="I13402" s="61"/>
      <c r="K13402" s="62"/>
      <c r="L13402" s="62"/>
      <c r="P13402" s="61"/>
    </row>
    <row r="13403" spans="6:16">
      <c r="F13403" s="63"/>
      <c r="G13403" s="62"/>
      <c r="I13403" s="61"/>
      <c r="K13403" s="62"/>
      <c r="L13403" s="62"/>
      <c r="P13403" s="61"/>
    </row>
    <row r="13404" spans="6:16">
      <c r="F13404" s="63"/>
      <c r="G13404" s="62"/>
      <c r="I13404" s="61"/>
      <c r="K13404" s="62"/>
      <c r="L13404" s="62"/>
      <c r="P13404" s="61"/>
    </row>
    <row r="13405" spans="6:16">
      <c r="F13405" s="63"/>
      <c r="G13405" s="62"/>
      <c r="I13405" s="61"/>
      <c r="K13405" s="62"/>
      <c r="L13405" s="62"/>
      <c r="P13405" s="61"/>
    </row>
    <row r="13406" spans="6:16">
      <c r="F13406" s="63"/>
      <c r="G13406" s="62"/>
      <c r="I13406" s="61"/>
      <c r="K13406" s="62"/>
      <c r="L13406" s="62"/>
      <c r="P13406" s="61"/>
    </row>
    <row r="13407" spans="6:16">
      <c r="F13407" s="63"/>
      <c r="G13407" s="62"/>
      <c r="I13407" s="61"/>
      <c r="K13407" s="62"/>
      <c r="L13407" s="62"/>
      <c r="P13407" s="61"/>
    </row>
    <row r="13408" spans="6:16">
      <c r="F13408" s="63"/>
      <c r="G13408" s="62"/>
      <c r="I13408" s="61"/>
      <c r="K13408" s="62"/>
      <c r="L13408" s="62"/>
      <c r="P13408" s="61"/>
    </row>
    <row r="13409" spans="6:16">
      <c r="F13409" s="63"/>
      <c r="G13409" s="62"/>
      <c r="I13409" s="61"/>
      <c r="K13409" s="62"/>
      <c r="L13409" s="62"/>
      <c r="P13409" s="61"/>
    </row>
    <row r="13410" spans="6:16">
      <c r="F13410" s="63"/>
      <c r="G13410" s="62"/>
      <c r="I13410" s="61"/>
      <c r="K13410" s="62"/>
      <c r="L13410" s="62"/>
      <c r="P13410" s="61"/>
    </row>
    <row r="13411" spans="6:16">
      <c r="F13411" s="63"/>
      <c r="G13411" s="62"/>
      <c r="I13411" s="61"/>
      <c r="K13411" s="62"/>
      <c r="L13411" s="62"/>
      <c r="P13411" s="61"/>
    </row>
    <row r="13412" spans="6:16">
      <c r="F13412" s="63"/>
      <c r="G13412" s="62"/>
      <c r="I13412" s="61"/>
      <c r="K13412" s="62"/>
      <c r="L13412" s="62"/>
      <c r="P13412" s="61"/>
    </row>
    <row r="13413" spans="6:16">
      <c r="F13413" s="63"/>
      <c r="G13413" s="62"/>
      <c r="I13413" s="61"/>
      <c r="K13413" s="62"/>
      <c r="L13413" s="62"/>
      <c r="P13413" s="61"/>
    </row>
    <row r="13414" spans="6:16">
      <c r="F13414" s="63"/>
      <c r="G13414" s="62"/>
      <c r="I13414" s="61"/>
      <c r="K13414" s="62"/>
      <c r="L13414" s="62"/>
      <c r="P13414" s="61"/>
    </row>
    <row r="13415" spans="6:16">
      <c r="F13415" s="63"/>
      <c r="G13415" s="62"/>
      <c r="I13415" s="61"/>
      <c r="K13415" s="62"/>
      <c r="L13415" s="62"/>
      <c r="P13415" s="61"/>
    </row>
    <row r="13416" spans="6:16">
      <c r="F13416" s="63"/>
      <c r="G13416" s="62"/>
      <c r="I13416" s="61"/>
      <c r="K13416" s="62"/>
      <c r="L13416" s="62"/>
      <c r="P13416" s="61"/>
    </row>
    <row r="13417" spans="6:16">
      <c r="F13417" s="63"/>
      <c r="G13417" s="62"/>
      <c r="I13417" s="61"/>
      <c r="K13417" s="62"/>
      <c r="L13417" s="62"/>
      <c r="P13417" s="61"/>
    </row>
    <row r="13418" spans="6:16">
      <c r="F13418" s="63"/>
      <c r="G13418" s="62"/>
      <c r="I13418" s="61"/>
      <c r="K13418" s="62"/>
      <c r="L13418" s="62"/>
      <c r="P13418" s="61"/>
    </row>
    <row r="13419" spans="6:16">
      <c r="F13419" s="63"/>
      <c r="G13419" s="62"/>
      <c r="I13419" s="61"/>
      <c r="K13419" s="62"/>
      <c r="L13419" s="62"/>
      <c r="P13419" s="61"/>
    </row>
    <row r="13420" spans="6:16">
      <c r="F13420" s="63"/>
      <c r="G13420" s="62"/>
      <c r="I13420" s="61"/>
      <c r="K13420" s="62"/>
      <c r="L13420" s="62"/>
      <c r="P13420" s="61"/>
    </row>
    <row r="13421" spans="6:16">
      <c r="F13421" s="63"/>
      <c r="G13421" s="62"/>
      <c r="I13421" s="61"/>
      <c r="K13421" s="62"/>
      <c r="L13421" s="62"/>
      <c r="P13421" s="61"/>
    </row>
    <row r="13422" spans="6:16">
      <c r="F13422" s="63"/>
      <c r="G13422" s="62"/>
      <c r="I13422" s="61"/>
      <c r="K13422" s="62"/>
      <c r="L13422" s="62"/>
      <c r="P13422" s="61"/>
    </row>
    <row r="13423" spans="6:16">
      <c r="F13423" s="63"/>
      <c r="G13423" s="62"/>
      <c r="I13423" s="61"/>
      <c r="K13423" s="62"/>
      <c r="L13423" s="62"/>
      <c r="P13423" s="61"/>
    </row>
    <row r="13424" spans="6:16">
      <c r="F13424" s="63"/>
      <c r="G13424" s="62"/>
      <c r="I13424" s="61"/>
      <c r="K13424" s="62"/>
      <c r="L13424" s="62"/>
      <c r="P13424" s="61"/>
    </row>
    <row r="13425" spans="6:16">
      <c r="F13425" s="63"/>
      <c r="G13425" s="62"/>
      <c r="I13425" s="61"/>
      <c r="K13425" s="62"/>
      <c r="L13425" s="62"/>
      <c r="P13425" s="61"/>
    </row>
    <row r="13426" spans="6:16">
      <c r="F13426" s="63"/>
      <c r="G13426" s="62"/>
      <c r="I13426" s="61"/>
      <c r="K13426" s="62"/>
      <c r="L13426" s="62"/>
      <c r="P13426" s="61"/>
    </row>
    <row r="13427" spans="6:16">
      <c r="F13427" s="63"/>
      <c r="G13427" s="62"/>
      <c r="I13427" s="61"/>
      <c r="K13427" s="62"/>
      <c r="L13427" s="62"/>
      <c r="P13427" s="61"/>
    </row>
    <row r="13428" spans="6:16">
      <c r="F13428" s="63"/>
      <c r="G13428" s="62"/>
      <c r="I13428" s="61"/>
      <c r="K13428" s="62"/>
      <c r="L13428" s="62"/>
      <c r="P13428" s="61"/>
    </row>
    <row r="13429" spans="6:16">
      <c r="F13429" s="63"/>
      <c r="G13429" s="62"/>
      <c r="I13429" s="61"/>
      <c r="K13429" s="62"/>
      <c r="L13429" s="62"/>
      <c r="P13429" s="61"/>
    </row>
    <row r="13430" spans="6:16">
      <c r="F13430" s="63"/>
      <c r="G13430" s="62"/>
      <c r="I13430" s="61"/>
      <c r="K13430" s="62"/>
      <c r="L13430" s="62"/>
      <c r="P13430" s="61"/>
    </row>
    <row r="13431" spans="6:16">
      <c r="F13431" s="63"/>
      <c r="G13431" s="62"/>
      <c r="I13431" s="61"/>
      <c r="K13431" s="62"/>
      <c r="L13431" s="62"/>
      <c r="P13431" s="61"/>
    </row>
    <row r="13432" spans="6:16">
      <c r="F13432" s="63"/>
      <c r="G13432" s="62"/>
      <c r="I13432" s="61"/>
      <c r="K13432" s="62"/>
      <c r="L13432" s="62"/>
      <c r="P13432" s="61"/>
    </row>
    <row r="13433" spans="6:16">
      <c r="F13433" s="63"/>
      <c r="G13433" s="62"/>
      <c r="I13433" s="61"/>
      <c r="K13433" s="62"/>
      <c r="L13433" s="62"/>
      <c r="P13433" s="61"/>
    </row>
    <row r="13434" spans="6:16">
      <c r="F13434" s="63"/>
      <c r="G13434" s="62"/>
      <c r="I13434" s="61"/>
      <c r="K13434" s="62"/>
      <c r="L13434" s="62"/>
      <c r="P13434" s="61"/>
    </row>
    <row r="13435" spans="6:16">
      <c r="F13435" s="63"/>
      <c r="G13435" s="62"/>
      <c r="I13435" s="61"/>
      <c r="K13435" s="62"/>
      <c r="L13435" s="62"/>
      <c r="P13435" s="61"/>
    </row>
    <row r="13436" spans="6:16">
      <c r="F13436" s="63"/>
      <c r="G13436" s="62"/>
      <c r="I13436" s="61"/>
      <c r="K13436" s="62"/>
      <c r="L13436" s="62"/>
      <c r="P13436" s="61"/>
    </row>
    <row r="13437" spans="6:16">
      <c r="F13437" s="63"/>
      <c r="G13437" s="62"/>
      <c r="I13437" s="61"/>
      <c r="K13437" s="62"/>
      <c r="L13437" s="62"/>
      <c r="P13437" s="61"/>
    </row>
    <row r="13438" spans="6:16">
      <c r="F13438" s="63"/>
      <c r="G13438" s="62"/>
      <c r="I13438" s="61"/>
      <c r="K13438" s="62"/>
      <c r="L13438" s="62"/>
      <c r="P13438" s="61"/>
    </row>
    <row r="13439" spans="6:16">
      <c r="F13439" s="63"/>
      <c r="G13439" s="62"/>
      <c r="I13439" s="61"/>
      <c r="K13439" s="62"/>
      <c r="L13439" s="62"/>
      <c r="P13439" s="61"/>
    </row>
    <row r="13440" spans="6:16">
      <c r="F13440" s="63"/>
      <c r="G13440" s="62"/>
      <c r="I13440" s="61"/>
      <c r="K13440" s="62"/>
      <c r="L13440" s="62"/>
      <c r="P13440" s="61"/>
    </row>
    <row r="13441" spans="6:16">
      <c r="F13441" s="63"/>
      <c r="G13441" s="62"/>
      <c r="I13441" s="61"/>
      <c r="K13441" s="62"/>
      <c r="L13441" s="62"/>
      <c r="P13441" s="61"/>
    </row>
    <row r="13442" spans="6:16">
      <c r="F13442" s="63"/>
      <c r="G13442" s="62"/>
      <c r="I13442" s="61"/>
      <c r="K13442" s="62"/>
      <c r="L13442" s="62"/>
      <c r="P13442" s="61"/>
    </row>
    <row r="13443" spans="6:16">
      <c r="F13443" s="63"/>
      <c r="G13443" s="62"/>
      <c r="I13443" s="61"/>
      <c r="K13443" s="62"/>
      <c r="L13443" s="62"/>
      <c r="P13443" s="61"/>
    </row>
    <row r="13444" spans="6:16">
      <c r="F13444" s="63"/>
      <c r="G13444" s="62"/>
      <c r="I13444" s="61"/>
      <c r="K13444" s="62"/>
      <c r="L13444" s="62"/>
      <c r="P13444" s="61"/>
    </row>
    <row r="13445" spans="6:16">
      <c r="F13445" s="63"/>
      <c r="G13445" s="62"/>
      <c r="I13445" s="61"/>
      <c r="K13445" s="62"/>
      <c r="L13445" s="62"/>
      <c r="P13445" s="61"/>
    </row>
    <row r="13446" spans="6:16">
      <c r="F13446" s="63"/>
      <c r="G13446" s="62"/>
      <c r="I13446" s="61"/>
      <c r="K13446" s="62"/>
      <c r="L13446" s="62"/>
      <c r="P13446" s="61"/>
    </row>
    <row r="13447" spans="6:16">
      <c r="F13447" s="63"/>
      <c r="G13447" s="62"/>
      <c r="I13447" s="61"/>
      <c r="K13447" s="62"/>
      <c r="L13447" s="62"/>
      <c r="P13447" s="61"/>
    </row>
    <row r="13448" spans="6:16">
      <c r="F13448" s="63"/>
      <c r="G13448" s="62"/>
      <c r="I13448" s="61"/>
      <c r="K13448" s="62"/>
      <c r="L13448" s="62"/>
      <c r="P13448" s="61"/>
    </row>
    <row r="13449" spans="6:16">
      <c r="F13449" s="63"/>
      <c r="G13449" s="62"/>
      <c r="I13449" s="61"/>
      <c r="K13449" s="62"/>
      <c r="L13449" s="62"/>
      <c r="P13449" s="61"/>
    </row>
    <row r="13450" spans="6:16">
      <c r="F13450" s="63"/>
      <c r="G13450" s="62"/>
      <c r="I13450" s="61"/>
      <c r="K13450" s="62"/>
      <c r="L13450" s="62"/>
      <c r="P13450" s="61"/>
    </row>
    <row r="13451" spans="6:16">
      <c r="F13451" s="63"/>
      <c r="G13451" s="62"/>
      <c r="I13451" s="61"/>
      <c r="K13451" s="62"/>
      <c r="L13451" s="62"/>
      <c r="P13451" s="61"/>
    </row>
    <row r="13452" spans="6:16">
      <c r="F13452" s="63"/>
      <c r="G13452" s="62"/>
      <c r="I13452" s="61"/>
      <c r="K13452" s="62"/>
      <c r="L13452" s="62"/>
      <c r="P13452" s="61"/>
    </row>
    <row r="13453" spans="6:16">
      <c r="F13453" s="63"/>
      <c r="G13453" s="62"/>
      <c r="I13453" s="61"/>
      <c r="K13453" s="62"/>
      <c r="L13453" s="62"/>
      <c r="P13453" s="61"/>
    </row>
    <row r="13454" spans="6:16">
      <c r="F13454" s="63"/>
      <c r="G13454" s="62"/>
      <c r="I13454" s="61"/>
      <c r="K13454" s="62"/>
      <c r="L13454" s="62"/>
      <c r="P13454" s="61"/>
    </row>
    <row r="13455" spans="6:16">
      <c r="F13455" s="63"/>
      <c r="G13455" s="62"/>
      <c r="I13455" s="61"/>
      <c r="K13455" s="62"/>
      <c r="L13455" s="62"/>
      <c r="P13455" s="61"/>
    </row>
    <row r="13456" spans="6:16">
      <c r="F13456" s="63"/>
      <c r="G13456" s="62"/>
      <c r="I13456" s="61"/>
      <c r="K13456" s="62"/>
      <c r="L13456" s="62"/>
      <c r="P13456" s="61"/>
    </row>
    <row r="13457" spans="6:16">
      <c r="F13457" s="63"/>
      <c r="G13457" s="62"/>
      <c r="I13457" s="61"/>
      <c r="K13457" s="62"/>
      <c r="L13457" s="62"/>
      <c r="P13457" s="61"/>
    </row>
    <row r="13458" spans="6:16">
      <c r="F13458" s="63"/>
      <c r="G13458" s="62"/>
      <c r="I13458" s="61"/>
      <c r="K13458" s="62"/>
      <c r="L13458" s="62"/>
      <c r="P13458" s="61"/>
    </row>
    <row r="13459" spans="6:16">
      <c r="F13459" s="63"/>
      <c r="G13459" s="62"/>
      <c r="I13459" s="61"/>
      <c r="K13459" s="62"/>
      <c r="L13459" s="62"/>
      <c r="P13459" s="61"/>
    </row>
    <row r="13460" spans="6:16">
      <c r="F13460" s="63"/>
      <c r="G13460" s="62"/>
      <c r="I13460" s="61"/>
      <c r="K13460" s="62"/>
      <c r="L13460" s="62"/>
      <c r="P13460" s="61"/>
    </row>
    <row r="13461" spans="6:16">
      <c r="F13461" s="63"/>
      <c r="G13461" s="62"/>
      <c r="I13461" s="61"/>
      <c r="K13461" s="62"/>
      <c r="L13461" s="62"/>
      <c r="P13461" s="61"/>
    </row>
    <row r="13462" spans="6:16">
      <c r="F13462" s="63"/>
      <c r="G13462" s="62"/>
      <c r="I13462" s="61"/>
      <c r="K13462" s="62"/>
      <c r="L13462" s="62"/>
      <c r="P13462" s="61"/>
    </row>
    <row r="13463" spans="6:16">
      <c r="F13463" s="63"/>
      <c r="G13463" s="62"/>
      <c r="I13463" s="61"/>
      <c r="K13463" s="62"/>
      <c r="L13463" s="62"/>
      <c r="P13463" s="61"/>
    </row>
    <row r="13464" spans="6:16">
      <c r="F13464" s="63"/>
      <c r="G13464" s="62"/>
      <c r="I13464" s="61"/>
      <c r="K13464" s="62"/>
      <c r="L13464" s="62"/>
      <c r="P13464" s="61"/>
    </row>
    <row r="13465" spans="6:16">
      <c r="F13465" s="63"/>
      <c r="G13465" s="62"/>
      <c r="I13465" s="61"/>
      <c r="K13465" s="62"/>
      <c r="L13465" s="62"/>
      <c r="P13465" s="61"/>
    </row>
    <row r="13466" spans="6:16">
      <c r="F13466" s="63"/>
      <c r="G13466" s="62"/>
      <c r="I13466" s="61"/>
      <c r="K13466" s="62"/>
      <c r="L13466" s="62"/>
      <c r="P13466" s="61"/>
    </row>
    <row r="13467" spans="6:16">
      <c r="F13467" s="63"/>
      <c r="G13467" s="62"/>
      <c r="I13467" s="61"/>
      <c r="K13467" s="62"/>
      <c r="L13467" s="62"/>
      <c r="P13467" s="61"/>
    </row>
    <row r="13468" spans="6:16">
      <c r="F13468" s="63"/>
      <c r="G13468" s="62"/>
      <c r="I13468" s="61"/>
      <c r="K13468" s="62"/>
      <c r="L13468" s="62"/>
      <c r="P13468" s="61"/>
    </row>
    <row r="13469" spans="6:16">
      <c r="F13469" s="63"/>
      <c r="G13469" s="62"/>
      <c r="I13469" s="61"/>
      <c r="K13469" s="62"/>
      <c r="L13469" s="62"/>
      <c r="P13469" s="61"/>
    </row>
    <row r="13470" spans="6:16">
      <c r="F13470" s="63"/>
      <c r="G13470" s="62"/>
      <c r="I13470" s="61"/>
      <c r="K13470" s="62"/>
      <c r="L13470" s="62"/>
      <c r="P13470" s="61"/>
    </row>
    <row r="13471" spans="6:16">
      <c r="F13471" s="63"/>
      <c r="G13471" s="62"/>
      <c r="I13471" s="61"/>
      <c r="K13471" s="62"/>
      <c r="L13471" s="62"/>
      <c r="P13471" s="61"/>
    </row>
    <row r="13472" spans="6:16">
      <c r="F13472" s="63"/>
      <c r="G13472" s="62"/>
      <c r="I13472" s="61"/>
      <c r="K13472" s="62"/>
      <c r="L13472" s="62"/>
      <c r="P13472" s="61"/>
    </row>
    <row r="13473" spans="6:16">
      <c r="F13473" s="63"/>
      <c r="G13473" s="62"/>
      <c r="I13473" s="61"/>
      <c r="K13473" s="62"/>
      <c r="L13473" s="62"/>
      <c r="P13473" s="61"/>
    </row>
    <row r="13474" spans="6:16">
      <c r="F13474" s="63"/>
      <c r="G13474" s="62"/>
      <c r="I13474" s="61"/>
      <c r="K13474" s="62"/>
      <c r="L13474" s="62"/>
      <c r="P13474" s="61"/>
    </row>
    <row r="13475" spans="6:16">
      <c r="F13475" s="63"/>
      <c r="G13475" s="62"/>
      <c r="I13475" s="61"/>
      <c r="K13475" s="62"/>
      <c r="L13475" s="62"/>
      <c r="P13475" s="61"/>
    </row>
    <row r="13476" spans="6:16">
      <c r="F13476" s="63"/>
      <c r="G13476" s="62"/>
      <c r="I13476" s="61"/>
      <c r="K13476" s="62"/>
      <c r="L13476" s="62"/>
      <c r="P13476" s="61"/>
    </row>
    <row r="13477" spans="6:16">
      <c r="F13477" s="63"/>
      <c r="G13477" s="62"/>
      <c r="I13477" s="61"/>
      <c r="K13477" s="62"/>
      <c r="L13477" s="62"/>
      <c r="P13477" s="61"/>
    </row>
    <row r="13478" spans="6:16">
      <c r="F13478" s="63"/>
      <c r="G13478" s="62"/>
      <c r="I13478" s="61"/>
      <c r="K13478" s="62"/>
      <c r="L13478" s="62"/>
      <c r="P13478" s="61"/>
    </row>
    <row r="13479" spans="6:16">
      <c r="F13479" s="63"/>
      <c r="G13479" s="62"/>
      <c r="I13479" s="61"/>
      <c r="K13479" s="62"/>
      <c r="L13479" s="62"/>
      <c r="P13479" s="61"/>
    </row>
    <row r="13480" spans="6:16">
      <c r="F13480" s="63"/>
      <c r="G13480" s="62"/>
      <c r="I13480" s="61"/>
      <c r="K13480" s="62"/>
      <c r="L13480" s="62"/>
      <c r="P13480" s="61"/>
    </row>
    <row r="13481" spans="6:16">
      <c r="F13481" s="63"/>
      <c r="G13481" s="62"/>
      <c r="I13481" s="61"/>
      <c r="K13481" s="62"/>
      <c r="L13481" s="62"/>
      <c r="P13481" s="61"/>
    </row>
    <row r="13482" spans="6:16">
      <c r="F13482" s="63"/>
      <c r="G13482" s="62"/>
      <c r="I13482" s="61"/>
      <c r="K13482" s="62"/>
      <c r="L13482" s="62"/>
      <c r="P13482" s="61"/>
    </row>
    <row r="13483" spans="6:16">
      <c r="F13483" s="63"/>
      <c r="G13483" s="62"/>
      <c r="I13483" s="61"/>
      <c r="K13483" s="62"/>
      <c r="L13483" s="62"/>
      <c r="P13483" s="61"/>
    </row>
    <row r="13484" spans="6:16">
      <c r="F13484" s="63"/>
      <c r="G13484" s="62"/>
      <c r="I13484" s="61"/>
      <c r="K13484" s="62"/>
      <c r="L13484" s="62"/>
      <c r="P13484" s="61"/>
    </row>
    <row r="13485" spans="6:16">
      <c r="F13485" s="63"/>
      <c r="G13485" s="62"/>
      <c r="I13485" s="61"/>
      <c r="K13485" s="62"/>
      <c r="L13485" s="62"/>
      <c r="P13485" s="61"/>
    </row>
    <row r="13486" spans="6:16">
      <c r="F13486" s="63"/>
      <c r="G13486" s="62"/>
      <c r="I13486" s="61"/>
      <c r="K13486" s="62"/>
      <c r="L13486" s="62"/>
      <c r="P13486" s="61"/>
    </row>
    <row r="13487" spans="6:16">
      <c r="F13487" s="63"/>
      <c r="G13487" s="62"/>
      <c r="I13487" s="61"/>
      <c r="K13487" s="62"/>
      <c r="L13487" s="62"/>
      <c r="P13487" s="61"/>
    </row>
    <row r="13488" spans="6:16">
      <c r="F13488" s="63"/>
      <c r="G13488" s="62"/>
      <c r="I13488" s="61"/>
      <c r="K13488" s="62"/>
      <c r="L13488" s="62"/>
      <c r="P13488" s="61"/>
    </row>
    <row r="13489" spans="6:16">
      <c r="F13489" s="63"/>
      <c r="G13489" s="62"/>
      <c r="I13489" s="61"/>
      <c r="K13489" s="62"/>
      <c r="L13489" s="62"/>
      <c r="P13489" s="61"/>
    </row>
    <row r="13490" spans="6:16">
      <c r="F13490" s="63"/>
      <c r="G13490" s="62"/>
      <c r="I13490" s="61"/>
      <c r="K13490" s="62"/>
      <c r="L13490" s="62"/>
      <c r="P13490" s="61"/>
    </row>
    <row r="13491" spans="6:16">
      <c r="F13491" s="63"/>
      <c r="G13491" s="62"/>
      <c r="I13491" s="61"/>
      <c r="K13491" s="62"/>
      <c r="L13491" s="62"/>
      <c r="P13491" s="61"/>
    </row>
    <row r="13492" spans="6:16">
      <c r="F13492" s="63"/>
      <c r="G13492" s="62"/>
      <c r="I13492" s="61"/>
      <c r="K13492" s="62"/>
      <c r="L13492" s="62"/>
      <c r="P13492" s="61"/>
    </row>
    <row r="13493" spans="6:16">
      <c r="F13493" s="63"/>
      <c r="G13493" s="62"/>
      <c r="I13493" s="61"/>
      <c r="K13493" s="62"/>
      <c r="L13493" s="62"/>
      <c r="P13493" s="61"/>
    </row>
    <row r="13494" spans="6:16">
      <c r="F13494" s="63"/>
      <c r="G13494" s="62"/>
      <c r="I13494" s="61"/>
      <c r="K13494" s="62"/>
      <c r="L13494" s="62"/>
      <c r="P13494" s="61"/>
    </row>
    <row r="13495" spans="6:16">
      <c r="F13495" s="63"/>
      <c r="G13495" s="62"/>
      <c r="I13495" s="61"/>
      <c r="K13495" s="62"/>
      <c r="L13495" s="62"/>
      <c r="P13495" s="61"/>
    </row>
    <row r="13496" spans="6:16">
      <c r="F13496" s="63"/>
      <c r="G13496" s="62"/>
      <c r="I13496" s="61"/>
      <c r="K13496" s="62"/>
      <c r="L13496" s="62"/>
      <c r="P13496" s="61"/>
    </row>
    <row r="13497" spans="6:16">
      <c r="F13497" s="63"/>
      <c r="G13497" s="62"/>
      <c r="I13497" s="61"/>
      <c r="K13497" s="62"/>
      <c r="L13497" s="62"/>
      <c r="P13497" s="61"/>
    </row>
    <row r="13498" spans="6:16">
      <c r="F13498" s="63"/>
      <c r="G13498" s="62"/>
      <c r="I13498" s="61"/>
      <c r="K13498" s="62"/>
      <c r="L13498" s="62"/>
      <c r="P13498" s="61"/>
    </row>
    <row r="13499" spans="6:16">
      <c r="F13499" s="63"/>
      <c r="G13499" s="62"/>
      <c r="I13499" s="61"/>
      <c r="K13499" s="62"/>
      <c r="L13499" s="62"/>
      <c r="P13499" s="61"/>
    </row>
    <row r="13500" spans="6:16">
      <c r="F13500" s="63"/>
      <c r="G13500" s="62"/>
      <c r="I13500" s="61"/>
      <c r="K13500" s="62"/>
      <c r="L13500" s="62"/>
      <c r="P13500" s="61"/>
    </row>
    <row r="13501" spans="6:16">
      <c r="F13501" s="63"/>
      <c r="G13501" s="62"/>
      <c r="I13501" s="61"/>
      <c r="K13501" s="62"/>
      <c r="L13501" s="62"/>
      <c r="P13501" s="61"/>
    </row>
    <row r="13502" spans="6:16">
      <c r="F13502" s="63"/>
      <c r="G13502" s="62"/>
      <c r="I13502" s="61"/>
      <c r="K13502" s="62"/>
      <c r="L13502" s="62"/>
      <c r="P13502" s="61"/>
    </row>
    <row r="13503" spans="6:16">
      <c r="F13503" s="63"/>
      <c r="G13503" s="62"/>
      <c r="I13503" s="61"/>
      <c r="K13503" s="62"/>
      <c r="L13503" s="62"/>
      <c r="P13503" s="61"/>
    </row>
    <row r="13504" spans="6:16">
      <c r="F13504" s="63"/>
      <c r="G13504" s="62"/>
      <c r="I13504" s="61"/>
      <c r="K13504" s="62"/>
      <c r="L13504" s="62"/>
      <c r="P13504" s="61"/>
    </row>
    <row r="13505" spans="6:16">
      <c r="F13505" s="63"/>
      <c r="G13505" s="62"/>
      <c r="I13505" s="61"/>
      <c r="K13505" s="62"/>
      <c r="L13505" s="62"/>
      <c r="P13505" s="61"/>
    </row>
    <row r="13506" spans="6:16">
      <c r="F13506" s="63"/>
      <c r="G13506" s="62"/>
      <c r="I13506" s="61"/>
      <c r="K13506" s="62"/>
      <c r="L13506" s="62"/>
      <c r="P13506" s="61"/>
    </row>
    <row r="13507" spans="6:16">
      <c r="F13507" s="63"/>
      <c r="G13507" s="62"/>
      <c r="I13507" s="61"/>
      <c r="K13507" s="62"/>
      <c r="L13507" s="62"/>
      <c r="P13507" s="61"/>
    </row>
    <row r="13508" spans="6:16">
      <c r="F13508" s="63"/>
      <c r="G13508" s="62"/>
      <c r="I13508" s="61"/>
      <c r="K13508" s="62"/>
      <c r="L13508" s="62"/>
      <c r="P13508" s="61"/>
    </row>
    <row r="13509" spans="6:16">
      <c r="F13509" s="63"/>
      <c r="G13509" s="62"/>
      <c r="I13509" s="61"/>
      <c r="K13509" s="62"/>
      <c r="L13509" s="62"/>
      <c r="P13509" s="61"/>
    </row>
    <row r="13510" spans="6:16">
      <c r="F13510" s="63"/>
      <c r="G13510" s="62"/>
      <c r="I13510" s="61"/>
      <c r="K13510" s="62"/>
      <c r="L13510" s="62"/>
      <c r="P13510" s="61"/>
    </row>
    <row r="13511" spans="6:16">
      <c r="F13511" s="63"/>
      <c r="G13511" s="62"/>
      <c r="I13511" s="61"/>
      <c r="K13511" s="62"/>
      <c r="L13511" s="62"/>
      <c r="P13511" s="61"/>
    </row>
    <row r="13512" spans="6:16">
      <c r="F13512" s="63"/>
      <c r="G13512" s="62"/>
      <c r="I13512" s="61"/>
      <c r="K13512" s="62"/>
      <c r="L13512" s="62"/>
      <c r="P13512" s="61"/>
    </row>
    <row r="13513" spans="6:16">
      <c r="F13513" s="63"/>
      <c r="G13513" s="62"/>
      <c r="I13513" s="61"/>
      <c r="K13513" s="62"/>
      <c r="L13513" s="62"/>
      <c r="P13513" s="61"/>
    </row>
    <row r="13514" spans="6:16">
      <c r="F13514" s="63"/>
      <c r="G13514" s="62"/>
      <c r="I13514" s="61"/>
      <c r="K13514" s="62"/>
      <c r="L13514" s="62"/>
      <c r="P13514" s="61"/>
    </row>
    <row r="13515" spans="6:16">
      <c r="F13515" s="63"/>
      <c r="G13515" s="62"/>
      <c r="I13515" s="61"/>
      <c r="K13515" s="62"/>
      <c r="L13515" s="62"/>
      <c r="P13515" s="61"/>
    </row>
    <row r="13516" spans="6:16">
      <c r="F13516" s="63"/>
      <c r="G13516" s="62"/>
      <c r="I13516" s="61"/>
      <c r="K13516" s="62"/>
      <c r="L13516" s="62"/>
      <c r="P13516" s="61"/>
    </row>
    <row r="13517" spans="6:16">
      <c r="F13517" s="63"/>
      <c r="G13517" s="62"/>
      <c r="I13517" s="61"/>
      <c r="K13517" s="62"/>
      <c r="L13517" s="62"/>
      <c r="P13517" s="61"/>
    </row>
    <row r="13518" spans="6:16">
      <c r="F13518" s="63"/>
      <c r="G13518" s="62"/>
      <c r="I13518" s="61"/>
      <c r="K13518" s="62"/>
      <c r="L13518" s="62"/>
      <c r="P13518" s="61"/>
    </row>
    <row r="13519" spans="6:16">
      <c r="F13519" s="63"/>
      <c r="G13519" s="62"/>
      <c r="I13519" s="61"/>
      <c r="K13519" s="62"/>
      <c r="L13519" s="62"/>
      <c r="P13519" s="61"/>
    </row>
    <row r="13520" spans="6:16">
      <c r="F13520" s="63"/>
      <c r="G13520" s="62"/>
      <c r="I13520" s="61"/>
      <c r="K13520" s="62"/>
      <c r="L13520" s="62"/>
      <c r="P13520" s="61"/>
    </row>
    <row r="13521" spans="6:16">
      <c r="F13521" s="63"/>
      <c r="G13521" s="62"/>
      <c r="I13521" s="61"/>
      <c r="K13521" s="62"/>
      <c r="L13521" s="62"/>
      <c r="P13521" s="61"/>
    </row>
    <row r="13522" spans="6:16">
      <c r="F13522" s="63"/>
      <c r="G13522" s="62"/>
      <c r="I13522" s="61"/>
      <c r="K13522" s="62"/>
      <c r="L13522" s="62"/>
      <c r="P13522" s="61"/>
    </row>
    <row r="13523" spans="6:16">
      <c r="F13523" s="63"/>
      <c r="G13523" s="62"/>
      <c r="I13523" s="61"/>
      <c r="K13523" s="62"/>
      <c r="L13523" s="62"/>
      <c r="P13523" s="61"/>
    </row>
    <row r="13524" spans="6:16">
      <c r="F13524" s="63"/>
      <c r="G13524" s="62"/>
      <c r="I13524" s="61"/>
      <c r="K13524" s="62"/>
      <c r="L13524" s="62"/>
      <c r="P13524" s="61"/>
    </row>
    <row r="13525" spans="6:16">
      <c r="F13525" s="63"/>
      <c r="G13525" s="62"/>
      <c r="I13525" s="61"/>
      <c r="K13525" s="62"/>
      <c r="L13525" s="62"/>
      <c r="P13525" s="61"/>
    </row>
    <row r="13526" spans="6:16">
      <c r="F13526" s="63"/>
      <c r="G13526" s="62"/>
      <c r="I13526" s="61"/>
      <c r="K13526" s="62"/>
      <c r="L13526" s="62"/>
      <c r="P13526" s="61"/>
    </row>
    <row r="13527" spans="6:16">
      <c r="F13527" s="63"/>
      <c r="G13527" s="62"/>
      <c r="I13527" s="61"/>
      <c r="K13527" s="62"/>
      <c r="L13527" s="62"/>
      <c r="P13527" s="61"/>
    </row>
    <row r="13528" spans="6:16">
      <c r="F13528" s="63"/>
      <c r="G13528" s="62"/>
      <c r="I13528" s="61"/>
      <c r="K13528" s="62"/>
      <c r="L13528" s="62"/>
      <c r="P13528" s="61"/>
    </row>
    <row r="13529" spans="6:16">
      <c r="F13529" s="63"/>
      <c r="G13529" s="62"/>
      <c r="I13529" s="61"/>
      <c r="K13529" s="62"/>
      <c r="L13529" s="62"/>
      <c r="P13529" s="61"/>
    </row>
    <row r="13530" spans="6:16">
      <c r="F13530" s="63"/>
      <c r="G13530" s="62"/>
      <c r="I13530" s="61"/>
      <c r="K13530" s="62"/>
      <c r="L13530" s="62"/>
      <c r="P13530" s="61"/>
    </row>
    <row r="13531" spans="6:16">
      <c r="F13531" s="63"/>
      <c r="G13531" s="62"/>
      <c r="I13531" s="61"/>
      <c r="K13531" s="62"/>
      <c r="L13531" s="62"/>
      <c r="P13531" s="61"/>
    </row>
    <row r="13532" spans="6:16">
      <c r="F13532" s="63"/>
      <c r="G13532" s="62"/>
      <c r="I13532" s="61"/>
      <c r="K13532" s="62"/>
      <c r="L13532" s="62"/>
      <c r="P13532" s="61"/>
    </row>
    <row r="13533" spans="6:16">
      <c r="F13533" s="63"/>
      <c r="G13533" s="62"/>
      <c r="I13533" s="61"/>
      <c r="K13533" s="62"/>
      <c r="L13533" s="62"/>
      <c r="P13533" s="61"/>
    </row>
    <row r="13534" spans="6:16">
      <c r="F13534" s="63"/>
      <c r="G13534" s="62"/>
      <c r="I13534" s="61"/>
      <c r="K13534" s="62"/>
      <c r="L13534" s="62"/>
      <c r="P13534" s="61"/>
    </row>
    <row r="13535" spans="6:16">
      <c r="F13535" s="63"/>
      <c r="G13535" s="62"/>
      <c r="I13535" s="61"/>
      <c r="K13535" s="62"/>
      <c r="L13535" s="62"/>
      <c r="P13535" s="61"/>
    </row>
    <row r="13536" spans="6:16">
      <c r="F13536" s="63"/>
      <c r="G13536" s="62"/>
      <c r="I13536" s="61"/>
      <c r="K13536" s="62"/>
      <c r="L13536" s="62"/>
      <c r="P13536" s="61"/>
    </row>
    <row r="13537" spans="6:16">
      <c r="F13537" s="63"/>
      <c r="G13537" s="62"/>
      <c r="I13537" s="61"/>
      <c r="K13537" s="62"/>
      <c r="L13537" s="62"/>
      <c r="P13537" s="61"/>
    </row>
    <row r="13538" spans="6:16">
      <c r="F13538" s="63"/>
      <c r="G13538" s="62"/>
      <c r="I13538" s="61"/>
      <c r="K13538" s="62"/>
      <c r="L13538" s="62"/>
      <c r="P13538" s="61"/>
    </row>
    <row r="13539" spans="6:16">
      <c r="F13539" s="63"/>
      <c r="G13539" s="62"/>
      <c r="I13539" s="61"/>
      <c r="K13539" s="62"/>
      <c r="L13539" s="62"/>
      <c r="P13539" s="61"/>
    </row>
    <row r="13540" spans="6:16">
      <c r="F13540" s="63"/>
      <c r="G13540" s="62"/>
      <c r="I13540" s="61"/>
      <c r="K13540" s="62"/>
      <c r="L13540" s="62"/>
      <c r="P13540" s="61"/>
    </row>
    <row r="13541" spans="6:16">
      <c r="F13541" s="63"/>
      <c r="G13541" s="62"/>
      <c r="I13541" s="61"/>
      <c r="K13541" s="62"/>
      <c r="L13541" s="62"/>
      <c r="P13541" s="61"/>
    </row>
    <row r="13542" spans="6:16">
      <c r="F13542" s="63"/>
      <c r="G13542" s="62"/>
      <c r="I13542" s="61"/>
      <c r="K13542" s="62"/>
      <c r="L13542" s="62"/>
      <c r="P13542" s="61"/>
    </row>
    <row r="13543" spans="6:16">
      <c r="F13543" s="63"/>
      <c r="G13543" s="62"/>
      <c r="I13543" s="61"/>
      <c r="K13543" s="62"/>
      <c r="L13543" s="62"/>
      <c r="P13543" s="61"/>
    </row>
    <row r="13544" spans="6:16">
      <c r="F13544" s="63"/>
      <c r="G13544" s="62"/>
      <c r="I13544" s="61"/>
      <c r="K13544" s="62"/>
      <c r="L13544" s="62"/>
      <c r="P13544" s="61"/>
    </row>
    <row r="13545" spans="6:16">
      <c r="F13545" s="63"/>
      <c r="G13545" s="62"/>
      <c r="I13545" s="61"/>
      <c r="K13545" s="62"/>
      <c r="L13545" s="62"/>
      <c r="P13545" s="61"/>
    </row>
    <row r="13546" spans="6:16">
      <c r="F13546" s="63"/>
      <c r="G13546" s="62"/>
      <c r="I13546" s="61"/>
      <c r="K13546" s="62"/>
      <c r="L13546" s="62"/>
      <c r="P13546" s="61"/>
    </row>
    <row r="13547" spans="6:16">
      <c r="F13547" s="63"/>
      <c r="G13547" s="62"/>
      <c r="I13547" s="61"/>
      <c r="K13547" s="62"/>
      <c r="L13547" s="62"/>
      <c r="P13547" s="61"/>
    </row>
    <row r="13548" spans="6:16">
      <c r="F13548" s="63"/>
      <c r="G13548" s="62"/>
      <c r="I13548" s="61"/>
      <c r="K13548" s="62"/>
      <c r="L13548" s="62"/>
      <c r="P13548" s="61"/>
    </row>
    <row r="13549" spans="6:16">
      <c r="F13549" s="63"/>
      <c r="G13549" s="62"/>
      <c r="I13549" s="61"/>
      <c r="K13549" s="62"/>
      <c r="L13549" s="62"/>
      <c r="P13549" s="61"/>
    </row>
    <row r="13550" spans="6:16">
      <c r="F13550" s="63"/>
      <c r="G13550" s="62"/>
      <c r="I13550" s="61"/>
      <c r="K13550" s="62"/>
      <c r="L13550" s="62"/>
      <c r="P13550" s="61"/>
    </row>
    <row r="13551" spans="6:16">
      <c r="F13551" s="63"/>
      <c r="G13551" s="62"/>
      <c r="I13551" s="61"/>
      <c r="K13551" s="62"/>
      <c r="L13551" s="62"/>
      <c r="P13551" s="61"/>
    </row>
    <row r="13552" spans="6:16">
      <c r="F13552" s="63"/>
      <c r="G13552" s="62"/>
      <c r="I13552" s="61"/>
      <c r="K13552" s="62"/>
      <c r="L13552" s="62"/>
      <c r="P13552" s="61"/>
    </row>
    <row r="13553" spans="6:16">
      <c r="F13553" s="63"/>
      <c r="G13553" s="62"/>
      <c r="I13553" s="61"/>
      <c r="K13553" s="62"/>
      <c r="L13553" s="62"/>
      <c r="P13553" s="61"/>
    </row>
    <row r="13554" spans="6:16">
      <c r="F13554" s="63"/>
      <c r="G13554" s="62"/>
      <c r="I13554" s="61"/>
      <c r="K13554" s="62"/>
      <c r="L13554" s="62"/>
      <c r="P13554" s="61"/>
    </row>
    <row r="13555" spans="6:16">
      <c r="F13555" s="63"/>
      <c r="G13555" s="62"/>
      <c r="I13555" s="61"/>
      <c r="K13555" s="62"/>
      <c r="L13555" s="62"/>
      <c r="P13555" s="61"/>
    </row>
    <row r="13556" spans="6:16">
      <c r="F13556" s="63"/>
      <c r="G13556" s="62"/>
      <c r="I13556" s="61"/>
      <c r="K13556" s="62"/>
      <c r="L13556" s="62"/>
      <c r="P13556" s="61"/>
    </row>
    <row r="13557" spans="6:16">
      <c r="F13557" s="63"/>
      <c r="G13557" s="62"/>
      <c r="I13557" s="61"/>
      <c r="K13557" s="62"/>
      <c r="L13557" s="62"/>
      <c r="P13557" s="61"/>
    </row>
    <row r="13558" spans="6:16">
      <c r="F13558" s="63"/>
      <c r="G13558" s="62"/>
      <c r="I13558" s="61"/>
      <c r="K13558" s="62"/>
      <c r="L13558" s="62"/>
      <c r="P13558" s="61"/>
    </row>
    <row r="13559" spans="6:16">
      <c r="F13559" s="63"/>
      <c r="G13559" s="62"/>
      <c r="I13559" s="61"/>
      <c r="K13559" s="62"/>
      <c r="L13559" s="62"/>
      <c r="P13559" s="61"/>
    </row>
    <row r="13560" spans="6:16">
      <c r="F13560" s="63"/>
      <c r="G13560" s="62"/>
      <c r="I13560" s="61"/>
      <c r="K13560" s="62"/>
      <c r="L13560" s="62"/>
      <c r="P13560" s="61"/>
    </row>
    <row r="13561" spans="6:16">
      <c r="F13561" s="63"/>
      <c r="G13561" s="62"/>
      <c r="I13561" s="61"/>
      <c r="K13561" s="62"/>
      <c r="L13561" s="62"/>
      <c r="P13561" s="61"/>
    </row>
    <row r="13562" spans="6:16">
      <c r="F13562" s="63"/>
      <c r="G13562" s="62"/>
      <c r="I13562" s="61"/>
      <c r="K13562" s="62"/>
      <c r="L13562" s="62"/>
      <c r="P13562" s="61"/>
    </row>
    <row r="13563" spans="6:16">
      <c r="F13563" s="63"/>
      <c r="G13563" s="62"/>
      <c r="I13563" s="61"/>
      <c r="K13563" s="62"/>
      <c r="L13563" s="62"/>
      <c r="P13563" s="61"/>
    </row>
    <row r="13564" spans="6:16">
      <c r="F13564" s="63"/>
      <c r="G13564" s="62"/>
      <c r="I13564" s="61"/>
      <c r="K13564" s="62"/>
      <c r="L13564" s="62"/>
      <c r="P13564" s="61"/>
    </row>
    <row r="13565" spans="6:16">
      <c r="F13565" s="63"/>
      <c r="G13565" s="62"/>
      <c r="I13565" s="61"/>
      <c r="K13565" s="62"/>
      <c r="L13565" s="62"/>
      <c r="P13565" s="61"/>
    </row>
    <row r="13566" spans="6:16">
      <c r="F13566" s="63"/>
      <c r="G13566" s="62"/>
      <c r="I13566" s="61"/>
      <c r="K13566" s="62"/>
      <c r="L13566" s="62"/>
      <c r="P13566" s="61"/>
    </row>
    <row r="13567" spans="6:16">
      <c r="F13567" s="63"/>
      <c r="G13567" s="62"/>
      <c r="I13567" s="61"/>
      <c r="K13567" s="62"/>
      <c r="L13567" s="62"/>
      <c r="P13567" s="61"/>
    </row>
    <row r="13568" spans="6:16">
      <c r="F13568" s="63"/>
      <c r="G13568" s="62"/>
      <c r="I13568" s="61"/>
      <c r="K13568" s="62"/>
      <c r="L13568" s="62"/>
      <c r="P13568" s="61"/>
    </row>
    <row r="13569" spans="6:16">
      <c r="F13569" s="63"/>
      <c r="G13569" s="62"/>
      <c r="I13569" s="61"/>
      <c r="K13569" s="62"/>
      <c r="L13569" s="62"/>
      <c r="P13569" s="61"/>
    </row>
    <row r="13570" spans="6:16">
      <c r="F13570" s="63"/>
      <c r="G13570" s="62"/>
      <c r="I13570" s="61"/>
      <c r="K13570" s="62"/>
      <c r="L13570" s="62"/>
      <c r="P13570" s="61"/>
    </row>
    <row r="13571" spans="6:16">
      <c r="F13571" s="63"/>
      <c r="G13571" s="62"/>
      <c r="I13571" s="61"/>
      <c r="K13571" s="62"/>
      <c r="L13571" s="62"/>
      <c r="P13571" s="61"/>
    </row>
    <row r="13572" spans="6:16">
      <c r="F13572" s="63"/>
      <c r="G13572" s="62"/>
      <c r="I13572" s="61"/>
      <c r="K13572" s="62"/>
      <c r="L13572" s="62"/>
      <c r="P13572" s="61"/>
    </row>
    <row r="13573" spans="6:16">
      <c r="F13573" s="63"/>
      <c r="G13573" s="62"/>
      <c r="I13573" s="61"/>
      <c r="K13573" s="62"/>
      <c r="L13573" s="62"/>
      <c r="P13573" s="61"/>
    </row>
    <row r="13574" spans="6:16">
      <c r="F13574" s="63"/>
      <c r="G13574" s="62"/>
      <c r="I13574" s="61"/>
      <c r="K13574" s="62"/>
      <c r="L13574" s="62"/>
      <c r="P13574" s="61"/>
    </row>
    <row r="13575" spans="6:16">
      <c r="F13575" s="63"/>
      <c r="G13575" s="62"/>
      <c r="I13575" s="61"/>
      <c r="K13575" s="62"/>
      <c r="L13575" s="62"/>
      <c r="P13575" s="61"/>
    </row>
    <row r="13576" spans="6:16">
      <c r="F13576" s="63"/>
      <c r="G13576" s="62"/>
      <c r="I13576" s="61"/>
      <c r="K13576" s="62"/>
      <c r="L13576" s="62"/>
      <c r="P13576" s="61"/>
    </row>
    <row r="13577" spans="6:16">
      <c r="F13577" s="63"/>
      <c r="G13577" s="62"/>
      <c r="I13577" s="61"/>
      <c r="K13577" s="62"/>
      <c r="L13577" s="62"/>
      <c r="P13577" s="61"/>
    </row>
    <row r="13578" spans="6:16">
      <c r="F13578" s="63"/>
      <c r="G13578" s="62"/>
      <c r="I13578" s="61"/>
      <c r="K13578" s="62"/>
      <c r="L13578" s="62"/>
      <c r="P13578" s="61"/>
    </row>
    <row r="13579" spans="6:16">
      <c r="F13579" s="63"/>
      <c r="G13579" s="62"/>
      <c r="I13579" s="61"/>
      <c r="K13579" s="62"/>
      <c r="L13579" s="62"/>
      <c r="P13579" s="61"/>
    </row>
    <row r="13580" spans="6:16">
      <c r="F13580" s="63"/>
      <c r="G13580" s="62"/>
      <c r="I13580" s="61"/>
      <c r="K13580" s="62"/>
      <c r="L13580" s="62"/>
      <c r="P13580" s="61"/>
    </row>
    <row r="13581" spans="6:16">
      <c r="F13581" s="63"/>
      <c r="G13581" s="62"/>
      <c r="I13581" s="61"/>
      <c r="K13581" s="62"/>
      <c r="L13581" s="62"/>
      <c r="P13581" s="61"/>
    </row>
    <row r="13582" spans="6:16">
      <c r="F13582" s="63"/>
      <c r="G13582" s="62"/>
      <c r="I13582" s="61"/>
      <c r="K13582" s="62"/>
      <c r="L13582" s="62"/>
      <c r="P13582" s="61"/>
    </row>
    <row r="13583" spans="6:16">
      <c r="F13583" s="63"/>
      <c r="G13583" s="62"/>
      <c r="I13583" s="61"/>
      <c r="K13583" s="62"/>
      <c r="L13583" s="62"/>
      <c r="P13583" s="61"/>
    </row>
    <row r="13584" spans="6:16">
      <c r="F13584" s="63"/>
      <c r="G13584" s="62"/>
      <c r="I13584" s="61"/>
      <c r="K13584" s="62"/>
      <c r="L13584" s="62"/>
      <c r="P13584" s="61"/>
    </row>
    <row r="13585" spans="6:16">
      <c r="F13585" s="63"/>
      <c r="G13585" s="62"/>
      <c r="I13585" s="61"/>
      <c r="K13585" s="62"/>
      <c r="L13585" s="62"/>
      <c r="P13585" s="61"/>
    </row>
    <row r="13586" spans="6:16">
      <c r="F13586" s="63"/>
      <c r="G13586" s="62"/>
      <c r="I13586" s="61"/>
      <c r="K13586" s="62"/>
      <c r="L13586" s="62"/>
      <c r="P13586" s="61"/>
    </row>
    <row r="13587" spans="6:16">
      <c r="F13587" s="63"/>
      <c r="G13587" s="62"/>
      <c r="I13587" s="61"/>
      <c r="K13587" s="62"/>
      <c r="L13587" s="62"/>
      <c r="P13587" s="61"/>
    </row>
    <row r="13588" spans="6:16">
      <c r="F13588" s="63"/>
      <c r="G13588" s="62"/>
      <c r="I13588" s="61"/>
      <c r="K13588" s="62"/>
      <c r="L13588" s="62"/>
      <c r="P13588" s="61"/>
    </row>
    <row r="13589" spans="6:16">
      <c r="F13589" s="63"/>
      <c r="G13589" s="62"/>
      <c r="I13589" s="61"/>
      <c r="K13589" s="62"/>
      <c r="L13589" s="62"/>
      <c r="P13589" s="61"/>
    </row>
    <row r="13590" spans="6:16">
      <c r="F13590" s="63"/>
      <c r="G13590" s="62"/>
      <c r="I13590" s="61"/>
      <c r="K13590" s="62"/>
      <c r="L13590" s="62"/>
      <c r="P13590" s="61"/>
    </row>
    <row r="13591" spans="6:16">
      <c r="F13591" s="63"/>
      <c r="G13591" s="62"/>
      <c r="I13591" s="61"/>
      <c r="K13591" s="62"/>
      <c r="L13591" s="62"/>
      <c r="P13591" s="61"/>
    </row>
    <row r="13592" spans="6:16">
      <c r="F13592" s="63"/>
      <c r="G13592" s="62"/>
      <c r="I13592" s="61"/>
      <c r="K13592" s="62"/>
      <c r="L13592" s="62"/>
      <c r="P13592" s="61"/>
    </row>
    <row r="13593" spans="6:16">
      <c r="F13593" s="63"/>
      <c r="G13593" s="62"/>
      <c r="I13593" s="61"/>
      <c r="K13593" s="62"/>
      <c r="L13593" s="62"/>
      <c r="P13593" s="61"/>
    </row>
    <row r="13594" spans="6:16">
      <c r="F13594" s="63"/>
      <c r="G13594" s="62"/>
      <c r="I13594" s="61"/>
      <c r="K13594" s="62"/>
      <c r="L13594" s="62"/>
      <c r="P13594" s="61"/>
    </row>
    <row r="13595" spans="6:16">
      <c r="F13595" s="63"/>
      <c r="G13595" s="62"/>
      <c r="I13595" s="61"/>
      <c r="K13595" s="62"/>
      <c r="L13595" s="62"/>
      <c r="P13595" s="61"/>
    </row>
    <row r="13596" spans="6:16">
      <c r="F13596" s="63"/>
      <c r="G13596" s="62"/>
      <c r="I13596" s="61"/>
      <c r="K13596" s="62"/>
      <c r="L13596" s="62"/>
      <c r="P13596" s="61"/>
    </row>
    <row r="13597" spans="6:16">
      <c r="F13597" s="63"/>
      <c r="G13597" s="62"/>
      <c r="I13597" s="61"/>
      <c r="K13597" s="62"/>
      <c r="L13597" s="62"/>
      <c r="P13597" s="61"/>
    </row>
    <row r="13598" spans="6:16">
      <c r="F13598" s="63"/>
      <c r="G13598" s="62"/>
      <c r="I13598" s="61"/>
      <c r="K13598" s="62"/>
      <c r="L13598" s="62"/>
      <c r="P13598" s="61"/>
    </row>
    <row r="13599" spans="6:16">
      <c r="F13599" s="63"/>
      <c r="G13599" s="62"/>
      <c r="I13599" s="61"/>
      <c r="K13599" s="62"/>
      <c r="L13599" s="62"/>
      <c r="P13599" s="61"/>
    </row>
    <row r="13600" spans="6:16">
      <c r="F13600" s="63"/>
      <c r="G13600" s="62"/>
      <c r="I13600" s="61"/>
      <c r="K13600" s="62"/>
      <c r="L13600" s="62"/>
      <c r="P13600" s="61"/>
    </row>
    <row r="13601" spans="6:16">
      <c r="F13601" s="63"/>
      <c r="G13601" s="62"/>
      <c r="I13601" s="61"/>
      <c r="K13601" s="62"/>
      <c r="L13601" s="62"/>
      <c r="P13601" s="61"/>
    </row>
    <row r="13602" spans="6:16">
      <c r="F13602" s="63"/>
      <c r="G13602" s="62"/>
      <c r="I13602" s="61"/>
      <c r="K13602" s="62"/>
      <c r="L13602" s="62"/>
      <c r="P13602" s="61"/>
    </row>
    <row r="13603" spans="6:16">
      <c r="F13603" s="63"/>
      <c r="G13603" s="62"/>
      <c r="I13603" s="61"/>
      <c r="K13603" s="62"/>
      <c r="L13603" s="62"/>
      <c r="P13603" s="61"/>
    </row>
    <row r="13604" spans="6:16">
      <c r="F13604" s="63"/>
      <c r="G13604" s="62"/>
      <c r="I13604" s="61"/>
      <c r="K13604" s="62"/>
      <c r="L13604" s="62"/>
      <c r="P13604" s="61"/>
    </row>
    <row r="13605" spans="6:16">
      <c r="F13605" s="63"/>
      <c r="G13605" s="62"/>
      <c r="I13605" s="61"/>
      <c r="K13605" s="62"/>
      <c r="L13605" s="62"/>
      <c r="P13605" s="61"/>
    </row>
    <row r="13606" spans="6:16">
      <c r="F13606" s="63"/>
      <c r="G13606" s="62"/>
      <c r="I13606" s="61"/>
      <c r="K13606" s="62"/>
      <c r="L13606" s="62"/>
      <c r="P13606" s="61"/>
    </row>
    <row r="13607" spans="6:16">
      <c r="F13607" s="63"/>
      <c r="G13607" s="62"/>
      <c r="I13607" s="61"/>
      <c r="K13607" s="62"/>
      <c r="L13607" s="62"/>
      <c r="P13607" s="61"/>
    </row>
    <row r="13608" spans="6:16">
      <c r="F13608" s="63"/>
      <c r="G13608" s="62"/>
      <c r="I13608" s="61"/>
      <c r="K13608" s="62"/>
      <c r="L13608" s="62"/>
      <c r="P13608" s="61"/>
    </row>
    <row r="13609" spans="6:16">
      <c r="F13609" s="63"/>
      <c r="G13609" s="62"/>
      <c r="I13609" s="61"/>
      <c r="K13609" s="62"/>
      <c r="L13609" s="62"/>
      <c r="P13609" s="61"/>
    </row>
    <row r="13610" spans="6:16">
      <c r="F13610" s="63"/>
      <c r="G13610" s="62"/>
      <c r="I13610" s="61"/>
      <c r="K13610" s="62"/>
      <c r="L13610" s="62"/>
      <c r="P13610" s="61"/>
    </row>
    <row r="13611" spans="6:16">
      <c r="F13611" s="63"/>
      <c r="G13611" s="62"/>
      <c r="I13611" s="61"/>
      <c r="K13611" s="62"/>
      <c r="L13611" s="62"/>
      <c r="P13611" s="61"/>
    </row>
    <row r="13612" spans="6:16">
      <c r="F13612" s="63"/>
      <c r="G13612" s="62"/>
      <c r="I13612" s="61"/>
      <c r="K13612" s="62"/>
      <c r="L13612" s="62"/>
      <c r="P13612" s="61"/>
    </row>
    <row r="13613" spans="6:16">
      <c r="F13613" s="63"/>
      <c r="G13613" s="62"/>
      <c r="I13613" s="61"/>
      <c r="K13613" s="62"/>
      <c r="L13613" s="62"/>
      <c r="P13613" s="61"/>
    </row>
    <row r="13614" spans="6:16">
      <c r="F13614" s="63"/>
      <c r="G13614" s="62"/>
      <c r="I13614" s="61"/>
      <c r="K13614" s="62"/>
      <c r="L13614" s="62"/>
      <c r="P13614" s="61"/>
    </row>
    <row r="13615" spans="6:16">
      <c r="F13615" s="63"/>
      <c r="G13615" s="62"/>
      <c r="I13615" s="61"/>
      <c r="K13615" s="62"/>
      <c r="L13615" s="62"/>
      <c r="P13615" s="61"/>
    </row>
    <row r="13616" spans="6:16">
      <c r="F13616" s="63"/>
      <c r="G13616" s="62"/>
      <c r="I13616" s="61"/>
      <c r="K13616" s="62"/>
      <c r="L13616" s="62"/>
      <c r="P13616" s="61"/>
    </row>
    <row r="13617" spans="6:16">
      <c r="F13617" s="63"/>
      <c r="G13617" s="62"/>
      <c r="I13617" s="61"/>
      <c r="K13617" s="62"/>
      <c r="L13617" s="62"/>
      <c r="P13617" s="61"/>
    </row>
    <row r="13618" spans="6:16">
      <c r="F13618" s="63"/>
      <c r="G13618" s="62"/>
      <c r="I13618" s="61"/>
      <c r="K13618" s="62"/>
      <c r="L13618" s="62"/>
      <c r="P13618" s="61"/>
    </row>
    <row r="13619" spans="6:16">
      <c r="F13619" s="63"/>
      <c r="G13619" s="62"/>
      <c r="I13619" s="61"/>
      <c r="K13619" s="62"/>
      <c r="L13619" s="62"/>
      <c r="P13619" s="61"/>
    </row>
    <row r="13620" spans="6:16">
      <c r="F13620" s="63"/>
      <c r="G13620" s="62"/>
      <c r="I13620" s="61"/>
      <c r="K13620" s="62"/>
      <c r="L13620" s="62"/>
      <c r="P13620" s="61"/>
    </row>
    <row r="13621" spans="6:16">
      <c r="F13621" s="63"/>
      <c r="G13621" s="62"/>
      <c r="I13621" s="61"/>
      <c r="K13621" s="62"/>
      <c r="L13621" s="62"/>
      <c r="P13621" s="61"/>
    </row>
    <row r="13622" spans="6:16">
      <c r="F13622" s="63"/>
      <c r="G13622" s="62"/>
      <c r="I13622" s="61"/>
      <c r="K13622" s="62"/>
      <c r="L13622" s="62"/>
      <c r="P13622" s="61"/>
    </row>
    <row r="13623" spans="6:16">
      <c r="F13623" s="63"/>
      <c r="G13623" s="62"/>
      <c r="I13623" s="61"/>
      <c r="K13623" s="62"/>
      <c r="L13623" s="62"/>
      <c r="P13623" s="61"/>
    </row>
    <row r="13624" spans="6:16">
      <c r="F13624" s="63"/>
      <c r="G13624" s="62"/>
      <c r="I13624" s="61"/>
      <c r="K13624" s="62"/>
      <c r="L13624" s="62"/>
      <c r="P13624" s="61"/>
    </row>
    <row r="13625" spans="6:16">
      <c r="F13625" s="63"/>
      <c r="G13625" s="62"/>
      <c r="I13625" s="61"/>
      <c r="K13625" s="62"/>
      <c r="L13625" s="62"/>
      <c r="P13625" s="61"/>
    </row>
    <row r="13626" spans="6:16">
      <c r="F13626" s="63"/>
      <c r="G13626" s="62"/>
      <c r="I13626" s="61"/>
      <c r="K13626" s="62"/>
      <c r="L13626" s="62"/>
      <c r="P13626" s="61"/>
    </row>
    <row r="13627" spans="6:16">
      <c r="F13627" s="63"/>
      <c r="G13627" s="62"/>
      <c r="I13627" s="61"/>
      <c r="K13627" s="62"/>
      <c r="L13627" s="62"/>
      <c r="P13627" s="61"/>
    </row>
    <row r="13628" spans="6:16">
      <c r="F13628" s="63"/>
      <c r="G13628" s="62"/>
      <c r="I13628" s="61"/>
      <c r="K13628" s="62"/>
      <c r="L13628" s="62"/>
      <c r="P13628" s="61"/>
    </row>
    <row r="13629" spans="6:16">
      <c r="F13629" s="63"/>
      <c r="G13629" s="62"/>
      <c r="I13629" s="61"/>
      <c r="K13629" s="62"/>
      <c r="L13629" s="62"/>
      <c r="P13629" s="61"/>
    </row>
    <row r="13630" spans="6:16">
      <c r="F13630" s="63"/>
      <c r="G13630" s="62"/>
      <c r="I13630" s="61"/>
      <c r="K13630" s="62"/>
      <c r="L13630" s="62"/>
      <c r="P13630" s="61"/>
    </row>
    <row r="13631" spans="6:16">
      <c r="F13631" s="63"/>
      <c r="G13631" s="62"/>
      <c r="I13631" s="61"/>
      <c r="K13631" s="62"/>
      <c r="L13631" s="62"/>
      <c r="P13631" s="61"/>
    </row>
    <row r="13632" spans="6:16">
      <c r="F13632" s="63"/>
      <c r="G13632" s="62"/>
      <c r="I13632" s="61"/>
      <c r="K13632" s="62"/>
      <c r="L13632" s="62"/>
      <c r="P13632" s="61"/>
    </row>
    <row r="13633" spans="6:16">
      <c r="F13633" s="63"/>
      <c r="G13633" s="62"/>
      <c r="I13633" s="61"/>
      <c r="K13633" s="62"/>
      <c r="L13633" s="62"/>
      <c r="P13633" s="61"/>
    </row>
    <row r="13634" spans="6:16">
      <c r="F13634" s="63"/>
      <c r="G13634" s="62"/>
      <c r="I13634" s="61"/>
      <c r="K13634" s="62"/>
      <c r="L13634" s="62"/>
      <c r="P13634" s="61"/>
    </row>
    <row r="13635" spans="6:16">
      <c r="F13635" s="63"/>
      <c r="G13635" s="62"/>
      <c r="I13635" s="61"/>
      <c r="K13635" s="62"/>
      <c r="L13635" s="62"/>
      <c r="P13635" s="61"/>
    </row>
    <row r="13636" spans="6:16">
      <c r="F13636" s="63"/>
      <c r="G13636" s="62"/>
      <c r="I13636" s="61"/>
      <c r="K13636" s="62"/>
      <c r="L13636" s="62"/>
      <c r="P13636" s="61"/>
    </row>
    <row r="13637" spans="6:16">
      <c r="F13637" s="63"/>
      <c r="G13637" s="62"/>
      <c r="I13637" s="61"/>
      <c r="K13637" s="62"/>
      <c r="L13637" s="62"/>
      <c r="P13637" s="61"/>
    </row>
    <row r="13638" spans="6:16">
      <c r="F13638" s="63"/>
      <c r="G13638" s="62"/>
      <c r="I13638" s="61"/>
      <c r="K13638" s="62"/>
      <c r="L13638" s="62"/>
      <c r="P13638" s="61"/>
    </row>
    <row r="13639" spans="6:16">
      <c r="F13639" s="63"/>
      <c r="G13639" s="62"/>
      <c r="I13639" s="61"/>
      <c r="K13639" s="62"/>
      <c r="L13639" s="62"/>
      <c r="P13639" s="61"/>
    </row>
    <row r="13640" spans="6:16">
      <c r="F13640" s="63"/>
      <c r="G13640" s="62"/>
      <c r="I13640" s="61"/>
      <c r="K13640" s="62"/>
      <c r="L13640" s="62"/>
      <c r="P13640" s="61"/>
    </row>
    <row r="13641" spans="6:16">
      <c r="F13641" s="63"/>
      <c r="G13641" s="62"/>
      <c r="I13641" s="61"/>
      <c r="K13641" s="62"/>
      <c r="L13641" s="62"/>
      <c r="P13641" s="61"/>
    </row>
    <row r="13642" spans="6:16">
      <c r="F13642" s="63"/>
      <c r="G13642" s="62"/>
      <c r="I13642" s="61"/>
      <c r="K13642" s="62"/>
      <c r="L13642" s="62"/>
      <c r="P13642" s="61"/>
    </row>
    <row r="13643" spans="6:16">
      <c r="F13643" s="63"/>
      <c r="G13643" s="62"/>
      <c r="I13643" s="61"/>
      <c r="K13643" s="62"/>
      <c r="L13643" s="62"/>
      <c r="P13643" s="61"/>
    </row>
    <row r="13644" spans="6:16">
      <c r="F13644" s="63"/>
      <c r="G13644" s="62"/>
      <c r="I13644" s="61"/>
      <c r="K13644" s="62"/>
      <c r="L13644" s="62"/>
      <c r="P13644" s="61"/>
    </row>
    <row r="13645" spans="6:16">
      <c r="F13645" s="63"/>
      <c r="G13645" s="62"/>
      <c r="I13645" s="61"/>
      <c r="K13645" s="62"/>
      <c r="L13645" s="62"/>
      <c r="P13645" s="61"/>
    </row>
    <row r="13646" spans="6:16">
      <c r="F13646" s="63"/>
      <c r="G13646" s="62"/>
      <c r="I13646" s="61"/>
      <c r="K13646" s="62"/>
      <c r="L13646" s="62"/>
      <c r="P13646" s="61"/>
    </row>
    <row r="13647" spans="6:16">
      <c r="F13647" s="63"/>
      <c r="G13647" s="62"/>
      <c r="I13647" s="61"/>
      <c r="K13647" s="62"/>
      <c r="L13647" s="62"/>
      <c r="P13647" s="61"/>
    </row>
    <row r="13648" spans="6:16">
      <c r="F13648" s="63"/>
      <c r="G13648" s="62"/>
      <c r="I13648" s="61"/>
      <c r="K13648" s="62"/>
      <c r="L13648" s="62"/>
      <c r="P13648" s="61"/>
    </row>
    <row r="13649" spans="6:16">
      <c r="F13649" s="63"/>
      <c r="G13649" s="62"/>
      <c r="I13649" s="61"/>
      <c r="K13649" s="62"/>
      <c r="L13649" s="62"/>
      <c r="P13649" s="61"/>
    </row>
    <row r="13650" spans="6:16">
      <c r="G13650" s="62"/>
      <c r="I13650" s="61"/>
      <c r="K13650" s="62"/>
      <c r="L13650" s="62"/>
      <c r="P13650" s="61"/>
    </row>
    <row r="13651" spans="6:16">
      <c r="G13651" s="62"/>
      <c r="I13651" s="61"/>
      <c r="K13651" s="62"/>
      <c r="L13651" s="62"/>
      <c r="P13651" s="61"/>
    </row>
    <row r="13652" spans="6:16">
      <c r="G13652" s="62"/>
      <c r="I13652" s="61"/>
      <c r="K13652" s="62"/>
      <c r="L13652" s="62"/>
      <c r="P13652" s="61"/>
    </row>
    <row r="13653" spans="6:16">
      <c r="G13653" s="62"/>
      <c r="I13653" s="61"/>
      <c r="K13653" s="62"/>
      <c r="L13653" s="62"/>
      <c r="P13653" s="61"/>
    </row>
    <row r="13654" spans="6:16">
      <c r="G13654" s="62"/>
      <c r="I13654" s="61"/>
      <c r="K13654" s="62"/>
      <c r="L13654" s="62"/>
      <c r="P13654" s="61"/>
    </row>
    <row r="13655" spans="6:16">
      <c r="G13655" s="62"/>
      <c r="I13655" s="61"/>
      <c r="K13655" s="62"/>
      <c r="L13655" s="62"/>
      <c r="P13655" s="61"/>
    </row>
    <row r="13656" spans="6:16">
      <c r="G13656" s="62"/>
      <c r="I13656" s="61"/>
      <c r="K13656" s="62"/>
      <c r="L13656" s="62"/>
      <c r="P13656" s="61"/>
    </row>
    <row r="13657" spans="6:16">
      <c r="G13657" s="62"/>
      <c r="I13657" s="61"/>
      <c r="K13657" s="62"/>
      <c r="L13657" s="62"/>
      <c r="P13657" s="61"/>
    </row>
    <row r="13658" spans="6:16">
      <c r="G13658" s="62"/>
      <c r="I13658" s="61"/>
      <c r="K13658" s="62"/>
      <c r="L13658" s="62"/>
      <c r="P13658" s="61"/>
    </row>
    <row r="13659" spans="6:16">
      <c r="G13659" s="62"/>
      <c r="I13659" s="61"/>
      <c r="K13659" s="62"/>
      <c r="L13659" s="62"/>
      <c r="P13659" s="61"/>
    </row>
    <row r="13660" spans="6:16">
      <c r="G13660" s="62"/>
      <c r="I13660" s="61"/>
      <c r="K13660" s="62"/>
      <c r="L13660" s="62"/>
      <c r="P13660" s="61"/>
    </row>
    <row r="13661" spans="6:16">
      <c r="G13661" s="62"/>
      <c r="I13661" s="61"/>
      <c r="K13661" s="62"/>
      <c r="L13661" s="62"/>
      <c r="P13661" s="61"/>
    </row>
    <row r="13662" spans="6:16">
      <c r="G13662" s="62"/>
      <c r="I13662" s="61"/>
      <c r="K13662" s="62"/>
      <c r="L13662" s="62"/>
      <c r="P13662" s="61"/>
    </row>
    <row r="13663" spans="6:16">
      <c r="G13663" s="62"/>
      <c r="I13663" s="61"/>
      <c r="K13663" s="62"/>
      <c r="L13663" s="62"/>
      <c r="P13663" s="61"/>
    </row>
    <row r="13664" spans="6:16">
      <c r="G13664" s="62"/>
      <c r="I13664" s="61"/>
      <c r="K13664" s="62"/>
      <c r="L13664" s="62"/>
      <c r="P13664" s="61"/>
    </row>
    <row r="13665" spans="7:16">
      <c r="G13665" s="62"/>
      <c r="I13665" s="61"/>
      <c r="K13665" s="62"/>
      <c r="L13665" s="62"/>
      <c r="P13665" s="61"/>
    </row>
    <row r="13666" spans="7:16">
      <c r="G13666" s="62"/>
      <c r="I13666" s="61"/>
      <c r="K13666" s="62"/>
      <c r="L13666" s="62"/>
      <c r="P13666" s="61"/>
    </row>
    <row r="13667" spans="7:16">
      <c r="G13667" s="62"/>
      <c r="I13667" s="61"/>
      <c r="K13667" s="62"/>
      <c r="L13667" s="62"/>
      <c r="P13667" s="61"/>
    </row>
    <row r="13668" spans="7:16">
      <c r="G13668" s="62"/>
      <c r="I13668" s="61"/>
      <c r="K13668" s="62"/>
      <c r="L13668" s="62"/>
      <c r="P13668" s="61"/>
    </row>
    <row r="13669" spans="7:16">
      <c r="G13669" s="62"/>
      <c r="I13669" s="61"/>
      <c r="K13669" s="62"/>
      <c r="L13669" s="62"/>
      <c r="P13669" s="61"/>
    </row>
    <row r="13670" spans="7:16">
      <c r="G13670" s="62"/>
      <c r="I13670" s="61"/>
      <c r="K13670" s="62"/>
      <c r="L13670" s="62"/>
      <c r="P13670" s="61"/>
    </row>
    <row r="13671" spans="7:16">
      <c r="G13671" s="62"/>
      <c r="I13671" s="61"/>
      <c r="K13671" s="62"/>
      <c r="L13671" s="62"/>
      <c r="P13671" s="61"/>
    </row>
    <row r="13672" spans="7:16">
      <c r="G13672" s="62"/>
      <c r="I13672" s="61"/>
      <c r="K13672" s="62"/>
      <c r="L13672" s="62"/>
      <c r="P13672" s="61"/>
    </row>
    <row r="13673" spans="7:16">
      <c r="G13673" s="62"/>
      <c r="I13673" s="61"/>
      <c r="K13673" s="62"/>
      <c r="L13673" s="62"/>
      <c r="P13673" s="61"/>
    </row>
    <row r="13674" spans="7:16">
      <c r="G13674" s="62"/>
      <c r="I13674" s="61"/>
      <c r="K13674" s="62"/>
      <c r="L13674" s="62"/>
      <c r="P13674" s="61"/>
    </row>
    <row r="13675" spans="7:16">
      <c r="G13675" s="62"/>
      <c r="I13675" s="61"/>
      <c r="K13675" s="62"/>
      <c r="L13675" s="62"/>
      <c r="P13675" s="61"/>
    </row>
    <row r="13676" spans="7:16">
      <c r="G13676" s="62"/>
      <c r="I13676" s="61"/>
      <c r="K13676" s="62"/>
      <c r="L13676" s="62"/>
      <c r="P13676" s="61"/>
    </row>
    <row r="13677" spans="7:16">
      <c r="G13677" s="62"/>
      <c r="I13677" s="61"/>
      <c r="K13677" s="62"/>
      <c r="L13677" s="62"/>
      <c r="P13677" s="61"/>
    </row>
    <row r="13678" spans="7:16">
      <c r="G13678" s="62"/>
      <c r="I13678" s="61"/>
      <c r="K13678" s="62"/>
      <c r="L13678" s="62"/>
      <c r="P13678" s="61"/>
    </row>
    <row r="13679" spans="7:16">
      <c r="G13679" s="62"/>
      <c r="I13679" s="61"/>
      <c r="K13679" s="62"/>
      <c r="L13679" s="62"/>
      <c r="P13679" s="61"/>
    </row>
    <row r="13680" spans="7:16">
      <c r="G13680" s="62"/>
      <c r="I13680" s="61"/>
      <c r="K13680" s="62"/>
      <c r="L13680" s="62"/>
      <c r="P13680" s="61"/>
    </row>
    <row r="13681" spans="7:16">
      <c r="G13681" s="62"/>
      <c r="I13681" s="61"/>
      <c r="K13681" s="62"/>
      <c r="L13681" s="62"/>
      <c r="P13681" s="61"/>
    </row>
    <row r="13682" spans="7:16">
      <c r="G13682" s="62"/>
      <c r="I13682" s="61"/>
      <c r="K13682" s="62"/>
      <c r="L13682" s="62"/>
      <c r="P13682" s="61"/>
    </row>
    <row r="13683" spans="7:16">
      <c r="G13683" s="62"/>
      <c r="I13683" s="61"/>
      <c r="K13683" s="62"/>
      <c r="L13683" s="62"/>
      <c r="P13683" s="61"/>
    </row>
    <row r="13684" spans="7:16">
      <c r="G13684" s="62"/>
      <c r="I13684" s="61"/>
      <c r="K13684" s="62"/>
      <c r="L13684" s="62"/>
      <c r="P13684" s="61"/>
    </row>
    <row r="13685" spans="7:16">
      <c r="G13685" s="62"/>
      <c r="I13685" s="61"/>
      <c r="K13685" s="62"/>
      <c r="L13685" s="62"/>
      <c r="P13685" s="61"/>
    </row>
    <row r="13686" spans="7:16">
      <c r="G13686" s="62"/>
      <c r="I13686" s="61"/>
      <c r="K13686" s="62"/>
      <c r="L13686" s="62"/>
      <c r="P13686" s="61"/>
    </row>
    <row r="13687" spans="7:16">
      <c r="G13687" s="62"/>
      <c r="I13687" s="61"/>
      <c r="K13687" s="62"/>
      <c r="L13687" s="62"/>
      <c r="P13687" s="61"/>
    </row>
    <row r="13688" spans="7:16">
      <c r="G13688" s="62"/>
      <c r="I13688" s="61"/>
      <c r="K13688" s="62"/>
      <c r="L13688" s="62"/>
      <c r="P13688" s="61"/>
    </row>
    <row r="13689" spans="7:16">
      <c r="G13689" s="62"/>
      <c r="I13689" s="61"/>
      <c r="K13689" s="62"/>
      <c r="L13689" s="62"/>
      <c r="P13689" s="61"/>
    </row>
    <row r="13690" spans="7:16">
      <c r="G13690" s="62"/>
      <c r="I13690" s="61"/>
      <c r="K13690" s="62"/>
      <c r="L13690" s="62"/>
      <c r="P13690" s="61"/>
    </row>
    <row r="13691" spans="7:16">
      <c r="G13691" s="62"/>
      <c r="I13691" s="61"/>
      <c r="K13691" s="62"/>
      <c r="L13691" s="62"/>
      <c r="P13691" s="61"/>
    </row>
    <row r="13692" spans="7:16">
      <c r="G13692" s="62"/>
      <c r="I13692" s="61"/>
      <c r="K13692" s="62"/>
      <c r="L13692" s="62"/>
      <c r="P13692" s="61"/>
    </row>
    <row r="13693" spans="7:16">
      <c r="G13693" s="62"/>
      <c r="I13693" s="61"/>
      <c r="K13693" s="62"/>
      <c r="L13693" s="62"/>
      <c r="P13693" s="61"/>
    </row>
    <row r="13694" spans="7:16">
      <c r="G13694" s="62"/>
      <c r="I13694" s="61"/>
      <c r="K13694" s="62"/>
      <c r="L13694" s="62"/>
      <c r="P13694" s="61"/>
    </row>
    <row r="13695" spans="7:16">
      <c r="G13695" s="62"/>
      <c r="I13695" s="61"/>
      <c r="K13695" s="62"/>
      <c r="L13695" s="62"/>
      <c r="P13695" s="61"/>
    </row>
    <row r="13696" spans="7:16">
      <c r="G13696" s="62"/>
      <c r="I13696" s="61"/>
      <c r="K13696" s="62"/>
      <c r="L13696" s="62"/>
      <c r="P13696" s="61"/>
    </row>
    <row r="13697" spans="7:16">
      <c r="G13697" s="62"/>
      <c r="I13697" s="61"/>
      <c r="K13697" s="62"/>
      <c r="L13697" s="62"/>
      <c r="P13697" s="61"/>
    </row>
    <row r="13698" spans="7:16">
      <c r="G13698" s="62"/>
      <c r="I13698" s="61"/>
      <c r="K13698" s="62"/>
      <c r="L13698" s="62"/>
      <c r="P13698" s="61"/>
    </row>
    <row r="13699" spans="7:16">
      <c r="G13699" s="62"/>
      <c r="I13699" s="61"/>
      <c r="K13699" s="62"/>
      <c r="L13699" s="62"/>
      <c r="P13699" s="61"/>
    </row>
    <row r="13700" spans="7:16">
      <c r="G13700" s="62"/>
      <c r="I13700" s="61"/>
      <c r="K13700" s="62"/>
      <c r="L13700" s="62"/>
      <c r="P13700" s="61"/>
    </row>
    <row r="13701" spans="7:16">
      <c r="G13701" s="62"/>
      <c r="I13701" s="61"/>
      <c r="K13701" s="62"/>
      <c r="L13701" s="62"/>
      <c r="P13701" s="61"/>
    </row>
    <row r="13702" spans="7:16">
      <c r="G13702" s="62"/>
      <c r="I13702" s="61"/>
      <c r="K13702" s="62"/>
      <c r="L13702" s="62"/>
      <c r="P13702" s="61"/>
    </row>
    <row r="13703" spans="7:16">
      <c r="G13703" s="62"/>
      <c r="I13703" s="61"/>
      <c r="K13703" s="62"/>
      <c r="L13703" s="62"/>
      <c r="P13703" s="61"/>
    </row>
    <row r="13704" spans="7:16">
      <c r="G13704" s="62"/>
      <c r="I13704" s="61"/>
      <c r="K13704" s="62"/>
      <c r="L13704" s="62"/>
      <c r="P13704" s="61"/>
    </row>
    <row r="13705" spans="7:16">
      <c r="G13705" s="62"/>
      <c r="I13705" s="61"/>
      <c r="K13705" s="62"/>
      <c r="L13705" s="62"/>
      <c r="P13705" s="61"/>
    </row>
    <row r="13706" spans="7:16">
      <c r="G13706" s="62"/>
      <c r="I13706" s="61"/>
      <c r="K13706" s="62"/>
      <c r="L13706" s="62"/>
      <c r="P13706" s="61"/>
    </row>
    <row r="13707" spans="7:16">
      <c r="G13707" s="62"/>
      <c r="I13707" s="61"/>
      <c r="K13707" s="62"/>
      <c r="L13707" s="62"/>
      <c r="P13707" s="61"/>
    </row>
    <row r="13708" spans="7:16">
      <c r="G13708" s="62"/>
      <c r="I13708" s="61"/>
      <c r="K13708" s="62"/>
      <c r="L13708" s="62"/>
      <c r="P13708" s="61"/>
    </row>
    <row r="13709" spans="7:16">
      <c r="G13709" s="62"/>
      <c r="I13709" s="61"/>
      <c r="K13709" s="62"/>
      <c r="L13709" s="62"/>
      <c r="P13709" s="61"/>
    </row>
    <row r="13710" spans="7:16">
      <c r="G13710" s="62"/>
      <c r="I13710" s="61"/>
      <c r="K13710" s="62"/>
      <c r="L13710" s="62"/>
      <c r="P13710" s="61"/>
    </row>
    <row r="13711" spans="7:16">
      <c r="G13711" s="62"/>
      <c r="I13711" s="61"/>
      <c r="K13711" s="62"/>
      <c r="L13711" s="62"/>
      <c r="P13711" s="61"/>
    </row>
    <row r="13712" spans="7:16">
      <c r="G13712" s="62"/>
      <c r="I13712" s="61"/>
      <c r="K13712" s="62"/>
      <c r="L13712" s="62"/>
      <c r="P13712" s="61"/>
    </row>
    <row r="13713" spans="7:16">
      <c r="G13713" s="62"/>
      <c r="I13713" s="61"/>
      <c r="K13713" s="62"/>
      <c r="L13713" s="62"/>
      <c r="P13713" s="61"/>
    </row>
    <row r="13714" spans="7:16">
      <c r="G13714" s="62"/>
      <c r="I13714" s="61"/>
      <c r="K13714" s="62"/>
      <c r="L13714" s="62"/>
      <c r="P13714" s="61"/>
    </row>
    <row r="13715" spans="7:16">
      <c r="G13715" s="62"/>
      <c r="I13715" s="61"/>
      <c r="K13715" s="62"/>
      <c r="L13715" s="62"/>
      <c r="P13715" s="61"/>
    </row>
    <row r="13716" spans="7:16">
      <c r="I13716" s="61"/>
      <c r="K13716" s="62"/>
      <c r="L13716" s="62"/>
      <c r="P13716" s="61"/>
    </row>
    <row r="13717" spans="7:16">
      <c r="I13717" s="61"/>
      <c r="K13717" s="62"/>
      <c r="L13717" s="62"/>
      <c r="P13717" s="61"/>
    </row>
    <row r="13718" spans="7:16">
      <c r="I13718" s="61"/>
      <c r="K13718" s="62"/>
      <c r="L13718" s="62"/>
      <c r="P13718" s="61"/>
    </row>
    <row r="13719" spans="7:16">
      <c r="I13719" s="61"/>
      <c r="K13719" s="62"/>
      <c r="L13719" s="62"/>
      <c r="P13719" s="61"/>
    </row>
    <row r="13720" spans="7:16">
      <c r="I13720" s="61"/>
      <c r="K13720" s="62"/>
      <c r="L13720" s="62"/>
      <c r="P13720" s="61"/>
    </row>
    <row r="13721" spans="7:16">
      <c r="I13721" s="61"/>
      <c r="K13721" s="62"/>
      <c r="L13721" s="62"/>
      <c r="P13721" s="61"/>
    </row>
    <row r="13722" spans="7:16">
      <c r="I13722" s="61"/>
      <c r="K13722" s="62"/>
      <c r="L13722" s="62"/>
      <c r="P13722" s="61"/>
    </row>
    <row r="13723" spans="7:16">
      <c r="I13723" s="61"/>
      <c r="K13723" s="62"/>
      <c r="L13723" s="62"/>
      <c r="P13723" s="61"/>
    </row>
    <row r="13724" spans="7:16">
      <c r="I13724" s="61"/>
      <c r="K13724" s="62"/>
      <c r="L13724" s="62"/>
      <c r="P13724" s="61"/>
    </row>
    <row r="13725" spans="7:16">
      <c r="I13725" s="61"/>
      <c r="K13725" s="62"/>
      <c r="L13725" s="62"/>
      <c r="P13725" s="61"/>
    </row>
    <row r="13726" spans="7:16">
      <c r="I13726" s="61"/>
      <c r="K13726" s="62"/>
      <c r="L13726" s="62"/>
      <c r="P13726" s="61"/>
    </row>
    <row r="13727" spans="7:16">
      <c r="I13727" s="61"/>
      <c r="K13727" s="62"/>
      <c r="L13727" s="62"/>
      <c r="P13727" s="61"/>
    </row>
    <row r="13728" spans="7:16">
      <c r="I13728" s="61"/>
      <c r="K13728" s="62"/>
      <c r="L13728" s="62"/>
      <c r="P13728" s="61"/>
    </row>
    <row r="13729" spans="9:16">
      <c r="I13729" s="61"/>
      <c r="K13729" s="62"/>
      <c r="L13729" s="62"/>
      <c r="P13729" s="61"/>
    </row>
    <row r="13730" spans="9:16">
      <c r="I13730" s="61"/>
      <c r="K13730" s="62"/>
      <c r="L13730" s="62"/>
      <c r="P13730" s="61"/>
    </row>
    <row r="13731" spans="9:16">
      <c r="I13731" s="61"/>
      <c r="K13731" s="62"/>
      <c r="L13731" s="62"/>
      <c r="P13731" s="61"/>
    </row>
    <row r="13732" spans="9:16">
      <c r="I13732" s="61"/>
      <c r="K13732" s="62"/>
      <c r="L13732" s="62"/>
      <c r="P13732" s="61"/>
    </row>
    <row r="13733" spans="9:16">
      <c r="I13733" s="61"/>
      <c r="K13733" s="62"/>
      <c r="L13733" s="62"/>
      <c r="P13733" s="61"/>
    </row>
    <row r="13734" spans="9:16">
      <c r="I13734" s="61"/>
      <c r="K13734" s="62"/>
      <c r="L13734" s="62"/>
      <c r="P13734" s="61"/>
    </row>
    <row r="13735" spans="9:16">
      <c r="I13735" s="61"/>
      <c r="K13735" s="62"/>
      <c r="L13735" s="62"/>
      <c r="P13735" s="61"/>
    </row>
    <row r="13736" spans="9:16">
      <c r="I13736" s="61"/>
      <c r="K13736" s="62"/>
      <c r="L13736" s="62"/>
      <c r="P13736" s="61"/>
    </row>
    <row r="13737" spans="9:16">
      <c r="I13737" s="61"/>
      <c r="K13737" s="62"/>
      <c r="L13737" s="62"/>
      <c r="P13737" s="61"/>
    </row>
    <row r="13738" spans="9:16">
      <c r="I13738" s="61"/>
      <c r="K13738" s="62"/>
      <c r="L13738" s="62"/>
      <c r="P13738" s="61"/>
    </row>
    <row r="13739" spans="9:16">
      <c r="I13739" s="61"/>
      <c r="K13739" s="62"/>
      <c r="L13739" s="62"/>
      <c r="P13739" s="61"/>
    </row>
    <row r="13740" spans="9:16">
      <c r="I13740" s="61"/>
      <c r="K13740" s="62"/>
      <c r="L13740" s="62"/>
      <c r="P13740" s="61"/>
    </row>
    <row r="13741" spans="9:16">
      <c r="I13741" s="61"/>
      <c r="K13741" s="62"/>
      <c r="L13741" s="62"/>
      <c r="P13741" s="61"/>
    </row>
    <row r="13742" spans="9:16">
      <c r="I13742" s="61"/>
      <c r="K13742" s="62"/>
      <c r="L13742" s="62"/>
      <c r="P13742" s="61"/>
    </row>
    <row r="13743" spans="9:16">
      <c r="I13743" s="61"/>
      <c r="K13743" s="62"/>
      <c r="L13743" s="62"/>
      <c r="P13743" s="61"/>
    </row>
    <row r="13744" spans="9:16">
      <c r="I13744" s="61"/>
      <c r="K13744" s="62"/>
      <c r="L13744" s="62"/>
      <c r="P13744" s="61"/>
    </row>
    <row r="13745" spans="9:16">
      <c r="I13745" s="61"/>
      <c r="K13745" s="62"/>
      <c r="L13745" s="62"/>
      <c r="P13745" s="61"/>
    </row>
    <row r="13746" spans="9:16">
      <c r="I13746" s="61"/>
      <c r="K13746" s="62"/>
      <c r="L13746" s="62"/>
      <c r="P13746" s="61"/>
    </row>
    <row r="13747" spans="9:16">
      <c r="I13747" s="61"/>
      <c r="K13747" s="62"/>
      <c r="L13747" s="62"/>
      <c r="P13747" s="61"/>
    </row>
    <row r="13748" spans="9:16">
      <c r="I13748" s="61"/>
      <c r="K13748" s="62"/>
      <c r="L13748" s="62"/>
      <c r="P13748" s="61"/>
    </row>
    <row r="13749" spans="9:16">
      <c r="I13749" s="61"/>
      <c r="K13749" s="62"/>
      <c r="L13749" s="62"/>
      <c r="P13749" s="61"/>
    </row>
    <row r="13750" spans="9:16">
      <c r="I13750" s="61"/>
      <c r="L13750" s="62"/>
    </row>
    <row r="13751" spans="9:16">
      <c r="I13751" s="61"/>
    </row>
    <row r="13752" spans="9:16">
      <c r="I13752" s="61"/>
    </row>
    <row r="13753" spans="9:16">
      <c r="I13753" s="61"/>
    </row>
    <row r="13754" spans="9:16">
      <c r="I13754" s="61"/>
    </row>
    <row r="13755" spans="9:16">
      <c r="I13755" s="61"/>
    </row>
    <row r="13756" spans="9:16">
      <c r="I13756" s="61"/>
    </row>
    <row r="13757" spans="9:16">
      <c r="I13757" s="61"/>
    </row>
    <row r="13758" spans="9:16">
      <c r="I13758" s="61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C1432"/>
  <sheetViews>
    <sheetView rightToLeft="1" zoomScaleNormal="100" workbookViewId="0"/>
  </sheetViews>
  <sheetFormatPr defaultColWidth="9.140625" defaultRowHeight="15"/>
  <cols>
    <col min="1" max="1" width="14.7109375" style="56" customWidth="1"/>
    <col min="2" max="2" width="9.140625" style="55"/>
    <col min="3" max="3" width="9.140625" style="54"/>
    <col min="4" max="4" width="9.140625" style="53"/>
    <col min="5" max="5" width="9.140625" style="52"/>
    <col min="6" max="6" width="9.140625" style="51"/>
    <col min="7" max="7" width="9.140625" style="50"/>
    <col min="8" max="8" width="9.140625" style="49"/>
    <col min="9" max="9" width="9.140625" style="48"/>
    <col min="10" max="10" width="9.140625" style="47"/>
    <col min="11" max="11" width="10.42578125" style="47" customWidth="1"/>
    <col min="12" max="12" width="9.42578125" style="47" customWidth="1"/>
    <col min="13" max="13" width="10.85546875" style="47" customWidth="1"/>
    <col min="14" max="14" width="13" style="47" customWidth="1"/>
    <col min="15" max="16384" width="9.140625" style="47"/>
  </cols>
  <sheetData>
    <row r="1" spans="1:107" ht="18">
      <c r="A1" s="59" t="s">
        <v>455</v>
      </c>
      <c r="B1" s="58" t="s">
        <v>454</v>
      </c>
      <c r="C1" s="58" t="s">
        <v>453</v>
      </c>
      <c r="D1" s="58" t="s">
        <v>452</v>
      </c>
      <c r="E1" s="58" t="s">
        <v>451</v>
      </c>
      <c r="F1" s="58" t="s">
        <v>450</v>
      </c>
      <c r="G1" s="58" t="s">
        <v>449</v>
      </c>
      <c r="H1" s="58" t="s">
        <v>448</v>
      </c>
      <c r="I1" s="58" t="s">
        <v>447</v>
      </c>
      <c r="J1" s="58" t="s">
        <v>446</v>
      </c>
      <c r="K1" s="58" t="s">
        <v>445</v>
      </c>
      <c r="L1" s="58" t="s">
        <v>444</v>
      </c>
      <c r="M1" s="58" t="s">
        <v>443</v>
      </c>
      <c r="N1" s="58" t="s">
        <v>442</v>
      </c>
      <c r="O1" s="58" t="s">
        <v>441</v>
      </c>
      <c r="P1" s="58" t="s">
        <v>440</v>
      </c>
      <c r="Q1" s="58" t="s">
        <v>439</v>
      </c>
      <c r="R1" s="58" t="s">
        <v>438</v>
      </c>
      <c r="S1" s="58" t="s">
        <v>437</v>
      </c>
      <c r="T1" s="58" t="s">
        <v>436</v>
      </c>
      <c r="U1" s="58" t="s">
        <v>435</v>
      </c>
      <c r="V1" s="58" t="s">
        <v>434</v>
      </c>
      <c r="W1" s="58" t="s">
        <v>433</v>
      </c>
      <c r="X1" s="58" t="s">
        <v>432</v>
      </c>
      <c r="Y1" s="58" t="s">
        <v>431</v>
      </c>
      <c r="Z1" s="58" t="s">
        <v>430</v>
      </c>
      <c r="AA1" s="58" t="s">
        <v>429</v>
      </c>
      <c r="AB1" s="58" t="s">
        <v>428</v>
      </c>
      <c r="AC1" s="58" t="s">
        <v>427</v>
      </c>
      <c r="AD1" s="58" t="s">
        <v>426</v>
      </c>
      <c r="AE1" s="58" t="s">
        <v>425</v>
      </c>
      <c r="AF1" s="58" t="s">
        <v>424</v>
      </c>
      <c r="AG1" s="58" t="s">
        <v>423</v>
      </c>
      <c r="AH1" s="58" t="s">
        <v>422</v>
      </c>
      <c r="AI1" s="58" t="s">
        <v>421</v>
      </c>
      <c r="AJ1" s="58" t="s">
        <v>420</v>
      </c>
      <c r="AK1" s="58" t="s">
        <v>419</v>
      </c>
      <c r="AL1" s="58" t="s">
        <v>418</v>
      </c>
      <c r="AM1" s="58" t="s">
        <v>417</v>
      </c>
      <c r="AN1" s="58" t="s">
        <v>416</v>
      </c>
      <c r="AO1" s="58" t="s">
        <v>415</v>
      </c>
      <c r="AP1" s="58" t="s">
        <v>414</v>
      </c>
      <c r="AQ1" s="58" t="s">
        <v>413</v>
      </c>
      <c r="AR1" s="58" t="s">
        <v>412</v>
      </c>
      <c r="AS1" s="58" t="s">
        <v>411</v>
      </c>
      <c r="AT1" s="58" t="s">
        <v>410</v>
      </c>
      <c r="AU1" s="58" t="s">
        <v>409</v>
      </c>
      <c r="AV1" s="58" t="s">
        <v>408</v>
      </c>
      <c r="AW1" s="58" t="s">
        <v>407</v>
      </c>
      <c r="AX1" s="58" t="s">
        <v>406</v>
      </c>
      <c r="AY1" s="58" t="s">
        <v>405</v>
      </c>
      <c r="AZ1" s="58" t="s">
        <v>404</v>
      </c>
      <c r="BA1" s="58" t="s">
        <v>403</v>
      </c>
      <c r="BB1" s="58" t="s">
        <v>402</v>
      </c>
      <c r="BC1" s="58" t="s">
        <v>401</v>
      </c>
      <c r="BD1" s="58" t="s">
        <v>400</v>
      </c>
      <c r="BE1" s="58" t="s">
        <v>399</v>
      </c>
      <c r="BF1" s="58" t="s">
        <v>398</v>
      </c>
      <c r="BG1" s="58" t="s">
        <v>397</v>
      </c>
      <c r="BH1" s="58" t="s">
        <v>396</v>
      </c>
      <c r="BI1" s="58" t="s">
        <v>395</v>
      </c>
      <c r="BJ1" s="58" t="s">
        <v>394</v>
      </c>
      <c r="BK1" s="58" t="s">
        <v>393</v>
      </c>
      <c r="BL1" s="58" t="s">
        <v>392</v>
      </c>
      <c r="BM1" s="58" t="s">
        <v>391</v>
      </c>
      <c r="BN1" s="58" t="s">
        <v>390</v>
      </c>
      <c r="BO1" s="58" t="s">
        <v>389</v>
      </c>
      <c r="BP1" s="58" t="s">
        <v>388</v>
      </c>
      <c r="BQ1" s="57" t="s">
        <v>387</v>
      </c>
      <c r="BR1" s="57" t="s">
        <v>386</v>
      </c>
      <c r="BS1" s="57" t="s">
        <v>385</v>
      </c>
      <c r="BT1" s="57" t="s">
        <v>384</v>
      </c>
      <c r="BU1" s="57" t="s">
        <v>383</v>
      </c>
      <c r="BV1" s="57" t="s">
        <v>382</v>
      </c>
      <c r="BW1" s="57" t="s">
        <v>381</v>
      </c>
      <c r="BX1" s="57" t="s">
        <v>380</v>
      </c>
      <c r="BY1" s="57" t="s">
        <v>379</v>
      </c>
      <c r="BZ1" s="57" t="s">
        <v>378</v>
      </c>
      <c r="CA1" s="57" t="s">
        <v>377</v>
      </c>
      <c r="CB1" s="57" t="s">
        <v>376</v>
      </c>
      <c r="CC1" s="57" t="s">
        <v>375</v>
      </c>
      <c r="CD1" s="57" t="s">
        <v>374</v>
      </c>
      <c r="CE1" s="57" t="s">
        <v>373</v>
      </c>
      <c r="CF1" s="57" t="s">
        <v>372</v>
      </c>
      <c r="CG1" s="57" t="s">
        <v>371</v>
      </c>
      <c r="CH1" s="57" t="s">
        <v>230</v>
      </c>
      <c r="CI1" s="57" t="s">
        <v>3</v>
      </c>
      <c r="CJ1" s="57" t="s">
        <v>229</v>
      </c>
      <c r="CK1" s="57" t="s">
        <v>5</v>
      </c>
      <c r="CL1" s="57" t="s">
        <v>228</v>
      </c>
      <c r="CM1" s="57" t="s">
        <v>7</v>
      </c>
      <c r="CN1" s="57" t="s">
        <v>8</v>
      </c>
      <c r="CO1" s="57" t="s">
        <v>9</v>
      </c>
      <c r="CP1" s="57" t="s">
        <v>225</v>
      </c>
      <c r="CQ1" s="57" t="s">
        <v>11</v>
      </c>
      <c r="CR1" s="57" t="s">
        <v>12</v>
      </c>
      <c r="CS1" s="57" t="s">
        <v>49</v>
      </c>
      <c r="CT1" s="57" t="s">
        <v>1618</v>
      </c>
      <c r="CU1" s="57" t="s">
        <v>1607</v>
      </c>
      <c r="CV1" s="57" t="s">
        <v>1644</v>
      </c>
      <c r="CW1" s="57" t="s">
        <v>1698</v>
      </c>
      <c r="CX1" s="57" t="s">
        <v>1760</v>
      </c>
      <c r="CY1" s="57" t="s">
        <v>1794</v>
      </c>
      <c r="CZ1" s="57" t="s">
        <v>1529</v>
      </c>
      <c r="DA1" s="57" t="s">
        <v>1897</v>
      </c>
      <c r="DB1" s="57" t="s">
        <v>2030</v>
      </c>
      <c r="DC1" s="57" t="s">
        <v>1531</v>
      </c>
    </row>
    <row r="2" spans="1:107">
      <c r="A2" s="1002" t="s">
        <v>1955</v>
      </c>
      <c r="B2" s="47">
        <v>9.01</v>
      </c>
      <c r="C2" s="47">
        <v>8.69</v>
      </c>
      <c r="D2" s="47">
        <v>8.19</v>
      </c>
      <c r="E2" s="47">
        <v>7.53</v>
      </c>
      <c r="F2" s="47">
        <v>7.21</v>
      </c>
      <c r="G2" s="47">
        <v>7.63</v>
      </c>
      <c r="H2" s="47">
        <v>7.31</v>
      </c>
      <c r="I2" s="47">
        <v>6.87</v>
      </c>
      <c r="J2" s="47">
        <v>6.53</v>
      </c>
      <c r="K2" s="47">
        <v>6.79</v>
      </c>
      <c r="L2" s="47">
        <v>6.12</v>
      </c>
      <c r="M2" s="47">
        <v>6.05</v>
      </c>
      <c r="N2" s="47">
        <v>6.35</v>
      </c>
      <c r="O2" s="47">
        <v>6.03</v>
      </c>
      <c r="P2" s="47">
        <v>5.65</v>
      </c>
      <c r="Q2" s="47">
        <v>5.0199999999999996</v>
      </c>
      <c r="R2" s="47">
        <v>4.59</v>
      </c>
      <c r="S2" s="47">
        <v>5</v>
      </c>
      <c r="T2" s="47">
        <v>5.26</v>
      </c>
      <c r="U2" s="47">
        <v>5.03</v>
      </c>
      <c r="V2" s="47">
        <v>5.67</v>
      </c>
      <c r="W2" s="47">
        <v>5.89</v>
      </c>
      <c r="X2" s="47">
        <v>5.63</v>
      </c>
      <c r="Y2" s="47">
        <v>5.34</v>
      </c>
      <c r="Z2" s="47">
        <v>5.71</v>
      </c>
      <c r="AA2" s="47">
        <v>5.67</v>
      </c>
      <c r="AB2" s="47">
        <v>6.22</v>
      </c>
      <c r="AC2" s="47">
        <v>6.46</v>
      </c>
      <c r="AD2" s="47">
        <v>6.13</v>
      </c>
      <c r="AE2" s="47">
        <v>6.25</v>
      </c>
      <c r="AF2" s="47">
        <v>7.16</v>
      </c>
      <c r="AG2" s="47">
        <v>7.36</v>
      </c>
      <c r="AH2" s="47">
        <v>8.0399999999999991</v>
      </c>
      <c r="AI2" s="47">
        <v>7.58</v>
      </c>
      <c r="AJ2" s="47">
        <v>7.45</v>
      </c>
      <c r="AK2" s="47">
        <v>7.1</v>
      </c>
      <c r="AL2" s="47">
        <v>7.1</v>
      </c>
      <c r="AM2" s="47">
        <v>6.65</v>
      </c>
      <c r="AN2" s="47">
        <v>6.42</v>
      </c>
      <c r="AO2" s="47">
        <v>5.82</v>
      </c>
      <c r="AP2" s="47">
        <v>5.8</v>
      </c>
      <c r="AQ2" s="47">
        <v>5.6</v>
      </c>
      <c r="AR2" s="47">
        <v>5.43</v>
      </c>
      <c r="AS2" s="47">
        <v>5.54</v>
      </c>
      <c r="AT2" s="47">
        <v>5.58</v>
      </c>
      <c r="AU2" s="47">
        <v>5.07</v>
      </c>
      <c r="AV2" s="47">
        <v>5.07</v>
      </c>
      <c r="AW2" s="47">
        <v>5.43</v>
      </c>
      <c r="AX2" s="47">
        <v>5.75</v>
      </c>
      <c r="AY2" s="47">
        <v>5.52</v>
      </c>
      <c r="AZ2" s="47">
        <v>5.44</v>
      </c>
      <c r="BA2" s="47">
        <v>5.88</v>
      </c>
      <c r="BB2" s="47">
        <v>5.66</v>
      </c>
      <c r="BC2" s="47">
        <v>5.33</v>
      </c>
      <c r="BD2" s="47">
        <v>5.6</v>
      </c>
      <c r="BE2" s="47">
        <v>5.79</v>
      </c>
      <c r="BF2" s="47">
        <v>5.63</v>
      </c>
      <c r="BG2" s="47">
        <v>6.18</v>
      </c>
      <c r="BH2" s="47">
        <v>7.17</v>
      </c>
      <c r="BI2" s="47">
        <v>7.45</v>
      </c>
      <c r="BJ2" s="47">
        <v>7.54</v>
      </c>
      <c r="BK2" s="47">
        <v>7.39</v>
      </c>
      <c r="BL2" s="47">
        <v>6.94</v>
      </c>
      <c r="BM2" s="47">
        <v>6.99</v>
      </c>
      <c r="BN2" s="47">
        <v>7.1</v>
      </c>
      <c r="BO2" s="47">
        <v>7.29</v>
      </c>
      <c r="BP2" s="47">
        <v>7.36</v>
      </c>
      <c r="BQ2" s="47">
        <v>7.4229251289878793</v>
      </c>
      <c r="BR2" s="47">
        <v>7.51</v>
      </c>
      <c r="BS2" s="47">
        <v>7.55</v>
      </c>
      <c r="BT2" s="47">
        <v>7.0209431404899965</v>
      </c>
      <c r="BU2" s="47">
        <v>6.84</v>
      </c>
      <c r="BV2" s="47">
        <v>6.9631860959617313</v>
      </c>
      <c r="BW2" s="47">
        <v>7.16</v>
      </c>
      <c r="BX2" s="47">
        <v>6.9791776760286774</v>
      </c>
      <c r="BY2" s="47">
        <v>6.6957022085304834</v>
      </c>
      <c r="BZ2" s="47">
        <v>6.53</v>
      </c>
      <c r="CA2" s="47">
        <v>6.9554149878676279</v>
      </c>
      <c r="CB2" s="47">
        <v>6.629366400089995</v>
      </c>
      <c r="CC2" s="47">
        <v>6.7767705333537673</v>
      </c>
      <c r="CD2" s="47">
        <v>7.0594914892690372</v>
      </c>
      <c r="CE2" s="47">
        <v>7.1701543738755582</v>
      </c>
      <c r="CF2" s="47">
        <v>6.8210180696016787</v>
      </c>
      <c r="CG2" s="47">
        <v>6.4422686995656608</v>
      </c>
      <c r="CH2" s="47">
        <v>6.1491469440532196</v>
      </c>
      <c r="CI2" s="47">
        <v>6.3196181554716437</v>
      </c>
      <c r="CJ2" s="47">
        <v>6.6437592713425646</v>
      </c>
      <c r="CK2" s="47">
        <v>6.3365038719655029</v>
      </c>
      <c r="CL2" s="47">
        <v>7.8139109267211238</v>
      </c>
      <c r="CM2" s="47">
        <v>9.0538395468802868</v>
      </c>
      <c r="CN2" s="47">
        <v>10.752817207530484</v>
      </c>
      <c r="CO2" s="47">
        <v>10.612194504317037</v>
      </c>
      <c r="CP2" s="47">
        <v>9.0024071724761487</v>
      </c>
      <c r="CQ2" s="47">
        <v>6.8637077684820307</v>
      </c>
      <c r="CR2" s="47">
        <v>6.1174281717023842</v>
      </c>
      <c r="CS2" s="47">
        <v>6.8837318586388783</v>
      </c>
      <c r="CT2" s="47">
        <v>8.1059270179315686</v>
      </c>
      <c r="CU2" s="47">
        <v>7.7073883866942818</v>
      </c>
      <c r="CV2" s="47">
        <v>7.9578309584920399</v>
      </c>
      <c r="CW2" s="47">
        <v>6.55</v>
      </c>
      <c r="CX2" s="47">
        <v>6.05</v>
      </c>
      <c r="CY2" s="47">
        <v>6.56</v>
      </c>
      <c r="CZ2" s="47">
        <v>6.84</v>
      </c>
      <c r="DA2" s="47">
        <v>6.5116332089044491</v>
      </c>
      <c r="DB2" s="47">
        <v>7.289900352351677</v>
      </c>
      <c r="DC2" s="47">
        <v>8.2200856871198962</v>
      </c>
    </row>
    <row r="3" spans="1:107">
      <c r="A3" s="47"/>
      <c r="B3" s="47"/>
      <c r="C3" s="47"/>
      <c r="D3" s="47"/>
      <c r="E3" s="47"/>
      <c r="F3" s="47"/>
      <c r="G3" s="47"/>
      <c r="H3" s="47"/>
      <c r="I3" s="47"/>
    </row>
    <row r="4" spans="1:107" ht="18">
      <c r="A4" s="56" t="s">
        <v>1957</v>
      </c>
      <c r="B4" s="57" t="s">
        <v>11</v>
      </c>
      <c r="C4" s="57" t="s">
        <v>12</v>
      </c>
      <c r="D4" s="57" t="s">
        <v>49</v>
      </c>
      <c r="E4" s="57" t="s">
        <v>1618</v>
      </c>
      <c r="F4" s="57" t="s">
        <v>1607</v>
      </c>
      <c r="G4" s="57" t="s">
        <v>1644</v>
      </c>
      <c r="H4" s="57" t="s">
        <v>1698</v>
      </c>
      <c r="I4" s="57" t="s">
        <v>1760</v>
      </c>
      <c r="J4" s="57" t="s">
        <v>1794</v>
      </c>
      <c r="K4" s="57" t="s">
        <v>1529</v>
      </c>
      <c r="L4" s="57" t="s">
        <v>1897</v>
      </c>
      <c r="M4" s="57" t="s">
        <v>2030</v>
      </c>
      <c r="N4" s="57" t="s">
        <v>1531</v>
      </c>
    </row>
    <row r="5" spans="1:107">
      <c r="A5" s="1003" t="s">
        <v>1955</v>
      </c>
      <c r="B5" s="1001">
        <v>6.8637077684820307</v>
      </c>
      <c r="C5" s="1001">
        <v>6.1174281717023842</v>
      </c>
      <c r="D5" s="1001">
        <v>6.8837318586388783</v>
      </c>
      <c r="E5" s="1001">
        <v>8.1059270179315686</v>
      </c>
      <c r="F5" s="1001">
        <v>7.7073883866942818</v>
      </c>
      <c r="G5" s="1001">
        <v>7.9578309584920399</v>
      </c>
      <c r="H5" s="1001">
        <v>6.55</v>
      </c>
      <c r="I5" s="1001">
        <v>6.05</v>
      </c>
      <c r="J5" s="1001">
        <v>6.56</v>
      </c>
      <c r="K5" s="1001">
        <v>6.84</v>
      </c>
      <c r="L5" s="1001">
        <v>6.5116332089044491</v>
      </c>
      <c r="M5" s="1001">
        <v>7.289900352351677</v>
      </c>
      <c r="N5" s="1001">
        <v>8.2200856871198962</v>
      </c>
    </row>
    <row r="6" spans="1:107">
      <c r="A6" s="47"/>
      <c r="B6" s="47"/>
      <c r="C6" s="47"/>
      <c r="D6" s="47"/>
      <c r="E6" s="47"/>
      <c r="F6" s="47"/>
      <c r="G6" s="47"/>
      <c r="H6" s="47"/>
      <c r="I6" s="47"/>
    </row>
    <row r="7" spans="1:107">
      <c r="A7" s="47"/>
      <c r="B7" s="47"/>
      <c r="C7" s="47"/>
      <c r="D7" s="47"/>
      <c r="E7" s="47"/>
      <c r="F7" s="47"/>
      <c r="G7" s="47"/>
      <c r="H7" s="47"/>
      <c r="I7" s="47"/>
    </row>
    <row r="8" spans="1:107">
      <c r="A8" s="47"/>
      <c r="B8" s="47"/>
      <c r="C8" s="47"/>
      <c r="D8" s="47"/>
      <c r="E8" s="47"/>
      <c r="F8" s="47"/>
      <c r="G8" s="47"/>
      <c r="H8" s="47"/>
      <c r="I8" s="47"/>
    </row>
    <row r="9" spans="1:107">
      <c r="A9" s="47"/>
      <c r="B9" s="47"/>
      <c r="C9" s="47"/>
      <c r="D9" s="47"/>
      <c r="E9" s="47"/>
      <c r="F9" s="47"/>
      <c r="G9" s="47"/>
      <c r="H9" s="47"/>
      <c r="I9" s="47"/>
    </row>
    <row r="10" spans="1:107">
      <c r="A10" s="47"/>
      <c r="B10" s="47"/>
      <c r="C10" s="47"/>
      <c r="D10" s="47"/>
      <c r="E10" s="47"/>
      <c r="F10" s="47"/>
      <c r="G10" s="47"/>
      <c r="H10" s="47"/>
      <c r="I10" s="47"/>
    </row>
    <row r="11" spans="1:107" ht="21.75" customHeight="1">
      <c r="A11" s="47"/>
      <c r="B11" s="47"/>
      <c r="C11" s="47"/>
      <c r="D11" s="47"/>
      <c r="E11" s="47"/>
      <c r="F11" s="47"/>
      <c r="G11" s="47"/>
      <c r="H11" s="47"/>
      <c r="I11" s="47"/>
    </row>
    <row r="12" spans="1:107" ht="20.25" customHeight="1">
      <c r="A12" s="47"/>
      <c r="B12" s="47"/>
      <c r="C12" s="47"/>
      <c r="D12" s="47"/>
      <c r="E12" s="47"/>
      <c r="F12" s="47"/>
      <c r="G12" s="47"/>
      <c r="H12" s="47"/>
      <c r="I12" s="47"/>
    </row>
    <row r="13" spans="1:107" ht="19.5" customHeight="1">
      <c r="A13" s="47"/>
      <c r="B13" s="47"/>
      <c r="C13" s="47"/>
      <c r="D13" s="47"/>
      <c r="E13" s="47"/>
      <c r="F13" s="47"/>
      <c r="G13" s="47"/>
      <c r="H13" s="47"/>
      <c r="I13" s="47"/>
    </row>
    <row r="14" spans="1:107">
      <c r="A14" s="47"/>
      <c r="B14" s="47"/>
      <c r="C14" s="47"/>
      <c r="D14" s="47"/>
      <c r="E14" s="47"/>
      <c r="F14" s="47"/>
      <c r="G14" s="47"/>
      <c r="H14" s="47"/>
      <c r="I14" s="47"/>
    </row>
    <row r="15" spans="1:107">
      <c r="A15" s="47"/>
      <c r="B15" s="47"/>
      <c r="C15" s="47"/>
      <c r="D15" s="47"/>
      <c r="E15" s="47"/>
      <c r="F15" s="47"/>
      <c r="G15" s="47"/>
      <c r="H15" s="47"/>
      <c r="I15" s="47"/>
    </row>
    <row r="16" spans="1:107">
      <c r="A16" s="47"/>
      <c r="B16" s="47"/>
      <c r="C16" s="47"/>
      <c r="D16" s="47"/>
      <c r="E16" s="47"/>
      <c r="F16" s="47"/>
      <c r="G16" s="47"/>
      <c r="H16" s="47"/>
      <c r="I16" s="47"/>
    </row>
    <row r="17" spans="1:9">
      <c r="A17" s="47"/>
      <c r="B17" s="47"/>
      <c r="C17" s="47"/>
      <c r="D17" s="47"/>
      <c r="E17" s="47"/>
      <c r="F17" s="47"/>
      <c r="G17" s="47"/>
      <c r="H17" s="47"/>
      <c r="I17" s="47"/>
    </row>
    <row r="18" spans="1:9">
      <c r="A18" s="47"/>
      <c r="B18" s="47"/>
      <c r="C18" s="47"/>
      <c r="D18" s="47"/>
      <c r="E18" s="47"/>
      <c r="F18" s="47"/>
      <c r="G18" s="47"/>
      <c r="H18" s="47"/>
      <c r="I18" s="47"/>
    </row>
    <row r="19" spans="1:9" ht="20.25" customHeight="1">
      <c r="A19" s="47"/>
      <c r="B19" s="47"/>
      <c r="C19" s="47"/>
      <c r="D19" s="47"/>
      <c r="E19" s="47"/>
      <c r="F19" s="47"/>
      <c r="G19" s="47"/>
      <c r="H19" s="47"/>
      <c r="I19" s="47"/>
    </row>
    <row r="20" spans="1:9" ht="23.25" customHeight="1">
      <c r="A20" s="47"/>
      <c r="B20" s="47"/>
      <c r="C20" s="47"/>
      <c r="D20" s="47"/>
      <c r="E20" s="47"/>
      <c r="F20" s="47"/>
      <c r="G20" s="47"/>
      <c r="H20" s="47"/>
      <c r="I20" s="47"/>
    </row>
    <row r="21" spans="1:9" ht="17.25" customHeight="1">
      <c r="A21" s="47"/>
      <c r="B21" s="47"/>
      <c r="C21" s="47"/>
      <c r="D21" s="47"/>
      <c r="E21" s="47"/>
      <c r="F21" s="47"/>
      <c r="G21" s="47"/>
      <c r="H21" s="47"/>
      <c r="I21" s="47"/>
    </row>
    <row r="22" spans="1:9" ht="28.5" customHeight="1">
      <c r="A22" s="47"/>
      <c r="B22" s="47"/>
      <c r="C22" s="47"/>
      <c r="D22" s="47"/>
      <c r="E22" s="47"/>
      <c r="F22" s="47"/>
      <c r="G22" s="47"/>
      <c r="H22" s="47"/>
      <c r="I22" s="47"/>
    </row>
    <row r="23" spans="1:9" ht="20.25" customHeight="1">
      <c r="A23" s="47"/>
      <c r="B23" s="47"/>
      <c r="C23" s="47"/>
      <c r="D23" s="47"/>
      <c r="E23" s="47"/>
      <c r="F23" s="47"/>
      <c r="G23" s="47"/>
      <c r="H23" s="47"/>
      <c r="I23" s="47"/>
    </row>
    <row r="24" spans="1:9" ht="18" customHeight="1">
      <c r="A24" s="47"/>
      <c r="B24" s="47"/>
      <c r="C24" s="47"/>
      <c r="D24" s="47"/>
      <c r="E24" s="47"/>
      <c r="F24" s="47"/>
      <c r="G24" s="47"/>
      <c r="H24" s="47"/>
      <c r="I24" s="47"/>
    </row>
    <row r="25" spans="1:9" ht="23.25" customHeight="1">
      <c r="A25" s="47"/>
      <c r="B25" s="47"/>
      <c r="C25" s="47"/>
      <c r="D25" s="47"/>
      <c r="E25" s="47"/>
      <c r="F25" s="47"/>
      <c r="G25" s="47"/>
      <c r="H25" s="47"/>
      <c r="I25" s="47"/>
    </row>
    <row r="26" spans="1:9">
      <c r="A26" s="47"/>
      <c r="B26" s="47"/>
      <c r="C26" s="47"/>
      <c r="D26" s="47"/>
      <c r="E26" s="47"/>
      <c r="F26" s="47"/>
      <c r="G26" s="47"/>
      <c r="H26" s="47"/>
      <c r="I26" s="47"/>
    </row>
    <row r="27" spans="1:9">
      <c r="A27" s="47"/>
      <c r="B27" s="47"/>
      <c r="C27" s="47"/>
      <c r="D27" s="47"/>
      <c r="E27" s="47"/>
      <c r="F27" s="47"/>
      <c r="G27" s="47"/>
      <c r="H27" s="47"/>
      <c r="I27" s="47"/>
    </row>
    <row r="28" spans="1:9">
      <c r="A28" s="47"/>
      <c r="B28" s="47"/>
      <c r="C28" s="47"/>
      <c r="D28" s="47"/>
      <c r="E28" s="47"/>
      <c r="F28" s="47"/>
      <c r="G28" s="47"/>
      <c r="H28" s="47"/>
      <c r="I28" s="47"/>
    </row>
    <row r="29" spans="1:9" ht="30" customHeight="1">
      <c r="A29" s="47"/>
      <c r="B29" s="47"/>
      <c r="C29" s="47"/>
      <c r="D29" s="47"/>
      <c r="E29" s="47"/>
      <c r="F29" s="47"/>
      <c r="G29" s="47"/>
      <c r="H29" s="47"/>
      <c r="I29" s="47"/>
    </row>
    <row r="30" spans="1:9" ht="39" customHeight="1">
      <c r="A30" s="47"/>
      <c r="B30" s="47"/>
      <c r="C30" s="47"/>
      <c r="D30" s="47"/>
      <c r="E30" s="47"/>
      <c r="F30" s="47"/>
      <c r="G30" s="47"/>
      <c r="H30" s="47"/>
      <c r="I30" s="47"/>
    </row>
    <row r="31" spans="1:9">
      <c r="A31" s="47"/>
      <c r="B31" s="47"/>
      <c r="C31" s="47"/>
      <c r="D31" s="47"/>
      <c r="E31" s="47"/>
      <c r="F31" s="47"/>
      <c r="G31" s="47"/>
      <c r="H31" s="47"/>
      <c r="I31" s="47"/>
    </row>
    <row r="32" spans="1:9" ht="32.25" customHeight="1">
      <c r="A32" s="47"/>
      <c r="B32" s="47"/>
      <c r="C32" s="47"/>
      <c r="D32" s="47"/>
      <c r="E32" s="47"/>
      <c r="F32" s="47"/>
      <c r="G32" s="47"/>
      <c r="H32" s="47"/>
      <c r="I32" s="47"/>
    </row>
    <row r="33" spans="1:9" ht="20.25" customHeight="1">
      <c r="A33" s="47"/>
      <c r="B33" s="47"/>
      <c r="C33" s="47"/>
      <c r="D33" s="47"/>
      <c r="E33" s="47"/>
      <c r="F33" s="47"/>
      <c r="G33" s="47"/>
      <c r="H33" s="47"/>
      <c r="I33" s="47"/>
    </row>
    <row r="34" spans="1:9" ht="21.75" customHeight="1">
      <c r="A34" s="47"/>
      <c r="B34" s="47"/>
      <c r="C34" s="47"/>
      <c r="D34" s="47"/>
      <c r="E34" s="47"/>
      <c r="F34" s="47"/>
      <c r="G34" s="47"/>
      <c r="H34" s="47"/>
      <c r="I34" s="47"/>
    </row>
    <row r="35" spans="1:9" hidden="1">
      <c r="A35" s="47"/>
      <c r="B35" s="47"/>
      <c r="C35" s="47"/>
      <c r="D35" s="47"/>
      <c r="E35" s="47"/>
      <c r="F35" s="47"/>
      <c r="G35" s="47"/>
      <c r="H35" s="47"/>
      <c r="I35" s="47"/>
    </row>
    <row r="36" spans="1:9" ht="23.25" customHeight="1">
      <c r="A36" s="47"/>
      <c r="B36" s="47"/>
      <c r="C36" s="47"/>
      <c r="D36" s="47"/>
      <c r="E36" s="47"/>
      <c r="F36" s="47"/>
      <c r="G36" s="47"/>
      <c r="H36" s="47"/>
      <c r="I36" s="47"/>
    </row>
    <row r="37" spans="1:9" ht="30" customHeight="1">
      <c r="A37" s="47"/>
      <c r="B37" s="47"/>
      <c r="C37" s="47"/>
      <c r="D37" s="47"/>
      <c r="E37" s="47"/>
      <c r="F37" s="47"/>
      <c r="G37" s="47"/>
      <c r="H37" s="47"/>
      <c r="I37" s="47"/>
    </row>
    <row r="38" spans="1:9" ht="24" customHeight="1">
      <c r="A38" s="47"/>
      <c r="B38" s="47"/>
      <c r="C38" s="47"/>
      <c r="D38" s="47"/>
      <c r="E38" s="47"/>
      <c r="F38" s="47"/>
      <c r="G38" s="47"/>
      <c r="H38" s="47"/>
      <c r="I38" s="47"/>
    </row>
    <row r="39" spans="1:9" ht="19.5" customHeight="1">
      <c r="A39" s="47"/>
      <c r="B39" s="47"/>
      <c r="C39" s="47"/>
      <c r="D39" s="47"/>
      <c r="E39" s="47"/>
      <c r="F39" s="47"/>
      <c r="G39" s="47"/>
      <c r="H39" s="47"/>
      <c r="I39" s="47"/>
    </row>
    <row r="40" spans="1:9" ht="24.75" customHeight="1">
      <c r="A40" s="47"/>
      <c r="B40" s="47"/>
      <c r="C40" s="47"/>
      <c r="D40" s="47"/>
      <c r="E40" s="47"/>
      <c r="F40" s="47"/>
      <c r="G40" s="47"/>
      <c r="H40" s="47"/>
      <c r="I40" s="47"/>
    </row>
    <row r="41" spans="1:9">
      <c r="A41" s="47"/>
      <c r="B41" s="47"/>
      <c r="C41" s="47"/>
      <c r="D41" s="47"/>
      <c r="E41" s="47"/>
      <c r="F41" s="47"/>
      <c r="G41" s="47"/>
      <c r="H41" s="47"/>
      <c r="I41" s="47"/>
    </row>
    <row r="42" spans="1:9" ht="36" customHeight="1">
      <c r="A42" s="47"/>
      <c r="B42" s="47"/>
      <c r="C42" s="47"/>
      <c r="D42" s="47"/>
      <c r="E42" s="47"/>
      <c r="F42" s="47"/>
      <c r="G42" s="47"/>
      <c r="H42" s="47"/>
      <c r="I42" s="47"/>
    </row>
    <row r="43" spans="1:9" ht="28.5" customHeight="1">
      <c r="A43" s="47"/>
      <c r="B43" s="47"/>
      <c r="C43" s="47"/>
      <c r="D43" s="47"/>
      <c r="E43" s="47"/>
      <c r="F43" s="47"/>
      <c r="G43" s="47"/>
      <c r="H43" s="47"/>
      <c r="I43" s="47"/>
    </row>
    <row r="44" spans="1:9" ht="16.5" customHeight="1">
      <c r="A44" s="47"/>
      <c r="B44" s="47"/>
      <c r="C44" s="47"/>
      <c r="D44" s="47"/>
      <c r="E44" s="47"/>
      <c r="F44" s="47"/>
      <c r="G44" s="47"/>
      <c r="H44" s="47"/>
      <c r="I44" s="47"/>
    </row>
    <row r="45" spans="1:9" ht="21" customHeight="1">
      <c r="A45" s="47"/>
      <c r="B45" s="47"/>
      <c r="C45" s="47"/>
      <c r="D45" s="47"/>
      <c r="E45" s="47"/>
      <c r="F45" s="47"/>
      <c r="G45" s="47"/>
      <c r="H45" s="47"/>
      <c r="I45" s="47"/>
    </row>
    <row r="46" spans="1:9" ht="19.5" customHeight="1">
      <c r="A46" s="47"/>
      <c r="B46" s="47"/>
      <c r="C46" s="47"/>
      <c r="D46" s="47"/>
      <c r="E46" s="47"/>
      <c r="F46" s="47"/>
      <c r="G46" s="47"/>
      <c r="H46" s="47"/>
      <c r="I46" s="47"/>
    </row>
    <row r="47" spans="1:9" ht="21.75" customHeight="1">
      <c r="A47" s="47"/>
      <c r="B47" s="47"/>
      <c r="C47" s="47"/>
      <c r="D47" s="47"/>
      <c r="E47" s="47"/>
      <c r="F47" s="47"/>
      <c r="G47" s="47"/>
      <c r="H47" s="47"/>
      <c r="I47" s="47"/>
    </row>
    <row r="48" spans="1:9">
      <c r="A48" s="47"/>
      <c r="B48" s="47"/>
      <c r="C48" s="47"/>
      <c r="D48" s="47"/>
      <c r="E48" s="47"/>
      <c r="F48" s="47"/>
      <c r="G48" s="47"/>
      <c r="H48" s="47"/>
      <c r="I48" s="47"/>
    </row>
    <row r="49" spans="1:9">
      <c r="A49" s="47"/>
      <c r="B49" s="47"/>
      <c r="C49" s="47"/>
      <c r="D49" s="47"/>
      <c r="E49" s="47"/>
      <c r="F49" s="47"/>
      <c r="G49" s="47"/>
      <c r="H49" s="47"/>
      <c r="I49" s="47"/>
    </row>
    <row r="50" spans="1:9">
      <c r="A50" s="47"/>
      <c r="B50" s="47"/>
      <c r="C50" s="47"/>
      <c r="D50" s="47"/>
      <c r="E50" s="47"/>
      <c r="F50" s="47"/>
      <c r="G50" s="47"/>
      <c r="H50" s="47"/>
      <c r="I50" s="47"/>
    </row>
    <row r="51" spans="1:9">
      <c r="A51" s="47"/>
      <c r="B51" s="47"/>
      <c r="C51" s="47"/>
      <c r="D51" s="47"/>
      <c r="E51" s="47"/>
      <c r="F51" s="47"/>
      <c r="G51" s="47"/>
      <c r="H51" s="47"/>
      <c r="I51" s="47"/>
    </row>
    <row r="52" spans="1:9">
      <c r="A52" s="47"/>
      <c r="B52" s="47"/>
      <c r="C52" s="47"/>
      <c r="D52" s="47"/>
      <c r="E52" s="47"/>
      <c r="F52" s="47"/>
      <c r="G52" s="47"/>
      <c r="H52" s="47"/>
      <c r="I52" s="47"/>
    </row>
    <row r="53" spans="1:9">
      <c r="A53" s="47"/>
      <c r="B53" s="47"/>
      <c r="C53" s="47"/>
      <c r="D53" s="47"/>
      <c r="E53" s="47"/>
      <c r="F53" s="47"/>
      <c r="G53" s="47"/>
      <c r="H53" s="47"/>
      <c r="I53" s="47"/>
    </row>
    <row r="54" spans="1:9">
      <c r="A54" s="47"/>
      <c r="B54" s="47"/>
      <c r="C54" s="47"/>
      <c r="D54" s="47"/>
      <c r="E54" s="47"/>
      <c r="F54" s="47"/>
      <c r="G54" s="47"/>
      <c r="H54" s="47"/>
      <c r="I54" s="47"/>
    </row>
    <row r="55" spans="1:9">
      <c r="A55" s="47"/>
      <c r="B55" s="47"/>
      <c r="C55" s="47"/>
      <c r="D55" s="47"/>
      <c r="E55" s="47"/>
      <c r="F55" s="47"/>
      <c r="G55" s="47"/>
      <c r="H55" s="47"/>
      <c r="I55" s="47"/>
    </row>
    <row r="56" spans="1:9">
      <c r="A56" s="47"/>
      <c r="B56" s="47"/>
      <c r="C56" s="47"/>
      <c r="D56" s="47"/>
      <c r="E56" s="47"/>
      <c r="F56" s="47"/>
      <c r="G56" s="47"/>
      <c r="H56" s="47"/>
      <c r="I56" s="47"/>
    </row>
    <row r="57" spans="1:9">
      <c r="A57" s="47"/>
      <c r="B57" s="47"/>
      <c r="C57" s="47"/>
      <c r="D57" s="47"/>
      <c r="E57" s="47"/>
      <c r="F57" s="47"/>
      <c r="G57" s="47"/>
      <c r="H57" s="47"/>
      <c r="I57" s="47"/>
    </row>
    <row r="58" spans="1:9">
      <c r="A58" s="47"/>
      <c r="B58" s="47"/>
      <c r="C58" s="47"/>
      <c r="D58" s="47"/>
      <c r="E58" s="47"/>
      <c r="F58" s="47"/>
      <c r="G58" s="47"/>
      <c r="H58" s="47"/>
      <c r="I58" s="47"/>
    </row>
    <row r="59" spans="1:9">
      <c r="A59" s="47"/>
      <c r="B59" s="47"/>
      <c r="C59" s="47"/>
      <c r="D59" s="47"/>
      <c r="E59" s="47"/>
      <c r="F59" s="47"/>
      <c r="G59" s="47"/>
      <c r="H59" s="47"/>
      <c r="I59" s="47"/>
    </row>
    <row r="60" spans="1:9">
      <c r="A60" s="47"/>
      <c r="B60" s="47"/>
      <c r="C60" s="47"/>
      <c r="D60" s="47"/>
      <c r="E60" s="47"/>
      <c r="F60" s="47"/>
      <c r="G60" s="47"/>
      <c r="H60" s="47"/>
      <c r="I60" s="47"/>
    </row>
    <row r="61" spans="1:9">
      <c r="A61" s="47"/>
      <c r="B61" s="47"/>
      <c r="C61" s="47"/>
      <c r="D61" s="47"/>
      <c r="E61" s="47"/>
      <c r="F61" s="47"/>
      <c r="G61" s="47"/>
      <c r="H61" s="47"/>
      <c r="I61" s="47"/>
    </row>
    <row r="62" spans="1:9">
      <c r="A62" s="47"/>
      <c r="B62" s="47"/>
      <c r="C62" s="47"/>
      <c r="D62" s="47"/>
      <c r="E62" s="47"/>
      <c r="F62" s="47"/>
      <c r="G62" s="47"/>
      <c r="H62" s="47"/>
      <c r="I62" s="47"/>
    </row>
    <row r="63" spans="1:9">
      <c r="A63" s="47"/>
      <c r="B63" s="47"/>
      <c r="C63" s="47"/>
      <c r="D63" s="47"/>
      <c r="E63" s="47"/>
      <c r="F63" s="47"/>
      <c r="G63" s="47"/>
      <c r="H63" s="47"/>
      <c r="I63" s="47"/>
    </row>
    <row r="64" spans="1:9">
      <c r="A64" s="47"/>
      <c r="B64" s="47"/>
      <c r="C64" s="47"/>
      <c r="D64" s="47"/>
      <c r="E64" s="47"/>
      <c r="F64" s="47"/>
      <c r="G64" s="47"/>
      <c r="H64" s="47"/>
      <c r="I64" s="47"/>
    </row>
    <row r="65" spans="1:9">
      <c r="A65" s="47"/>
      <c r="B65" s="47"/>
      <c r="C65" s="47"/>
      <c r="D65" s="47"/>
      <c r="E65" s="47"/>
      <c r="F65" s="47"/>
      <c r="G65" s="47"/>
      <c r="H65" s="47"/>
      <c r="I65" s="47"/>
    </row>
    <row r="66" spans="1:9">
      <c r="A66" s="47"/>
      <c r="B66" s="47"/>
      <c r="C66" s="47"/>
      <c r="D66" s="47"/>
      <c r="E66" s="47"/>
      <c r="F66" s="47"/>
      <c r="G66" s="47"/>
      <c r="H66" s="47"/>
      <c r="I66" s="47"/>
    </row>
    <row r="67" spans="1:9">
      <c r="A67" s="47"/>
      <c r="B67" s="47"/>
      <c r="C67" s="47"/>
      <c r="D67" s="47"/>
      <c r="E67" s="47"/>
      <c r="F67" s="47"/>
      <c r="G67" s="47"/>
      <c r="H67" s="47"/>
      <c r="I67" s="47"/>
    </row>
    <row r="68" spans="1:9">
      <c r="A68" s="47"/>
      <c r="B68" s="47"/>
      <c r="C68" s="47"/>
      <c r="D68" s="47"/>
      <c r="E68" s="47"/>
      <c r="F68" s="47"/>
      <c r="G68" s="47"/>
      <c r="H68" s="47"/>
      <c r="I68" s="47"/>
    </row>
    <row r="69" spans="1:9">
      <c r="A69" s="47"/>
      <c r="B69" s="47"/>
      <c r="C69" s="47"/>
      <c r="D69" s="47"/>
      <c r="E69" s="47"/>
      <c r="F69" s="47"/>
      <c r="G69" s="47"/>
      <c r="H69" s="47"/>
      <c r="I69" s="47"/>
    </row>
    <row r="70" spans="1:9">
      <c r="A70" s="47"/>
      <c r="B70" s="47"/>
      <c r="C70" s="47"/>
      <c r="D70" s="47"/>
      <c r="E70" s="47"/>
      <c r="F70" s="47"/>
      <c r="G70" s="47"/>
      <c r="H70" s="47"/>
      <c r="I70" s="47"/>
    </row>
    <row r="71" spans="1:9">
      <c r="A71" s="47"/>
      <c r="B71" s="47"/>
      <c r="C71" s="47"/>
      <c r="D71" s="47"/>
      <c r="E71" s="47"/>
      <c r="F71" s="47"/>
      <c r="G71" s="47"/>
      <c r="H71" s="47"/>
      <c r="I71" s="47"/>
    </row>
    <row r="72" spans="1:9">
      <c r="A72" s="47"/>
      <c r="B72" s="47"/>
      <c r="C72" s="47"/>
      <c r="D72" s="47"/>
      <c r="E72" s="47"/>
      <c r="F72" s="47"/>
      <c r="G72" s="47"/>
      <c r="H72" s="47"/>
      <c r="I72" s="47"/>
    </row>
    <row r="73" spans="1:9">
      <c r="A73" s="47"/>
      <c r="B73" s="47"/>
      <c r="C73" s="47"/>
      <c r="D73" s="47"/>
      <c r="E73" s="47"/>
      <c r="F73" s="47"/>
      <c r="G73" s="47"/>
      <c r="H73" s="47"/>
      <c r="I73" s="47"/>
    </row>
    <row r="74" spans="1:9">
      <c r="A74" s="47"/>
      <c r="B74" s="47"/>
      <c r="C74" s="47"/>
      <c r="D74" s="47"/>
      <c r="E74" s="47"/>
      <c r="F74" s="47"/>
      <c r="G74" s="47"/>
      <c r="H74" s="47"/>
      <c r="I74" s="47"/>
    </row>
    <row r="75" spans="1:9">
      <c r="A75" s="47"/>
      <c r="B75" s="47"/>
      <c r="C75" s="47"/>
      <c r="D75" s="47"/>
      <c r="E75" s="47"/>
      <c r="F75" s="47"/>
      <c r="G75" s="47"/>
      <c r="H75" s="47"/>
      <c r="I75" s="47"/>
    </row>
    <row r="76" spans="1:9">
      <c r="A76" s="47"/>
      <c r="B76" s="47"/>
      <c r="C76" s="47"/>
      <c r="D76" s="47"/>
      <c r="E76" s="47"/>
      <c r="F76" s="47"/>
      <c r="G76" s="47"/>
      <c r="H76" s="47"/>
      <c r="I76" s="47"/>
    </row>
    <row r="77" spans="1:9">
      <c r="A77" s="47"/>
      <c r="B77" s="47"/>
      <c r="C77" s="47"/>
      <c r="D77" s="47"/>
      <c r="E77" s="47"/>
      <c r="F77" s="47"/>
      <c r="G77" s="47"/>
      <c r="H77" s="47"/>
      <c r="I77" s="47"/>
    </row>
    <row r="78" spans="1:9">
      <c r="A78" s="47"/>
      <c r="B78" s="47"/>
      <c r="C78" s="47"/>
      <c r="D78" s="47"/>
      <c r="E78" s="47"/>
      <c r="F78" s="47"/>
      <c r="G78" s="47"/>
      <c r="H78" s="47"/>
      <c r="I78" s="47"/>
    </row>
    <row r="79" spans="1:9">
      <c r="A79" s="47"/>
      <c r="B79" s="47"/>
      <c r="C79" s="47"/>
      <c r="D79" s="47"/>
      <c r="E79" s="47"/>
      <c r="F79" s="47"/>
      <c r="G79" s="47"/>
      <c r="H79" s="47"/>
      <c r="I79" s="47"/>
    </row>
    <row r="80" spans="1:9">
      <c r="A80" s="47"/>
      <c r="B80" s="47"/>
      <c r="C80" s="47"/>
      <c r="D80" s="47"/>
      <c r="E80" s="47"/>
      <c r="F80" s="47"/>
      <c r="G80" s="47"/>
      <c r="H80" s="47"/>
      <c r="I80" s="47"/>
    </row>
    <row r="81" spans="1:9">
      <c r="A81" s="47"/>
      <c r="B81" s="47"/>
      <c r="C81" s="47"/>
      <c r="D81" s="47"/>
      <c r="E81" s="47"/>
      <c r="F81" s="47"/>
      <c r="G81" s="47"/>
      <c r="H81" s="47"/>
      <c r="I81" s="47"/>
    </row>
    <row r="82" spans="1:9">
      <c r="A82" s="47"/>
      <c r="B82" s="47"/>
      <c r="C82" s="47"/>
      <c r="D82" s="47"/>
      <c r="E82" s="47"/>
      <c r="F82" s="47"/>
      <c r="G82" s="47"/>
      <c r="H82" s="47"/>
      <c r="I82" s="47"/>
    </row>
    <row r="83" spans="1:9">
      <c r="A83" s="47"/>
      <c r="B83" s="47"/>
      <c r="C83" s="47"/>
      <c r="D83" s="47"/>
      <c r="E83" s="47"/>
      <c r="F83" s="47"/>
      <c r="G83" s="47"/>
      <c r="H83" s="47"/>
      <c r="I83" s="47"/>
    </row>
    <row r="84" spans="1:9">
      <c r="A84" s="47"/>
      <c r="B84" s="47"/>
      <c r="C84" s="47"/>
      <c r="D84" s="47"/>
      <c r="E84" s="47"/>
      <c r="F84" s="47"/>
      <c r="G84" s="47"/>
      <c r="H84" s="47"/>
      <c r="I84" s="47"/>
    </row>
    <row r="85" spans="1:9" ht="12.75" customHeight="1">
      <c r="A85" s="47"/>
      <c r="B85" s="47"/>
      <c r="C85" s="47"/>
      <c r="D85" s="47"/>
      <c r="E85" s="47"/>
      <c r="F85" s="47"/>
      <c r="G85" s="47"/>
      <c r="H85" s="47"/>
      <c r="I85" s="47"/>
    </row>
    <row r="86" spans="1:9">
      <c r="A86" s="47"/>
      <c r="B86" s="47"/>
      <c r="C86" s="47"/>
      <c r="D86" s="47"/>
      <c r="E86" s="47"/>
      <c r="F86" s="47"/>
      <c r="G86" s="47"/>
      <c r="H86" s="47"/>
      <c r="I86" s="47"/>
    </row>
    <row r="87" spans="1:9">
      <c r="A87" s="47"/>
      <c r="B87" s="47"/>
      <c r="C87" s="47"/>
      <c r="D87" s="47"/>
      <c r="E87" s="47"/>
      <c r="F87" s="47"/>
      <c r="G87" s="47"/>
      <c r="H87" s="47"/>
      <c r="I87" s="47"/>
    </row>
    <row r="88" spans="1:9">
      <c r="A88" s="47"/>
      <c r="B88" s="47"/>
      <c r="C88" s="47"/>
      <c r="D88" s="47"/>
      <c r="E88" s="47"/>
      <c r="F88" s="47"/>
      <c r="G88" s="47"/>
      <c r="H88" s="47"/>
      <c r="I88" s="47"/>
    </row>
    <row r="89" spans="1:9">
      <c r="A89" s="47"/>
      <c r="B89" s="47"/>
      <c r="C89" s="47"/>
      <c r="D89" s="47"/>
      <c r="E89" s="47"/>
      <c r="F89" s="47"/>
      <c r="G89" s="47"/>
      <c r="H89" s="47"/>
      <c r="I89" s="47"/>
    </row>
    <row r="90" spans="1:9">
      <c r="A90" s="47"/>
      <c r="B90" s="47"/>
      <c r="C90" s="47"/>
      <c r="D90" s="47"/>
      <c r="E90" s="47"/>
      <c r="F90" s="47"/>
      <c r="G90" s="47"/>
      <c r="H90" s="47"/>
      <c r="I90" s="47"/>
    </row>
    <row r="91" spans="1:9">
      <c r="A91" s="47"/>
      <c r="B91" s="47"/>
      <c r="C91" s="47"/>
      <c r="D91" s="47"/>
      <c r="E91" s="47"/>
      <c r="F91" s="47"/>
      <c r="G91" s="47"/>
      <c r="H91" s="47"/>
      <c r="I91" s="47"/>
    </row>
    <row r="92" spans="1:9">
      <c r="A92" s="47"/>
      <c r="B92" s="47"/>
      <c r="C92" s="47"/>
      <c r="D92" s="47"/>
      <c r="E92" s="47"/>
      <c r="F92" s="47"/>
      <c r="G92" s="47"/>
      <c r="H92" s="47"/>
      <c r="I92" s="47"/>
    </row>
    <row r="93" spans="1:9">
      <c r="A93" s="47"/>
      <c r="B93" s="47"/>
      <c r="C93" s="47"/>
      <c r="D93" s="47"/>
      <c r="E93" s="47"/>
      <c r="F93" s="47"/>
      <c r="G93" s="47"/>
      <c r="H93" s="47"/>
      <c r="I93" s="47"/>
    </row>
    <row r="94" spans="1:9">
      <c r="A94" s="47"/>
      <c r="B94" s="47"/>
      <c r="C94" s="47"/>
      <c r="D94" s="47"/>
      <c r="E94" s="47"/>
      <c r="F94" s="47"/>
      <c r="G94" s="47"/>
      <c r="H94" s="47"/>
      <c r="I94" s="47"/>
    </row>
    <row r="95" spans="1:9">
      <c r="A95" s="47"/>
      <c r="B95" s="47"/>
      <c r="C95" s="47"/>
      <c r="D95" s="47"/>
      <c r="E95" s="47"/>
      <c r="F95" s="47"/>
      <c r="G95" s="47"/>
      <c r="H95" s="47"/>
      <c r="I95" s="47"/>
    </row>
    <row r="96" spans="1:9">
      <c r="A96" s="47"/>
      <c r="B96" s="47"/>
      <c r="C96" s="47"/>
      <c r="D96" s="47"/>
      <c r="E96" s="47"/>
      <c r="F96" s="47"/>
      <c r="G96" s="47"/>
      <c r="H96" s="47"/>
      <c r="I96" s="47"/>
    </row>
    <row r="97" spans="1:9">
      <c r="A97" s="47"/>
      <c r="B97" s="47"/>
      <c r="C97" s="47"/>
      <c r="D97" s="47"/>
      <c r="E97" s="47"/>
      <c r="F97" s="47"/>
      <c r="G97" s="47"/>
      <c r="H97" s="47"/>
      <c r="I97" s="47"/>
    </row>
    <row r="98" spans="1:9">
      <c r="A98" s="47"/>
      <c r="B98" s="47"/>
      <c r="C98" s="47"/>
      <c r="D98" s="47"/>
      <c r="E98" s="47"/>
      <c r="F98" s="47"/>
      <c r="G98" s="47"/>
      <c r="H98" s="47"/>
      <c r="I98" s="47"/>
    </row>
    <row r="99" spans="1:9">
      <c r="A99" s="47"/>
      <c r="B99" s="47"/>
      <c r="C99" s="47"/>
      <c r="D99" s="47"/>
      <c r="E99" s="47"/>
      <c r="F99" s="47"/>
      <c r="G99" s="47"/>
      <c r="H99" s="47"/>
      <c r="I99" s="47"/>
    </row>
    <row r="100" spans="1:9">
      <c r="A100" s="47"/>
      <c r="B100" s="47"/>
      <c r="C100" s="47"/>
      <c r="D100" s="47"/>
      <c r="E100" s="47"/>
      <c r="F100" s="47"/>
      <c r="G100" s="47"/>
      <c r="H100" s="47"/>
      <c r="I100" s="47"/>
    </row>
    <row r="101" spans="1:9">
      <c r="A101" s="47"/>
      <c r="B101" s="47"/>
      <c r="C101" s="47"/>
      <c r="D101" s="47"/>
      <c r="E101" s="47"/>
      <c r="F101" s="47"/>
      <c r="G101" s="47"/>
      <c r="H101" s="47"/>
      <c r="I101" s="47"/>
    </row>
    <row r="102" spans="1:9">
      <c r="A102" s="47"/>
      <c r="B102" s="47"/>
      <c r="C102" s="47"/>
      <c r="D102" s="47"/>
      <c r="E102" s="47"/>
      <c r="F102" s="47"/>
      <c r="G102" s="47"/>
      <c r="H102" s="47"/>
      <c r="I102" s="47"/>
    </row>
    <row r="103" spans="1:9">
      <c r="A103" s="47"/>
      <c r="B103" s="47"/>
      <c r="C103" s="47"/>
      <c r="D103" s="47"/>
      <c r="E103" s="47"/>
      <c r="F103" s="47"/>
      <c r="G103" s="47"/>
      <c r="H103" s="47"/>
      <c r="I103" s="47"/>
    </row>
    <row r="104" spans="1:9">
      <c r="A104" s="47"/>
      <c r="B104" s="47"/>
      <c r="C104" s="47"/>
      <c r="D104" s="47"/>
      <c r="E104" s="47"/>
      <c r="F104" s="47"/>
      <c r="G104" s="47"/>
      <c r="H104" s="47"/>
      <c r="I104" s="47"/>
    </row>
    <row r="105" spans="1:9">
      <c r="A105" s="47"/>
      <c r="B105" s="47"/>
      <c r="C105" s="47"/>
      <c r="D105" s="47"/>
      <c r="E105" s="47"/>
      <c r="F105" s="47"/>
      <c r="G105" s="47"/>
      <c r="H105" s="47"/>
      <c r="I105" s="47"/>
    </row>
    <row r="106" spans="1:9">
      <c r="A106" s="47"/>
      <c r="B106" s="47"/>
      <c r="C106" s="47"/>
      <c r="D106" s="47"/>
      <c r="E106" s="47"/>
      <c r="F106" s="47"/>
      <c r="G106" s="47"/>
      <c r="H106" s="47"/>
      <c r="I106" s="47"/>
    </row>
    <row r="107" spans="1:9">
      <c r="A107" s="47"/>
      <c r="B107" s="47"/>
      <c r="C107" s="47"/>
      <c r="D107" s="47"/>
      <c r="E107" s="47"/>
      <c r="F107" s="47"/>
      <c r="G107" s="47"/>
      <c r="H107" s="47"/>
      <c r="I107" s="47"/>
    </row>
    <row r="108" spans="1:9">
      <c r="A108" s="47"/>
      <c r="B108" s="47"/>
      <c r="C108" s="47"/>
      <c r="D108" s="47"/>
      <c r="E108" s="47"/>
      <c r="F108" s="47"/>
      <c r="G108" s="47"/>
      <c r="H108" s="47"/>
      <c r="I108" s="47"/>
    </row>
    <row r="109" spans="1:9">
      <c r="A109" s="47"/>
      <c r="B109" s="47"/>
      <c r="C109" s="47"/>
      <c r="D109" s="47"/>
      <c r="E109" s="47"/>
      <c r="F109" s="47"/>
      <c r="G109" s="47"/>
      <c r="H109" s="47"/>
      <c r="I109" s="47"/>
    </row>
    <row r="110" spans="1:9">
      <c r="A110" s="47"/>
      <c r="B110" s="47"/>
      <c r="C110" s="47"/>
      <c r="D110" s="47"/>
      <c r="E110" s="47"/>
      <c r="F110" s="47"/>
      <c r="G110" s="47"/>
      <c r="H110" s="47"/>
      <c r="I110" s="47"/>
    </row>
    <row r="111" spans="1:9">
      <c r="A111" s="47"/>
      <c r="B111" s="47"/>
      <c r="C111" s="47"/>
      <c r="D111" s="47"/>
      <c r="E111" s="47"/>
      <c r="F111" s="47"/>
      <c r="G111" s="47"/>
      <c r="H111" s="47"/>
      <c r="I111" s="47"/>
    </row>
    <row r="112" spans="1:9">
      <c r="A112" s="47"/>
      <c r="B112" s="47"/>
      <c r="C112" s="47"/>
      <c r="D112" s="47"/>
      <c r="E112" s="47"/>
      <c r="F112" s="47"/>
      <c r="G112" s="47"/>
      <c r="H112" s="47"/>
      <c r="I112" s="47"/>
    </row>
    <row r="113" spans="1:9">
      <c r="A113" s="47"/>
      <c r="B113" s="47"/>
      <c r="C113" s="47"/>
      <c r="D113" s="47"/>
      <c r="E113" s="47"/>
      <c r="F113" s="47"/>
      <c r="G113" s="47"/>
      <c r="H113" s="47"/>
      <c r="I113" s="47"/>
    </row>
    <row r="114" spans="1:9">
      <c r="A114" s="47"/>
      <c r="B114" s="47"/>
      <c r="C114" s="47"/>
      <c r="D114" s="47"/>
      <c r="E114" s="47"/>
      <c r="F114" s="47"/>
      <c r="G114" s="47"/>
      <c r="H114" s="47"/>
      <c r="I114" s="47"/>
    </row>
    <row r="115" spans="1:9">
      <c r="A115" s="47"/>
      <c r="B115" s="47"/>
      <c r="C115" s="47"/>
      <c r="D115" s="47"/>
      <c r="E115" s="47"/>
      <c r="F115" s="47"/>
      <c r="G115" s="47"/>
      <c r="H115" s="47"/>
      <c r="I115" s="47"/>
    </row>
    <row r="116" spans="1:9">
      <c r="A116" s="47"/>
      <c r="B116" s="47"/>
      <c r="C116" s="47"/>
      <c r="D116" s="47"/>
      <c r="E116" s="47"/>
      <c r="F116" s="47"/>
      <c r="G116" s="47"/>
      <c r="H116" s="47"/>
      <c r="I116" s="47"/>
    </row>
    <row r="117" spans="1:9">
      <c r="A117" s="47"/>
      <c r="B117" s="47"/>
      <c r="C117" s="47"/>
      <c r="D117" s="47"/>
      <c r="E117" s="47"/>
      <c r="F117" s="47"/>
      <c r="G117" s="47"/>
      <c r="H117" s="47"/>
      <c r="I117" s="47"/>
    </row>
    <row r="118" spans="1:9">
      <c r="A118" s="47"/>
      <c r="B118" s="47"/>
      <c r="C118" s="47"/>
      <c r="D118" s="47"/>
      <c r="E118" s="47"/>
      <c r="F118" s="47"/>
      <c r="G118" s="47"/>
      <c r="H118" s="47"/>
      <c r="I118" s="47"/>
    </row>
    <row r="119" spans="1:9">
      <c r="A119" s="47"/>
      <c r="B119" s="47"/>
      <c r="C119" s="47"/>
      <c r="D119" s="47"/>
      <c r="E119" s="47"/>
      <c r="F119" s="47"/>
      <c r="G119" s="47"/>
      <c r="H119" s="47"/>
      <c r="I119" s="47"/>
    </row>
    <row r="120" spans="1:9">
      <c r="A120" s="47"/>
      <c r="B120" s="47"/>
      <c r="C120" s="47"/>
      <c r="D120" s="47"/>
      <c r="E120" s="47"/>
      <c r="F120" s="47"/>
      <c r="G120" s="47"/>
      <c r="H120" s="47"/>
      <c r="I120" s="47"/>
    </row>
    <row r="121" spans="1:9">
      <c r="A121" s="47"/>
      <c r="B121" s="47"/>
      <c r="C121" s="47"/>
      <c r="D121" s="47"/>
      <c r="E121" s="47"/>
      <c r="F121" s="47"/>
      <c r="G121" s="47"/>
      <c r="H121" s="47"/>
      <c r="I121" s="47"/>
    </row>
    <row r="122" spans="1:9">
      <c r="A122" s="47"/>
      <c r="B122" s="47"/>
      <c r="C122" s="47"/>
      <c r="D122" s="47"/>
      <c r="E122" s="47"/>
      <c r="F122" s="47"/>
      <c r="G122" s="47"/>
      <c r="H122" s="47"/>
      <c r="I122" s="47"/>
    </row>
    <row r="123" spans="1:9">
      <c r="A123" s="47"/>
      <c r="B123" s="47"/>
      <c r="C123" s="47"/>
      <c r="D123" s="47"/>
      <c r="E123" s="47"/>
      <c r="F123" s="47"/>
      <c r="G123" s="47"/>
      <c r="H123" s="47"/>
      <c r="I123" s="47"/>
    </row>
    <row r="124" spans="1:9">
      <c r="A124" s="47"/>
      <c r="B124" s="47"/>
      <c r="C124" s="47"/>
      <c r="D124" s="47"/>
      <c r="E124" s="47"/>
      <c r="F124" s="47"/>
      <c r="G124" s="47"/>
      <c r="H124" s="47"/>
      <c r="I124" s="47"/>
    </row>
    <row r="125" spans="1:9">
      <c r="A125" s="47"/>
      <c r="B125" s="47"/>
      <c r="C125" s="47"/>
      <c r="D125" s="47"/>
      <c r="E125" s="47"/>
      <c r="F125" s="47"/>
      <c r="G125" s="47"/>
      <c r="H125" s="47"/>
      <c r="I125" s="47"/>
    </row>
    <row r="126" spans="1:9">
      <c r="A126" s="47"/>
      <c r="B126" s="47"/>
      <c r="C126" s="47"/>
      <c r="D126" s="47"/>
      <c r="E126" s="47"/>
      <c r="F126" s="47"/>
      <c r="G126" s="47"/>
      <c r="H126" s="47"/>
      <c r="I126" s="47"/>
    </row>
    <row r="127" spans="1:9">
      <c r="A127" s="47"/>
      <c r="B127" s="47"/>
      <c r="C127" s="47"/>
      <c r="D127" s="47"/>
      <c r="E127" s="47"/>
      <c r="F127" s="47"/>
      <c r="G127" s="47"/>
      <c r="H127" s="47"/>
      <c r="I127" s="47"/>
    </row>
    <row r="128" spans="1:9">
      <c r="A128" s="47"/>
      <c r="B128" s="47"/>
      <c r="C128" s="47"/>
      <c r="D128" s="47"/>
      <c r="E128" s="47"/>
      <c r="F128" s="47"/>
      <c r="G128" s="47"/>
      <c r="H128" s="47"/>
      <c r="I128" s="47"/>
    </row>
    <row r="129" spans="1:9">
      <c r="A129" s="47"/>
      <c r="B129" s="47"/>
      <c r="C129" s="47"/>
      <c r="D129" s="47"/>
      <c r="E129" s="47"/>
      <c r="F129" s="47"/>
      <c r="G129" s="47"/>
      <c r="H129" s="47"/>
      <c r="I129" s="47"/>
    </row>
    <row r="130" spans="1:9">
      <c r="A130" s="47"/>
      <c r="B130" s="47"/>
      <c r="C130" s="47"/>
      <c r="D130" s="47"/>
      <c r="E130" s="47"/>
      <c r="F130" s="47"/>
      <c r="G130" s="47"/>
      <c r="H130" s="47"/>
      <c r="I130" s="47"/>
    </row>
    <row r="131" spans="1:9">
      <c r="A131" s="47"/>
      <c r="B131" s="47"/>
      <c r="C131" s="47"/>
      <c r="D131" s="47"/>
      <c r="E131" s="47"/>
      <c r="F131" s="47"/>
      <c r="G131" s="47"/>
      <c r="H131" s="47"/>
      <c r="I131" s="47"/>
    </row>
    <row r="132" spans="1:9">
      <c r="A132" s="47"/>
      <c r="B132" s="47"/>
      <c r="C132" s="47"/>
      <c r="D132" s="47"/>
      <c r="E132" s="47"/>
      <c r="F132" s="47"/>
      <c r="G132" s="47"/>
      <c r="H132" s="47"/>
      <c r="I132" s="47"/>
    </row>
    <row r="133" spans="1:9">
      <c r="A133" s="47"/>
      <c r="B133" s="47"/>
      <c r="C133" s="47"/>
      <c r="D133" s="47"/>
      <c r="E133" s="47"/>
      <c r="F133" s="47"/>
      <c r="G133" s="47"/>
      <c r="H133" s="47"/>
      <c r="I133" s="47"/>
    </row>
    <row r="134" spans="1:9">
      <c r="A134" s="47"/>
      <c r="B134" s="47"/>
      <c r="C134" s="47"/>
      <c r="D134" s="47"/>
      <c r="E134" s="47"/>
      <c r="F134" s="47"/>
      <c r="G134" s="47"/>
      <c r="H134" s="47"/>
      <c r="I134" s="47"/>
    </row>
    <row r="135" spans="1:9">
      <c r="A135" s="47"/>
      <c r="B135" s="47"/>
      <c r="C135" s="47"/>
      <c r="D135" s="47"/>
      <c r="E135" s="47"/>
      <c r="F135" s="47"/>
      <c r="G135" s="47"/>
      <c r="H135" s="47"/>
      <c r="I135" s="47"/>
    </row>
    <row r="136" spans="1:9">
      <c r="A136" s="47"/>
      <c r="B136" s="47"/>
      <c r="C136" s="47"/>
      <c r="D136" s="47"/>
      <c r="E136" s="47"/>
      <c r="F136" s="47"/>
      <c r="G136" s="47"/>
      <c r="H136" s="47"/>
      <c r="I136" s="47"/>
    </row>
    <row r="137" spans="1:9">
      <c r="A137" s="47"/>
      <c r="B137" s="47"/>
      <c r="C137" s="47"/>
      <c r="D137" s="47"/>
      <c r="E137" s="47"/>
      <c r="F137" s="47"/>
      <c r="G137" s="47"/>
      <c r="H137" s="47"/>
      <c r="I137" s="47"/>
    </row>
    <row r="138" spans="1:9">
      <c r="A138" s="47"/>
      <c r="B138" s="47"/>
      <c r="C138" s="47"/>
      <c r="D138" s="47"/>
      <c r="E138" s="47"/>
      <c r="F138" s="47"/>
      <c r="G138" s="47"/>
      <c r="H138" s="47"/>
      <c r="I138" s="47"/>
    </row>
    <row r="139" spans="1:9">
      <c r="A139" s="47"/>
      <c r="B139" s="47"/>
      <c r="C139" s="47"/>
      <c r="D139" s="47"/>
      <c r="E139" s="47"/>
      <c r="F139" s="47"/>
      <c r="G139" s="47"/>
      <c r="H139" s="47"/>
      <c r="I139" s="47"/>
    </row>
    <row r="140" spans="1:9">
      <c r="A140" s="47"/>
      <c r="B140" s="47"/>
      <c r="C140" s="47"/>
      <c r="D140" s="47"/>
      <c r="E140" s="47"/>
      <c r="F140" s="47"/>
      <c r="G140" s="47"/>
      <c r="H140" s="47"/>
      <c r="I140" s="47"/>
    </row>
    <row r="141" spans="1:9">
      <c r="A141" s="47"/>
      <c r="B141" s="47"/>
      <c r="C141" s="47"/>
      <c r="D141" s="47"/>
      <c r="E141" s="47"/>
      <c r="F141" s="47"/>
      <c r="G141" s="47"/>
      <c r="H141" s="47"/>
      <c r="I141" s="47"/>
    </row>
    <row r="142" spans="1:9">
      <c r="A142" s="47"/>
      <c r="B142" s="47"/>
      <c r="C142" s="47"/>
      <c r="D142" s="47"/>
      <c r="E142" s="47"/>
      <c r="F142" s="47"/>
      <c r="G142" s="47"/>
      <c r="H142" s="47"/>
      <c r="I142" s="47"/>
    </row>
    <row r="143" spans="1:9">
      <c r="A143" s="47"/>
      <c r="B143" s="47"/>
      <c r="C143" s="47"/>
      <c r="D143" s="47"/>
      <c r="E143" s="47"/>
      <c r="F143" s="47"/>
      <c r="G143" s="47"/>
      <c r="H143" s="47"/>
      <c r="I143" s="47"/>
    </row>
    <row r="144" spans="1:9">
      <c r="A144" s="47"/>
      <c r="B144" s="47"/>
      <c r="C144" s="47"/>
      <c r="D144" s="47"/>
      <c r="E144" s="47"/>
      <c r="F144" s="47"/>
      <c r="G144" s="47"/>
      <c r="H144" s="47"/>
      <c r="I144" s="47"/>
    </row>
    <row r="145" spans="1:9">
      <c r="A145" s="47"/>
      <c r="B145" s="47"/>
      <c r="C145" s="47"/>
      <c r="D145" s="47"/>
      <c r="E145" s="47"/>
      <c r="F145" s="47"/>
      <c r="G145" s="47"/>
      <c r="H145" s="47"/>
      <c r="I145" s="47"/>
    </row>
    <row r="146" spans="1:9">
      <c r="A146" s="47"/>
      <c r="B146" s="47"/>
      <c r="C146" s="47"/>
      <c r="D146" s="47"/>
      <c r="E146" s="47"/>
      <c r="F146" s="47"/>
      <c r="G146" s="47"/>
      <c r="H146" s="47"/>
      <c r="I146" s="47"/>
    </row>
    <row r="147" spans="1:9">
      <c r="A147" s="47"/>
      <c r="B147" s="47"/>
      <c r="C147" s="47"/>
      <c r="D147" s="47"/>
      <c r="E147" s="47"/>
      <c r="F147" s="47"/>
      <c r="G147" s="47"/>
      <c r="H147" s="47"/>
      <c r="I147" s="47"/>
    </row>
    <row r="148" spans="1:9">
      <c r="A148" s="47"/>
      <c r="B148" s="47"/>
      <c r="C148" s="47"/>
      <c r="D148" s="47"/>
      <c r="E148" s="47"/>
      <c r="F148" s="47"/>
      <c r="G148" s="47"/>
      <c r="H148" s="47"/>
      <c r="I148" s="47"/>
    </row>
    <row r="149" spans="1:9">
      <c r="A149" s="47"/>
      <c r="B149" s="47"/>
      <c r="C149" s="47"/>
      <c r="D149" s="47"/>
      <c r="E149" s="47"/>
      <c r="F149" s="47"/>
      <c r="G149" s="47"/>
      <c r="H149" s="47"/>
      <c r="I149" s="47"/>
    </row>
    <row r="150" spans="1:9">
      <c r="A150" s="47"/>
      <c r="B150" s="47"/>
      <c r="C150" s="47"/>
      <c r="D150" s="47"/>
      <c r="E150" s="47"/>
      <c r="F150" s="47"/>
      <c r="G150" s="47"/>
      <c r="H150" s="47"/>
      <c r="I150" s="47"/>
    </row>
    <row r="151" spans="1:9">
      <c r="A151" s="47"/>
      <c r="B151" s="47"/>
      <c r="C151" s="47"/>
      <c r="D151" s="47"/>
      <c r="E151" s="47"/>
      <c r="F151" s="47"/>
      <c r="G151" s="47"/>
      <c r="H151" s="47"/>
      <c r="I151" s="47"/>
    </row>
    <row r="152" spans="1:9">
      <c r="A152" s="47"/>
      <c r="B152" s="47"/>
      <c r="C152" s="47"/>
      <c r="D152" s="47"/>
      <c r="E152" s="47"/>
      <c r="F152" s="47"/>
      <c r="G152" s="47"/>
      <c r="H152" s="47"/>
      <c r="I152" s="47"/>
    </row>
    <row r="153" spans="1:9">
      <c r="A153" s="47"/>
      <c r="B153" s="47"/>
      <c r="C153" s="47"/>
      <c r="D153" s="47"/>
      <c r="E153" s="47"/>
      <c r="F153" s="47"/>
      <c r="G153" s="47"/>
      <c r="H153" s="47"/>
      <c r="I153" s="47"/>
    </row>
    <row r="154" spans="1:9">
      <c r="A154" s="47"/>
      <c r="B154" s="47"/>
      <c r="C154" s="47"/>
      <c r="D154" s="47"/>
      <c r="E154" s="47"/>
      <c r="F154" s="47"/>
      <c r="G154" s="47"/>
      <c r="H154" s="47"/>
      <c r="I154" s="47"/>
    </row>
    <row r="155" spans="1:9">
      <c r="A155" s="47"/>
      <c r="B155" s="47"/>
      <c r="C155" s="47"/>
      <c r="D155" s="47"/>
      <c r="E155" s="47"/>
      <c r="F155" s="47"/>
      <c r="G155" s="47"/>
      <c r="H155" s="47"/>
      <c r="I155" s="47"/>
    </row>
    <row r="156" spans="1:9">
      <c r="A156" s="47"/>
      <c r="B156" s="47"/>
      <c r="C156" s="47"/>
      <c r="D156" s="47"/>
      <c r="E156" s="47"/>
      <c r="F156" s="47"/>
      <c r="G156" s="47"/>
      <c r="H156" s="47"/>
      <c r="I156" s="47"/>
    </row>
    <row r="157" spans="1:9">
      <c r="A157" s="47"/>
      <c r="B157" s="47"/>
      <c r="C157" s="47"/>
      <c r="D157" s="47"/>
      <c r="E157" s="47"/>
      <c r="F157" s="47"/>
      <c r="G157" s="47"/>
      <c r="H157" s="47"/>
      <c r="I157" s="47"/>
    </row>
    <row r="158" spans="1:9">
      <c r="A158" s="47"/>
      <c r="B158" s="47"/>
      <c r="C158" s="47"/>
      <c r="D158" s="47"/>
      <c r="E158" s="47"/>
      <c r="F158" s="47"/>
      <c r="G158" s="47"/>
      <c r="H158" s="47"/>
      <c r="I158" s="47"/>
    </row>
    <row r="159" spans="1:9">
      <c r="A159" s="47"/>
      <c r="B159" s="47"/>
      <c r="C159" s="47"/>
      <c r="D159" s="47"/>
      <c r="E159" s="47"/>
      <c r="F159" s="47"/>
      <c r="G159" s="47"/>
      <c r="H159" s="47"/>
      <c r="I159" s="47"/>
    </row>
    <row r="160" spans="1:9">
      <c r="A160" s="47"/>
      <c r="B160" s="47"/>
      <c r="C160" s="47"/>
      <c r="D160" s="47"/>
      <c r="E160" s="47"/>
      <c r="F160" s="47"/>
      <c r="G160" s="47"/>
      <c r="H160" s="47"/>
      <c r="I160" s="47"/>
    </row>
    <row r="161" spans="1:9">
      <c r="A161" s="47"/>
      <c r="B161" s="47"/>
      <c r="C161" s="47"/>
      <c r="D161" s="47"/>
      <c r="E161" s="47"/>
      <c r="F161" s="47"/>
      <c r="G161" s="47"/>
      <c r="H161" s="47"/>
      <c r="I161" s="47"/>
    </row>
    <row r="162" spans="1:9">
      <c r="A162" s="47"/>
      <c r="B162" s="47"/>
      <c r="C162" s="47"/>
      <c r="D162" s="47"/>
      <c r="E162" s="47"/>
      <c r="F162" s="47"/>
      <c r="G162" s="47"/>
      <c r="H162" s="47"/>
      <c r="I162" s="47"/>
    </row>
    <row r="163" spans="1:9">
      <c r="A163" s="47"/>
      <c r="B163" s="47"/>
      <c r="C163" s="47"/>
      <c r="D163" s="47"/>
      <c r="E163" s="47"/>
      <c r="F163" s="47"/>
      <c r="G163" s="47"/>
      <c r="H163" s="47"/>
      <c r="I163" s="47"/>
    </row>
    <row r="164" spans="1:9">
      <c r="A164" s="47"/>
      <c r="B164" s="47"/>
      <c r="C164" s="47"/>
      <c r="D164" s="47"/>
      <c r="E164" s="47"/>
      <c r="F164" s="47"/>
      <c r="G164" s="47"/>
      <c r="H164" s="47"/>
      <c r="I164" s="47"/>
    </row>
    <row r="165" spans="1:9">
      <c r="A165" s="47"/>
      <c r="B165" s="47"/>
      <c r="C165" s="47"/>
      <c r="D165" s="47"/>
      <c r="E165" s="47"/>
      <c r="F165" s="47"/>
      <c r="G165" s="47"/>
      <c r="H165" s="47"/>
      <c r="I165" s="47"/>
    </row>
    <row r="166" spans="1:9">
      <c r="A166" s="47"/>
      <c r="B166" s="47"/>
      <c r="C166" s="47"/>
      <c r="D166" s="47"/>
      <c r="E166" s="47"/>
      <c r="F166" s="47"/>
      <c r="G166" s="47"/>
      <c r="H166" s="47"/>
      <c r="I166" s="47"/>
    </row>
    <row r="167" spans="1:9">
      <c r="A167" s="47"/>
      <c r="B167" s="47"/>
      <c r="C167" s="47"/>
      <c r="D167" s="47"/>
      <c r="E167" s="47"/>
      <c r="F167" s="47"/>
      <c r="G167" s="47"/>
      <c r="H167" s="47"/>
      <c r="I167" s="47"/>
    </row>
    <row r="168" spans="1:9">
      <c r="A168" s="47"/>
      <c r="B168" s="47"/>
      <c r="C168" s="47"/>
      <c r="D168" s="47"/>
      <c r="E168" s="47"/>
      <c r="F168" s="47"/>
      <c r="G168" s="47"/>
      <c r="H168" s="47"/>
      <c r="I168" s="47"/>
    </row>
    <row r="169" spans="1:9">
      <c r="A169" s="47"/>
      <c r="B169" s="47"/>
      <c r="C169" s="47"/>
      <c r="D169" s="47"/>
      <c r="E169" s="47"/>
      <c r="F169" s="47"/>
      <c r="G169" s="47"/>
      <c r="H169" s="47"/>
      <c r="I169" s="47"/>
    </row>
    <row r="170" spans="1:9">
      <c r="A170" s="47"/>
      <c r="B170" s="47"/>
      <c r="C170" s="47"/>
      <c r="D170" s="47"/>
      <c r="E170" s="47"/>
      <c r="F170" s="47"/>
      <c r="G170" s="47"/>
      <c r="H170" s="47"/>
      <c r="I170" s="47"/>
    </row>
    <row r="171" spans="1:9">
      <c r="A171" s="47"/>
      <c r="B171" s="47"/>
      <c r="C171" s="47"/>
      <c r="D171" s="47"/>
      <c r="E171" s="47"/>
      <c r="F171" s="47"/>
      <c r="G171" s="47"/>
      <c r="H171" s="47"/>
      <c r="I171" s="47"/>
    </row>
    <row r="172" spans="1:9">
      <c r="A172" s="47"/>
      <c r="B172" s="47"/>
      <c r="C172" s="47"/>
      <c r="D172" s="47"/>
      <c r="E172" s="47"/>
      <c r="F172" s="47"/>
      <c r="G172" s="47"/>
      <c r="H172" s="47"/>
      <c r="I172" s="47"/>
    </row>
    <row r="173" spans="1:9">
      <c r="A173" s="47"/>
      <c r="B173" s="47"/>
      <c r="C173" s="47"/>
      <c r="D173" s="47"/>
      <c r="E173" s="47"/>
      <c r="F173" s="47"/>
      <c r="G173" s="47"/>
      <c r="H173" s="47"/>
      <c r="I173" s="47"/>
    </row>
    <row r="174" spans="1:9">
      <c r="A174" s="47"/>
      <c r="B174" s="47"/>
      <c r="C174" s="47"/>
      <c r="D174" s="47"/>
      <c r="E174" s="47"/>
      <c r="F174" s="47"/>
      <c r="G174" s="47"/>
      <c r="H174" s="47"/>
      <c r="I174" s="47"/>
    </row>
    <row r="175" spans="1:9">
      <c r="A175" s="47"/>
      <c r="B175" s="47"/>
      <c r="C175" s="47"/>
      <c r="D175" s="47"/>
      <c r="E175" s="47"/>
      <c r="F175" s="47"/>
      <c r="G175" s="47"/>
      <c r="H175" s="47"/>
      <c r="I175" s="47"/>
    </row>
    <row r="176" spans="1:9">
      <c r="A176" s="47"/>
      <c r="B176" s="47"/>
      <c r="C176" s="47"/>
      <c r="D176" s="47"/>
      <c r="E176" s="47"/>
      <c r="F176" s="47"/>
      <c r="G176" s="47"/>
      <c r="H176" s="47"/>
      <c r="I176" s="47"/>
    </row>
    <row r="177" spans="1:9">
      <c r="A177" s="47"/>
      <c r="B177" s="47"/>
      <c r="C177" s="47"/>
      <c r="D177" s="47"/>
      <c r="E177" s="47"/>
      <c r="F177" s="47"/>
      <c r="G177" s="47"/>
      <c r="H177" s="47"/>
      <c r="I177" s="47"/>
    </row>
    <row r="178" spans="1:9">
      <c r="A178" s="47"/>
      <c r="B178" s="47"/>
      <c r="C178" s="47"/>
      <c r="D178" s="47"/>
      <c r="E178" s="47"/>
      <c r="F178" s="47"/>
      <c r="G178" s="47"/>
      <c r="H178" s="47"/>
      <c r="I178" s="47"/>
    </row>
    <row r="179" spans="1:9">
      <c r="A179" s="47"/>
      <c r="B179" s="47"/>
      <c r="C179" s="47"/>
      <c r="D179" s="47"/>
      <c r="E179" s="47"/>
      <c r="F179" s="47"/>
      <c r="G179" s="47"/>
      <c r="H179" s="47"/>
      <c r="I179" s="47"/>
    </row>
    <row r="180" spans="1:9">
      <c r="A180" s="47"/>
      <c r="B180" s="47"/>
      <c r="C180" s="47"/>
      <c r="D180" s="47"/>
      <c r="E180" s="47"/>
      <c r="F180" s="47"/>
      <c r="G180" s="47"/>
      <c r="H180" s="47"/>
      <c r="I180" s="47"/>
    </row>
    <row r="181" spans="1:9">
      <c r="A181" s="47"/>
      <c r="B181" s="47"/>
      <c r="C181" s="47"/>
      <c r="D181" s="47"/>
      <c r="E181" s="47"/>
      <c r="F181" s="47"/>
      <c r="G181" s="47"/>
      <c r="H181" s="47"/>
      <c r="I181" s="47"/>
    </row>
    <row r="182" spans="1:9">
      <c r="A182" s="47"/>
      <c r="B182" s="47"/>
      <c r="C182" s="47"/>
      <c r="D182" s="47"/>
      <c r="E182" s="47"/>
      <c r="F182" s="47"/>
      <c r="G182" s="47"/>
      <c r="H182" s="47"/>
      <c r="I182" s="47"/>
    </row>
    <row r="183" spans="1:9">
      <c r="A183" s="47"/>
      <c r="B183" s="47"/>
      <c r="C183" s="47"/>
      <c r="D183" s="47"/>
      <c r="E183" s="47"/>
      <c r="F183" s="47"/>
      <c r="G183" s="47"/>
      <c r="H183" s="47"/>
      <c r="I183" s="47"/>
    </row>
    <row r="184" spans="1:9">
      <c r="A184" s="47"/>
      <c r="B184" s="47"/>
      <c r="C184" s="47"/>
      <c r="D184" s="47"/>
      <c r="E184" s="47"/>
      <c r="F184" s="47"/>
      <c r="G184" s="47"/>
      <c r="H184" s="47"/>
      <c r="I184" s="47"/>
    </row>
    <row r="185" spans="1:9">
      <c r="A185" s="47"/>
      <c r="B185" s="47"/>
      <c r="C185" s="47"/>
      <c r="D185" s="47"/>
      <c r="E185" s="47"/>
      <c r="F185" s="47"/>
      <c r="G185" s="47"/>
      <c r="H185" s="47"/>
      <c r="I185" s="47"/>
    </row>
    <row r="186" spans="1:9">
      <c r="A186" s="47"/>
      <c r="B186" s="47"/>
      <c r="C186" s="47"/>
      <c r="D186" s="47"/>
      <c r="E186" s="47"/>
      <c r="F186" s="47"/>
      <c r="G186" s="47"/>
      <c r="H186" s="47"/>
      <c r="I186" s="47"/>
    </row>
    <row r="187" spans="1:9">
      <c r="A187" s="47"/>
      <c r="B187" s="47"/>
      <c r="C187" s="47"/>
      <c r="D187" s="47"/>
      <c r="E187" s="47"/>
      <c r="F187" s="47"/>
      <c r="G187" s="47"/>
      <c r="H187" s="47"/>
      <c r="I187" s="47"/>
    </row>
    <row r="188" spans="1:9">
      <c r="A188" s="47"/>
      <c r="B188" s="47"/>
      <c r="C188" s="47"/>
      <c r="D188" s="47"/>
      <c r="E188" s="47"/>
      <c r="F188" s="47"/>
      <c r="G188" s="47"/>
      <c r="H188" s="47"/>
      <c r="I188" s="47"/>
    </row>
    <row r="189" spans="1:9">
      <c r="A189" s="47"/>
      <c r="B189" s="47"/>
      <c r="C189" s="47"/>
      <c r="D189" s="47"/>
      <c r="E189" s="47"/>
      <c r="F189" s="47"/>
      <c r="G189" s="47"/>
      <c r="H189" s="47"/>
      <c r="I189" s="47"/>
    </row>
    <row r="190" spans="1:9">
      <c r="A190" s="47"/>
      <c r="B190" s="47"/>
      <c r="C190" s="47"/>
      <c r="D190" s="47"/>
      <c r="E190" s="47"/>
      <c r="F190" s="47"/>
      <c r="G190" s="47"/>
      <c r="H190" s="47"/>
      <c r="I190" s="47"/>
    </row>
    <row r="191" spans="1:9">
      <c r="A191" s="47"/>
      <c r="B191" s="47"/>
      <c r="C191" s="47"/>
      <c r="D191" s="47"/>
      <c r="E191" s="47"/>
      <c r="F191" s="47"/>
      <c r="G191" s="47"/>
      <c r="H191" s="47"/>
      <c r="I191" s="47"/>
    </row>
    <row r="192" spans="1:9">
      <c r="A192" s="47"/>
      <c r="B192" s="47"/>
      <c r="C192" s="47"/>
      <c r="D192" s="47"/>
      <c r="E192" s="47"/>
      <c r="F192" s="47"/>
      <c r="G192" s="47"/>
      <c r="H192" s="47"/>
      <c r="I192" s="47"/>
    </row>
    <row r="193" spans="1:9">
      <c r="A193" s="47"/>
      <c r="B193" s="47"/>
      <c r="C193" s="47"/>
      <c r="D193" s="47"/>
      <c r="E193" s="47"/>
      <c r="F193" s="47"/>
      <c r="G193" s="47"/>
      <c r="H193" s="47"/>
      <c r="I193" s="47"/>
    </row>
    <row r="194" spans="1:9">
      <c r="A194" s="47"/>
      <c r="B194" s="47"/>
      <c r="C194" s="47"/>
      <c r="D194" s="47"/>
      <c r="E194" s="47"/>
      <c r="F194" s="47"/>
      <c r="G194" s="47"/>
      <c r="H194" s="47"/>
      <c r="I194" s="47"/>
    </row>
    <row r="195" spans="1:9">
      <c r="A195" s="47"/>
      <c r="B195" s="47"/>
      <c r="C195" s="47"/>
      <c r="D195" s="47"/>
      <c r="E195" s="47"/>
      <c r="F195" s="47"/>
      <c r="G195" s="47"/>
      <c r="H195" s="47"/>
      <c r="I195" s="47"/>
    </row>
    <row r="196" spans="1:9">
      <c r="A196" s="47"/>
      <c r="B196" s="47"/>
      <c r="C196" s="47"/>
      <c r="D196" s="47"/>
      <c r="E196" s="47"/>
      <c r="F196" s="47"/>
      <c r="G196" s="47"/>
      <c r="H196" s="47"/>
      <c r="I196" s="47"/>
    </row>
    <row r="197" spans="1:9">
      <c r="A197" s="47"/>
      <c r="B197" s="47"/>
      <c r="C197" s="47"/>
      <c r="D197" s="47"/>
      <c r="E197" s="47"/>
      <c r="F197" s="47"/>
      <c r="G197" s="47"/>
      <c r="H197" s="47"/>
      <c r="I197" s="47"/>
    </row>
    <row r="198" spans="1:9">
      <c r="A198" s="47"/>
      <c r="B198" s="47"/>
      <c r="C198" s="47"/>
      <c r="D198" s="47"/>
      <c r="E198" s="47"/>
      <c r="F198" s="47"/>
      <c r="G198" s="47"/>
      <c r="H198" s="47"/>
      <c r="I198" s="47"/>
    </row>
    <row r="199" spans="1:9">
      <c r="A199" s="47"/>
      <c r="B199" s="47"/>
      <c r="C199" s="47"/>
      <c r="D199" s="47"/>
      <c r="E199" s="47"/>
      <c r="F199" s="47"/>
      <c r="G199" s="47"/>
      <c r="H199" s="47"/>
      <c r="I199" s="47"/>
    </row>
    <row r="200" spans="1:9">
      <c r="A200" s="47"/>
      <c r="B200" s="47"/>
      <c r="C200" s="47"/>
      <c r="D200" s="47"/>
      <c r="E200" s="47"/>
      <c r="F200" s="47"/>
      <c r="G200" s="47"/>
      <c r="H200" s="47"/>
      <c r="I200" s="47"/>
    </row>
    <row r="201" spans="1:9">
      <c r="A201" s="47"/>
      <c r="B201" s="47"/>
      <c r="C201" s="47"/>
      <c r="D201" s="47"/>
      <c r="E201" s="47"/>
      <c r="F201" s="47"/>
      <c r="G201" s="47"/>
      <c r="H201" s="47"/>
      <c r="I201" s="47"/>
    </row>
    <row r="202" spans="1:9">
      <c r="A202" s="47"/>
      <c r="B202" s="47"/>
      <c r="C202" s="47"/>
      <c r="D202" s="47"/>
      <c r="E202" s="47"/>
      <c r="F202" s="47"/>
      <c r="G202" s="47"/>
      <c r="H202" s="47"/>
      <c r="I202" s="47"/>
    </row>
    <row r="203" spans="1:9">
      <c r="A203" s="47"/>
      <c r="B203" s="47"/>
      <c r="C203" s="47"/>
      <c r="D203" s="47"/>
      <c r="E203" s="47"/>
      <c r="F203" s="47"/>
      <c r="G203" s="47"/>
      <c r="H203" s="47"/>
      <c r="I203" s="47"/>
    </row>
    <row r="204" spans="1:9">
      <c r="A204" s="47"/>
      <c r="B204" s="47"/>
      <c r="C204" s="47"/>
      <c r="D204" s="47"/>
      <c r="E204" s="47"/>
      <c r="F204" s="47"/>
      <c r="G204" s="47"/>
      <c r="H204" s="47"/>
      <c r="I204" s="47"/>
    </row>
    <row r="205" spans="1:9">
      <c r="A205" s="47"/>
      <c r="B205" s="47"/>
      <c r="C205" s="47"/>
      <c r="D205" s="47"/>
      <c r="E205" s="47"/>
      <c r="F205" s="47"/>
      <c r="G205" s="47"/>
      <c r="H205" s="47"/>
      <c r="I205" s="47"/>
    </row>
    <row r="206" spans="1:9">
      <c r="A206" s="47"/>
      <c r="B206" s="47"/>
      <c r="C206" s="47"/>
      <c r="D206" s="47"/>
      <c r="E206" s="47"/>
      <c r="F206" s="47"/>
      <c r="G206" s="47"/>
      <c r="H206" s="47"/>
      <c r="I206" s="47"/>
    </row>
    <row r="207" spans="1:9">
      <c r="A207" s="47"/>
      <c r="B207" s="47"/>
      <c r="C207" s="47"/>
      <c r="D207" s="47"/>
      <c r="E207" s="47"/>
      <c r="F207" s="47"/>
      <c r="G207" s="47"/>
      <c r="H207" s="47"/>
      <c r="I207" s="47"/>
    </row>
    <row r="208" spans="1:9">
      <c r="A208" s="47"/>
      <c r="B208" s="47"/>
      <c r="C208" s="47"/>
      <c r="D208" s="47"/>
      <c r="E208" s="47"/>
      <c r="F208" s="47"/>
      <c r="G208" s="47"/>
      <c r="H208" s="47"/>
      <c r="I208" s="47"/>
    </row>
    <row r="209" spans="1:9">
      <c r="A209" s="47"/>
      <c r="B209" s="47"/>
      <c r="C209" s="47"/>
      <c r="D209" s="47"/>
      <c r="E209" s="47"/>
      <c r="F209" s="47"/>
      <c r="G209" s="47"/>
      <c r="H209" s="47"/>
      <c r="I209" s="47"/>
    </row>
    <row r="210" spans="1:9">
      <c r="A210" s="47"/>
      <c r="B210" s="47"/>
      <c r="C210" s="47"/>
      <c r="D210" s="47"/>
      <c r="E210" s="47"/>
      <c r="F210" s="47"/>
      <c r="G210" s="47"/>
      <c r="H210" s="47"/>
      <c r="I210" s="47"/>
    </row>
    <row r="211" spans="1:9">
      <c r="A211" s="47"/>
      <c r="B211" s="47"/>
      <c r="C211" s="47"/>
      <c r="D211" s="47"/>
      <c r="E211" s="47"/>
      <c r="F211" s="47"/>
      <c r="G211" s="47"/>
      <c r="H211" s="47"/>
      <c r="I211" s="47"/>
    </row>
    <row r="212" spans="1:9">
      <c r="A212" s="47"/>
      <c r="B212" s="47"/>
      <c r="C212" s="47"/>
      <c r="D212" s="47"/>
      <c r="E212" s="47"/>
      <c r="F212" s="47"/>
      <c r="G212" s="47"/>
      <c r="H212" s="47"/>
      <c r="I212" s="47"/>
    </row>
    <row r="213" spans="1:9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9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9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9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9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9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9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9">
      <c r="A220" s="47"/>
      <c r="B220" s="47"/>
      <c r="C220" s="47"/>
      <c r="D220" s="47"/>
      <c r="E220" s="47"/>
      <c r="F220" s="47"/>
      <c r="G220" s="47"/>
      <c r="H220" s="47"/>
      <c r="I220" s="47"/>
    </row>
    <row r="221" spans="1:9">
      <c r="A221" s="47"/>
      <c r="B221" s="47"/>
      <c r="C221" s="47"/>
      <c r="D221" s="47"/>
      <c r="E221" s="47"/>
      <c r="F221" s="47"/>
      <c r="G221" s="47"/>
      <c r="H221" s="47"/>
      <c r="I221" s="47"/>
    </row>
    <row r="222" spans="1:9">
      <c r="A222" s="47"/>
      <c r="B222" s="47"/>
      <c r="C222" s="47"/>
      <c r="D222" s="47"/>
      <c r="E222" s="47"/>
      <c r="F222" s="47"/>
      <c r="G222" s="47"/>
      <c r="H222" s="47"/>
      <c r="I222" s="47"/>
    </row>
    <row r="223" spans="1:9">
      <c r="A223" s="47"/>
      <c r="B223" s="47"/>
      <c r="C223" s="47"/>
      <c r="D223" s="47"/>
      <c r="E223" s="47"/>
      <c r="F223" s="47"/>
      <c r="G223" s="47"/>
      <c r="H223" s="47"/>
      <c r="I223" s="47"/>
    </row>
    <row r="224" spans="1:9">
      <c r="A224" s="47"/>
      <c r="B224" s="47"/>
      <c r="C224" s="47"/>
      <c r="D224" s="47"/>
      <c r="E224" s="47"/>
      <c r="F224" s="47"/>
      <c r="G224" s="47"/>
      <c r="H224" s="47"/>
      <c r="I224" s="47"/>
    </row>
    <row r="225" spans="1:9">
      <c r="A225" s="47"/>
      <c r="B225" s="47"/>
      <c r="C225" s="47"/>
      <c r="D225" s="47"/>
      <c r="E225" s="47"/>
      <c r="F225" s="47"/>
      <c r="G225" s="47"/>
      <c r="H225" s="47"/>
      <c r="I225" s="47"/>
    </row>
    <row r="226" spans="1:9">
      <c r="A226" s="47"/>
      <c r="B226" s="47"/>
      <c r="C226" s="47"/>
      <c r="D226" s="47"/>
      <c r="E226" s="47"/>
      <c r="F226" s="47"/>
      <c r="G226" s="47"/>
      <c r="H226" s="47"/>
      <c r="I226" s="47"/>
    </row>
    <row r="227" spans="1:9">
      <c r="A227" s="47"/>
      <c r="B227" s="47"/>
      <c r="C227" s="47"/>
      <c r="D227" s="47"/>
      <c r="E227" s="47"/>
      <c r="F227" s="47"/>
      <c r="G227" s="47"/>
      <c r="H227" s="47"/>
      <c r="I227" s="47"/>
    </row>
    <row r="228" spans="1:9">
      <c r="A228" s="47"/>
      <c r="B228" s="47"/>
      <c r="C228" s="47"/>
      <c r="D228" s="47"/>
      <c r="E228" s="47"/>
      <c r="F228" s="47"/>
      <c r="G228" s="47"/>
      <c r="H228" s="47"/>
      <c r="I228" s="47"/>
    </row>
    <row r="229" spans="1:9">
      <c r="A229" s="47"/>
      <c r="B229" s="47"/>
      <c r="C229" s="47"/>
      <c r="D229" s="47"/>
      <c r="E229" s="47"/>
      <c r="F229" s="47"/>
      <c r="G229" s="47"/>
      <c r="H229" s="47"/>
      <c r="I229" s="47"/>
    </row>
    <row r="230" spans="1:9">
      <c r="A230" s="47"/>
      <c r="B230" s="47"/>
      <c r="C230" s="47"/>
      <c r="D230" s="47"/>
      <c r="E230" s="47"/>
      <c r="F230" s="47"/>
      <c r="G230" s="47"/>
      <c r="H230" s="47"/>
      <c r="I230" s="47"/>
    </row>
    <row r="231" spans="1:9">
      <c r="A231" s="47"/>
      <c r="B231" s="47"/>
      <c r="C231" s="47"/>
      <c r="D231" s="47"/>
      <c r="E231" s="47"/>
      <c r="F231" s="47"/>
      <c r="G231" s="47"/>
      <c r="H231" s="47"/>
      <c r="I231" s="47"/>
    </row>
    <row r="232" spans="1:9">
      <c r="A232" s="47"/>
      <c r="B232" s="47"/>
      <c r="C232" s="47"/>
      <c r="D232" s="47"/>
      <c r="E232" s="47"/>
      <c r="F232" s="47"/>
      <c r="G232" s="47"/>
      <c r="H232" s="47"/>
      <c r="I232" s="47"/>
    </row>
    <row r="233" spans="1:9">
      <c r="A233" s="47"/>
      <c r="B233" s="47"/>
      <c r="C233" s="47"/>
      <c r="D233" s="47"/>
      <c r="E233" s="47"/>
      <c r="F233" s="47"/>
      <c r="G233" s="47"/>
      <c r="H233" s="47"/>
      <c r="I233" s="47"/>
    </row>
    <row r="234" spans="1:9">
      <c r="A234" s="47"/>
      <c r="B234" s="47"/>
      <c r="C234" s="47"/>
      <c r="D234" s="47"/>
      <c r="E234" s="47"/>
      <c r="F234" s="47"/>
      <c r="G234" s="47"/>
      <c r="H234" s="47"/>
      <c r="I234" s="47"/>
    </row>
    <row r="235" spans="1:9">
      <c r="A235" s="47"/>
      <c r="B235" s="47"/>
      <c r="C235" s="47"/>
      <c r="D235" s="47"/>
      <c r="E235" s="47"/>
      <c r="F235" s="47"/>
      <c r="G235" s="47"/>
      <c r="H235" s="47"/>
      <c r="I235" s="47"/>
    </row>
    <row r="236" spans="1:9">
      <c r="A236" s="47"/>
      <c r="B236" s="47"/>
      <c r="C236" s="47"/>
      <c r="D236" s="47"/>
      <c r="E236" s="47"/>
      <c r="F236" s="47"/>
      <c r="G236" s="47"/>
      <c r="H236" s="47"/>
      <c r="I236" s="47"/>
    </row>
    <row r="237" spans="1:9">
      <c r="A237" s="47"/>
      <c r="B237" s="47"/>
      <c r="C237" s="47"/>
      <c r="D237" s="47"/>
      <c r="E237" s="47"/>
      <c r="F237" s="47"/>
      <c r="G237" s="47"/>
      <c r="H237" s="47"/>
      <c r="I237" s="47"/>
    </row>
    <row r="238" spans="1:9">
      <c r="A238" s="47"/>
      <c r="B238" s="47"/>
      <c r="C238" s="47"/>
      <c r="D238" s="47"/>
      <c r="E238" s="47"/>
      <c r="F238" s="47"/>
      <c r="G238" s="47"/>
      <c r="H238" s="47"/>
      <c r="I238" s="47"/>
    </row>
    <row r="239" spans="1:9">
      <c r="A239" s="47"/>
      <c r="B239" s="47"/>
      <c r="C239" s="47"/>
      <c r="D239" s="47"/>
      <c r="E239" s="47"/>
      <c r="F239" s="47"/>
      <c r="G239" s="47"/>
      <c r="H239" s="47"/>
      <c r="I239" s="47"/>
    </row>
    <row r="240" spans="1:9">
      <c r="A240" s="47"/>
      <c r="B240" s="47"/>
      <c r="C240" s="47"/>
      <c r="D240" s="47"/>
      <c r="E240" s="47"/>
      <c r="F240" s="47"/>
      <c r="G240" s="47"/>
      <c r="H240" s="47"/>
      <c r="I240" s="47"/>
    </row>
    <row r="241" spans="1:9">
      <c r="A241" s="47"/>
      <c r="B241" s="47"/>
      <c r="C241" s="47"/>
      <c r="D241" s="47"/>
      <c r="E241" s="47"/>
      <c r="F241" s="47"/>
      <c r="G241" s="47"/>
      <c r="H241" s="47"/>
      <c r="I241" s="47"/>
    </row>
    <row r="242" spans="1:9">
      <c r="A242" s="47"/>
      <c r="B242" s="47"/>
      <c r="C242" s="47"/>
      <c r="D242" s="47"/>
      <c r="E242" s="47"/>
      <c r="F242" s="47"/>
      <c r="G242" s="47"/>
      <c r="H242" s="47"/>
      <c r="I242" s="47"/>
    </row>
    <row r="243" spans="1:9">
      <c r="A243" s="47"/>
      <c r="B243" s="47"/>
      <c r="C243" s="47"/>
      <c r="D243" s="47"/>
      <c r="E243" s="47"/>
      <c r="F243" s="47"/>
      <c r="G243" s="47"/>
      <c r="H243" s="47"/>
      <c r="I243" s="47"/>
    </row>
    <row r="244" spans="1:9">
      <c r="A244" s="47"/>
      <c r="B244" s="47"/>
      <c r="C244" s="47"/>
      <c r="D244" s="47"/>
      <c r="E244" s="47"/>
      <c r="F244" s="47"/>
      <c r="G244" s="47"/>
      <c r="H244" s="47"/>
      <c r="I244" s="47"/>
    </row>
    <row r="245" spans="1:9">
      <c r="A245" s="47"/>
      <c r="B245" s="47"/>
      <c r="C245" s="47"/>
      <c r="D245" s="47"/>
      <c r="E245" s="47"/>
      <c r="F245" s="47"/>
      <c r="G245" s="47"/>
      <c r="H245" s="47"/>
      <c r="I245" s="47"/>
    </row>
    <row r="246" spans="1:9">
      <c r="A246" s="47"/>
      <c r="B246" s="47"/>
      <c r="C246" s="47"/>
      <c r="D246" s="47"/>
      <c r="E246" s="47"/>
      <c r="F246" s="47"/>
      <c r="G246" s="47"/>
      <c r="H246" s="47"/>
      <c r="I246" s="47"/>
    </row>
    <row r="247" spans="1:9">
      <c r="A247" s="47"/>
      <c r="B247" s="47"/>
      <c r="C247" s="47"/>
      <c r="D247" s="47"/>
      <c r="E247" s="47"/>
      <c r="F247" s="47"/>
      <c r="G247" s="47"/>
      <c r="H247" s="47"/>
      <c r="I247" s="47"/>
    </row>
    <row r="248" spans="1:9">
      <c r="A248" s="47"/>
      <c r="B248" s="47"/>
      <c r="C248" s="47"/>
      <c r="D248" s="47"/>
      <c r="E248" s="47"/>
      <c r="F248" s="47"/>
      <c r="G248" s="47"/>
      <c r="H248" s="47"/>
      <c r="I248" s="47"/>
    </row>
    <row r="249" spans="1:9">
      <c r="A249" s="47"/>
      <c r="B249" s="47"/>
      <c r="C249" s="47"/>
      <c r="D249" s="47"/>
      <c r="E249" s="47"/>
      <c r="F249" s="47"/>
      <c r="G249" s="47"/>
      <c r="H249" s="47"/>
      <c r="I249" s="47"/>
    </row>
    <row r="250" spans="1:9">
      <c r="A250" s="47"/>
      <c r="B250" s="47"/>
      <c r="C250" s="47"/>
      <c r="D250" s="47"/>
      <c r="E250" s="47"/>
      <c r="F250" s="47"/>
      <c r="G250" s="47"/>
      <c r="H250" s="47"/>
      <c r="I250" s="47"/>
    </row>
    <row r="251" spans="1:9">
      <c r="A251" s="47"/>
      <c r="B251" s="47"/>
      <c r="C251" s="47"/>
      <c r="D251" s="47"/>
      <c r="E251" s="47"/>
      <c r="F251" s="47"/>
      <c r="G251" s="47"/>
      <c r="H251" s="47"/>
      <c r="I251" s="47"/>
    </row>
    <row r="252" spans="1:9">
      <c r="A252" s="47"/>
      <c r="B252" s="47"/>
      <c r="C252" s="47"/>
      <c r="D252" s="47"/>
      <c r="E252" s="47"/>
      <c r="F252" s="47"/>
      <c r="G252" s="47"/>
      <c r="H252" s="47"/>
      <c r="I252" s="47"/>
    </row>
    <row r="253" spans="1:9">
      <c r="A253" s="47"/>
      <c r="B253" s="47"/>
      <c r="C253" s="47"/>
      <c r="D253" s="47"/>
      <c r="E253" s="47"/>
      <c r="F253" s="47"/>
      <c r="G253" s="47"/>
      <c r="H253" s="47"/>
      <c r="I253" s="47"/>
    </row>
    <row r="254" spans="1:9">
      <c r="A254" s="47"/>
      <c r="B254" s="47"/>
      <c r="C254" s="47"/>
      <c r="D254" s="47"/>
      <c r="E254" s="47"/>
      <c r="F254" s="47"/>
      <c r="G254" s="47"/>
      <c r="H254" s="47"/>
      <c r="I254" s="47"/>
    </row>
    <row r="255" spans="1:9">
      <c r="A255" s="47"/>
      <c r="B255" s="47"/>
      <c r="C255" s="47"/>
      <c r="D255" s="47"/>
      <c r="E255" s="47"/>
      <c r="F255" s="47"/>
      <c r="G255" s="47"/>
      <c r="H255" s="47"/>
      <c r="I255" s="47"/>
    </row>
    <row r="256" spans="1:9">
      <c r="A256" s="47"/>
      <c r="B256" s="47"/>
      <c r="C256" s="47"/>
      <c r="D256" s="47"/>
      <c r="E256" s="47"/>
      <c r="F256" s="47"/>
      <c r="G256" s="47"/>
      <c r="H256" s="47"/>
      <c r="I256" s="47"/>
    </row>
    <row r="257" spans="1:9">
      <c r="A257" s="47"/>
      <c r="B257" s="47"/>
      <c r="C257" s="47"/>
      <c r="D257" s="47"/>
      <c r="E257" s="47"/>
      <c r="F257" s="47"/>
      <c r="G257" s="47"/>
      <c r="H257" s="47"/>
      <c r="I257" s="47"/>
    </row>
    <row r="258" spans="1:9">
      <c r="A258" s="47"/>
      <c r="B258" s="47"/>
      <c r="C258" s="47"/>
      <c r="D258" s="47"/>
      <c r="E258" s="47"/>
      <c r="F258" s="47"/>
      <c r="G258" s="47"/>
      <c r="H258" s="47"/>
      <c r="I258" s="47"/>
    </row>
    <row r="259" spans="1:9">
      <c r="A259" s="47"/>
      <c r="B259" s="47"/>
      <c r="C259" s="47"/>
      <c r="D259" s="47"/>
      <c r="E259" s="47"/>
      <c r="F259" s="47"/>
      <c r="G259" s="47"/>
      <c r="H259" s="47"/>
      <c r="I259" s="47"/>
    </row>
    <row r="260" spans="1:9">
      <c r="A260" s="47"/>
      <c r="B260" s="47"/>
      <c r="C260" s="47"/>
      <c r="D260" s="47"/>
      <c r="E260" s="47"/>
      <c r="F260" s="47"/>
      <c r="G260" s="47"/>
      <c r="H260" s="47"/>
      <c r="I260" s="47"/>
    </row>
    <row r="261" spans="1:9">
      <c r="A261" s="47"/>
      <c r="B261" s="47"/>
      <c r="C261" s="47"/>
      <c r="D261" s="47"/>
      <c r="E261" s="47"/>
      <c r="F261" s="47"/>
      <c r="G261" s="47"/>
      <c r="H261" s="47"/>
      <c r="I261" s="47"/>
    </row>
    <row r="262" spans="1:9">
      <c r="A262" s="47"/>
      <c r="B262" s="47"/>
      <c r="C262" s="47"/>
      <c r="D262" s="47"/>
      <c r="E262" s="47"/>
      <c r="F262" s="47"/>
      <c r="G262" s="47"/>
      <c r="H262" s="47"/>
      <c r="I262" s="47"/>
    </row>
    <row r="263" spans="1:9">
      <c r="A263" s="47"/>
      <c r="B263" s="47"/>
      <c r="C263" s="47"/>
      <c r="D263" s="47"/>
      <c r="E263" s="47"/>
      <c r="F263" s="47"/>
      <c r="G263" s="47"/>
      <c r="H263" s="47"/>
      <c r="I263" s="47"/>
    </row>
    <row r="264" spans="1:9">
      <c r="A264" s="47"/>
      <c r="B264" s="47"/>
      <c r="C264" s="47"/>
      <c r="D264" s="47"/>
      <c r="E264" s="47"/>
      <c r="F264" s="47"/>
      <c r="G264" s="47"/>
      <c r="H264" s="47"/>
      <c r="I264" s="47"/>
    </row>
    <row r="265" spans="1:9">
      <c r="A265" s="47"/>
      <c r="B265" s="47"/>
      <c r="C265" s="47"/>
      <c r="D265" s="47"/>
      <c r="E265" s="47"/>
      <c r="F265" s="47"/>
      <c r="G265" s="47"/>
      <c r="H265" s="47"/>
      <c r="I265" s="47"/>
    </row>
    <row r="266" spans="1:9">
      <c r="A266" s="47"/>
      <c r="B266" s="47"/>
      <c r="C266" s="47"/>
      <c r="D266" s="47"/>
      <c r="E266" s="47"/>
      <c r="F266" s="47"/>
      <c r="G266" s="47"/>
      <c r="H266" s="47"/>
      <c r="I266" s="47"/>
    </row>
    <row r="267" spans="1:9">
      <c r="A267" s="47"/>
      <c r="B267" s="47"/>
      <c r="C267" s="47"/>
      <c r="D267" s="47"/>
      <c r="E267" s="47"/>
      <c r="F267" s="47"/>
      <c r="G267" s="47"/>
      <c r="H267" s="47"/>
      <c r="I267" s="47"/>
    </row>
    <row r="268" spans="1:9">
      <c r="A268" s="47"/>
      <c r="B268" s="47"/>
      <c r="C268" s="47"/>
      <c r="D268" s="47"/>
      <c r="E268" s="47"/>
      <c r="F268" s="47"/>
      <c r="G268" s="47"/>
      <c r="H268" s="47"/>
      <c r="I268" s="47"/>
    </row>
    <row r="269" spans="1:9">
      <c r="A269" s="47"/>
      <c r="B269" s="47"/>
      <c r="C269" s="47"/>
      <c r="D269" s="47"/>
      <c r="E269" s="47"/>
      <c r="F269" s="47"/>
      <c r="G269" s="47"/>
      <c r="H269" s="47"/>
      <c r="I269" s="47"/>
    </row>
    <row r="270" spans="1:9">
      <c r="A270" s="47"/>
      <c r="B270" s="47"/>
      <c r="C270" s="47"/>
      <c r="D270" s="47"/>
      <c r="E270" s="47"/>
      <c r="F270" s="47"/>
      <c r="G270" s="47"/>
      <c r="H270" s="47"/>
      <c r="I270" s="47"/>
    </row>
    <row r="271" spans="1:9">
      <c r="A271" s="47"/>
      <c r="B271" s="47"/>
      <c r="C271" s="47"/>
      <c r="D271" s="47"/>
      <c r="E271" s="47"/>
      <c r="F271" s="47"/>
      <c r="G271" s="47"/>
      <c r="H271" s="47"/>
      <c r="I271" s="47"/>
    </row>
    <row r="272" spans="1:9">
      <c r="A272" s="47"/>
      <c r="B272" s="47"/>
      <c r="C272" s="47"/>
      <c r="D272" s="47"/>
      <c r="E272" s="47"/>
      <c r="F272" s="47"/>
      <c r="G272" s="47"/>
      <c r="H272" s="47"/>
      <c r="I272" s="47"/>
    </row>
    <row r="273" spans="1:9">
      <c r="A273" s="47"/>
      <c r="B273" s="47"/>
      <c r="C273" s="47"/>
      <c r="D273" s="47"/>
      <c r="E273" s="47"/>
      <c r="F273" s="47"/>
      <c r="G273" s="47"/>
      <c r="H273" s="47"/>
      <c r="I273" s="47"/>
    </row>
    <row r="274" spans="1:9">
      <c r="A274" s="47"/>
      <c r="B274" s="47"/>
      <c r="C274" s="47"/>
      <c r="D274" s="47"/>
      <c r="E274" s="47"/>
      <c r="F274" s="47"/>
      <c r="G274" s="47"/>
      <c r="H274" s="47"/>
      <c r="I274" s="47"/>
    </row>
    <row r="275" spans="1:9">
      <c r="A275" s="47"/>
      <c r="B275" s="47"/>
      <c r="C275" s="47"/>
      <c r="D275" s="47"/>
      <c r="E275" s="47"/>
      <c r="F275" s="47"/>
      <c r="G275" s="47"/>
      <c r="H275" s="47"/>
      <c r="I275" s="47"/>
    </row>
    <row r="276" spans="1:9">
      <c r="A276" s="47"/>
      <c r="B276" s="47"/>
      <c r="C276" s="47"/>
      <c r="D276" s="47"/>
      <c r="E276" s="47"/>
      <c r="F276" s="47"/>
      <c r="G276" s="47"/>
      <c r="H276" s="47"/>
      <c r="I276" s="47"/>
    </row>
    <row r="277" spans="1:9">
      <c r="A277" s="47"/>
      <c r="B277" s="47"/>
      <c r="C277" s="47"/>
      <c r="D277" s="47"/>
      <c r="E277" s="47"/>
      <c r="F277" s="47"/>
      <c r="G277" s="47"/>
      <c r="H277" s="47"/>
      <c r="I277" s="47"/>
    </row>
    <row r="278" spans="1:9">
      <c r="A278" s="47"/>
      <c r="B278" s="47"/>
      <c r="C278" s="47"/>
      <c r="D278" s="47"/>
      <c r="E278" s="47"/>
      <c r="F278" s="47"/>
      <c r="G278" s="47"/>
      <c r="H278" s="47"/>
      <c r="I278" s="47"/>
    </row>
    <row r="279" spans="1:9">
      <c r="A279" s="47"/>
      <c r="B279" s="47"/>
      <c r="C279" s="47"/>
      <c r="D279" s="47"/>
      <c r="E279" s="47"/>
      <c r="F279" s="47"/>
      <c r="G279" s="47"/>
      <c r="H279" s="47"/>
      <c r="I279" s="47"/>
    </row>
    <row r="280" spans="1:9">
      <c r="A280" s="47"/>
      <c r="B280" s="47"/>
      <c r="C280" s="47"/>
      <c r="D280" s="47"/>
      <c r="E280" s="47"/>
      <c r="F280" s="47"/>
      <c r="G280" s="47"/>
      <c r="H280" s="47"/>
      <c r="I280" s="47"/>
    </row>
    <row r="281" spans="1:9">
      <c r="A281" s="47"/>
      <c r="B281" s="47"/>
      <c r="C281" s="47"/>
      <c r="D281" s="47"/>
      <c r="E281" s="47"/>
      <c r="F281" s="47"/>
      <c r="G281" s="47"/>
      <c r="H281" s="47"/>
      <c r="I281" s="47"/>
    </row>
    <row r="282" spans="1:9">
      <c r="A282" s="47"/>
      <c r="B282" s="47"/>
      <c r="C282" s="47"/>
      <c r="D282" s="47"/>
      <c r="E282" s="47"/>
      <c r="F282" s="47"/>
      <c r="G282" s="47"/>
      <c r="H282" s="47"/>
      <c r="I282" s="47"/>
    </row>
    <row r="283" spans="1:9">
      <c r="A283" s="47"/>
      <c r="B283" s="47"/>
      <c r="C283" s="47"/>
      <c r="D283" s="47"/>
      <c r="E283" s="47"/>
      <c r="F283" s="47"/>
      <c r="G283" s="47"/>
      <c r="H283" s="47"/>
      <c r="I283" s="47"/>
    </row>
    <row r="284" spans="1:9">
      <c r="A284" s="47"/>
      <c r="B284" s="47"/>
      <c r="C284" s="47"/>
      <c r="D284" s="47"/>
      <c r="E284" s="47"/>
      <c r="F284" s="47"/>
      <c r="G284" s="47"/>
      <c r="H284" s="47"/>
      <c r="I284" s="47"/>
    </row>
    <row r="285" spans="1:9">
      <c r="A285" s="47"/>
      <c r="B285" s="47"/>
      <c r="C285" s="47"/>
      <c r="D285" s="47"/>
      <c r="E285" s="47"/>
      <c r="F285" s="47"/>
      <c r="G285" s="47"/>
      <c r="H285" s="47"/>
      <c r="I285" s="47"/>
    </row>
    <row r="286" spans="1:9">
      <c r="A286" s="47"/>
      <c r="B286" s="47"/>
      <c r="C286" s="47"/>
      <c r="D286" s="47"/>
      <c r="E286" s="47"/>
      <c r="F286" s="47"/>
      <c r="G286" s="47"/>
      <c r="H286" s="47"/>
      <c r="I286" s="47"/>
    </row>
    <row r="287" spans="1:9">
      <c r="A287" s="47"/>
      <c r="B287" s="47"/>
      <c r="C287" s="47"/>
      <c r="D287" s="47"/>
      <c r="E287" s="47"/>
      <c r="F287" s="47"/>
      <c r="G287" s="47"/>
      <c r="H287" s="47"/>
      <c r="I287" s="47"/>
    </row>
    <row r="288" spans="1:9">
      <c r="A288" s="47"/>
      <c r="B288" s="47"/>
      <c r="C288" s="47"/>
      <c r="D288" s="47"/>
      <c r="E288" s="47"/>
      <c r="F288" s="47"/>
      <c r="G288" s="47"/>
      <c r="H288" s="47"/>
      <c r="I288" s="47"/>
    </row>
    <row r="289" spans="1:9">
      <c r="A289" s="47"/>
      <c r="B289" s="47"/>
      <c r="C289" s="47"/>
      <c r="D289" s="47"/>
      <c r="E289" s="47"/>
      <c r="F289" s="47"/>
      <c r="G289" s="47"/>
      <c r="H289" s="47"/>
      <c r="I289" s="47"/>
    </row>
    <row r="290" spans="1:9">
      <c r="A290" s="47"/>
      <c r="B290" s="47"/>
      <c r="C290" s="47"/>
      <c r="D290" s="47"/>
      <c r="E290" s="47"/>
      <c r="F290" s="47"/>
      <c r="G290" s="47"/>
      <c r="H290" s="47"/>
      <c r="I290" s="47"/>
    </row>
    <row r="291" spans="1:9">
      <c r="A291" s="47"/>
      <c r="B291" s="47"/>
      <c r="C291" s="47"/>
      <c r="D291" s="47"/>
      <c r="E291" s="47"/>
      <c r="F291" s="47"/>
      <c r="G291" s="47"/>
      <c r="H291" s="47"/>
      <c r="I291" s="47"/>
    </row>
    <row r="292" spans="1:9">
      <c r="A292" s="47"/>
      <c r="B292" s="47"/>
      <c r="C292" s="47"/>
      <c r="D292" s="47"/>
      <c r="E292" s="47"/>
      <c r="F292" s="47"/>
      <c r="G292" s="47"/>
      <c r="H292" s="47"/>
      <c r="I292" s="47"/>
    </row>
    <row r="293" spans="1:9">
      <c r="A293" s="47"/>
      <c r="B293" s="47"/>
      <c r="C293" s="47"/>
      <c r="D293" s="47"/>
      <c r="E293" s="47"/>
      <c r="F293" s="47"/>
      <c r="G293" s="47"/>
      <c r="H293" s="47"/>
      <c r="I293" s="47"/>
    </row>
    <row r="294" spans="1:9">
      <c r="A294" s="47"/>
      <c r="B294" s="47"/>
      <c r="C294" s="47"/>
      <c r="D294" s="47"/>
      <c r="E294" s="47"/>
      <c r="F294" s="47"/>
      <c r="G294" s="47"/>
      <c r="H294" s="47"/>
      <c r="I294" s="47"/>
    </row>
    <row r="295" spans="1:9">
      <c r="A295" s="47"/>
      <c r="B295" s="47"/>
      <c r="C295" s="47"/>
      <c r="D295" s="47"/>
      <c r="E295" s="47"/>
      <c r="F295" s="47"/>
      <c r="G295" s="47"/>
      <c r="H295" s="47"/>
      <c r="I295" s="47"/>
    </row>
    <row r="296" spans="1:9">
      <c r="A296" s="47"/>
      <c r="B296" s="47"/>
      <c r="C296" s="47"/>
      <c r="D296" s="47"/>
      <c r="E296" s="47"/>
      <c r="F296" s="47"/>
      <c r="G296" s="47"/>
      <c r="H296" s="47"/>
      <c r="I296" s="47"/>
    </row>
    <row r="297" spans="1:9">
      <c r="A297" s="47"/>
      <c r="B297" s="47"/>
      <c r="C297" s="47"/>
      <c r="D297" s="47"/>
      <c r="E297" s="47"/>
      <c r="F297" s="47"/>
      <c r="G297" s="47"/>
      <c r="H297" s="47"/>
      <c r="I297" s="47"/>
    </row>
    <row r="298" spans="1:9">
      <c r="A298" s="47"/>
      <c r="B298" s="47"/>
      <c r="C298" s="47"/>
      <c r="D298" s="47"/>
      <c r="E298" s="47"/>
      <c r="F298" s="47"/>
      <c r="G298" s="47"/>
      <c r="H298" s="47"/>
      <c r="I298" s="47"/>
    </row>
    <row r="299" spans="1:9">
      <c r="A299" s="47"/>
      <c r="B299" s="47"/>
      <c r="C299" s="47"/>
      <c r="D299" s="47"/>
      <c r="E299" s="47"/>
      <c r="F299" s="47"/>
      <c r="G299" s="47"/>
      <c r="H299" s="47"/>
      <c r="I299" s="47"/>
    </row>
    <row r="300" spans="1:9">
      <c r="A300" s="47"/>
      <c r="B300" s="47"/>
      <c r="C300" s="47"/>
      <c r="D300" s="47"/>
      <c r="E300" s="47"/>
      <c r="F300" s="47"/>
      <c r="G300" s="47"/>
      <c r="H300" s="47"/>
      <c r="I300" s="47"/>
    </row>
    <row r="301" spans="1:9">
      <c r="A301" s="47"/>
      <c r="B301" s="47"/>
      <c r="C301" s="47"/>
      <c r="D301" s="47"/>
      <c r="E301" s="47"/>
      <c r="F301" s="47"/>
      <c r="G301" s="47"/>
      <c r="H301" s="47"/>
      <c r="I301" s="47"/>
    </row>
    <row r="302" spans="1:9">
      <c r="A302" s="47"/>
      <c r="B302" s="47"/>
      <c r="C302" s="47"/>
      <c r="D302" s="47"/>
      <c r="E302" s="47"/>
      <c r="F302" s="47"/>
      <c r="G302" s="47"/>
      <c r="H302" s="47"/>
      <c r="I302" s="47"/>
    </row>
    <row r="303" spans="1:9">
      <c r="A303" s="47"/>
      <c r="B303" s="47"/>
      <c r="C303" s="47"/>
      <c r="D303" s="47"/>
      <c r="E303" s="47"/>
      <c r="F303" s="47"/>
      <c r="G303" s="47"/>
      <c r="H303" s="47"/>
      <c r="I303" s="47"/>
    </row>
    <row r="304" spans="1:9">
      <c r="A304" s="47"/>
      <c r="B304" s="47"/>
      <c r="C304" s="47"/>
      <c r="D304" s="47"/>
      <c r="E304" s="47"/>
      <c r="F304" s="47"/>
      <c r="G304" s="47"/>
      <c r="H304" s="47"/>
      <c r="I304" s="47"/>
    </row>
    <row r="305" spans="1:9">
      <c r="A305" s="47"/>
      <c r="B305" s="47"/>
      <c r="C305" s="47"/>
      <c r="D305" s="47"/>
      <c r="E305" s="47"/>
      <c r="F305" s="47"/>
      <c r="G305" s="47"/>
      <c r="H305" s="47"/>
      <c r="I305" s="47"/>
    </row>
    <row r="306" spans="1:9">
      <c r="A306" s="47"/>
      <c r="B306" s="47"/>
      <c r="C306" s="47"/>
      <c r="D306" s="47"/>
      <c r="E306" s="47"/>
      <c r="F306" s="47"/>
      <c r="G306" s="47"/>
      <c r="H306" s="47"/>
      <c r="I306" s="47"/>
    </row>
    <row r="307" spans="1:9">
      <c r="A307" s="47"/>
      <c r="B307" s="47"/>
      <c r="C307" s="47"/>
      <c r="D307" s="47"/>
      <c r="E307" s="47"/>
      <c r="F307" s="47"/>
      <c r="G307" s="47"/>
      <c r="H307" s="47"/>
      <c r="I307" s="47"/>
    </row>
    <row r="308" spans="1:9">
      <c r="A308" s="47"/>
      <c r="B308" s="47"/>
      <c r="C308" s="47"/>
      <c r="D308" s="47"/>
      <c r="E308" s="47"/>
      <c r="F308" s="47"/>
      <c r="G308" s="47"/>
      <c r="H308" s="47"/>
      <c r="I308" s="47"/>
    </row>
    <row r="309" spans="1:9">
      <c r="A309" s="47"/>
      <c r="B309" s="47"/>
      <c r="C309" s="47"/>
      <c r="D309" s="47"/>
      <c r="E309" s="47"/>
      <c r="F309" s="47"/>
      <c r="G309" s="47"/>
      <c r="H309" s="47"/>
      <c r="I309" s="47"/>
    </row>
    <row r="310" spans="1:9">
      <c r="A310" s="47"/>
      <c r="B310" s="47"/>
      <c r="C310" s="47"/>
      <c r="D310" s="47"/>
      <c r="E310" s="47"/>
      <c r="F310" s="47"/>
      <c r="G310" s="47"/>
      <c r="H310" s="47"/>
      <c r="I310" s="47"/>
    </row>
    <row r="311" spans="1:9">
      <c r="A311" s="47"/>
      <c r="B311" s="47"/>
      <c r="C311" s="47"/>
      <c r="D311" s="47"/>
      <c r="E311" s="47"/>
      <c r="F311" s="47"/>
      <c r="G311" s="47"/>
      <c r="H311" s="47"/>
      <c r="I311" s="47"/>
    </row>
    <row r="312" spans="1:9">
      <c r="A312" s="47"/>
      <c r="B312" s="47"/>
      <c r="C312" s="47"/>
      <c r="D312" s="47"/>
      <c r="E312" s="47"/>
      <c r="F312" s="47"/>
      <c r="G312" s="47"/>
      <c r="H312" s="47"/>
      <c r="I312" s="47"/>
    </row>
    <row r="313" spans="1:9">
      <c r="A313" s="47"/>
      <c r="B313" s="47"/>
      <c r="C313" s="47"/>
      <c r="D313" s="47"/>
      <c r="E313" s="47"/>
      <c r="F313" s="47"/>
      <c r="G313" s="47"/>
      <c r="H313" s="47"/>
      <c r="I313" s="47"/>
    </row>
    <row r="314" spans="1:9">
      <c r="A314" s="47"/>
      <c r="B314" s="47"/>
      <c r="C314" s="47"/>
      <c r="D314" s="47"/>
      <c r="E314" s="47"/>
      <c r="F314" s="47"/>
      <c r="G314" s="47"/>
      <c r="H314" s="47"/>
      <c r="I314" s="47"/>
    </row>
    <row r="315" spans="1:9">
      <c r="A315" s="47"/>
      <c r="B315" s="47"/>
      <c r="C315" s="47"/>
      <c r="D315" s="47"/>
      <c r="E315" s="47"/>
      <c r="F315" s="47"/>
      <c r="G315" s="47"/>
      <c r="H315" s="47"/>
      <c r="I315" s="47"/>
    </row>
    <row r="316" spans="1:9">
      <c r="A316" s="47"/>
      <c r="B316" s="47"/>
      <c r="C316" s="47"/>
      <c r="D316" s="47"/>
      <c r="E316" s="47"/>
      <c r="F316" s="47"/>
      <c r="G316" s="47"/>
      <c r="H316" s="47"/>
      <c r="I316" s="47"/>
    </row>
    <row r="317" spans="1:9">
      <c r="A317" s="47"/>
      <c r="B317" s="47"/>
      <c r="C317" s="47"/>
      <c r="D317" s="47"/>
      <c r="E317" s="47"/>
      <c r="F317" s="47"/>
      <c r="G317" s="47"/>
      <c r="H317" s="47"/>
      <c r="I317" s="47"/>
    </row>
    <row r="318" spans="1:9">
      <c r="A318" s="47"/>
      <c r="B318" s="47"/>
      <c r="C318" s="47"/>
      <c r="D318" s="47"/>
      <c r="E318" s="47"/>
      <c r="F318" s="47"/>
      <c r="G318" s="47"/>
      <c r="H318" s="47"/>
      <c r="I318" s="47"/>
    </row>
    <row r="319" spans="1:9">
      <c r="A319" s="47"/>
      <c r="B319" s="47"/>
      <c r="C319" s="47"/>
      <c r="D319" s="47"/>
      <c r="E319" s="47"/>
      <c r="F319" s="47"/>
      <c r="G319" s="47"/>
      <c r="H319" s="47"/>
      <c r="I319" s="47"/>
    </row>
    <row r="320" spans="1:9">
      <c r="A320" s="47"/>
      <c r="B320" s="47"/>
      <c r="C320" s="47"/>
      <c r="D320" s="47"/>
      <c r="E320" s="47"/>
      <c r="F320" s="47"/>
      <c r="G320" s="47"/>
      <c r="H320" s="47"/>
      <c r="I320" s="47"/>
    </row>
    <row r="321" spans="1:9">
      <c r="A321" s="47"/>
      <c r="B321" s="47"/>
      <c r="C321" s="47"/>
      <c r="D321" s="47"/>
      <c r="E321" s="47"/>
      <c r="F321" s="47"/>
      <c r="G321" s="47"/>
      <c r="H321" s="47"/>
      <c r="I321" s="47"/>
    </row>
    <row r="322" spans="1:9">
      <c r="A322" s="47"/>
      <c r="B322" s="47"/>
      <c r="C322" s="47"/>
      <c r="D322" s="47"/>
      <c r="E322" s="47"/>
      <c r="F322" s="47"/>
      <c r="G322" s="47"/>
      <c r="H322" s="47"/>
      <c r="I322" s="47"/>
    </row>
    <row r="323" spans="1:9">
      <c r="A323" s="47"/>
      <c r="B323" s="47"/>
      <c r="C323" s="47"/>
      <c r="D323" s="47"/>
      <c r="E323" s="47"/>
      <c r="F323" s="47"/>
      <c r="G323" s="47"/>
      <c r="H323" s="47"/>
      <c r="I323" s="47"/>
    </row>
    <row r="324" spans="1:9">
      <c r="A324" s="47"/>
      <c r="B324" s="47"/>
      <c r="C324" s="47"/>
      <c r="D324" s="47"/>
      <c r="E324" s="47"/>
      <c r="F324" s="47"/>
      <c r="G324" s="47"/>
      <c r="H324" s="47"/>
      <c r="I324" s="47"/>
    </row>
    <row r="325" spans="1:9">
      <c r="A325" s="47"/>
      <c r="B325" s="47"/>
      <c r="C325" s="47"/>
      <c r="D325" s="47"/>
      <c r="E325" s="47"/>
      <c r="F325" s="47"/>
      <c r="G325" s="47"/>
      <c r="H325" s="47"/>
      <c r="I325" s="47"/>
    </row>
    <row r="326" spans="1:9">
      <c r="A326" s="47"/>
      <c r="B326" s="47"/>
      <c r="C326" s="47"/>
      <c r="D326" s="47"/>
      <c r="E326" s="47"/>
      <c r="F326" s="47"/>
      <c r="G326" s="47"/>
      <c r="H326" s="47"/>
      <c r="I326" s="47"/>
    </row>
    <row r="327" spans="1:9">
      <c r="A327" s="47"/>
      <c r="B327" s="47"/>
      <c r="C327" s="47"/>
      <c r="D327" s="47"/>
      <c r="E327" s="47"/>
      <c r="F327" s="47"/>
      <c r="G327" s="47"/>
      <c r="H327" s="47"/>
      <c r="I327" s="47"/>
    </row>
    <row r="328" spans="1:9">
      <c r="A328" s="47"/>
      <c r="B328" s="47"/>
      <c r="C328" s="47"/>
      <c r="D328" s="47"/>
      <c r="E328" s="47"/>
      <c r="F328" s="47"/>
      <c r="G328" s="47"/>
      <c r="H328" s="47"/>
      <c r="I328" s="47"/>
    </row>
    <row r="329" spans="1:9">
      <c r="A329" s="47"/>
      <c r="B329" s="47"/>
      <c r="C329" s="47"/>
      <c r="D329" s="47"/>
      <c r="E329" s="47"/>
      <c r="F329" s="47"/>
      <c r="G329" s="47"/>
      <c r="H329" s="47"/>
      <c r="I329" s="47"/>
    </row>
    <row r="330" spans="1:9">
      <c r="A330" s="47"/>
      <c r="B330" s="47"/>
      <c r="C330" s="47"/>
      <c r="D330" s="47"/>
      <c r="E330" s="47"/>
      <c r="F330" s="47"/>
      <c r="G330" s="47"/>
      <c r="H330" s="47"/>
      <c r="I330" s="47"/>
    </row>
    <row r="331" spans="1:9">
      <c r="A331" s="47"/>
      <c r="B331" s="47"/>
      <c r="C331" s="47"/>
      <c r="D331" s="47"/>
      <c r="E331" s="47"/>
      <c r="F331" s="47"/>
      <c r="G331" s="47"/>
      <c r="H331" s="47"/>
      <c r="I331" s="47"/>
    </row>
    <row r="332" spans="1:9">
      <c r="A332" s="47"/>
      <c r="B332" s="47"/>
      <c r="C332" s="47"/>
      <c r="D332" s="47"/>
      <c r="E332" s="47"/>
      <c r="F332" s="47"/>
      <c r="G332" s="47"/>
      <c r="H332" s="47"/>
      <c r="I332" s="47"/>
    </row>
    <row r="333" spans="1:9">
      <c r="A333" s="47"/>
      <c r="B333" s="47"/>
      <c r="C333" s="47"/>
      <c r="D333" s="47"/>
      <c r="E333" s="47"/>
      <c r="F333" s="47"/>
      <c r="G333" s="47"/>
      <c r="H333" s="47"/>
      <c r="I333" s="47"/>
    </row>
    <row r="334" spans="1:9">
      <c r="A334" s="47"/>
      <c r="B334" s="47"/>
      <c r="C334" s="47"/>
      <c r="D334" s="47"/>
      <c r="E334" s="47"/>
      <c r="F334" s="47"/>
      <c r="G334" s="47"/>
      <c r="H334" s="47"/>
      <c r="I334" s="47"/>
    </row>
    <row r="335" spans="1:9">
      <c r="A335" s="47"/>
      <c r="B335" s="47"/>
      <c r="C335" s="47"/>
      <c r="D335" s="47"/>
      <c r="E335" s="47"/>
      <c r="F335" s="47"/>
      <c r="G335" s="47"/>
      <c r="H335" s="47"/>
      <c r="I335" s="47"/>
    </row>
    <row r="336" spans="1:9">
      <c r="A336" s="47"/>
      <c r="B336" s="47"/>
      <c r="C336" s="47"/>
      <c r="D336" s="47"/>
      <c r="E336" s="47"/>
      <c r="F336" s="47"/>
      <c r="G336" s="47"/>
      <c r="H336" s="47"/>
      <c r="I336" s="47"/>
    </row>
    <row r="337" spans="1:9">
      <c r="A337" s="47"/>
      <c r="B337" s="47"/>
      <c r="C337" s="47"/>
      <c r="D337" s="47"/>
      <c r="E337" s="47"/>
      <c r="F337" s="47"/>
      <c r="G337" s="47"/>
      <c r="H337" s="47"/>
      <c r="I337" s="47"/>
    </row>
    <row r="338" spans="1:9">
      <c r="A338" s="47"/>
      <c r="B338" s="47"/>
      <c r="C338" s="47"/>
      <c r="D338" s="47"/>
      <c r="E338" s="47"/>
      <c r="F338" s="47"/>
      <c r="G338" s="47"/>
      <c r="H338" s="47"/>
      <c r="I338" s="47"/>
    </row>
    <row r="339" spans="1:9">
      <c r="A339" s="47"/>
      <c r="B339" s="47"/>
      <c r="C339" s="47"/>
      <c r="D339" s="47"/>
      <c r="E339" s="47"/>
      <c r="F339" s="47"/>
      <c r="G339" s="47"/>
      <c r="H339" s="47"/>
      <c r="I339" s="47"/>
    </row>
    <row r="340" spans="1:9">
      <c r="A340" s="47"/>
      <c r="B340" s="47"/>
      <c r="C340" s="47"/>
      <c r="D340" s="47"/>
      <c r="E340" s="47"/>
      <c r="F340" s="47"/>
      <c r="G340" s="47"/>
      <c r="H340" s="47"/>
      <c r="I340" s="47"/>
    </row>
    <row r="341" spans="1:9">
      <c r="A341" s="47"/>
      <c r="B341" s="47"/>
      <c r="C341" s="47"/>
      <c r="D341" s="47"/>
      <c r="E341" s="47"/>
      <c r="F341" s="47"/>
      <c r="G341" s="47"/>
      <c r="H341" s="47"/>
      <c r="I341" s="47"/>
    </row>
    <row r="342" spans="1:9">
      <c r="A342" s="47"/>
      <c r="B342" s="47"/>
      <c r="C342" s="47"/>
      <c r="D342" s="47"/>
      <c r="E342" s="47"/>
      <c r="F342" s="47"/>
      <c r="G342" s="47"/>
      <c r="H342" s="47"/>
      <c r="I342" s="47"/>
    </row>
    <row r="343" spans="1:9">
      <c r="A343" s="47"/>
      <c r="B343" s="47"/>
      <c r="C343" s="47"/>
      <c r="D343" s="47"/>
      <c r="E343" s="47"/>
      <c r="F343" s="47"/>
      <c r="G343" s="47"/>
      <c r="H343" s="47"/>
      <c r="I343" s="47"/>
    </row>
    <row r="344" spans="1:9">
      <c r="A344" s="47"/>
      <c r="B344" s="47"/>
      <c r="C344" s="47"/>
      <c r="D344" s="47"/>
      <c r="E344" s="47"/>
      <c r="F344" s="47"/>
      <c r="G344" s="47"/>
      <c r="H344" s="47"/>
      <c r="I344" s="47"/>
    </row>
    <row r="345" spans="1:9">
      <c r="A345" s="47"/>
      <c r="B345" s="47"/>
      <c r="C345" s="47"/>
      <c r="D345" s="47"/>
      <c r="E345" s="47"/>
      <c r="F345" s="47"/>
      <c r="G345" s="47"/>
      <c r="H345" s="47"/>
      <c r="I345" s="47"/>
    </row>
    <row r="346" spans="1:9">
      <c r="A346" s="47"/>
      <c r="B346" s="47"/>
      <c r="C346" s="47"/>
      <c r="D346" s="47"/>
      <c r="E346" s="47"/>
      <c r="F346" s="47"/>
      <c r="G346" s="47"/>
      <c r="H346" s="47"/>
      <c r="I346" s="47"/>
    </row>
    <row r="347" spans="1:9">
      <c r="A347" s="47"/>
      <c r="B347" s="47"/>
      <c r="C347" s="47"/>
      <c r="D347" s="47"/>
      <c r="E347" s="47"/>
      <c r="F347" s="47"/>
      <c r="G347" s="47"/>
      <c r="H347" s="47"/>
      <c r="I347" s="47"/>
    </row>
    <row r="348" spans="1:9">
      <c r="A348" s="47"/>
      <c r="B348" s="47"/>
      <c r="C348" s="47"/>
      <c r="D348" s="47"/>
      <c r="E348" s="47"/>
      <c r="F348" s="47"/>
      <c r="G348" s="47"/>
      <c r="H348" s="47"/>
      <c r="I348" s="47"/>
    </row>
    <row r="349" spans="1:9">
      <c r="A349" s="47"/>
      <c r="B349" s="47"/>
      <c r="C349" s="47"/>
      <c r="D349" s="47"/>
      <c r="E349" s="47"/>
      <c r="F349" s="47"/>
      <c r="G349" s="47"/>
      <c r="H349" s="47"/>
      <c r="I349" s="47"/>
    </row>
    <row r="350" spans="1:9">
      <c r="A350" s="47"/>
      <c r="B350" s="47"/>
      <c r="C350" s="47"/>
      <c r="D350" s="47"/>
      <c r="E350" s="47"/>
      <c r="F350" s="47"/>
      <c r="G350" s="47"/>
      <c r="H350" s="47"/>
      <c r="I350" s="47"/>
    </row>
    <row r="351" spans="1:9">
      <c r="A351" s="47"/>
      <c r="B351" s="47"/>
      <c r="C351" s="47"/>
      <c r="D351" s="47"/>
      <c r="E351" s="47"/>
      <c r="F351" s="47"/>
      <c r="G351" s="47"/>
      <c r="H351" s="47"/>
      <c r="I351" s="47"/>
    </row>
    <row r="352" spans="1:9">
      <c r="A352" s="47"/>
      <c r="B352" s="47"/>
      <c r="C352" s="47"/>
      <c r="D352" s="47"/>
      <c r="E352" s="47"/>
      <c r="F352" s="47"/>
      <c r="G352" s="47"/>
      <c r="H352" s="47"/>
      <c r="I352" s="47"/>
    </row>
    <row r="353" spans="1:9">
      <c r="A353" s="47"/>
      <c r="B353" s="47"/>
      <c r="C353" s="47"/>
      <c r="D353" s="47"/>
      <c r="E353" s="47"/>
      <c r="F353" s="47"/>
      <c r="G353" s="47"/>
      <c r="H353" s="47"/>
      <c r="I353" s="47"/>
    </row>
    <row r="354" spans="1:9">
      <c r="A354" s="47"/>
      <c r="B354" s="47"/>
      <c r="C354" s="47"/>
      <c r="D354" s="47"/>
      <c r="E354" s="47"/>
      <c r="F354" s="47"/>
      <c r="G354" s="47"/>
      <c r="H354" s="47"/>
      <c r="I354" s="47"/>
    </row>
    <row r="355" spans="1:9">
      <c r="A355" s="47"/>
      <c r="B355" s="47"/>
      <c r="C355" s="47"/>
      <c r="D355" s="47"/>
      <c r="E355" s="47"/>
      <c r="F355" s="47"/>
      <c r="G355" s="47"/>
      <c r="H355" s="47"/>
      <c r="I355" s="47"/>
    </row>
    <row r="356" spans="1:9">
      <c r="A356" s="47"/>
      <c r="B356" s="47"/>
      <c r="C356" s="47"/>
      <c r="D356" s="47"/>
      <c r="E356" s="47"/>
      <c r="F356" s="47"/>
      <c r="G356" s="47"/>
      <c r="H356" s="47"/>
      <c r="I356" s="47"/>
    </row>
    <row r="357" spans="1:9">
      <c r="A357" s="47"/>
      <c r="B357" s="47"/>
      <c r="C357" s="47"/>
      <c r="D357" s="47"/>
      <c r="E357" s="47"/>
      <c r="F357" s="47"/>
      <c r="G357" s="47"/>
      <c r="H357" s="47"/>
      <c r="I357" s="47"/>
    </row>
    <row r="358" spans="1:9">
      <c r="A358" s="47"/>
      <c r="B358" s="47"/>
      <c r="C358" s="47"/>
      <c r="D358" s="47"/>
      <c r="E358" s="47"/>
      <c r="F358" s="47"/>
      <c r="G358" s="47"/>
      <c r="H358" s="47"/>
      <c r="I358" s="47"/>
    </row>
    <row r="359" spans="1:9">
      <c r="A359" s="47"/>
      <c r="B359" s="47"/>
      <c r="C359" s="47"/>
      <c r="D359" s="47"/>
      <c r="E359" s="47"/>
      <c r="F359" s="47"/>
      <c r="G359" s="47"/>
      <c r="H359" s="47"/>
      <c r="I359" s="47"/>
    </row>
    <row r="360" spans="1:9">
      <c r="A360" s="47"/>
      <c r="B360" s="47"/>
      <c r="C360" s="47"/>
      <c r="D360" s="47"/>
      <c r="E360" s="47"/>
      <c r="F360" s="47"/>
      <c r="G360" s="47"/>
      <c r="H360" s="47"/>
      <c r="I360" s="47"/>
    </row>
    <row r="361" spans="1:9">
      <c r="A361" s="47"/>
      <c r="B361" s="47"/>
      <c r="C361" s="47"/>
      <c r="D361" s="47"/>
      <c r="E361" s="47"/>
      <c r="F361" s="47"/>
      <c r="G361" s="47"/>
      <c r="H361" s="47"/>
      <c r="I361" s="47"/>
    </row>
    <row r="362" spans="1:9">
      <c r="A362" s="47"/>
      <c r="B362" s="47"/>
      <c r="C362" s="47"/>
      <c r="D362" s="47"/>
      <c r="E362" s="47"/>
      <c r="F362" s="47"/>
      <c r="G362" s="47"/>
      <c r="H362" s="47"/>
      <c r="I362" s="47"/>
    </row>
    <row r="363" spans="1:9">
      <c r="A363" s="47"/>
      <c r="B363" s="47"/>
      <c r="C363" s="47"/>
      <c r="D363" s="47"/>
      <c r="E363" s="47"/>
      <c r="F363" s="47"/>
      <c r="G363" s="47"/>
      <c r="H363" s="47"/>
      <c r="I363" s="47"/>
    </row>
    <row r="364" spans="1:9">
      <c r="A364" s="47"/>
      <c r="B364" s="47"/>
      <c r="C364" s="47"/>
      <c r="D364" s="47"/>
      <c r="E364" s="47"/>
      <c r="F364" s="47"/>
      <c r="G364" s="47"/>
      <c r="H364" s="47"/>
      <c r="I364" s="47"/>
    </row>
    <row r="365" spans="1:9">
      <c r="A365" s="47"/>
      <c r="B365" s="47"/>
      <c r="C365" s="47"/>
      <c r="D365" s="47"/>
      <c r="E365" s="47"/>
      <c r="F365" s="47"/>
      <c r="G365" s="47"/>
      <c r="H365" s="47"/>
      <c r="I365" s="47"/>
    </row>
    <row r="366" spans="1:9">
      <c r="A366" s="47"/>
      <c r="B366" s="47"/>
      <c r="C366" s="47"/>
      <c r="D366" s="47"/>
      <c r="E366" s="47"/>
      <c r="F366" s="47"/>
      <c r="G366" s="47"/>
      <c r="H366" s="47"/>
      <c r="I366" s="47"/>
    </row>
    <row r="367" spans="1:9">
      <c r="A367" s="47"/>
      <c r="B367" s="47"/>
      <c r="C367" s="47"/>
      <c r="D367" s="47"/>
      <c r="E367" s="47"/>
      <c r="F367" s="47"/>
      <c r="G367" s="47"/>
      <c r="H367" s="47"/>
      <c r="I367" s="47"/>
    </row>
    <row r="368" spans="1:9">
      <c r="A368" s="47"/>
      <c r="B368" s="47"/>
      <c r="C368" s="47"/>
      <c r="D368" s="47"/>
      <c r="E368" s="47"/>
      <c r="F368" s="47"/>
      <c r="G368" s="47"/>
      <c r="H368" s="47"/>
      <c r="I368" s="47"/>
    </row>
    <row r="369" spans="1:9">
      <c r="A369" s="47"/>
      <c r="B369" s="47"/>
      <c r="C369" s="47"/>
      <c r="D369" s="47"/>
      <c r="E369" s="47"/>
      <c r="F369" s="47"/>
      <c r="G369" s="47"/>
      <c r="H369" s="47"/>
      <c r="I369" s="47"/>
    </row>
    <row r="370" spans="1:9">
      <c r="A370" s="47"/>
      <c r="B370" s="47"/>
      <c r="C370" s="47"/>
      <c r="D370" s="47"/>
      <c r="E370" s="47"/>
      <c r="F370" s="47"/>
      <c r="G370" s="47"/>
      <c r="H370" s="47"/>
      <c r="I370" s="47"/>
    </row>
    <row r="371" spans="1:9">
      <c r="A371" s="47"/>
      <c r="B371" s="47"/>
      <c r="C371" s="47"/>
      <c r="D371" s="47"/>
      <c r="E371" s="47"/>
      <c r="F371" s="47"/>
      <c r="G371" s="47"/>
      <c r="H371" s="47"/>
      <c r="I371" s="47"/>
    </row>
    <row r="372" spans="1:9">
      <c r="A372" s="47"/>
      <c r="B372" s="47"/>
      <c r="C372" s="47"/>
      <c r="D372" s="47"/>
      <c r="E372" s="47"/>
      <c r="F372" s="47"/>
      <c r="G372" s="47"/>
      <c r="H372" s="47"/>
      <c r="I372" s="47"/>
    </row>
    <row r="373" spans="1:9">
      <c r="A373" s="47"/>
      <c r="B373" s="47"/>
      <c r="C373" s="47"/>
      <c r="D373" s="47"/>
      <c r="E373" s="47"/>
      <c r="F373" s="47"/>
      <c r="G373" s="47"/>
      <c r="H373" s="47"/>
      <c r="I373" s="47"/>
    </row>
    <row r="374" spans="1:9">
      <c r="A374" s="47"/>
      <c r="B374" s="47"/>
      <c r="C374" s="47"/>
      <c r="D374" s="47"/>
      <c r="E374" s="47"/>
      <c r="F374" s="47"/>
      <c r="G374" s="47"/>
      <c r="H374" s="47"/>
      <c r="I374" s="47"/>
    </row>
    <row r="375" spans="1:9">
      <c r="A375" s="47"/>
      <c r="B375" s="47"/>
      <c r="C375" s="47"/>
      <c r="D375" s="47"/>
      <c r="E375" s="47"/>
      <c r="F375" s="47"/>
      <c r="G375" s="47"/>
      <c r="H375" s="47"/>
      <c r="I375" s="47"/>
    </row>
    <row r="376" spans="1:9">
      <c r="A376" s="47"/>
      <c r="B376" s="47"/>
      <c r="C376" s="47"/>
      <c r="D376" s="47"/>
      <c r="E376" s="47"/>
      <c r="F376" s="47"/>
      <c r="G376" s="47"/>
      <c r="H376" s="47"/>
      <c r="I376" s="47"/>
    </row>
    <row r="377" spans="1:9">
      <c r="A377" s="47"/>
      <c r="B377" s="47"/>
      <c r="C377" s="47"/>
      <c r="D377" s="47"/>
      <c r="E377" s="47"/>
      <c r="F377" s="47"/>
      <c r="G377" s="47"/>
      <c r="H377" s="47"/>
      <c r="I377" s="47"/>
    </row>
    <row r="378" spans="1:9">
      <c r="A378" s="47"/>
      <c r="B378" s="47"/>
      <c r="C378" s="47"/>
      <c r="D378" s="47"/>
      <c r="E378" s="47"/>
      <c r="F378" s="47"/>
      <c r="G378" s="47"/>
      <c r="H378" s="47"/>
      <c r="I378" s="47"/>
    </row>
    <row r="379" spans="1:9">
      <c r="A379" s="47"/>
      <c r="B379" s="47"/>
      <c r="C379" s="47"/>
      <c r="D379" s="47"/>
      <c r="E379" s="47"/>
      <c r="F379" s="47"/>
      <c r="G379" s="47"/>
      <c r="H379" s="47"/>
      <c r="I379" s="47"/>
    </row>
    <row r="380" spans="1:9">
      <c r="A380" s="47"/>
      <c r="B380" s="47"/>
      <c r="C380" s="47"/>
      <c r="D380" s="47"/>
      <c r="E380" s="47"/>
      <c r="F380" s="47"/>
      <c r="G380" s="47"/>
      <c r="H380" s="47"/>
      <c r="I380" s="47"/>
    </row>
    <row r="381" spans="1:9">
      <c r="A381" s="47"/>
      <c r="B381" s="47"/>
      <c r="C381" s="47"/>
      <c r="D381" s="47"/>
      <c r="E381" s="47"/>
      <c r="F381" s="47"/>
      <c r="G381" s="47"/>
      <c r="H381" s="47"/>
      <c r="I381" s="47"/>
    </row>
    <row r="382" spans="1:9">
      <c r="A382" s="47"/>
      <c r="B382" s="47"/>
      <c r="C382" s="47"/>
      <c r="D382" s="47"/>
      <c r="E382" s="47"/>
      <c r="F382" s="47"/>
      <c r="G382" s="47"/>
      <c r="H382" s="47"/>
      <c r="I382" s="47"/>
    </row>
    <row r="383" spans="1:9">
      <c r="A383" s="47"/>
      <c r="B383" s="47"/>
      <c r="C383" s="47"/>
      <c r="D383" s="47"/>
      <c r="E383" s="47"/>
      <c r="F383" s="47"/>
      <c r="G383" s="47"/>
      <c r="H383" s="47"/>
      <c r="I383" s="47"/>
    </row>
    <row r="384" spans="1:9">
      <c r="A384" s="47"/>
      <c r="B384" s="47"/>
      <c r="C384" s="47"/>
      <c r="D384" s="47"/>
      <c r="E384" s="47"/>
      <c r="F384" s="47"/>
      <c r="G384" s="47"/>
      <c r="H384" s="47"/>
      <c r="I384" s="47"/>
    </row>
    <row r="385" spans="1:9">
      <c r="A385" s="47"/>
      <c r="B385" s="47"/>
      <c r="C385" s="47"/>
      <c r="D385" s="47"/>
      <c r="E385" s="47"/>
      <c r="F385" s="47"/>
      <c r="G385" s="47"/>
      <c r="H385" s="47"/>
      <c r="I385" s="47"/>
    </row>
    <row r="386" spans="1:9">
      <c r="A386" s="47"/>
      <c r="B386" s="47"/>
      <c r="C386" s="47"/>
      <c r="D386" s="47"/>
      <c r="E386" s="47"/>
      <c r="F386" s="47"/>
      <c r="G386" s="47"/>
      <c r="H386" s="47"/>
      <c r="I386" s="47"/>
    </row>
    <row r="387" spans="1:9">
      <c r="A387" s="47"/>
      <c r="B387" s="47"/>
      <c r="C387" s="47"/>
      <c r="D387" s="47"/>
      <c r="E387" s="47"/>
      <c r="F387" s="47"/>
      <c r="G387" s="47"/>
      <c r="H387" s="47"/>
      <c r="I387" s="47"/>
    </row>
    <row r="388" spans="1:9">
      <c r="A388" s="47"/>
      <c r="B388" s="47"/>
      <c r="C388" s="47"/>
      <c r="D388" s="47"/>
      <c r="E388" s="47"/>
      <c r="F388" s="47"/>
      <c r="G388" s="47"/>
      <c r="H388" s="47"/>
      <c r="I388" s="47"/>
    </row>
    <row r="389" spans="1:9">
      <c r="A389" s="47"/>
      <c r="B389" s="47"/>
      <c r="C389" s="47"/>
      <c r="D389" s="47"/>
      <c r="E389" s="47"/>
      <c r="F389" s="47"/>
      <c r="G389" s="47"/>
      <c r="H389" s="47"/>
      <c r="I389" s="47"/>
    </row>
    <row r="390" spans="1:9">
      <c r="A390" s="47"/>
      <c r="B390" s="47"/>
      <c r="C390" s="47"/>
      <c r="D390" s="47"/>
      <c r="E390" s="47"/>
      <c r="F390" s="47"/>
      <c r="G390" s="47"/>
      <c r="H390" s="47"/>
      <c r="I390" s="47"/>
    </row>
    <row r="391" spans="1:9">
      <c r="A391" s="47"/>
      <c r="B391" s="47"/>
      <c r="C391" s="47"/>
      <c r="D391" s="47"/>
      <c r="E391" s="47"/>
      <c r="F391" s="47"/>
      <c r="G391" s="47"/>
      <c r="H391" s="47"/>
      <c r="I391" s="47"/>
    </row>
    <row r="392" spans="1:9">
      <c r="A392" s="47"/>
      <c r="B392" s="47"/>
      <c r="C392" s="47"/>
      <c r="D392" s="47"/>
      <c r="E392" s="47"/>
      <c r="F392" s="47"/>
      <c r="G392" s="47"/>
      <c r="H392" s="47"/>
      <c r="I392" s="47"/>
    </row>
    <row r="393" spans="1:9">
      <c r="A393" s="47"/>
      <c r="B393" s="47"/>
      <c r="C393" s="47"/>
      <c r="D393" s="47"/>
      <c r="E393" s="47"/>
      <c r="F393" s="47"/>
      <c r="G393" s="47"/>
      <c r="H393" s="47"/>
      <c r="I393" s="47"/>
    </row>
    <row r="394" spans="1:9">
      <c r="A394" s="47"/>
      <c r="B394" s="47"/>
      <c r="C394" s="47"/>
      <c r="D394" s="47"/>
      <c r="E394" s="47"/>
      <c r="F394" s="47"/>
      <c r="G394" s="47"/>
      <c r="H394" s="47"/>
      <c r="I394" s="47"/>
    </row>
    <row r="395" spans="1:9">
      <c r="A395" s="47"/>
      <c r="B395" s="47"/>
      <c r="C395" s="47"/>
      <c r="D395" s="47"/>
      <c r="E395" s="47"/>
      <c r="F395" s="47"/>
      <c r="G395" s="47"/>
      <c r="H395" s="47"/>
      <c r="I395" s="47"/>
    </row>
    <row r="396" spans="1:9">
      <c r="A396" s="47"/>
      <c r="B396" s="47"/>
      <c r="C396" s="47"/>
      <c r="D396" s="47"/>
      <c r="E396" s="47"/>
      <c r="F396" s="47"/>
      <c r="G396" s="47"/>
      <c r="H396" s="47"/>
      <c r="I396" s="47"/>
    </row>
    <row r="397" spans="1:9">
      <c r="A397" s="47"/>
      <c r="B397" s="47"/>
      <c r="C397" s="47"/>
      <c r="D397" s="47"/>
      <c r="E397" s="47"/>
      <c r="F397" s="47"/>
      <c r="G397" s="47"/>
      <c r="H397" s="47"/>
      <c r="I397" s="47"/>
    </row>
    <row r="398" spans="1:9">
      <c r="A398" s="47"/>
      <c r="B398" s="47"/>
      <c r="C398" s="47"/>
      <c r="D398" s="47"/>
      <c r="E398" s="47"/>
      <c r="F398" s="47"/>
      <c r="G398" s="47"/>
      <c r="H398" s="47"/>
      <c r="I398" s="47"/>
    </row>
    <row r="399" spans="1:9">
      <c r="A399" s="47"/>
      <c r="B399" s="47"/>
      <c r="C399" s="47"/>
      <c r="D399" s="47"/>
      <c r="E399" s="47"/>
      <c r="F399" s="47"/>
      <c r="G399" s="47"/>
      <c r="H399" s="47"/>
      <c r="I399" s="47"/>
    </row>
    <row r="400" spans="1:9">
      <c r="A400" s="47"/>
      <c r="B400" s="47"/>
      <c r="C400" s="47"/>
      <c r="D400" s="47"/>
      <c r="E400" s="47"/>
      <c r="F400" s="47"/>
      <c r="G400" s="47"/>
      <c r="H400" s="47"/>
      <c r="I400" s="47"/>
    </row>
    <row r="401" spans="1:9">
      <c r="A401" s="47"/>
      <c r="B401" s="47"/>
      <c r="C401" s="47"/>
      <c r="D401" s="47"/>
      <c r="E401" s="47"/>
      <c r="F401" s="47"/>
      <c r="G401" s="47"/>
      <c r="H401" s="47"/>
      <c r="I401" s="47"/>
    </row>
    <row r="402" spans="1:9">
      <c r="A402" s="47"/>
      <c r="B402" s="47"/>
      <c r="C402" s="47"/>
      <c r="D402" s="47"/>
      <c r="E402" s="47"/>
      <c r="F402" s="47"/>
      <c r="G402" s="47"/>
      <c r="H402" s="47"/>
      <c r="I402" s="47"/>
    </row>
    <row r="403" spans="1:9">
      <c r="A403" s="47"/>
      <c r="B403" s="47"/>
      <c r="C403" s="47"/>
      <c r="D403" s="47"/>
      <c r="E403" s="47"/>
      <c r="F403" s="47"/>
      <c r="G403" s="47"/>
      <c r="H403" s="47"/>
      <c r="I403" s="47"/>
    </row>
    <row r="404" spans="1:9">
      <c r="A404" s="47"/>
      <c r="B404" s="47"/>
      <c r="C404" s="47"/>
      <c r="D404" s="47"/>
      <c r="E404" s="47"/>
      <c r="F404" s="47"/>
      <c r="G404" s="47"/>
      <c r="H404" s="47"/>
      <c r="I404" s="47"/>
    </row>
    <row r="405" spans="1:9">
      <c r="A405" s="47"/>
      <c r="B405" s="47"/>
      <c r="C405" s="47"/>
      <c r="D405" s="47"/>
      <c r="E405" s="47"/>
      <c r="F405" s="47"/>
      <c r="G405" s="47"/>
      <c r="H405" s="47"/>
      <c r="I405" s="47"/>
    </row>
    <row r="406" spans="1:9">
      <c r="A406" s="47"/>
      <c r="B406" s="47"/>
      <c r="C406" s="47"/>
      <c r="D406" s="47"/>
      <c r="E406" s="47"/>
      <c r="F406" s="47"/>
      <c r="G406" s="47"/>
      <c r="H406" s="47"/>
      <c r="I406" s="47"/>
    </row>
    <row r="407" spans="1:9">
      <c r="A407" s="47"/>
      <c r="B407" s="47"/>
      <c r="C407" s="47"/>
      <c r="D407" s="47"/>
      <c r="E407" s="47"/>
      <c r="F407" s="47"/>
      <c r="G407" s="47"/>
      <c r="H407" s="47"/>
      <c r="I407" s="47"/>
    </row>
    <row r="408" spans="1:9">
      <c r="A408" s="47"/>
      <c r="B408" s="47"/>
      <c r="C408" s="47"/>
      <c r="D408" s="47"/>
      <c r="E408" s="47"/>
      <c r="F408" s="47"/>
      <c r="G408" s="47"/>
      <c r="H408" s="47"/>
      <c r="I408" s="47"/>
    </row>
    <row r="409" spans="1:9">
      <c r="A409" s="47"/>
      <c r="B409" s="47"/>
      <c r="C409" s="47"/>
      <c r="D409" s="47"/>
      <c r="E409" s="47"/>
      <c r="F409" s="47"/>
      <c r="G409" s="47"/>
      <c r="H409" s="47"/>
      <c r="I409" s="47"/>
    </row>
    <row r="410" spans="1:9">
      <c r="A410" s="47"/>
      <c r="B410" s="47"/>
      <c r="C410" s="47"/>
      <c r="D410" s="47"/>
      <c r="E410" s="47"/>
      <c r="F410" s="47"/>
      <c r="G410" s="47"/>
      <c r="H410" s="47"/>
      <c r="I410" s="47"/>
    </row>
    <row r="411" spans="1:9">
      <c r="A411" s="47"/>
      <c r="B411" s="47"/>
      <c r="C411" s="47"/>
      <c r="D411" s="47"/>
      <c r="E411" s="47"/>
      <c r="F411" s="47"/>
      <c r="G411" s="47"/>
      <c r="H411" s="47"/>
      <c r="I411" s="47"/>
    </row>
    <row r="412" spans="1:9">
      <c r="A412" s="47"/>
      <c r="B412" s="47"/>
      <c r="C412" s="47"/>
      <c r="D412" s="47"/>
      <c r="E412" s="47"/>
      <c r="F412" s="47"/>
      <c r="G412" s="47"/>
      <c r="H412" s="47"/>
      <c r="I412" s="47"/>
    </row>
    <row r="413" spans="1:9">
      <c r="A413" s="47"/>
      <c r="B413" s="47"/>
      <c r="C413" s="47"/>
      <c r="D413" s="47"/>
      <c r="E413" s="47"/>
      <c r="F413" s="47"/>
      <c r="G413" s="47"/>
      <c r="H413" s="47"/>
      <c r="I413" s="47"/>
    </row>
    <row r="414" spans="1:9">
      <c r="A414" s="47"/>
      <c r="B414" s="47"/>
      <c r="C414" s="47"/>
      <c r="D414" s="47"/>
      <c r="E414" s="47"/>
      <c r="F414" s="47"/>
      <c r="G414" s="47"/>
      <c r="H414" s="47"/>
      <c r="I414" s="47"/>
    </row>
    <row r="415" spans="1:9">
      <c r="A415" s="47"/>
      <c r="B415" s="47"/>
      <c r="C415" s="47"/>
      <c r="D415" s="47"/>
      <c r="E415" s="47"/>
      <c r="F415" s="47"/>
      <c r="G415" s="47"/>
      <c r="H415" s="47"/>
      <c r="I415" s="47"/>
    </row>
    <row r="416" spans="1:9">
      <c r="A416" s="47"/>
      <c r="B416" s="47"/>
      <c r="C416" s="47"/>
      <c r="D416" s="47"/>
      <c r="E416" s="47"/>
      <c r="F416" s="47"/>
      <c r="G416" s="47"/>
      <c r="H416" s="47"/>
      <c r="I416" s="47"/>
    </row>
    <row r="417" spans="1:9">
      <c r="A417" s="47"/>
      <c r="B417" s="47"/>
      <c r="C417" s="47"/>
      <c r="D417" s="47"/>
      <c r="E417" s="47"/>
      <c r="F417" s="47"/>
      <c r="G417" s="47"/>
      <c r="H417" s="47"/>
      <c r="I417" s="47"/>
    </row>
    <row r="418" spans="1:9">
      <c r="A418" s="47"/>
      <c r="B418" s="47"/>
      <c r="C418" s="47"/>
      <c r="D418" s="47"/>
      <c r="E418" s="47"/>
      <c r="F418" s="47"/>
      <c r="G418" s="47"/>
      <c r="H418" s="47"/>
      <c r="I418" s="47"/>
    </row>
    <row r="419" spans="1:9">
      <c r="A419" s="47"/>
      <c r="B419" s="47"/>
      <c r="C419" s="47"/>
      <c r="D419" s="47"/>
      <c r="E419" s="47"/>
      <c r="F419" s="47"/>
      <c r="G419" s="47"/>
      <c r="H419" s="47"/>
      <c r="I419" s="47"/>
    </row>
    <row r="420" spans="1:9">
      <c r="A420" s="47"/>
      <c r="B420" s="47"/>
      <c r="C420" s="47"/>
      <c r="D420" s="47"/>
      <c r="E420" s="47"/>
      <c r="F420" s="47"/>
      <c r="G420" s="47"/>
      <c r="H420" s="47"/>
      <c r="I420" s="47"/>
    </row>
    <row r="421" spans="1:9">
      <c r="A421" s="47"/>
      <c r="B421" s="47"/>
      <c r="C421" s="47"/>
      <c r="D421" s="47"/>
      <c r="E421" s="47"/>
      <c r="F421" s="47"/>
      <c r="G421" s="47"/>
      <c r="H421" s="47"/>
      <c r="I421" s="47"/>
    </row>
    <row r="422" spans="1:9">
      <c r="A422" s="47"/>
      <c r="B422" s="47"/>
      <c r="C422" s="47"/>
      <c r="D422" s="47"/>
      <c r="E422" s="47"/>
      <c r="F422" s="47"/>
      <c r="G422" s="47"/>
      <c r="H422" s="47"/>
      <c r="I422" s="47"/>
    </row>
    <row r="423" spans="1:9">
      <c r="A423" s="47"/>
      <c r="B423" s="47"/>
      <c r="C423" s="47"/>
      <c r="D423" s="47"/>
      <c r="E423" s="47"/>
      <c r="F423" s="47"/>
      <c r="G423" s="47"/>
      <c r="H423" s="47"/>
      <c r="I423" s="47"/>
    </row>
    <row r="424" spans="1:9">
      <c r="A424" s="47"/>
      <c r="B424" s="47"/>
      <c r="C424" s="47"/>
      <c r="D424" s="47"/>
      <c r="E424" s="47"/>
      <c r="F424" s="47"/>
      <c r="G424" s="47"/>
      <c r="H424" s="47"/>
      <c r="I424" s="47"/>
    </row>
    <row r="425" spans="1:9">
      <c r="A425" s="47"/>
      <c r="B425" s="47"/>
      <c r="C425" s="47"/>
      <c r="D425" s="47"/>
      <c r="E425" s="47"/>
      <c r="F425" s="47"/>
      <c r="G425" s="47"/>
      <c r="H425" s="47"/>
      <c r="I425" s="47"/>
    </row>
    <row r="426" spans="1:9">
      <c r="A426" s="47"/>
      <c r="B426" s="47"/>
      <c r="C426" s="47"/>
      <c r="D426" s="47"/>
      <c r="E426" s="47"/>
      <c r="F426" s="47"/>
      <c r="G426" s="47"/>
      <c r="H426" s="47"/>
      <c r="I426" s="47"/>
    </row>
    <row r="427" spans="1:9">
      <c r="A427" s="47"/>
      <c r="B427" s="47"/>
      <c r="C427" s="47"/>
      <c r="D427" s="47"/>
      <c r="E427" s="47"/>
      <c r="F427" s="47"/>
      <c r="G427" s="47"/>
      <c r="H427" s="47"/>
      <c r="I427" s="47"/>
    </row>
    <row r="428" spans="1:9">
      <c r="A428" s="47"/>
      <c r="B428" s="47"/>
      <c r="C428" s="47"/>
      <c r="D428" s="47"/>
      <c r="E428" s="47"/>
      <c r="F428" s="47"/>
      <c r="G428" s="47"/>
      <c r="H428" s="47"/>
      <c r="I428" s="47"/>
    </row>
    <row r="429" spans="1:9">
      <c r="A429" s="47"/>
      <c r="B429" s="47"/>
      <c r="C429" s="47"/>
      <c r="D429" s="47"/>
      <c r="E429" s="47"/>
      <c r="F429" s="47"/>
      <c r="G429" s="47"/>
      <c r="H429" s="47"/>
      <c r="I429" s="47"/>
    </row>
    <row r="430" spans="1:9">
      <c r="A430" s="47"/>
      <c r="B430" s="47"/>
      <c r="C430" s="47"/>
      <c r="D430" s="47"/>
      <c r="E430" s="47"/>
      <c r="F430" s="47"/>
      <c r="G430" s="47"/>
      <c r="H430" s="47"/>
      <c r="I430" s="47"/>
    </row>
    <row r="431" spans="1:9">
      <c r="A431" s="47"/>
      <c r="B431" s="47"/>
      <c r="C431" s="47"/>
      <c r="D431" s="47"/>
      <c r="E431" s="47"/>
      <c r="F431" s="47"/>
      <c r="G431" s="47"/>
      <c r="H431" s="47"/>
      <c r="I431" s="47"/>
    </row>
    <row r="432" spans="1:9">
      <c r="A432" s="47"/>
      <c r="B432" s="47"/>
      <c r="C432" s="47"/>
      <c r="D432" s="47"/>
      <c r="E432" s="47"/>
      <c r="F432" s="47"/>
      <c r="G432" s="47"/>
      <c r="H432" s="47"/>
      <c r="I432" s="47"/>
    </row>
    <row r="433" spans="1:9">
      <c r="A433" s="47"/>
      <c r="B433" s="47"/>
      <c r="C433" s="47"/>
      <c r="D433" s="47"/>
      <c r="E433" s="47"/>
      <c r="F433" s="47"/>
      <c r="G433" s="47"/>
      <c r="H433" s="47"/>
      <c r="I433" s="47"/>
    </row>
    <row r="434" spans="1:9">
      <c r="A434" s="47"/>
      <c r="B434" s="47"/>
      <c r="C434" s="47"/>
      <c r="D434" s="47"/>
      <c r="E434" s="47"/>
      <c r="F434" s="47"/>
      <c r="G434" s="47"/>
      <c r="H434" s="47"/>
      <c r="I434" s="47"/>
    </row>
    <row r="435" spans="1:9">
      <c r="A435" s="47"/>
      <c r="B435" s="47"/>
      <c r="C435" s="47"/>
      <c r="D435" s="47"/>
      <c r="E435" s="47"/>
      <c r="F435" s="47"/>
      <c r="G435" s="47"/>
      <c r="H435" s="47"/>
      <c r="I435" s="47"/>
    </row>
    <row r="436" spans="1:9">
      <c r="A436" s="47"/>
      <c r="B436" s="47"/>
      <c r="C436" s="47"/>
      <c r="D436" s="47"/>
      <c r="E436" s="47"/>
      <c r="F436" s="47"/>
      <c r="G436" s="47"/>
      <c r="H436" s="47"/>
      <c r="I436" s="47"/>
    </row>
    <row r="437" spans="1:9">
      <c r="A437" s="47"/>
      <c r="B437" s="47"/>
      <c r="C437" s="47"/>
      <c r="D437" s="47"/>
      <c r="E437" s="47"/>
      <c r="F437" s="47"/>
      <c r="G437" s="47"/>
      <c r="H437" s="47"/>
      <c r="I437" s="47"/>
    </row>
    <row r="438" spans="1:9">
      <c r="A438" s="47"/>
      <c r="B438" s="47"/>
      <c r="C438" s="47"/>
      <c r="D438" s="47"/>
      <c r="E438" s="47"/>
      <c r="F438" s="47"/>
      <c r="G438" s="47"/>
      <c r="H438" s="47"/>
      <c r="I438" s="47"/>
    </row>
    <row r="439" spans="1:9">
      <c r="A439" s="47"/>
      <c r="B439" s="47"/>
      <c r="C439" s="47"/>
      <c r="D439" s="47"/>
      <c r="E439" s="47"/>
      <c r="F439" s="47"/>
      <c r="G439" s="47"/>
      <c r="H439" s="47"/>
      <c r="I439" s="47"/>
    </row>
    <row r="440" spans="1:9">
      <c r="A440" s="47"/>
      <c r="B440" s="47"/>
      <c r="C440" s="47"/>
      <c r="D440" s="47"/>
      <c r="E440" s="47"/>
      <c r="F440" s="47"/>
      <c r="G440" s="47"/>
      <c r="H440" s="47"/>
      <c r="I440" s="47"/>
    </row>
    <row r="441" spans="1:9">
      <c r="A441" s="47"/>
      <c r="B441" s="47"/>
      <c r="C441" s="47"/>
      <c r="D441" s="47"/>
      <c r="E441" s="47"/>
      <c r="F441" s="47"/>
      <c r="G441" s="47"/>
      <c r="H441" s="47"/>
      <c r="I441" s="47"/>
    </row>
    <row r="442" spans="1:9">
      <c r="A442" s="47"/>
      <c r="B442" s="47"/>
      <c r="C442" s="47"/>
      <c r="D442" s="47"/>
      <c r="E442" s="47"/>
      <c r="F442" s="47"/>
      <c r="G442" s="47"/>
      <c r="H442" s="47"/>
      <c r="I442" s="47"/>
    </row>
    <row r="443" spans="1:9">
      <c r="A443" s="47"/>
      <c r="B443" s="47"/>
      <c r="C443" s="47"/>
      <c r="D443" s="47"/>
      <c r="E443" s="47"/>
      <c r="F443" s="47"/>
      <c r="G443" s="47"/>
      <c r="H443" s="47"/>
      <c r="I443" s="47"/>
    </row>
    <row r="444" spans="1:9">
      <c r="A444" s="47"/>
      <c r="B444" s="47"/>
      <c r="C444" s="47"/>
      <c r="D444" s="47"/>
      <c r="E444" s="47"/>
      <c r="F444" s="47"/>
      <c r="G444" s="47"/>
      <c r="H444" s="47"/>
      <c r="I444" s="47"/>
    </row>
    <row r="445" spans="1:9">
      <c r="A445" s="47"/>
      <c r="B445" s="47"/>
      <c r="C445" s="47"/>
      <c r="D445" s="47"/>
      <c r="E445" s="47"/>
      <c r="F445" s="47"/>
      <c r="G445" s="47"/>
      <c r="H445" s="47"/>
      <c r="I445" s="47"/>
    </row>
    <row r="446" spans="1:9">
      <c r="A446" s="47"/>
      <c r="B446" s="47"/>
      <c r="C446" s="47"/>
      <c r="D446" s="47"/>
      <c r="E446" s="47"/>
      <c r="F446" s="47"/>
      <c r="G446" s="47"/>
      <c r="H446" s="47"/>
      <c r="I446" s="47"/>
    </row>
    <row r="447" spans="1:9">
      <c r="A447" s="47"/>
      <c r="B447" s="47"/>
      <c r="C447" s="47"/>
      <c r="D447" s="47"/>
      <c r="E447" s="47"/>
      <c r="F447" s="47"/>
      <c r="G447" s="47"/>
      <c r="H447" s="47"/>
      <c r="I447" s="47"/>
    </row>
    <row r="448" spans="1:9">
      <c r="A448" s="47"/>
      <c r="B448" s="47"/>
      <c r="C448" s="47"/>
      <c r="D448" s="47"/>
      <c r="E448" s="47"/>
      <c r="F448" s="47"/>
      <c r="G448" s="47"/>
      <c r="H448" s="47"/>
      <c r="I448" s="47"/>
    </row>
    <row r="449" spans="1:9">
      <c r="A449" s="47"/>
      <c r="B449" s="47"/>
      <c r="C449" s="47"/>
      <c r="D449" s="47"/>
      <c r="E449" s="47"/>
      <c r="F449" s="47"/>
      <c r="G449" s="47"/>
      <c r="H449" s="47"/>
      <c r="I449" s="47"/>
    </row>
    <row r="450" spans="1:9">
      <c r="A450" s="47"/>
      <c r="B450" s="47"/>
      <c r="C450" s="47"/>
      <c r="D450" s="47"/>
      <c r="E450" s="47"/>
      <c r="F450" s="47"/>
      <c r="G450" s="47"/>
      <c r="H450" s="47"/>
      <c r="I450" s="47"/>
    </row>
    <row r="451" spans="1:9">
      <c r="A451" s="47"/>
      <c r="B451" s="47"/>
      <c r="C451" s="47"/>
      <c r="D451" s="47"/>
      <c r="E451" s="47"/>
      <c r="F451" s="47"/>
      <c r="G451" s="47"/>
      <c r="H451" s="47"/>
      <c r="I451" s="47"/>
    </row>
    <row r="452" spans="1:9">
      <c r="A452" s="47"/>
      <c r="B452" s="47"/>
      <c r="C452" s="47"/>
      <c r="D452" s="47"/>
      <c r="E452" s="47"/>
      <c r="F452" s="47"/>
      <c r="G452" s="47"/>
      <c r="H452" s="47"/>
      <c r="I452" s="47"/>
    </row>
    <row r="453" spans="1:9">
      <c r="A453" s="47"/>
      <c r="B453" s="47"/>
      <c r="C453" s="47"/>
      <c r="D453" s="47"/>
      <c r="E453" s="47"/>
      <c r="F453" s="47"/>
      <c r="G453" s="47"/>
      <c r="H453" s="47"/>
      <c r="I453" s="47"/>
    </row>
    <row r="454" spans="1:9">
      <c r="A454" s="47"/>
      <c r="B454" s="47"/>
      <c r="C454" s="47"/>
      <c r="D454" s="47"/>
      <c r="E454" s="47"/>
      <c r="F454" s="47"/>
      <c r="G454" s="47"/>
      <c r="H454" s="47"/>
      <c r="I454" s="47"/>
    </row>
    <row r="455" spans="1:9">
      <c r="A455" s="47"/>
      <c r="B455" s="47"/>
      <c r="C455" s="47"/>
      <c r="D455" s="47"/>
      <c r="E455" s="47"/>
      <c r="F455" s="47"/>
      <c r="G455" s="47"/>
      <c r="H455" s="47"/>
      <c r="I455" s="47"/>
    </row>
    <row r="456" spans="1:9">
      <c r="A456" s="47"/>
      <c r="B456" s="47"/>
      <c r="C456" s="47"/>
      <c r="D456" s="47"/>
      <c r="E456" s="47"/>
      <c r="F456" s="47"/>
      <c r="G456" s="47"/>
      <c r="H456" s="47"/>
      <c r="I456" s="47"/>
    </row>
    <row r="457" spans="1:9">
      <c r="A457" s="47"/>
      <c r="B457" s="47"/>
      <c r="C457" s="47"/>
      <c r="D457" s="47"/>
      <c r="E457" s="47"/>
      <c r="F457" s="47"/>
      <c r="G457" s="47"/>
      <c r="H457" s="47"/>
      <c r="I457" s="47"/>
    </row>
    <row r="458" spans="1:9">
      <c r="A458" s="47"/>
      <c r="B458" s="47"/>
      <c r="C458" s="47"/>
      <c r="D458" s="47"/>
      <c r="E458" s="47"/>
      <c r="F458" s="47"/>
      <c r="G458" s="47"/>
      <c r="H458" s="47"/>
      <c r="I458" s="47"/>
    </row>
    <row r="459" spans="1:9">
      <c r="A459" s="47"/>
      <c r="B459" s="47"/>
      <c r="C459" s="47"/>
      <c r="D459" s="47"/>
      <c r="E459" s="47"/>
      <c r="F459" s="47"/>
      <c r="G459" s="47"/>
      <c r="H459" s="47"/>
      <c r="I459" s="47"/>
    </row>
    <row r="460" spans="1:9">
      <c r="A460" s="47"/>
      <c r="B460" s="47"/>
      <c r="C460" s="47"/>
      <c r="D460" s="47"/>
      <c r="E460" s="47"/>
      <c r="F460" s="47"/>
      <c r="G460" s="47"/>
      <c r="H460" s="47"/>
      <c r="I460" s="47"/>
    </row>
    <row r="461" spans="1:9">
      <c r="A461" s="47"/>
      <c r="B461" s="47"/>
      <c r="C461" s="47"/>
      <c r="D461" s="47"/>
      <c r="E461" s="47"/>
      <c r="F461" s="47"/>
      <c r="G461" s="47"/>
      <c r="H461" s="47"/>
      <c r="I461" s="47"/>
    </row>
    <row r="462" spans="1:9">
      <c r="A462" s="47"/>
      <c r="B462" s="47"/>
      <c r="C462" s="47"/>
      <c r="D462" s="47"/>
      <c r="E462" s="47"/>
      <c r="F462" s="47"/>
      <c r="G462" s="47"/>
      <c r="H462" s="47"/>
      <c r="I462" s="47"/>
    </row>
    <row r="463" spans="1:9">
      <c r="A463" s="47"/>
      <c r="B463" s="47"/>
      <c r="C463" s="47"/>
      <c r="D463" s="47"/>
      <c r="E463" s="47"/>
      <c r="F463" s="47"/>
      <c r="G463" s="47"/>
      <c r="H463" s="47"/>
      <c r="I463" s="47"/>
    </row>
    <row r="464" spans="1:9">
      <c r="A464" s="47"/>
      <c r="B464" s="47"/>
      <c r="C464" s="47"/>
      <c r="D464" s="47"/>
      <c r="E464" s="47"/>
      <c r="F464" s="47"/>
      <c r="G464" s="47"/>
      <c r="H464" s="47"/>
      <c r="I464" s="47"/>
    </row>
    <row r="465" spans="1:9">
      <c r="A465" s="47"/>
      <c r="B465" s="47"/>
      <c r="C465" s="47"/>
      <c r="D465" s="47"/>
      <c r="E465" s="47"/>
      <c r="F465" s="47"/>
      <c r="G465" s="47"/>
      <c r="H465" s="47"/>
      <c r="I465" s="47"/>
    </row>
    <row r="466" spans="1:9">
      <c r="A466" s="47"/>
      <c r="B466" s="47"/>
      <c r="C466" s="47"/>
      <c r="D466" s="47"/>
      <c r="E466" s="47"/>
      <c r="F466" s="47"/>
      <c r="G466" s="47"/>
      <c r="H466" s="47"/>
      <c r="I466" s="47"/>
    </row>
    <row r="467" spans="1:9">
      <c r="A467" s="47"/>
      <c r="B467" s="47"/>
      <c r="C467" s="47"/>
      <c r="D467" s="47"/>
      <c r="E467" s="47"/>
      <c r="F467" s="47"/>
      <c r="G467" s="47"/>
      <c r="H467" s="47"/>
      <c r="I467" s="47"/>
    </row>
    <row r="468" spans="1:9">
      <c r="A468" s="47"/>
      <c r="B468" s="47"/>
      <c r="C468" s="47"/>
      <c r="D468" s="47"/>
      <c r="E468" s="47"/>
      <c r="F468" s="47"/>
      <c r="G468" s="47"/>
      <c r="H468" s="47"/>
      <c r="I468" s="47"/>
    </row>
    <row r="469" spans="1:9">
      <c r="A469" s="47"/>
      <c r="B469" s="47"/>
      <c r="C469" s="47"/>
      <c r="D469" s="47"/>
      <c r="E469" s="47"/>
      <c r="F469" s="47"/>
      <c r="G469" s="47"/>
      <c r="H469" s="47"/>
      <c r="I469" s="47"/>
    </row>
    <row r="470" spans="1:9">
      <c r="A470" s="47"/>
      <c r="B470" s="47"/>
      <c r="C470" s="47"/>
      <c r="D470" s="47"/>
      <c r="E470" s="47"/>
      <c r="F470" s="47"/>
      <c r="G470" s="47"/>
      <c r="H470" s="47"/>
      <c r="I470" s="47"/>
    </row>
    <row r="471" spans="1:9">
      <c r="A471" s="47"/>
      <c r="B471" s="47"/>
      <c r="C471" s="47"/>
      <c r="D471" s="47"/>
      <c r="E471" s="47"/>
      <c r="F471" s="47"/>
      <c r="G471" s="47"/>
      <c r="H471" s="47"/>
      <c r="I471" s="47"/>
    </row>
    <row r="472" spans="1:9">
      <c r="A472" s="47"/>
      <c r="B472" s="47"/>
      <c r="C472" s="47"/>
      <c r="D472" s="47"/>
      <c r="E472" s="47"/>
      <c r="F472" s="47"/>
      <c r="G472" s="47"/>
      <c r="H472" s="47"/>
      <c r="I472" s="47"/>
    </row>
    <row r="473" spans="1:9">
      <c r="A473" s="47"/>
      <c r="B473" s="47"/>
      <c r="C473" s="47"/>
      <c r="D473" s="47"/>
      <c r="E473" s="47"/>
      <c r="F473" s="47"/>
      <c r="G473" s="47"/>
      <c r="H473" s="47"/>
      <c r="I473" s="47"/>
    </row>
    <row r="474" spans="1:9">
      <c r="A474" s="47"/>
      <c r="B474" s="47"/>
      <c r="C474" s="47"/>
      <c r="D474" s="47"/>
      <c r="E474" s="47"/>
      <c r="F474" s="47"/>
      <c r="G474" s="47"/>
      <c r="H474" s="47"/>
      <c r="I474" s="47"/>
    </row>
    <row r="475" spans="1:9">
      <c r="A475" s="47"/>
      <c r="B475" s="47"/>
      <c r="C475" s="47"/>
      <c r="D475" s="47"/>
      <c r="E475" s="47"/>
      <c r="F475" s="47"/>
      <c r="G475" s="47"/>
      <c r="H475" s="47"/>
      <c r="I475" s="47"/>
    </row>
    <row r="476" spans="1:9">
      <c r="A476" s="47"/>
      <c r="B476" s="47"/>
      <c r="C476" s="47"/>
      <c r="D476" s="47"/>
      <c r="E476" s="47"/>
      <c r="F476" s="47"/>
      <c r="G476" s="47"/>
      <c r="H476" s="47"/>
      <c r="I476" s="47"/>
    </row>
    <row r="477" spans="1:9">
      <c r="A477" s="47"/>
      <c r="B477" s="47"/>
      <c r="C477" s="47"/>
      <c r="D477" s="47"/>
      <c r="E477" s="47"/>
      <c r="F477" s="47"/>
      <c r="G477" s="47"/>
      <c r="H477" s="47"/>
      <c r="I477" s="47"/>
    </row>
    <row r="478" spans="1:9">
      <c r="A478" s="47"/>
      <c r="B478" s="47"/>
      <c r="C478" s="47"/>
      <c r="D478" s="47"/>
      <c r="E478" s="47"/>
      <c r="F478" s="47"/>
      <c r="G478" s="47"/>
      <c r="H478" s="47"/>
      <c r="I478" s="47"/>
    </row>
    <row r="479" spans="1:9">
      <c r="A479" s="47"/>
      <c r="B479" s="47"/>
      <c r="C479" s="47"/>
      <c r="D479" s="47"/>
      <c r="E479" s="47"/>
      <c r="F479" s="47"/>
      <c r="G479" s="47"/>
      <c r="H479" s="47"/>
      <c r="I479" s="47"/>
    </row>
    <row r="480" spans="1:9">
      <c r="A480" s="47"/>
      <c r="B480" s="47"/>
      <c r="C480" s="47"/>
      <c r="D480" s="47"/>
      <c r="E480" s="47"/>
      <c r="F480" s="47"/>
      <c r="G480" s="47"/>
      <c r="H480" s="47"/>
      <c r="I480" s="47"/>
    </row>
    <row r="481" spans="1:9">
      <c r="A481" s="47"/>
      <c r="B481" s="47"/>
      <c r="C481" s="47"/>
      <c r="D481" s="47"/>
      <c r="E481" s="47"/>
      <c r="F481" s="47"/>
      <c r="G481" s="47"/>
      <c r="H481" s="47"/>
      <c r="I481" s="47"/>
    </row>
    <row r="482" spans="1:9">
      <c r="A482" s="47"/>
      <c r="B482" s="47"/>
      <c r="C482" s="47"/>
      <c r="D482" s="47"/>
      <c r="E482" s="47"/>
      <c r="F482" s="47"/>
      <c r="G482" s="47"/>
      <c r="H482" s="47"/>
      <c r="I482" s="47"/>
    </row>
    <row r="483" spans="1:9">
      <c r="A483" s="47"/>
      <c r="B483" s="47"/>
      <c r="C483" s="47"/>
      <c r="D483" s="47"/>
      <c r="E483" s="47"/>
      <c r="F483" s="47"/>
      <c r="G483" s="47"/>
      <c r="H483" s="47"/>
      <c r="I483" s="47"/>
    </row>
    <row r="484" spans="1:9">
      <c r="A484" s="47"/>
      <c r="B484" s="47"/>
      <c r="C484" s="47"/>
      <c r="D484" s="47"/>
      <c r="E484" s="47"/>
      <c r="F484" s="47"/>
      <c r="G484" s="47"/>
      <c r="H484" s="47"/>
      <c r="I484" s="47"/>
    </row>
    <row r="485" spans="1:9">
      <c r="A485" s="47"/>
      <c r="B485" s="47"/>
      <c r="C485" s="47"/>
      <c r="D485" s="47"/>
      <c r="E485" s="47"/>
      <c r="F485" s="47"/>
      <c r="G485" s="47"/>
      <c r="H485" s="47"/>
      <c r="I485" s="47"/>
    </row>
    <row r="486" spans="1:9">
      <c r="A486" s="47"/>
      <c r="B486" s="47"/>
      <c r="C486" s="47"/>
      <c r="D486" s="47"/>
      <c r="E486" s="47"/>
      <c r="F486" s="47"/>
      <c r="G486" s="47"/>
      <c r="H486" s="47"/>
      <c r="I486" s="47"/>
    </row>
    <row r="487" spans="1:9">
      <c r="A487" s="47"/>
      <c r="B487" s="47"/>
      <c r="C487" s="47"/>
      <c r="D487" s="47"/>
      <c r="E487" s="47"/>
      <c r="F487" s="47"/>
      <c r="G487" s="47"/>
      <c r="H487" s="47"/>
      <c r="I487" s="47"/>
    </row>
    <row r="488" spans="1:9">
      <c r="A488" s="47"/>
      <c r="B488" s="47"/>
      <c r="C488" s="47"/>
      <c r="D488" s="47"/>
      <c r="E488" s="47"/>
      <c r="F488" s="47"/>
      <c r="G488" s="47"/>
      <c r="H488" s="47"/>
      <c r="I488" s="47"/>
    </row>
    <row r="489" spans="1:9">
      <c r="A489" s="47"/>
      <c r="B489" s="47"/>
      <c r="C489" s="47"/>
      <c r="D489" s="47"/>
      <c r="E489" s="47"/>
      <c r="F489" s="47"/>
      <c r="G489" s="47"/>
      <c r="H489" s="47"/>
      <c r="I489" s="47"/>
    </row>
    <row r="490" spans="1:9">
      <c r="A490" s="47"/>
      <c r="B490" s="47"/>
      <c r="C490" s="47"/>
      <c r="D490" s="47"/>
      <c r="E490" s="47"/>
      <c r="F490" s="47"/>
      <c r="G490" s="47"/>
      <c r="H490" s="47"/>
      <c r="I490" s="47"/>
    </row>
    <row r="491" spans="1:9">
      <c r="A491" s="47"/>
      <c r="B491" s="47"/>
      <c r="C491" s="47"/>
      <c r="D491" s="47"/>
      <c r="E491" s="47"/>
      <c r="F491" s="47"/>
      <c r="G491" s="47"/>
      <c r="H491" s="47"/>
      <c r="I491" s="47"/>
    </row>
    <row r="492" spans="1:9">
      <c r="A492" s="47"/>
      <c r="B492" s="47"/>
      <c r="C492" s="47"/>
      <c r="D492" s="47"/>
      <c r="E492" s="47"/>
      <c r="F492" s="47"/>
      <c r="G492" s="47"/>
      <c r="H492" s="47"/>
      <c r="I492" s="47"/>
    </row>
    <row r="493" spans="1:9">
      <c r="A493" s="47"/>
      <c r="B493" s="47"/>
      <c r="C493" s="47"/>
      <c r="D493" s="47"/>
      <c r="E493" s="47"/>
      <c r="F493" s="47"/>
      <c r="G493" s="47"/>
      <c r="H493" s="47"/>
      <c r="I493" s="47"/>
    </row>
    <row r="494" spans="1:9">
      <c r="A494" s="47"/>
      <c r="B494" s="47"/>
      <c r="C494" s="47"/>
      <c r="D494" s="47"/>
      <c r="E494" s="47"/>
      <c r="F494" s="47"/>
      <c r="G494" s="47"/>
      <c r="H494" s="47"/>
      <c r="I494" s="47"/>
    </row>
    <row r="495" spans="1:9">
      <c r="A495" s="47"/>
      <c r="B495" s="47"/>
      <c r="C495" s="47"/>
      <c r="D495" s="47"/>
      <c r="E495" s="47"/>
      <c r="F495" s="47"/>
      <c r="G495" s="47"/>
      <c r="H495" s="47"/>
      <c r="I495" s="47"/>
    </row>
    <row r="496" spans="1:9">
      <c r="A496" s="47"/>
      <c r="B496" s="47"/>
      <c r="C496" s="47"/>
      <c r="D496" s="47"/>
      <c r="E496" s="47"/>
      <c r="F496" s="47"/>
      <c r="G496" s="47"/>
      <c r="H496" s="47"/>
      <c r="I496" s="47"/>
    </row>
    <row r="497" spans="1:9">
      <c r="A497" s="47"/>
      <c r="B497" s="47"/>
      <c r="C497" s="47"/>
      <c r="D497" s="47"/>
      <c r="E497" s="47"/>
      <c r="F497" s="47"/>
      <c r="G497" s="47"/>
      <c r="H497" s="47"/>
      <c r="I497" s="47"/>
    </row>
    <row r="498" spans="1:9">
      <c r="A498" s="47"/>
      <c r="B498" s="47"/>
      <c r="C498" s="47"/>
      <c r="D498" s="47"/>
      <c r="E498" s="47"/>
      <c r="F498" s="47"/>
      <c r="G498" s="47"/>
      <c r="H498" s="47"/>
      <c r="I498" s="47"/>
    </row>
    <row r="499" spans="1:9">
      <c r="A499" s="47"/>
      <c r="B499" s="47"/>
      <c r="C499" s="47"/>
      <c r="D499" s="47"/>
      <c r="E499" s="47"/>
      <c r="F499" s="47"/>
      <c r="G499" s="47"/>
      <c r="H499" s="47"/>
      <c r="I499" s="47"/>
    </row>
    <row r="500" spans="1:9">
      <c r="A500" s="47"/>
      <c r="B500" s="47"/>
      <c r="C500" s="47"/>
      <c r="D500" s="47"/>
      <c r="E500" s="47"/>
      <c r="F500" s="47"/>
      <c r="G500" s="47"/>
      <c r="H500" s="47"/>
      <c r="I500" s="47"/>
    </row>
    <row r="501" spans="1:9">
      <c r="A501" s="47"/>
      <c r="B501" s="47"/>
      <c r="C501" s="47"/>
      <c r="D501" s="47"/>
      <c r="E501" s="47"/>
      <c r="F501" s="47"/>
      <c r="G501" s="47"/>
      <c r="H501" s="47"/>
      <c r="I501" s="47"/>
    </row>
    <row r="502" spans="1:9">
      <c r="A502" s="47"/>
      <c r="B502" s="47"/>
      <c r="C502" s="47"/>
      <c r="D502" s="47"/>
      <c r="E502" s="47"/>
      <c r="F502" s="47"/>
      <c r="G502" s="47"/>
      <c r="H502" s="47"/>
      <c r="I502" s="47"/>
    </row>
    <row r="503" spans="1:9">
      <c r="A503" s="47"/>
      <c r="B503" s="47"/>
      <c r="C503" s="47"/>
      <c r="D503" s="47"/>
      <c r="E503" s="47"/>
      <c r="F503" s="47"/>
      <c r="G503" s="47"/>
      <c r="H503" s="47"/>
      <c r="I503" s="47"/>
    </row>
    <row r="504" spans="1:9">
      <c r="A504" s="47"/>
      <c r="B504" s="47"/>
      <c r="C504" s="47"/>
      <c r="D504" s="47"/>
      <c r="E504" s="47"/>
      <c r="F504" s="47"/>
      <c r="G504" s="47"/>
      <c r="H504" s="47"/>
      <c r="I504" s="47"/>
    </row>
    <row r="505" spans="1:9">
      <c r="A505" s="47"/>
      <c r="B505" s="47"/>
      <c r="C505" s="47"/>
      <c r="D505" s="47"/>
      <c r="E505" s="47"/>
      <c r="F505" s="47"/>
      <c r="G505" s="47"/>
      <c r="H505" s="47"/>
      <c r="I505" s="47"/>
    </row>
    <row r="506" spans="1:9">
      <c r="A506" s="47"/>
      <c r="B506" s="47"/>
      <c r="C506" s="47"/>
      <c r="D506" s="47"/>
      <c r="E506" s="47"/>
      <c r="F506" s="47"/>
      <c r="G506" s="47"/>
      <c r="H506" s="47"/>
      <c r="I506" s="47"/>
    </row>
    <row r="507" spans="1:9">
      <c r="A507" s="47"/>
      <c r="B507" s="47"/>
      <c r="C507" s="47"/>
      <c r="D507" s="47"/>
      <c r="E507" s="47"/>
      <c r="F507" s="47"/>
      <c r="G507" s="47"/>
      <c r="H507" s="47"/>
      <c r="I507" s="47"/>
    </row>
    <row r="508" spans="1:9">
      <c r="A508" s="47"/>
      <c r="B508" s="47"/>
      <c r="C508" s="47"/>
      <c r="D508" s="47"/>
      <c r="E508" s="47"/>
      <c r="F508" s="47"/>
      <c r="G508" s="47"/>
      <c r="H508" s="47"/>
      <c r="I508" s="47"/>
    </row>
    <row r="509" spans="1:9">
      <c r="A509" s="47"/>
      <c r="B509" s="47"/>
      <c r="C509" s="47"/>
      <c r="D509" s="47"/>
      <c r="E509" s="47"/>
      <c r="F509" s="47"/>
      <c r="G509" s="47"/>
      <c r="H509" s="47"/>
      <c r="I509" s="47"/>
    </row>
    <row r="510" spans="1:9">
      <c r="A510" s="47"/>
      <c r="B510" s="47"/>
      <c r="C510" s="47"/>
      <c r="D510" s="47"/>
      <c r="E510" s="47"/>
      <c r="F510" s="47"/>
      <c r="G510" s="47"/>
      <c r="H510" s="47"/>
      <c r="I510" s="47"/>
    </row>
    <row r="511" spans="1:9">
      <c r="A511" s="47"/>
      <c r="B511" s="47"/>
      <c r="C511" s="47"/>
      <c r="D511" s="47"/>
      <c r="E511" s="47"/>
      <c r="F511" s="47"/>
      <c r="G511" s="47"/>
      <c r="H511" s="47"/>
      <c r="I511" s="47"/>
    </row>
    <row r="512" spans="1:9">
      <c r="A512" s="47"/>
      <c r="B512" s="47"/>
      <c r="C512" s="47"/>
      <c r="D512" s="47"/>
      <c r="E512" s="47"/>
      <c r="F512" s="47"/>
      <c r="G512" s="47"/>
      <c r="H512" s="47"/>
      <c r="I512" s="47"/>
    </row>
    <row r="513" spans="1:9">
      <c r="A513" s="47"/>
      <c r="B513" s="47"/>
      <c r="C513" s="47"/>
      <c r="D513" s="47"/>
      <c r="E513" s="47"/>
      <c r="F513" s="47"/>
      <c r="G513" s="47"/>
      <c r="H513" s="47"/>
      <c r="I513" s="47"/>
    </row>
    <row r="514" spans="1:9">
      <c r="A514" s="47"/>
      <c r="B514" s="47"/>
      <c r="C514" s="47"/>
      <c r="D514" s="47"/>
      <c r="E514" s="47"/>
      <c r="F514" s="47"/>
      <c r="G514" s="47"/>
      <c r="H514" s="47"/>
      <c r="I514" s="47"/>
    </row>
    <row r="515" spans="1:9">
      <c r="A515" s="47"/>
      <c r="B515" s="47"/>
      <c r="C515" s="47"/>
      <c r="D515" s="47"/>
      <c r="E515" s="47"/>
      <c r="F515" s="47"/>
      <c r="G515" s="47"/>
      <c r="H515" s="47"/>
      <c r="I515" s="47"/>
    </row>
    <row r="516" spans="1:9">
      <c r="A516" s="47"/>
      <c r="B516" s="47"/>
      <c r="C516" s="47"/>
      <c r="D516" s="47"/>
      <c r="E516" s="47"/>
      <c r="F516" s="47"/>
      <c r="G516" s="47"/>
      <c r="H516" s="47"/>
      <c r="I516" s="47"/>
    </row>
    <row r="517" spans="1:9">
      <c r="A517" s="47"/>
      <c r="B517" s="47"/>
      <c r="C517" s="47"/>
      <c r="D517" s="47"/>
      <c r="E517" s="47"/>
      <c r="F517" s="47"/>
      <c r="G517" s="47"/>
      <c r="H517" s="47"/>
      <c r="I517" s="47"/>
    </row>
    <row r="518" spans="1:9">
      <c r="A518" s="47"/>
      <c r="B518" s="47"/>
      <c r="C518" s="47"/>
      <c r="D518" s="47"/>
      <c r="E518" s="47"/>
      <c r="F518" s="47"/>
      <c r="G518" s="47"/>
      <c r="H518" s="47"/>
      <c r="I518" s="47"/>
    </row>
    <row r="519" spans="1:9">
      <c r="A519" s="47"/>
      <c r="B519" s="47"/>
      <c r="C519" s="47"/>
      <c r="D519" s="47"/>
      <c r="E519" s="47"/>
      <c r="F519" s="47"/>
      <c r="G519" s="47"/>
      <c r="H519" s="47"/>
      <c r="I519" s="47"/>
    </row>
    <row r="520" spans="1:9">
      <c r="A520" s="47"/>
      <c r="B520" s="47"/>
      <c r="C520" s="47"/>
      <c r="D520" s="47"/>
      <c r="E520" s="47"/>
      <c r="F520" s="47"/>
      <c r="G520" s="47"/>
      <c r="H520" s="47"/>
      <c r="I520" s="47"/>
    </row>
    <row r="521" spans="1:9">
      <c r="A521" s="47"/>
      <c r="B521" s="47"/>
      <c r="C521" s="47"/>
      <c r="D521" s="47"/>
      <c r="E521" s="47"/>
      <c r="F521" s="47"/>
      <c r="G521" s="47"/>
      <c r="H521" s="47"/>
      <c r="I521" s="47"/>
    </row>
    <row r="522" spans="1:9">
      <c r="A522" s="47"/>
      <c r="B522" s="47"/>
      <c r="C522" s="47"/>
      <c r="D522" s="47"/>
      <c r="E522" s="47"/>
      <c r="F522" s="47"/>
      <c r="G522" s="47"/>
      <c r="H522" s="47"/>
      <c r="I522" s="47"/>
    </row>
    <row r="523" spans="1:9">
      <c r="A523" s="47"/>
      <c r="B523" s="47"/>
      <c r="C523" s="47"/>
      <c r="D523" s="47"/>
      <c r="E523" s="47"/>
      <c r="F523" s="47"/>
      <c r="G523" s="47"/>
      <c r="H523" s="47"/>
      <c r="I523" s="47"/>
    </row>
    <row r="524" spans="1:9">
      <c r="A524" s="47"/>
      <c r="B524" s="47"/>
      <c r="C524" s="47"/>
      <c r="D524" s="47"/>
      <c r="E524" s="47"/>
      <c r="F524" s="47"/>
      <c r="G524" s="47"/>
      <c r="H524" s="47"/>
      <c r="I524" s="47"/>
    </row>
    <row r="525" spans="1:9">
      <c r="A525" s="47"/>
      <c r="B525" s="47"/>
      <c r="C525" s="47"/>
      <c r="D525" s="47"/>
      <c r="E525" s="47"/>
      <c r="F525" s="47"/>
      <c r="G525" s="47"/>
      <c r="H525" s="47"/>
      <c r="I525" s="47"/>
    </row>
    <row r="526" spans="1:9">
      <c r="A526" s="47"/>
      <c r="B526" s="47"/>
      <c r="C526" s="47"/>
      <c r="D526" s="47"/>
      <c r="E526" s="47"/>
      <c r="F526" s="47"/>
      <c r="G526" s="47"/>
      <c r="H526" s="47"/>
      <c r="I526" s="47"/>
    </row>
    <row r="527" spans="1:9">
      <c r="A527" s="47"/>
      <c r="B527" s="47"/>
      <c r="C527" s="47"/>
      <c r="D527" s="47"/>
      <c r="E527" s="47"/>
      <c r="F527" s="47"/>
      <c r="G527" s="47"/>
      <c r="H527" s="47"/>
      <c r="I527" s="47"/>
    </row>
    <row r="528" spans="1:9">
      <c r="A528" s="47"/>
      <c r="B528" s="47"/>
      <c r="C528" s="47"/>
      <c r="D528" s="47"/>
      <c r="E528" s="47"/>
      <c r="F528" s="47"/>
      <c r="G528" s="47"/>
      <c r="H528" s="47"/>
      <c r="I528" s="47"/>
    </row>
    <row r="529" spans="1:9">
      <c r="A529" s="47"/>
      <c r="B529" s="47"/>
      <c r="C529" s="47"/>
      <c r="D529" s="47"/>
      <c r="E529" s="47"/>
      <c r="F529" s="47"/>
      <c r="G529" s="47"/>
      <c r="H529" s="47"/>
      <c r="I529" s="47"/>
    </row>
    <row r="530" spans="1:9">
      <c r="A530" s="47"/>
      <c r="B530" s="47"/>
      <c r="C530" s="47"/>
      <c r="D530" s="47"/>
      <c r="E530" s="47"/>
      <c r="F530" s="47"/>
      <c r="G530" s="47"/>
      <c r="H530" s="47"/>
      <c r="I530" s="47"/>
    </row>
    <row r="531" spans="1:9">
      <c r="A531" s="47"/>
      <c r="B531" s="47"/>
      <c r="C531" s="47"/>
      <c r="D531" s="47"/>
      <c r="E531" s="47"/>
      <c r="F531" s="47"/>
      <c r="G531" s="47"/>
      <c r="H531" s="47"/>
      <c r="I531" s="47"/>
    </row>
    <row r="532" spans="1:9">
      <c r="A532" s="47"/>
      <c r="B532" s="47"/>
      <c r="C532" s="47"/>
      <c r="D532" s="47"/>
      <c r="E532" s="47"/>
      <c r="F532" s="47"/>
      <c r="G532" s="47"/>
      <c r="H532" s="47"/>
      <c r="I532" s="47"/>
    </row>
    <row r="533" spans="1:9">
      <c r="A533" s="47"/>
      <c r="B533" s="47"/>
      <c r="C533" s="47"/>
      <c r="D533" s="47"/>
      <c r="E533" s="47"/>
      <c r="F533" s="47"/>
      <c r="G533" s="47"/>
      <c r="H533" s="47"/>
      <c r="I533" s="47"/>
    </row>
    <row r="534" spans="1:9">
      <c r="A534" s="47"/>
      <c r="B534" s="47"/>
      <c r="C534" s="47"/>
      <c r="D534" s="47"/>
      <c r="E534" s="47"/>
      <c r="F534" s="47"/>
      <c r="G534" s="47"/>
      <c r="H534" s="47"/>
      <c r="I534" s="47"/>
    </row>
    <row r="535" spans="1:9">
      <c r="A535" s="47"/>
      <c r="B535" s="47"/>
      <c r="C535" s="47"/>
      <c r="D535" s="47"/>
      <c r="E535" s="47"/>
      <c r="F535" s="47"/>
      <c r="G535" s="47"/>
      <c r="H535" s="47"/>
      <c r="I535" s="47"/>
    </row>
    <row r="536" spans="1:9">
      <c r="A536" s="47"/>
      <c r="B536" s="47"/>
      <c r="C536" s="47"/>
      <c r="D536" s="47"/>
      <c r="E536" s="47"/>
      <c r="F536" s="47"/>
      <c r="G536" s="47"/>
      <c r="H536" s="47"/>
      <c r="I536" s="47"/>
    </row>
    <row r="537" spans="1:9">
      <c r="A537" s="47"/>
      <c r="B537" s="47"/>
      <c r="C537" s="47"/>
      <c r="D537" s="47"/>
      <c r="E537" s="47"/>
      <c r="F537" s="47"/>
      <c r="G537" s="47"/>
      <c r="H537" s="47"/>
      <c r="I537" s="47"/>
    </row>
    <row r="538" spans="1:9">
      <c r="A538" s="47"/>
      <c r="B538" s="47"/>
      <c r="C538" s="47"/>
      <c r="D538" s="47"/>
      <c r="E538" s="47"/>
      <c r="F538" s="47"/>
      <c r="G538" s="47"/>
      <c r="H538" s="47"/>
      <c r="I538" s="47"/>
    </row>
    <row r="539" spans="1:9">
      <c r="A539" s="47"/>
      <c r="B539" s="47"/>
      <c r="C539" s="47"/>
      <c r="D539" s="47"/>
      <c r="E539" s="47"/>
      <c r="F539" s="47"/>
      <c r="G539" s="47"/>
      <c r="H539" s="47"/>
      <c r="I539" s="47"/>
    </row>
    <row r="540" spans="1:9">
      <c r="A540" s="47"/>
      <c r="B540" s="47"/>
      <c r="C540" s="47"/>
      <c r="D540" s="47"/>
      <c r="E540" s="47"/>
      <c r="F540" s="47"/>
      <c r="G540" s="47"/>
      <c r="H540" s="47"/>
      <c r="I540" s="47"/>
    </row>
    <row r="541" spans="1:9">
      <c r="A541" s="47"/>
      <c r="B541" s="47"/>
      <c r="C541" s="47"/>
      <c r="D541" s="47"/>
      <c r="E541" s="47"/>
      <c r="F541" s="47"/>
      <c r="G541" s="47"/>
      <c r="H541" s="47"/>
      <c r="I541" s="47"/>
    </row>
    <row r="542" spans="1:9">
      <c r="A542" s="47"/>
      <c r="B542" s="47"/>
      <c r="C542" s="47"/>
      <c r="D542" s="47"/>
      <c r="E542" s="47"/>
      <c r="F542" s="47"/>
      <c r="G542" s="47"/>
      <c r="H542" s="47"/>
      <c r="I542" s="47"/>
    </row>
    <row r="543" spans="1:9">
      <c r="A543" s="47"/>
      <c r="B543" s="47"/>
      <c r="C543" s="47"/>
      <c r="D543" s="47"/>
      <c r="E543" s="47"/>
      <c r="F543" s="47"/>
      <c r="G543" s="47"/>
      <c r="H543" s="47"/>
      <c r="I543" s="47"/>
    </row>
    <row r="544" spans="1:9">
      <c r="A544" s="47"/>
      <c r="B544" s="47"/>
      <c r="C544" s="47"/>
      <c r="D544" s="47"/>
      <c r="E544" s="47"/>
      <c r="F544" s="47"/>
      <c r="G544" s="47"/>
      <c r="H544" s="47"/>
      <c r="I544" s="47"/>
    </row>
    <row r="545" spans="1:9">
      <c r="A545" s="47"/>
      <c r="B545" s="47"/>
      <c r="C545" s="47"/>
      <c r="D545" s="47"/>
      <c r="E545" s="47"/>
      <c r="F545" s="47"/>
      <c r="G545" s="47"/>
      <c r="H545" s="47"/>
      <c r="I545" s="47"/>
    </row>
    <row r="546" spans="1:9">
      <c r="A546" s="47"/>
      <c r="B546" s="47"/>
      <c r="C546" s="47"/>
      <c r="D546" s="47"/>
      <c r="E546" s="47"/>
      <c r="F546" s="47"/>
      <c r="G546" s="47"/>
      <c r="H546" s="47"/>
      <c r="I546" s="47"/>
    </row>
    <row r="547" spans="1:9">
      <c r="A547" s="47"/>
      <c r="B547" s="47"/>
      <c r="C547" s="47"/>
      <c r="D547" s="47"/>
      <c r="E547" s="47"/>
      <c r="F547" s="47"/>
      <c r="G547" s="47"/>
      <c r="H547" s="47"/>
      <c r="I547" s="47"/>
    </row>
    <row r="548" spans="1:9">
      <c r="A548" s="47"/>
      <c r="B548" s="47"/>
      <c r="C548" s="47"/>
      <c r="D548" s="47"/>
      <c r="E548" s="47"/>
      <c r="F548" s="47"/>
      <c r="G548" s="47"/>
      <c r="H548" s="47"/>
      <c r="I548" s="47"/>
    </row>
    <row r="549" spans="1:9">
      <c r="A549" s="47"/>
      <c r="B549" s="47"/>
      <c r="C549" s="47"/>
      <c r="D549" s="47"/>
      <c r="E549" s="47"/>
      <c r="F549" s="47"/>
      <c r="G549" s="47"/>
      <c r="H549" s="47"/>
      <c r="I549" s="47"/>
    </row>
    <row r="550" spans="1:9">
      <c r="A550" s="47"/>
      <c r="B550" s="47"/>
      <c r="C550" s="47"/>
      <c r="D550" s="47"/>
      <c r="E550" s="47"/>
      <c r="F550" s="47"/>
      <c r="G550" s="47"/>
      <c r="H550" s="47"/>
      <c r="I550" s="47"/>
    </row>
    <row r="551" spans="1:9">
      <c r="A551" s="47"/>
      <c r="B551" s="47"/>
      <c r="C551" s="47"/>
      <c r="D551" s="47"/>
      <c r="E551" s="47"/>
      <c r="F551" s="47"/>
      <c r="G551" s="47"/>
      <c r="H551" s="47"/>
      <c r="I551" s="47"/>
    </row>
    <row r="552" spans="1:9">
      <c r="A552" s="47"/>
      <c r="B552" s="47"/>
      <c r="C552" s="47"/>
      <c r="D552" s="47"/>
      <c r="E552" s="47"/>
      <c r="F552" s="47"/>
      <c r="G552" s="47"/>
      <c r="H552" s="47"/>
      <c r="I552" s="47"/>
    </row>
    <row r="553" spans="1:9">
      <c r="A553" s="47"/>
      <c r="B553" s="47"/>
      <c r="C553" s="47"/>
      <c r="D553" s="47"/>
      <c r="E553" s="47"/>
      <c r="F553" s="47"/>
      <c r="G553" s="47"/>
      <c r="H553" s="47"/>
      <c r="I553" s="47"/>
    </row>
    <row r="554" spans="1:9">
      <c r="A554" s="47"/>
      <c r="B554" s="47"/>
      <c r="C554" s="47"/>
      <c r="D554" s="47"/>
      <c r="E554" s="47"/>
      <c r="F554" s="47"/>
      <c r="G554" s="47"/>
      <c r="H554" s="47"/>
      <c r="I554" s="47"/>
    </row>
    <row r="555" spans="1:9">
      <c r="A555" s="47"/>
      <c r="B555" s="47"/>
      <c r="C555" s="47"/>
      <c r="D555" s="47"/>
      <c r="E555" s="47"/>
      <c r="F555" s="47"/>
      <c r="G555" s="47"/>
      <c r="H555" s="47"/>
      <c r="I555" s="47"/>
    </row>
    <row r="556" spans="1:9">
      <c r="A556" s="47"/>
      <c r="B556" s="47"/>
      <c r="C556" s="47"/>
      <c r="D556" s="47"/>
      <c r="E556" s="47"/>
      <c r="F556" s="47"/>
      <c r="G556" s="47"/>
      <c r="H556" s="47"/>
      <c r="I556" s="47"/>
    </row>
    <row r="557" spans="1:9">
      <c r="A557" s="47"/>
      <c r="B557" s="47"/>
      <c r="C557" s="47"/>
      <c r="D557" s="47"/>
      <c r="E557" s="47"/>
      <c r="F557" s="47"/>
      <c r="G557" s="47"/>
      <c r="H557" s="47"/>
      <c r="I557" s="47"/>
    </row>
    <row r="558" spans="1:9">
      <c r="A558" s="47"/>
      <c r="B558" s="47"/>
      <c r="C558" s="47"/>
      <c r="D558" s="47"/>
      <c r="E558" s="47"/>
      <c r="F558" s="47"/>
      <c r="G558" s="47"/>
      <c r="H558" s="47"/>
      <c r="I558" s="47"/>
    </row>
    <row r="559" spans="1:9">
      <c r="A559" s="47"/>
      <c r="B559" s="47"/>
      <c r="C559" s="47"/>
      <c r="D559" s="47"/>
      <c r="E559" s="47"/>
      <c r="F559" s="47"/>
      <c r="G559" s="47"/>
      <c r="H559" s="47"/>
      <c r="I559" s="47"/>
    </row>
    <row r="560" spans="1:9">
      <c r="A560" s="47"/>
      <c r="B560" s="47"/>
      <c r="C560" s="47"/>
      <c r="D560" s="47"/>
      <c r="E560" s="47"/>
      <c r="F560" s="47"/>
      <c r="G560" s="47"/>
      <c r="H560" s="47"/>
      <c r="I560" s="47"/>
    </row>
    <row r="561" spans="1:9">
      <c r="A561" s="47"/>
      <c r="B561" s="47"/>
      <c r="C561" s="47"/>
      <c r="D561" s="47"/>
      <c r="E561" s="47"/>
      <c r="F561" s="47"/>
      <c r="G561" s="47"/>
      <c r="H561" s="47"/>
      <c r="I561" s="47"/>
    </row>
    <row r="562" spans="1:9">
      <c r="A562" s="47"/>
      <c r="B562" s="47"/>
      <c r="C562" s="47"/>
      <c r="D562" s="47"/>
      <c r="E562" s="47"/>
      <c r="F562" s="47"/>
      <c r="G562" s="47"/>
      <c r="H562" s="47"/>
      <c r="I562" s="47"/>
    </row>
    <row r="563" spans="1:9">
      <c r="A563" s="47"/>
      <c r="B563" s="47"/>
      <c r="C563" s="47"/>
      <c r="D563" s="47"/>
      <c r="E563" s="47"/>
      <c r="F563" s="47"/>
      <c r="G563" s="47"/>
      <c r="H563" s="47"/>
      <c r="I563" s="47"/>
    </row>
    <row r="564" spans="1:9">
      <c r="A564" s="47"/>
      <c r="B564" s="47"/>
      <c r="C564" s="47"/>
      <c r="D564" s="47"/>
      <c r="E564" s="47"/>
      <c r="F564" s="47"/>
      <c r="G564" s="47"/>
      <c r="H564" s="47"/>
      <c r="I564" s="47"/>
    </row>
    <row r="565" spans="1:9">
      <c r="A565" s="47"/>
      <c r="B565" s="47"/>
      <c r="C565" s="47"/>
      <c r="D565" s="47"/>
      <c r="E565" s="47"/>
      <c r="F565" s="47"/>
      <c r="G565" s="47"/>
      <c r="H565" s="47"/>
      <c r="I565" s="47"/>
    </row>
    <row r="566" spans="1:9">
      <c r="A566" s="47"/>
      <c r="B566" s="47"/>
      <c r="C566" s="47"/>
      <c r="D566" s="47"/>
      <c r="E566" s="47"/>
      <c r="F566" s="47"/>
      <c r="G566" s="47"/>
      <c r="H566" s="47"/>
      <c r="I566" s="47"/>
    </row>
    <row r="567" spans="1:9">
      <c r="A567" s="47"/>
      <c r="B567" s="47"/>
      <c r="C567" s="47"/>
      <c r="D567" s="47"/>
      <c r="E567" s="47"/>
      <c r="F567" s="47"/>
      <c r="G567" s="47"/>
      <c r="H567" s="47"/>
      <c r="I567" s="47"/>
    </row>
    <row r="568" spans="1:9">
      <c r="A568" s="47"/>
      <c r="B568" s="47"/>
      <c r="C568" s="47"/>
      <c r="D568" s="47"/>
      <c r="E568" s="47"/>
      <c r="F568" s="47"/>
      <c r="G568" s="47"/>
      <c r="H568" s="47"/>
      <c r="I568" s="47"/>
    </row>
    <row r="569" spans="1:9">
      <c r="A569" s="47"/>
      <c r="B569" s="47"/>
      <c r="C569" s="47"/>
      <c r="D569" s="47"/>
      <c r="E569" s="47"/>
      <c r="F569" s="47"/>
      <c r="G569" s="47"/>
      <c r="H569" s="47"/>
      <c r="I569" s="47"/>
    </row>
    <row r="570" spans="1:9">
      <c r="A570" s="47"/>
      <c r="B570" s="47"/>
      <c r="C570" s="47"/>
      <c r="D570" s="47"/>
      <c r="E570" s="47"/>
      <c r="F570" s="47"/>
      <c r="G570" s="47"/>
      <c r="H570" s="47"/>
      <c r="I570" s="47"/>
    </row>
    <row r="571" spans="1:9">
      <c r="A571" s="47"/>
      <c r="B571" s="47"/>
      <c r="C571" s="47"/>
      <c r="D571" s="47"/>
      <c r="E571" s="47"/>
      <c r="F571" s="47"/>
      <c r="G571" s="47"/>
      <c r="H571" s="47"/>
      <c r="I571" s="47"/>
    </row>
    <row r="572" spans="1:9">
      <c r="A572" s="47"/>
      <c r="B572" s="47"/>
      <c r="C572" s="47"/>
      <c r="D572" s="47"/>
      <c r="E572" s="47"/>
      <c r="F572" s="47"/>
      <c r="G572" s="47"/>
      <c r="H572" s="47"/>
      <c r="I572" s="47"/>
    </row>
    <row r="573" spans="1:9">
      <c r="A573" s="47"/>
      <c r="B573" s="47"/>
      <c r="C573" s="47"/>
      <c r="D573" s="47"/>
      <c r="E573" s="47"/>
      <c r="F573" s="47"/>
      <c r="G573" s="47"/>
      <c r="H573" s="47"/>
      <c r="I573" s="47"/>
    </row>
    <row r="574" spans="1:9">
      <c r="A574" s="47"/>
      <c r="B574" s="47"/>
      <c r="C574" s="47"/>
      <c r="D574" s="47"/>
      <c r="E574" s="47"/>
      <c r="F574" s="47"/>
      <c r="G574" s="47"/>
      <c r="H574" s="47"/>
      <c r="I574" s="47"/>
    </row>
    <row r="575" spans="1:9">
      <c r="A575" s="47"/>
      <c r="B575" s="47"/>
      <c r="C575" s="47"/>
      <c r="D575" s="47"/>
      <c r="E575" s="47"/>
      <c r="F575" s="47"/>
      <c r="G575" s="47"/>
      <c r="H575" s="47"/>
      <c r="I575" s="47"/>
    </row>
    <row r="576" spans="1:9">
      <c r="A576" s="47"/>
      <c r="B576" s="47"/>
      <c r="C576" s="47"/>
      <c r="D576" s="47"/>
      <c r="E576" s="47"/>
      <c r="F576" s="47"/>
      <c r="G576" s="47"/>
      <c r="H576" s="47"/>
      <c r="I576" s="47"/>
    </row>
    <row r="577" spans="1:9">
      <c r="A577" s="47"/>
      <c r="B577" s="47"/>
      <c r="C577" s="47"/>
      <c r="D577" s="47"/>
      <c r="E577" s="47"/>
      <c r="F577" s="47"/>
      <c r="G577" s="47"/>
      <c r="H577" s="47"/>
      <c r="I577" s="47"/>
    </row>
    <row r="578" spans="1:9">
      <c r="A578" s="47"/>
      <c r="B578" s="47"/>
      <c r="C578" s="47"/>
      <c r="D578" s="47"/>
      <c r="E578" s="47"/>
      <c r="F578" s="47"/>
      <c r="G578" s="47"/>
      <c r="H578" s="47"/>
      <c r="I578" s="47"/>
    </row>
    <row r="579" spans="1:9">
      <c r="A579" s="47"/>
      <c r="B579" s="47"/>
      <c r="C579" s="47"/>
      <c r="D579" s="47"/>
      <c r="E579" s="47"/>
      <c r="F579" s="47"/>
      <c r="G579" s="47"/>
      <c r="H579" s="47"/>
      <c r="I579" s="47"/>
    </row>
    <row r="580" spans="1:9">
      <c r="A580" s="47"/>
      <c r="B580" s="47"/>
      <c r="C580" s="47"/>
      <c r="D580" s="47"/>
      <c r="E580" s="47"/>
      <c r="F580" s="47"/>
      <c r="G580" s="47"/>
      <c r="H580" s="47"/>
      <c r="I580" s="47"/>
    </row>
    <row r="581" spans="1:9">
      <c r="A581" s="47"/>
      <c r="B581" s="47"/>
      <c r="C581" s="47"/>
      <c r="D581" s="47"/>
      <c r="E581" s="47"/>
      <c r="F581" s="47"/>
      <c r="G581" s="47"/>
      <c r="H581" s="47"/>
      <c r="I581" s="47"/>
    </row>
    <row r="582" spans="1:9">
      <c r="A582" s="47"/>
      <c r="B582" s="47"/>
      <c r="C582" s="47"/>
      <c r="D582" s="47"/>
      <c r="E582" s="47"/>
      <c r="F582" s="47"/>
      <c r="G582" s="47"/>
      <c r="H582" s="47"/>
      <c r="I582" s="47"/>
    </row>
    <row r="583" spans="1:9">
      <c r="A583" s="47"/>
      <c r="B583" s="47"/>
      <c r="C583" s="47"/>
      <c r="D583" s="47"/>
      <c r="E583" s="47"/>
      <c r="F583" s="47"/>
      <c r="G583" s="47"/>
      <c r="H583" s="47"/>
      <c r="I583" s="47"/>
    </row>
    <row r="584" spans="1:9">
      <c r="A584" s="47"/>
      <c r="B584" s="47"/>
      <c r="C584" s="47"/>
      <c r="D584" s="47"/>
      <c r="E584" s="47"/>
      <c r="F584" s="47"/>
      <c r="G584" s="47"/>
      <c r="H584" s="47"/>
      <c r="I584" s="47"/>
    </row>
    <row r="585" spans="1:9">
      <c r="A585" s="47"/>
      <c r="B585" s="47"/>
      <c r="C585" s="47"/>
      <c r="D585" s="47"/>
      <c r="E585" s="47"/>
      <c r="F585" s="47"/>
      <c r="G585" s="47"/>
      <c r="H585" s="47"/>
      <c r="I585" s="47"/>
    </row>
    <row r="586" spans="1:9">
      <c r="A586" s="47"/>
      <c r="B586" s="47"/>
      <c r="C586" s="47"/>
      <c r="D586" s="47"/>
      <c r="E586" s="47"/>
      <c r="F586" s="47"/>
      <c r="G586" s="47"/>
      <c r="H586" s="47"/>
      <c r="I586" s="47"/>
    </row>
    <row r="587" spans="1:9">
      <c r="A587" s="47"/>
      <c r="B587" s="47"/>
      <c r="C587" s="47"/>
      <c r="D587" s="47"/>
      <c r="E587" s="47"/>
      <c r="F587" s="47"/>
      <c r="G587" s="47"/>
      <c r="H587" s="47"/>
      <c r="I587" s="47"/>
    </row>
    <row r="588" spans="1:9">
      <c r="A588" s="47"/>
      <c r="B588" s="47"/>
      <c r="C588" s="47"/>
      <c r="D588" s="47"/>
      <c r="E588" s="47"/>
      <c r="F588" s="47"/>
      <c r="G588" s="47"/>
      <c r="H588" s="47"/>
      <c r="I588" s="47"/>
    </row>
    <row r="589" spans="1:9">
      <c r="A589" s="47"/>
      <c r="B589" s="47"/>
      <c r="C589" s="47"/>
      <c r="D589" s="47"/>
      <c r="E589" s="47"/>
      <c r="F589" s="47"/>
      <c r="G589" s="47"/>
      <c r="H589" s="47"/>
      <c r="I589" s="47"/>
    </row>
    <row r="590" spans="1:9">
      <c r="A590" s="47"/>
      <c r="B590" s="47"/>
      <c r="C590" s="47"/>
      <c r="D590" s="47"/>
      <c r="E590" s="47"/>
      <c r="F590" s="47"/>
      <c r="G590" s="47"/>
      <c r="H590" s="47"/>
      <c r="I590" s="47"/>
    </row>
    <row r="591" spans="1:9">
      <c r="A591" s="47"/>
      <c r="B591" s="47"/>
      <c r="C591" s="47"/>
      <c r="D591" s="47"/>
      <c r="E591" s="47"/>
      <c r="F591" s="47"/>
      <c r="G591" s="47"/>
      <c r="H591" s="47"/>
      <c r="I591" s="47"/>
    </row>
    <row r="592" spans="1:9">
      <c r="A592" s="47"/>
      <c r="B592" s="47"/>
      <c r="C592" s="47"/>
      <c r="D592" s="47"/>
      <c r="E592" s="47"/>
      <c r="F592" s="47"/>
      <c r="G592" s="47"/>
      <c r="H592" s="47"/>
      <c r="I592" s="47"/>
    </row>
    <row r="593" spans="1:9">
      <c r="A593" s="47"/>
      <c r="B593" s="47"/>
      <c r="C593" s="47"/>
      <c r="D593" s="47"/>
      <c r="E593" s="47"/>
      <c r="F593" s="47"/>
      <c r="G593" s="47"/>
      <c r="H593" s="47"/>
      <c r="I593" s="47"/>
    </row>
    <row r="594" spans="1:9">
      <c r="A594" s="47"/>
      <c r="B594" s="47"/>
      <c r="C594" s="47"/>
      <c r="D594" s="47"/>
      <c r="E594" s="47"/>
      <c r="F594" s="47"/>
      <c r="G594" s="47"/>
      <c r="H594" s="47"/>
      <c r="I594" s="47"/>
    </row>
    <row r="595" spans="1:9">
      <c r="A595" s="47"/>
      <c r="B595" s="47"/>
      <c r="C595" s="47"/>
      <c r="D595" s="47"/>
      <c r="E595" s="47"/>
      <c r="F595" s="47"/>
      <c r="G595" s="47"/>
      <c r="H595" s="47"/>
      <c r="I595" s="47"/>
    </row>
    <row r="596" spans="1:9">
      <c r="A596" s="47"/>
      <c r="B596" s="47"/>
      <c r="C596" s="47"/>
      <c r="D596" s="47"/>
      <c r="E596" s="47"/>
      <c r="F596" s="47"/>
      <c r="G596" s="47"/>
      <c r="H596" s="47"/>
      <c r="I596" s="47"/>
    </row>
    <row r="597" spans="1:9">
      <c r="A597" s="47"/>
      <c r="B597" s="47"/>
      <c r="C597" s="47"/>
      <c r="D597" s="47"/>
      <c r="E597" s="47"/>
      <c r="F597" s="47"/>
      <c r="G597" s="47"/>
      <c r="H597" s="47"/>
      <c r="I597" s="47"/>
    </row>
    <row r="598" spans="1:9">
      <c r="A598" s="47"/>
      <c r="B598" s="47"/>
      <c r="C598" s="47"/>
      <c r="D598" s="47"/>
      <c r="E598" s="47"/>
      <c r="F598" s="47"/>
      <c r="G598" s="47"/>
      <c r="H598" s="47"/>
      <c r="I598" s="47"/>
    </row>
    <row r="599" spans="1:9">
      <c r="A599" s="47"/>
      <c r="B599" s="47"/>
      <c r="C599" s="47"/>
      <c r="D599" s="47"/>
      <c r="E599" s="47"/>
      <c r="F599" s="47"/>
      <c r="G599" s="47"/>
      <c r="H599" s="47"/>
      <c r="I599" s="47"/>
    </row>
    <row r="600" spans="1:9">
      <c r="A600" s="47"/>
      <c r="B600" s="47"/>
      <c r="C600" s="47"/>
      <c r="D600" s="47"/>
      <c r="E600" s="47"/>
      <c r="F600" s="47"/>
      <c r="G600" s="47"/>
      <c r="H600" s="47"/>
      <c r="I600" s="47"/>
    </row>
    <row r="601" spans="1:9">
      <c r="A601" s="47"/>
      <c r="B601" s="47"/>
      <c r="C601" s="47"/>
      <c r="D601" s="47"/>
      <c r="E601" s="47"/>
      <c r="F601" s="47"/>
      <c r="G601" s="47"/>
      <c r="H601" s="47"/>
      <c r="I601" s="47"/>
    </row>
    <row r="602" spans="1:9">
      <c r="A602" s="47"/>
      <c r="B602" s="47"/>
      <c r="C602" s="47"/>
      <c r="D602" s="47"/>
      <c r="E602" s="47"/>
      <c r="F602" s="47"/>
      <c r="G602" s="47"/>
      <c r="H602" s="47"/>
      <c r="I602" s="47"/>
    </row>
    <row r="603" spans="1:9">
      <c r="A603" s="47"/>
      <c r="B603" s="47"/>
      <c r="C603" s="47"/>
      <c r="D603" s="47"/>
      <c r="E603" s="47"/>
      <c r="F603" s="47"/>
      <c r="G603" s="47"/>
      <c r="H603" s="47"/>
      <c r="I603" s="47"/>
    </row>
    <row r="604" spans="1:9">
      <c r="A604" s="47"/>
      <c r="B604" s="47"/>
      <c r="C604" s="47"/>
      <c r="D604" s="47"/>
      <c r="E604" s="47"/>
      <c r="F604" s="47"/>
      <c r="G604" s="47"/>
      <c r="H604" s="47"/>
      <c r="I604" s="47"/>
    </row>
    <row r="605" spans="1:9">
      <c r="A605" s="47"/>
      <c r="B605" s="47"/>
      <c r="C605" s="47"/>
      <c r="D605" s="47"/>
      <c r="E605" s="47"/>
      <c r="F605" s="47"/>
      <c r="G605" s="47"/>
      <c r="H605" s="47"/>
      <c r="I605" s="47"/>
    </row>
    <row r="606" spans="1:9">
      <c r="A606" s="47"/>
      <c r="B606" s="47"/>
      <c r="C606" s="47"/>
      <c r="D606" s="47"/>
      <c r="E606" s="47"/>
      <c r="F606" s="47"/>
      <c r="G606" s="47"/>
      <c r="H606" s="47"/>
      <c r="I606" s="47"/>
    </row>
    <row r="607" spans="1:9">
      <c r="A607" s="47"/>
      <c r="B607" s="47"/>
      <c r="C607" s="47"/>
      <c r="D607" s="47"/>
      <c r="E607" s="47"/>
      <c r="F607" s="47"/>
      <c r="G607" s="47"/>
      <c r="H607" s="47"/>
      <c r="I607" s="47"/>
    </row>
    <row r="608" spans="1:9">
      <c r="A608" s="47"/>
      <c r="B608" s="47"/>
      <c r="C608" s="47"/>
      <c r="D608" s="47"/>
      <c r="E608" s="47"/>
      <c r="F608" s="47"/>
      <c r="G608" s="47"/>
      <c r="H608" s="47"/>
      <c r="I608" s="47"/>
    </row>
    <row r="609" spans="1:9">
      <c r="A609" s="47"/>
      <c r="B609" s="47"/>
      <c r="C609" s="47"/>
      <c r="D609" s="47"/>
      <c r="E609" s="47"/>
      <c r="F609" s="47"/>
      <c r="G609" s="47"/>
      <c r="H609" s="47"/>
      <c r="I609" s="47"/>
    </row>
    <row r="610" spans="1:9">
      <c r="A610" s="47"/>
      <c r="B610" s="47"/>
      <c r="C610" s="47"/>
      <c r="D610" s="47"/>
      <c r="E610" s="47"/>
      <c r="F610" s="47"/>
      <c r="G610" s="47"/>
      <c r="H610" s="47"/>
      <c r="I610" s="47"/>
    </row>
    <row r="611" spans="1:9">
      <c r="A611" s="47"/>
      <c r="B611" s="47"/>
      <c r="C611" s="47"/>
      <c r="D611" s="47"/>
      <c r="E611" s="47"/>
      <c r="F611" s="47"/>
      <c r="G611" s="47"/>
      <c r="H611" s="47"/>
      <c r="I611" s="47"/>
    </row>
    <row r="612" spans="1:9">
      <c r="A612" s="47"/>
      <c r="B612" s="47"/>
      <c r="C612" s="47"/>
      <c r="D612" s="47"/>
      <c r="E612" s="47"/>
      <c r="F612" s="47"/>
      <c r="G612" s="47"/>
      <c r="H612" s="47"/>
      <c r="I612" s="47"/>
    </row>
    <row r="613" spans="1:9">
      <c r="A613" s="47"/>
      <c r="B613" s="47"/>
      <c r="C613" s="47"/>
      <c r="D613" s="47"/>
      <c r="E613" s="47"/>
      <c r="F613" s="47"/>
      <c r="G613" s="47"/>
      <c r="H613" s="47"/>
      <c r="I613" s="47"/>
    </row>
    <row r="614" spans="1:9">
      <c r="A614" s="47"/>
      <c r="B614" s="47"/>
      <c r="C614" s="47"/>
      <c r="D614" s="47"/>
      <c r="E614" s="47"/>
      <c r="F614" s="47"/>
      <c r="G614" s="47"/>
      <c r="H614" s="47"/>
      <c r="I614" s="47"/>
    </row>
    <row r="615" spans="1:9">
      <c r="A615" s="47"/>
      <c r="B615" s="47"/>
      <c r="C615" s="47"/>
      <c r="D615" s="47"/>
      <c r="E615" s="47"/>
      <c r="F615" s="47"/>
      <c r="G615" s="47"/>
      <c r="H615" s="47"/>
      <c r="I615" s="47"/>
    </row>
    <row r="616" spans="1:9">
      <c r="A616" s="47"/>
      <c r="B616" s="47"/>
      <c r="C616" s="47"/>
      <c r="D616" s="47"/>
      <c r="E616" s="47"/>
      <c r="F616" s="47"/>
      <c r="G616" s="47"/>
      <c r="H616" s="47"/>
      <c r="I616" s="47"/>
    </row>
    <row r="617" spans="1:9">
      <c r="A617" s="47"/>
      <c r="B617" s="47"/>
      <c r="C617" s="47"/>
      <c r="D617" s="47"/>
      <c r="E617" s="47"/>
      <c r="F617" s="47"/>
      <c r="G617" s="47"/>
      <c r="H617" s="47"/>
      <c r="I617" s="47"/>
    </row>
    <row r="618" spans="1:9">
      <c r="A618" s="47"/>
      <c r="B618" s="47"/>
      <c r="C618" s="47"/>
      <c r="D618" s="47"/>
      <c r="E618" s="47"/>
      <c r="F618" s="47"/>
      <c r="G618" s="47"/>
      <c r="H618" s="47"/>
      <c r="I618" s="47"/>
    </row>
    <row r="619" spans="1:9">
      <c r="A619" s="47"/>
      <c r="B619" s="47"/>
      <c r="C619" s="47"/>
      <c r="D619" s="47"/>
      <c r="E619" s="47"/>
      <c r="F619" s="47"/>
      <c r="G619" s="47"/>
      <c r="H619" s="47"/>
      <c r="I619" s="47"/>
    </row>
    <row r="620" spans="1:9">
      <c r="A620" s="47"/>
      <c r="B620" s="47"/>
      <c r="C620" s="47"/>
      <c r="D620" s="47"/>
      <c r="E620" s="47"/>
      <c r="F620" s="47"/>
      <c r="G620" s="47"/>
      <c r="H620" s="47"/>
      <c r="I620" s="47"/>
    </row>
    <row r="621" spans="1:9">
      <c r="A621" s="47"/>
      <c r="B621" s="47"/>
      <c r="C621" s="47"/>
      <c r="D621" s="47"/>
      <c r="E621" s="47"/>
      <c r="F621" s="47"/>
      <c r="G621" s="47"/>
      <c r="H621" s="47"/>
      <c r="I621" s="47"/>
    </row>
    <row r="622" spans="1:9">
      <c r="A622" s="47"/>
      <c r="B622" s="47"/>
      <c r="C622" s="47"/>
      <c r="D622" s="47"/>
      <c r="E622" s="47"/>
      <c r="F622" s="47"/>
      <c r="G622" s="47"/>
      <c r="H622" s="47"/>
      <c r="I622" s="47"/>
    </row>
    <row r="623" spans="1:9">
      <c r="A623" s="47"/>
      <c r="B623" s="47"/>
      <c r="C623" s="47"/>
      <c r="D623" s="47"/>
      <c r="E623" s="47"/>
      <c r="F623" s="47"/>
      <c r="G623" s="47"/>
      <c r="H623" s="47"/>
      <c r="I623" s="47"/>
    </row>
    <row r="624" spans="1:9">
      <c r="A624" s="47"/>
      <c r="B624" s="47"/>
      <c r="C624" s="47"/>
      <c r="D624" s="47"/>
      <c r="E624" s="47"/>
      <c r="F624" s="47"/>
      <c r="G624" s="47"/>
      <c r="H624" s="47"/>
      <c r="I624" s="47"/>
    </row>
    <row r="625" spans="1:9">
      <c r="A625" s="47"/>
      <c r="B625" s="47"/>
      <c r="C625" s="47"/>
      <c r="D625" s="47"/>
      <c r="E625" s="47"/>
      <c r="F625" s="47"/>
      <c r="G625" s="47"/>
      <c r="H625" s="47"/>
      <c r="I625" s="47"/>
    </row>
    <row r="626" spans="1:9">
      <c r="A626" s="47"/>
      <c r="B626" s="47"/>
      <c r="C626" s="47"/>
      <c r="D626" s="47"/>
      <c r="E626" s="47"/>
      <c r="F626" s="47"/>
      <c r="G626" s="47"/>
      <c r="H626" s="47"/>
      <c r="I626" s="47"/>
    </row>
    <row r="627" spans="1:9">
      <c r="A627" s="47"/>
      <c r="B627" s="47"/>
      <c r="C627" s="47"/>
      <c r="D627" s="47"/>
      <c r="E627" s="47"/>
      <c r="F627" s="47"/>
      <c r="G627" s="47"/>
      <c r="H627" s="47"/>
      <c r="I627" s="47"/>
    </row>
    <row r="628" spans="1:9">
      <c r="A628" s="47"/>
      <c r="B628" s="47"/>
      <c r="C628" s="47"/>
      <c r="D628" s="47"/>
      <c r="E628" s="47"/>
      <c r="F628" s="47"/>
      <c r="G628" s="47"/>
      <c r="H628" s="47"/>
      <c r="I628" s="47"/>
    </row>
    <row r="629" spans="1:9">
      <c r="A629" s="47"/>
      <c r="B629" s="47"/>
      <c r="C629" s="47"/>
      <c r="D629" s="47"/>
      <c r="E629" s="47"/>
      <c r="F629" s="47"/>
      <c r="G629" s="47"/>
      <c r="H629" s="47"/>
      <c r="I629" s="47"/>
    </row>
    <row r="630" spans="1:9">
      <c r="A630" s="47"/>
      <c r="B630" s="47"/>
      <c r="C630" s="47"/>
      <c r="D630" s="47"/>
      <c r="E630" s="47"/>
      <c r="F630" s="47"/>
      <c r="G630" s="47"/>
      <c r="H630" s="47"/>
      <c r="I630" s="47"/>
    </row>
    <row r="631" spans="1:9">
      <c r="A631" s="47"/>
      <c r="B631" s="47"/>
      <c r="C631" s="47"/>
      <c r="D631" s="47"/>
      <c r="E631" s="47"/>
      <c r="F631" s="47"/>
      <c r="G631" s="47"/>
      <c r="H631" s="47"/>
      <c r="I631" s="47"/>
    </row>
    <row r="632" spans="1:9">
      <c r="A632" s="47"/>
      <c r="B632" s="47"/>
      <c r="C632" s="47"/>
      <c r="D632" s="47"/>
      <c r="E632" s="47"/>
      <c r="F632" s="47"/>
      <c r="G632" s="47"/>
      <c r="H632" s="47"/>
      <c r="I632" s="47"/>
    </row>
    <row r="633" spans="1:9">
      <c r="A633" s="47"/>
      <c r="B633" s="47"/>
      <c r="C633" s="47"/>
      <c r="D633" s="47"/>
      <c r="E633" s="47"/>
      <c r="F633" s="47"/>
      <c r="G633" s="47"/>
      <c r="H633" s="47"/>
      <c r="I633" s="47"/>
    </row>
    <row r="634" spans="1:9">
      <c r="A634" s="47"/>
      <c r="B634" s="47"/>
      <c r="C634" s="47"/>
      <c r="D634" s="47"/>
      <c r="E634" s="47"/>
      <c r="F634" s="47"/>
      <c r="G634" s="47"/>
      <c r="H634" s="47"/>
      <c r="I634" s="47"/>
    </row>
    <row r="635" spans="1:9">
      <c r="A635" s="47"/>
      <c r="B635" s="47"/>
      <c r="C635" s="47"/>
      <c r="D635" s="47"/>
      <c r="E635" s="47"/>
      <c r="F635" s="47"/>
      <c r="G635" s="47"/>
      <c r="H635" s="47"/>
      <c r="I635" s="47"/>
    </row>
    <row r="636" spans="1:9">
      <c r="A636" s="47"/>
      <c r="B636" s="47"/>
      <c r="C636" s="47"/>
      <c r="D636" s="47"/>
      <c r="E636" s="47"/>
      <c r="F636" s="47"/>
      <c r="G636" s="47"/>
      <c r="H636" s="47"/>
      <c r="I636" s="47"/>
    </row>
    <row r="637" spans="1:9">
      <c r="A637" s="47"/>
      <c r="B637" s="47"/>
      <c r="C637" s="47"/>
      <c r="D637" s="47"/>
      <c r="E637" s="47"/>
      <c r="F637" s="47"/>
      <c r="G637" s="47"/>
      <c r="H637" s="47"/>
      <c r="I637" s="47"/>
    </row>
    <row r="638" spans="1:9">
      <c r="A638" s="47"/>
      <c r="B638" s="47"/>
      <c r="C638" s="47"/>
      <c r="D638" s="47"/>
      <c r="E638" s="47"/>
      <c r="F638" s="47"/>
      <c r="G638" s="47"/>
      <c r="H638" s="47"/>
      <c r="I638" s="47"/>
    </row>
    <row r="639" spans="1:9">
      <c r="A639" s="47"/>
      <c r="B639" s="47"/>
      <c r="C639" s="47"/>
      <c r="D639" s="47"/>
      <c r="E639" s="47"/>
      <c r="F639" s="47"/>
      <c r="G639" s="47"/>
      <c r="H639" s="47"/>
      <c r="I639" s="47"/>
    </row>
    <row r="640" spans="1:9">
      <c r="A640" s="47"/>
      <c r="B640" s="47"/>
      <c r="C640" s="47"/>
      <c r="D640" s="47"/>
      <c r="E640" s="47"/>
      <c r="F640" s="47"/>
      <c r="G640" s="47"/>
      <c r="H640" s="47"/>
      <c r="I640" s="47"/>
    </row>
    <row r="641" spans="1:9">
      <c r="A641" s="47"/>
      <c r="B641" s="47"/>
      <c r="C641" s="47"/>
      <c r="D641" s="47"/>
      <c r="E641" s="47"/>
      <c r="F641" s="47"/>
      <c r="G641" s="47"/>
      <c r="H641" s="47"/>
      <c r="I641" s="47"/>
    </row>
    <row r="642" spans="1:9">
      <c r="A642" s="47"/>
      <c r="B642" s="47"/>
      <c r="C642" s="47"/>
      <c r="D642" s="47"/>
      <c r="E642" s="47"/>
      <c r="F642" s="47"/>
      <c r="G642" s="47"/>
      <c r="H642" s="47"/>
      <c r="I642" s="47"/>
    </row>
    <row r="643" spans="1:9">
      <c r="A643" s="47"/>
      <c r="B643" s="47"/>
      <c r="C643" s="47"/>
      <c r="D643" s="47"/>
      <c r="E643" s="47"/>
      <c r="F643" s="47"/>
      <c r="G643" s="47"/>
      <c r="H643" s="47"/>
      <c r="I643" s="47"/>
    </row>
    <row r="644" spans="1:9">
      <c r="A644" s="47"/>
      <c r="B644" s="47"/>
      <c r="C644" s="47"/>
      <c r="D644" s="47"/>
      <c r="E644" s="47"/>
      <c r="F644" s="47"/>
      <c r="G644" s="47"/>
      <c r="H644" s="47"/>
      <c r="I644" s="47"/>
    </row>
    <row r="645" spans="1:9">
      <c r="A645" s="47"/>
      <c r="B645" s="47"/>
      <c r="C645" s="47"/>
      <c r="D645" s="47"/>
      <c r="E645" s="47"/>
      <c r="F645" s="47"/>
      <c r="G645" s="47"/>
      <c r="H645" s="47"/>
      <c r="I645" s="47"/>
    </row>
    <row r="646" spans="1:9">
      <c r="A646" s="47"/>
      <c r="B646" s="47"/>
      <c r="C646" s="47"/>
      <c r="D646" s="47"/>
      <c r="E646" s="47"/>
      <c r="F646" s="47"/>
      <c r="G646" s="47"/>
      <c r="H646" s="47"/>
      <c r="I646" s="47"/>
    </row>
    <row r="647" spans="1:9">
      <c r="A647" s="47"/>
      <c r="B647" s="47"/>
      <c r="C647" s="47"/>
      <c r="D647" s="47"/>
      <c r="E647" s="47"/>
      <c r="F647" s="47"/>
      <c r="G647" s="47"/>
      <c r="H647" s="47"/>
      <c r="I647" s="47"/>
    </row>
    <row r="648" spans="1:9">
      <c r="A648" s="47"/>
      <c r="B648" s="47"/>
      <c r="C648" s="47"/>
      <c r="D648" s="47"/>
      <c r="E648" s="47"/>
      <c r="F648" s="47"/>
      <c r="G648" s="47"/>
      <c r="H648" s="47"/>
      <c r="I648" s="47"/>
    </row>
    <row r="649" spans="1:9">
      <c r="A649" s="47"/>
      <c r="B649" s="47"/>
      <c r="C649" s="47"/>
      <c r="D649" s="47"/>
      <c r="E649" s="47"/>
      <c r="F649" s="47"/>
      <c r="G649" s="47"/>
      <c r="H649" s="47"/>
      <c r="I649" s="47"/>
    </row>
    <row r="650" spans="1:9">
      <c r="A650" s="47"/>
      <c r="B650" s="47"/>
      <c r="C650" s="47"/>
      <c r="D650" s="47"/>
      <c r="E650" s="47"/>
      <c r="F650" s="47"/>
      <c r="G650" s="47"/>
      <c r="H650" s="47"/>
      <c r="I650" s="47"/>
    </row>
    <row r="651" spans="1:9">
      <c r="A651" s="47"/>
      <c r="B651" s="47"/>
      <c r="C651" s="47"/>
      <c r="D651" s="47"/>
      <c r="E651" s="47"/>
      <c r="F651" s="47"/>
      <c r="G651" s="47"/>
      <c r="H651" s="47"/>
      <c r="I651" s="47"/>
    </row>
    <row r="652" spans="1:9">
      <c r="A652" s="47"/>
      <c r="B652" s="47"/>
      <c r="C652" s="47"/>
      <c r="D652" s="47"/>
      <c r="E652" s="47"/>
      <c r="F652" s="47"/>
      <c r="G652" s="47"/>
      <c r="H652" s="47"/>
      <c r="I652" s="47"/>
    </row>
    <row r="653" spans="1:9">
      <c r="A653" s="47"/>
      <c r="B653" s="47"/>
      <c r="C653" s="47"/>
      <c r="D653" s="47"/>
      <c r="E653" s="47"/>
      <c r="F653" s="47"/>
      <c r="G653" s="47"/>
      <c r="H653" s="47"/>
      <c r="I653" s="47"/>
    </row>
    <row r="654" spans="1:9">
      <c r="A654" s="47"/>
      <c r="B654" s="47"/>
      <c r="C654" s="47"/>
      <c r="D654" s="47"/>
      <c r="E654" s="47"/>
      <c r="F654" s="47"/>
      <c r="G654" s="47"/>
      <c r="H654" s="47"/>
      <c r="I654" s="47"/>
    </row>
    <row r="655" spans="1:9">
      <c r="A655" s="47"/>
      <c r="B655" s="47"/>
      <c r="C655" s="47"/>
      <c r="D655" s="47"/>
      <c r="E655" s="47"/>
      <c r="F655" s="47"/>
      <c r="G655" s="47"/>
      <c r="H655" s="47"/>
      <c r="I655" s="47"/>
    </row>
    <row r="656" spans="1:9">
      <c r="A656" s="47"/>
      <c r="B656" s="47"/>
      <c r="C656" s="47"/>
      <c r="D656" s="47"/>
      <c r="E656" s="47"/>
      <c r="F656" s="47"/>
      <c r="G656" s="47"/>
      <c r="H656" s="47"/>
      <c r="I656" s="47"/>
    </row>
    <row r="657" spans="1:9">
      <c r="A657" s="47"/>
      <c r="B657" s="47"/>
      <c r="C657" s="47"/>
      <c r="D657" s="47"/>
      <c r="E657" s="47"/>
      <c r="F657" s="47"/>
      <c r="G657" s="47"/>
      <c r="H657" s="47"/>
      <c r="I657" s="47"/>
    </row>
    <row r="658" spans="1:9">
      <c r="A658" s="47"/>
      <c r="B658" s="47"/>
      <c r="C658" s="47"/>
      <c r="D658" s="47"/>
      <c r="E658" s="47"/>
      <c r="F658" s="47"/>
      <c r="G658" s="47"/>
      <c r="H658" s="47"/>
      <c r="I658" s="47"/>
    </row>
    <row r="659" spans="1:9">
      <c r="A659" s="47"/>
      <c r="B659" s="47"/>
      <c r="C659" s="47"/>
      <c r="D659" s="47"/>
      <c r="E659" s="47"/>
      <c r="F659" s="47"/>
      <c r="G659" s="47"/>
      <c r="H659" s="47"/>
      <c r="I659" s="47"/>
    </row>
    <row r="660" spans="1:9">
      <c r="A660" s="47"/>
      <c r="B660" s="47"/>
      <c r="C660" s="47"/>
      <c r="D660" s="47"/>
      <c r="E660" s="47"/>
      <c r="F660" s="47"/>
      <c r="G660" s="47"/>
      <c r="H660" s="47"/>
      <c r="I660" s="47"/>
    </row>
    <row r="661" spans="1:9">
      <c r="A661" s="47"/>
      <c r="B661" s="47"/>
      <c r="C661" s="47"/>
      <c r="D661" s="47"/>
      <c r="E661" s="47"/>
      <c r="F661" s="47"/>
      <c r="G661" s="47"/>
      <c r="H661" s="47"/>
      <c r="I661" s="47"/>
    </row>
    <row r="662" spans="1:9">
      <c r="A662" s="47"/>
      <c r="B662" s="47"/>
      <c r="C662" s="47"/>
      <c r="D662" s="47"/>
      <c r="E662" s="47"/>
      <c r="F662" s="47"/>
      <c r="G662" s="47"/>
      <c r="H662" s="47"/>
      <c r="I662" s="47"/>
    </row>
    <row r="663" spans="1:9">
      <c r="A663" s="47"/>
      <c r="B663" s="47"/>
      <c r="C663" s="47"/>
      <c r="D663" s="47"/>
      <c r="E663" s="47"/>
      <c r="F663" s="47"/>
      <c r="G663" s="47"/>
      <c r="H663" s="47"/>
      <c r="I663" s="47"/>
    </row>
    <row r="664" spans="1:9">
      <c r="A664" s="47"/>
      <c r="B664" s="47"/>
      <c r="C664" s="47"/>
      <c r="D664" s="47"/>
      <c r="E664" s="47"/>
      <c r="F664" s="47"/>
      <c r="G664" s="47"/>
      <c r="H664" s="47"/>
      <c r="I664" s="47"/>
    </row>
    <row r="665" spans="1:9">
      <c r="A665" s="47"/>
      <c r="B665" s="47"/>
      <c r="C665" s="47"/>
      <c r="D665" s="47"/>
      <c r="E665" s="47"/>
      <c r="F665" s="47"/>
      <c r="G665" s="47"/>
      <c r="H665" s="47"/>
      <c r="I665" s="47"/>
    </row>
    <row r="666" spans="1:9">
      <c r="A666" s="47"/>
      <c r="B666" s="47"/>
      <c r="C666" s="47"/>
      <c r="D666" s="47"/>
      <c r="E666" s="47"/>
      <c r="F666" s="47"/>
      <c r="G666" s="47"/>
      <c r="H666" s="47"/>
      <c r="I666" s="47"/>
    </row>
    <row r="667" spans="1:9">
      <c r="A667" s="47"/>
      <c r="B667" s="47"/>
      <c r="C667" s="47"/>
      <c r="D667" s="47"/>
      <c r="E667" s="47"/>
      <c r="F667" s="47"/>
      <c r="G667" s="47"/>
      <c r="H667" s="47"/>
      <c r="I667" s="47"/>
    </row>
    <row r="668" spans="1:9">
      <c r="A668" s="47"/>
      <c r="B668" s="47"/>
      <c r="C668" s="47"/>
      <c r="D668" s="47"/>
      <c r="E668" s="47"/>
      <c r="F668" s="47"/>
      <c r="G668" s="47"/>
      <c r="H668" s="47"/>
      <c r="I668" s="47"/>
    </row>
    <row r="669" spans="1:9">
      <c r="A669" s="47"/>
      <c r="B669" s="47"/>
      <c r="C669" s="47"/>
      <c r="D669" s="47"/>
      <c r="E669" s="47"/>
      <c r="F669" s="47"/>
      <c r="G669" s="47"/>
      <c r="H669" s="47"/>
      <c r="I669" s="47"/>
    </row>
    <row r="670" spans="1:9">
      <c r="A670" s="47"/>
      <c r="B670" s="47"/>
      <c r="C670" s="47"/>
      <c r="D670" s="47"/>
      <c r="E670" s="47"/>
      <c r="F670" s="47"/>
      <c r="G670" s="47"/>
      <c r="H670" s="47"/>
      <c r="I670" s="47"/>
    </row>
    <row r="671" spans="1:9">
      <c r="A671" s="47"/>
      <c r="B671" s="47"/>
      <c r="C671" s="47"/>
      <c r="D671" s="47"/>
      <c r="E671" s="47"/>
      <c r="F671" s="47"/>
      <c r="G671" s="47"/>
      <c r="H671" s="47"/>
      <c r="I671" s="47"/>
    </row>
    <row r="672" spans="1:9">
      <c r="A672" s="47"/>
      <c r="B672" s="47"/>
      <c r="C672" s="47"/>
      <c r="D672" s="47"/>
      <c r="E672" s="47"/>
      <c r="F672" s="47"/>
      <c r="G672" s="47"/>
      <c r="H672" s="47"/>
      <c r="I672" s="47"/>
    </row>
    <row r="673" spans="1:9">
      <c r="A673" s="47"/>
      <c r="B673" s="47"/>
      <c r="C673" s="47"/>
      <c r="D673" s="47"/>
      <c r="E673" s="47"/>
      <c r="F673" s="47"/>
      <c r="G673" s="47"/>
      <c r="H673" s="47"/>
      <c r="I673" s="47"/>
    </row>
    <row r="674" spans="1:9">
      <c r="A674" s="47"/>
      <c r="B674" s="47"/>
      <c r="C674" s="47"/>
      <c r="D674" s="47"/>
      <c r="E674" s="47"/>
      <c r="F674" s="47"/>
      <c r="G674" s="47"/>
      <c r="H674" s="47"/>
      <c r="I674" s="47"/>
    </row>
    <row r="675" spans="1:9">
      <c r="A675" s="47"/>
      <c r="B675" s="47"/>
      <c r="C675" s="47"/>
      <c r="D675" s="47"/>
      <c r="E675" s="47"/>
      <c r="F675" s="47"/>
      <c r="G675" s="47"/>
      <c r="H675" s="47"/>
      <c r="I675" s="47"/>
    </row>
    <row r="676" spans="1:9">
      <c r="A676" s="47"/>
      <c r="B676" s="47"/>
      <c r="C676" s="47"/>
      <c r="D676" s="47"/>
      <c r="E676" s="47"/>
      <c r="F676" s="47"/>
      <c r="G676" s="47"/>
      <c r="H676" s="47"/>
      <c r="I676" s="47"/>
    </row>
    <row r="677" spans="1:9">
      <c r="A677" s="47"/>
      <c r="B677" s="47"/>
      <c r="C677" s="47"/>
      <c r="D677" s="47"/>
      <c r="E677" s="47"/>
      <c r="F677" s="47"/>
      <c r="G677" s="47"/>
      <c r="H677" s="47"/>
      <c r="I677" s="47"/>
    </row>
    <row r="678" spans="1:9">
      <c r="A678" s="47"/>
      <c r="B678" s="47"/>
      <c r="C678" s="47"/>
      <c r="D678" s="47"/>
      <c r="E678" s="47"/>
      <c r="F678" s="47"/>
      <c r="G678" s="47"/>
      <c r="H678" s="47"/>
      <c r="I678" s="47"/>
    </row>
    <row r="679" spans="1:9">
      <c r="A679" s="47"/>
      <c r="B679" s="47"/>
      <c r="C679" s="47"/>
      <c r="D679" s="47"/>
      <c r="E679" s="47"/>
      <c r="F679" s="47"/>
      <c r="G679" s="47"/>
      <c r="H679" s="47"/>
      <c r="I679" s="47"/>
    </row>
    <row r="680" spans="1:9">
      <c r="A680" s="47"/>
      <c r="B680" s="47"/>
      <c r="C680" s="47"/>
      <c r="D680" s="47"/>
      <c r="E680" s="47"/>
      <c r="F680" s="47"/>
      <c r="G680" s="47"/>
      <c r="H680" s="47"/>
      <c r="I680" s="47"/>
    </row>
    <row r="681" spans="1:9">
      <c r="A681" s="47"/>
      <c r="B681" s="47"/>
      <c r="C681" s="47"/>
      <c r="D681" s="47"/>
      <c r="E681" s="47"/>
      <c r="F681" s="47"/>
      <c r="G681" s="47"/>
      <c r="H681" s="47"/>
      <c r="I681" s="47"/>
    </row>
    <row r="682" spans="1:9">
      <c r="A682" s="47"/>
      <c r="B682" s="47"/>
      <c r="C682" s="47"/>
      <c r="D682" s="47"/>
      <c r="E682" s="47"/>
      <c r="F682" s="47"/>
      <c r="G682" s="47"/>
      <c r="H682" s="47"/>
      <c r="I682" s="47"/>
    </row>
    <row r="683" spans="1:9">
      <c r="A683" s="47"/>
      <c r="B683" s="47"/>
      <c r="C683" s="47"/>
      <c r="D683" s="47"/>
      <c r="E683" s="47"/>
      <c r="F683" s="47"/>
      <c r="G683" s="47"/>
      <c r="H683" s="47"/>
      <c r="I683" s="47"/>
    </row>
    <row r="684" spans="1:9">
      <c r="A684" s="47"/>
      <c r="B684" s="47"/>
      <c r="C684" s="47"/>
      <c r="D684" s="47"/>
      <c r="E684" s="47"/>
      <c r="F684" s="47"/>
      <c r="G684" s="47"/>
      <c r="H684" s="47"/>
      <c r="I684" s="47"/>
    </row>
    <row r="685" spans="1:9">
      <c r="A685" s="47"/>
      <c r="B685" s="47"/>
      <c r="C685" s="47"/>
      <c r="D685" s="47"/>
      <c r="E685" s="47"/>
      <c r="F685" s="47"/>
      <c r="G685" s="47"/>
      <c r="H685" s="47"/>
      <c r="I685" s="47"/>
    </row>
    <row r="686" spans="1:9">
      <c r="A686" s="47"/>
      <c r="B686" s="47"/>
      <c r="C686" s="47"/>
      <c r="D686" s="47"/>
      <c r="E686" s="47"/>
      <c r="F686" s="47"/>
      <c r="G686" s="47"/>
      <c r="H686" s="47"/>
      <c r="I686" s="47"/>
    </row>
    <row r="687" spans="1:9">
      <c r="A687" s="47"/>
      <c r="B687" s="47"/>
      <c r="C687" s="47"/>
      <c r="D687" s="47"/>
      <c r="E687" s="47"/>
      <c r="F687" s="47"/>
      <c r="G687" s="47"/>
      <c r="H687" s="47"/>
      <c r="I687" s="47"/>
    </row>
    <row r="688" spans="1:9">
      <c r="A688" s="47"/>
      <c r="B688" s="47"/>
      <c r="C688" s="47"/>
      <c r="D688" s="47"/>
      <c r="E688" s="47"/>
      <c r="F688" s="47"/>
      <c r="G688" s="47"/>
      <c r="H688" s="47"/>
      <c r="I688" s="47"/>
    </row>
    <row r="689" spans="1:9">
      <c r="A689" s="47"/>
      <c r="B689" s="47"/>
      <c r="C689" s="47"/>
      <c r="D689" s="47"/>
      <c r="E689" s="47"/>
      <c r="F689" s="47"/>
      <c r="G689" s="47"/>
      <c r="H689" s="47"/>
      <c r="I689" s="47"/>
    </row>
    <row r="690" spans="1:9">
      <c r="A690" s="47"/>
      <c r="B690" s="47"/>
      <c r="C690" s="47"/>
      <c r="D690" s="47"/>
      <c r="E690" s="47"/>
      <c r="F690" s="47"/>
      <c r="G690" s="47"/>
      <c r="H690" s="47"/>
      <c r="I690" s="47"/>
    </row>
    <row r="691" spans="1:9">
      <c r="A691" s="47"/>
      <c r="B691" s="47"/>
      <c r="C691" s="47"/>
      <c r="D691" s="47"/>
      <c r="E691" s="47"/>
      <c r="F691" s="47"/>
      <c r="G691" s="47"/>
      <c r="H691" s="47"/>
      <c r="I691" s="47"/>
    </row>
    <row r="692" spans="1:9">
      <c r="A692" s="47"/>
      <c r="B692" s="47"/>
      <c r="C692" s="47"/>
      <c r="D692" s="47"/>
      <c r="E692" s="47"/>
      <c r="F692" s="47"/>
      <c r="G692" s="47"/>
      <c r="H692" s="47"/>
      <c r="I692" s="47"/>
    </row>
    <row r="693" spans="1:9">
      <c r="A693" s="47"/>
      <c r="B693" s="47"/>
      <c r="C693" s="47"/>
      <c r="D693" s="47"/>
      <c r="E693" s="47"/>
      <c r="F693" s="47"/>
      <c r="G693" s="47"/>
      <c r="H693" s="47"/>
      <c r="I693" s="47"/>
    </row>
    <row r="694" spans="1:9">
      <c r="A694" s="47"/>
      <c r="B694" s="47"/>
      <c r="C694" s="47"/>
      <c r="D694" s="47"/>
      <c r="E694" s="47"/>
      <c r="F694" s="47"/>
      <c r="G694" s="47"/>
      <c r="H694" s="47"/>
      <c r="I694" s="47"/>
    </row>
    <row r="695" spans="1:9">
      <c r="A695" s="47"/>
      <c r="B695" s="47"/>
      <c r="C695" s="47"/>
      <c r="D695" s="47"/>
      <c r="E695" s="47"/>
      <c r="F695" s="47"/>
      <c r="G695" s="47"/>
      <c r="H695" s="47"/>
      <c r="I695" s="47"/>
    </row>
    <row r="696" spans="1:9">
      <c r="A696" s="47"/>
      <c r="B696" s="47"/>
      <c r="C696" s="47"/>
      <c r="D696" s="47"/>
      <c r="E696" s="47"/>
      <c r="F696" s="47"/>
      <c r="G696" s="47"/>
      <c r="H696" s="47"/>
      <c r="I696" s="47"/>
    </row>
    <row r="697" spans="1:9">
      <c r="A697" s="47"/>
      <c r="B697" s="47"/>
      <c r="C697" s="47"/>
      <c r="D697" s="47"/>
      <c r="E697" s="47"/>
      <c r="F697" s="47"/>
      <c r="G697" s="47"/>
      <c r="H697" s="47"/>
      <c r="I697" s="47"/>
    </row>
    <row r="698" spans="1:9">
      <c r="A698" s="47"/>
      <c r="B698" s="47"/>
      <c r="C698" s="47"/>
      <c r="D698" s="47"/>
      <c r="E698" s="47"/>
      <c r="F698" s="47"/>
      <c r="G698" s="47"/>
      <c r="H698" s="47"/>
      <c r="I698" s="47"/>
    </row>
    <row r="699" spans="1:9">
      <c r="A699" s="47"/>
      <c r="B699" s="47"/>
      <c r="C699" s="47"/>
      <c r="D699" s="47"/>
      <c r="E699" s="47"/>
      <c r="F699" s="47"/>
      <c r="G699" s="47"/>
      <c r="H699" s="47"/>
      <c r="I699" s="47"/>
    </row>
    <row r="700" spans="1:9">
      <c r="A700" s="47"/>
      <c r="B700" s="47"/>
      <c r="C700" s="47"/>
      <c r="D700" s="47"/>
      <c r="E700" s="47"/>
      <c r="F700" s="47"/>
      <c r="G700" s="47"/>
      <c r="H700" s="47"/>
      <c r="I700" s="47"/>
    </row>
    <row r="701" spans="1:9">
      <c r="A701" s="47"/>
      <c r="B701" s="47"/>
      <c r="C701" s="47"/>
      <c r="D701" s="47"/>
      <c r="E701" s="47"/>
      <c r="F701" s="47"/>
      <c r="G701" s="47"/>
      <c r="H701" s="47"/>
      <c r="I701" s="47"/>
    </row>
    <row r="702" spans="1:9">
      <c r="A702" s="47"/>
      <c r="B702" s="47"/>
      <c r="C702" s="47"/>
      <c r="D702" s="47"/>
      <c r="E702" s="47"/>
      <c r="F702" s="47"/>
      <c r="G702" s="47"/>
      <c r="H702" s="47"/>
      <c r="I702" s="47"/>
    </row>
    <row r="703" spans="1:9">
      <c r="A703" s="47"/>
      <c r="B703" s="47"/>
      <c r="C703" s="47"/>
      <c r="D703" s="47"/>
      <c r="E703" s="47"/>
      <c r="F703" s="47"/>
      <c r="G703" s="47"/>
      <c r="H703" s="47"/>
      <c r="I703" s="47"/>
    </row>
    <row r="704" spans="1:9">
      <c r="A704" s="47"/>
      <c r="B704" s="47"/>
      <c r="C704" s="47"/>
      <c r="D704" s="47"/>
      <c r="E704" s="47"/>
      <c r="F704" s="47"/>
      <c r="G704" s="47"/>
      <c r="H704" s="47"/>
      <c r="I704" s="47"/>
    </row>
    <row r="705" spans="1:9">
      <c r="A705" s="47"/>
      <c r="B705" s="47"/>
      <c r="C705" s="47"/>
      <c r="D705" s="47"/>
      <c r="E705" s="47"/>
      <c r="F705" s="47"/>
      <c r="G705" s="47"/>
      <c r="H705" s="47"/>
      <c r="I705" s="47"/>
    </row>
    <row r="706" spans="1:9">
      <c r="A706" s="47"/>
      <c r="B706" s="47"/>
      <c r="C706" s="47"/>
      <c r="D706" s="47"/>
      <c r="E706" s="47"/>
      <c r="F706" s="47"/>
      <c r="G706" s="47"/>
      <c r="H706" s="47"/>
      <c r="I706" s="47"/>
    </row>
    <row r="707" spans="1:9">
      <c r="A707" s="47"/>
      <c r="B707" s="47"/>
      <c r="C707" s="47"/>
      <c r="D707" s="47"/>
      <c r="E707" s="47"/>
      <c r="F707" s="47"/>
      <c r="G707" s="47"/>
      <c r="H707" s="47"/>
      <c r="I707" s="47"/>
    </row>
    <row r="708" spans="1:9">
      <c r="A708" s="47"/>
      <c r="B708" s="47"/>
      <c r="C708" s="47"/>
      <c r="D708" s="47"/>
      <c r="E708" s="47"/>
      <c r="F708" s="47"/>
      <c r="G708" s="47"/>
      <c r="H708" s="47"/>
      <c r="I708" s="47"/>
    </row>
    <row r="709" spans="1:9">
      <c r="A709" s="47"/>
      <c r="B709" s="47"/>
      <c r="C709" s="47"/>
      <c r="D709" s="47"/>
      <c r="E709" s="47"/>
      <c r="F709" s="47"/>
      <c r="G709" s="47"/>
      <c r="H709" s="47"/>
      <c r="I709" s="47"/>
    </row>
    <row r="710" spans="1:9">
      <c r="A710" s="47"/>
      <c r="B710" s="47"/>
      <c r="C710" s="47"/>
      <c r="D710" s="47"/>
      <c r="E710" s="47"/>
      <c r="F710" s="47"/>
      <c r="G710" s="47"/>
      <c r="H710" s="47"/>
      <c r="I710" s="47"/>
    </row>
    <row r="711" spans="1:9">
      <c r="A711" s="47"/>
      <c r="B711" s="47"/>
      <c r="C711" s="47"/>
      <c r="D711" s="47"/>
      <c r="E711" s="47"/>
      <c r="F711" s="47"/>
      <c r="G711" s="47"/>
      <c r="H711" s="47"/>
      <c r="I711" s="47"/>
    </row>
    <row r="712" spans="1:9">
      <c r="A712" s="47"/>
      <c r="B712" s="47"/>
      <c r="C712" s="47"/>
      <c r="D712" s="47"/>
      <c r="E712" s="47"/>
      <c r="F712" s="47"/>
      <c r="G712" s="47"/>
      <c r="H712" s="47"/>
      <c r="I712" s="47"/>
    </row>
    <row r="713" spans="1:9">
      <c r="A713" s="47"/>
      <c r="B713" s="47"/>
      <c r="C713" s="47"/>
      <c r="D713" s="47"/>
      <c r="E713" s="47"/>
      <c r="F713" s="47"/>
      <c r="G713" s="47"/>
      <c r="H713" s="47"/>
      <c r="I713" s="47"/>
    </row>
    <row r="714" spans="1:9">
      <c r="A714" s="47"/>
      <c r="B714" s="47"/>
      <c r="C714" s="47"/>
      <c r="D714" s="47"/>
      <c r="E714" s="47"/>
      <c r="F714" s="47"/>
      <c r="G714" s="47"/>
      <c r="H714" s="47"/>
      <c r="I714" s="47"/>
    </row>
    <row r="715" spans="1:9">
      <c r="A715" s="47"/>
      <c r="B715" s="47"/>
      <c r="C715" s="47"/>
      <c r="D715" s="47"/>
      <c r="E715" s="47"/>
      <c r="F715" s="47"/>
      <c r="G715" s="47"/>
      <c r="H715" s="47"/>
      <c r="I715" s="47"/>
    </row>
    <row r="716" spans="1:9">
      <c r="A716" s="47"/>
      <c r="B716" s="47"/>
      <c r="C716" s="47"/>
      <c r="D716" s="47"/>
      <c r="E716" s="47"/>
      <c r="F716" s="47"/>
      <c r="G716" s="47"/>
      <c r="H716" s="47"/>
      <c r="I716" s="47"/>
    </row>
    <row r="717" spans="1:9">
      <c r="A717" s="47"/>
      <c r="B717" s="47"/>
      <c r="C717" s="47"/>
      <c r="D717" s="47"/>
      <c r="E717" s="47"/>
      <c r="F717" s="47"/>
      <c r="G717" s="47"/>
      <c r="H717" s="47"/>
      <c r="I717" s="47"/>
    </row>
    <row r="718" spans="1:9">
      <c r="A718" s="47"/>
      <c r="B718" s="47"/>
      <c r="C718" s="47"/>
      <c r="D718" s="47"/>
      <c r="E718" s="47"/>
      <c r="F718" s="47"/>
      <c r="G718" s="47"/>
      <c r="H718" s="47"/>
      <c r="I718" s="47"/>
    </row>
    <row r="719" spans="1:9">
      <c r="A719" s="47"/>
      <c r="B719" s="47"/>
      <c r="C719" s="47"/>
      <c r="D719" s="47"/>
      <c r="E719" s="47"/>
      <c r="F719" s="47"/>
      <c r="G719" s="47"/>
      <c r="H719" s="47"/>
      <c r="I719" s="47"/>
    </row>
    <row r="720" spans="1:9">
      <c r="A720" s="47"/>
      <c r="B720" s="47"/>
      <c r="C720" s="47"/>
      <c r="D720" s="47"/>
      <c r="E720" s="47"/>
      <c r="F720" s="47"/>
      <c r="G720" s="47"/>
      <c r="H720" s="47"/>
      <c r="I720" s="47"/>
    </row>
    <row r="721" spans="1:9">
      <c r="A721" s="47"/>
      <c r="B721" s="47"/>
      <c r="C721" s="47"/>
      <c r="D721" s="47"/>
      <c r="E721" s="47"/>
      <c r="F721" s="47"/>
      <c r="G721" s="47"/>
      <c r="H721" s="47"/>
      <c r="I721" s="47"/>
    </row>
    <row r="722" spans="1:9">
      <c r="A722" s="47"/>
      <c r="B722" s="47"/>
      <c r="C722" s="47"/>
      <c r="D722" s="47"/>
      <c r="E722" s="47"/>
      <c r="F722" s="47"/>
      <c r="G722" s="47"/>
      <c r="H722" s="47"/>
      <c r="I722" s="47"/>
    </row>
    <row r="723" spans="1:9">
      <c r="A723" s="47"/>
      <c r="B723" s="47"/>
      <c r="C723" s="47"/>
      <c r="D723" s="47"/>
      <c r="E723" s="47"/>
      <c r="F723" s="47"/>
      <c r="G723" s="47"/>
      <c r="H723" s="47"/>
      <c r="I723" s="47"/>
    </row>
    <row r="724" spans="1:9">
      <c r="A724" s="47"/>
      <c r="B724" s="47"/>
      <c r="C724" s="47"/>
      <c r="D724" s="47"/>
      <c r="E724" s="47"/>
      <c r="F724" s="47"/>
      <c r="G724" s="47"/>
      <c r="H724" s="47"/>
      <c r="I724" s="47"/>
    </row>
    <row r="725" spans="1:9">
      <c r="A725" s="47"/>
      <c r="B725" s="47"/>
      <c r="C725" s="47"/>
      <c r="D725" s="47"/>
      <c r="E725" s="47"/>
      <c r="F725" s="47"/>
      <c r="G725" s="47"/>
      <c r="H725" s="47"/>
      <c r="I725" s="47"/>
    </row>
    <row r="726" spans="1:9">
      <c r="A726" s="47"/>
      <c r="B726" s="47"/>
      <c r="C726" s="47"/>
      <c r="D726" s="47"/>
      <c r="E726" s="47"/>
      <c r="F726" s="47"/>
      <c r="G726" s="47"/>
      <c r="H726" s="47"/>
      <c r="I726" s="47"/>
    </row>
    <row r="727" spans="1:9">
      <c r="A727" s="47"/>
      <c r="B727" s="47"/>
      <c r="C727" s="47"/>
      <c r="D727" s="47"/>
      <c r="E727" s="47"/>
      <c r="F727" s="47"/>
      <c r="G727" s="47"/>
      <c r="H727" s="47"/>
      <c r="I727" s="47"/>
    </row>
    <row r="728" spans="1:9">
      <c r="A728" s="47"/>
      <c r="B728" s="47"/>
      <c r="C728" s="47"/>
      <c r="D728" s="47"/>
      <c r="E728" s="47"/>
      <c r="F728" s="47"/>
      <c r="G728" s="47"/>
      <c r="H728" s="47"/>
      <c r="I728" s="47"/>
    </row>
    <row r="729" spans="1:9">
      <c r="A729" s="47"/>
      <c r="B729" s="47"/>
      <c r="C729" s="47"/>
      <c r="D729" s="47"/>
      <c r="E729" s="47"/>
      <c r="F729" s="47"/>
      <c r="G729" s="47"/>
      <c r="H729" s="47"/>
      <c r="I729" s="47"/>
    </row>
    <row r="730" spans="1:9">
      <c r="A730" s="47"/>
      <c r="B730" s="47"/>
      <c r="C730" s="47"/>
      <c r="D730" s="47"/>
      <c r="E730" s="47"/>
      <c r="F730" s="47"/>
      <c r="G730" s="47"/>
      <c r="H730" s="47"/>
      <c r="I730" s="47"/>
    </row>
    <row r="731" spans="1:9">
      <c r="A731" s="47"/>
      <c r="B731" s="47"/>
      <c r="C731" s="47"/>
      <c r="D731" s="47"/>
      <c r="E731" s="47"/>
      <c r="F731" s="47"/>
      <c r="G731" s="47"/>
      <c r="H731" s="47"/>
      <c r="I731" s="47"/>
    </row>
    <row r="732" spans="1:9">
      <c r="A732" s="47"/>
      <c r="B732" s="47"/>
      <c r="C732" s="47"/>
      <c r="D732" s="47"/>
      <c r="E732" s="47"/>
      <c r="F732" s="47"/>
      <c r="G732" s="47"/>
      <c r="H732" s="47"/>
      <c r="I732" s="47"/>
    </row>
    <row r="733" spans="1:9">
      <c r="A733" s="47"/>
      <c r="B733" s="47"/>
      <c r="C733" s="47"/>
      <c r="D733" s="47"/>
      <c r="E733" s="47"/>
      <c r="F733" s="47"/>
      <c r="G733" s="47"/>
      <c r="H733" s="47"/>
      <c r="I733" s="47"/>
    </row>
    <row r="734" spans="1:9">
      <c r="A734" s="47"/>
      <c r="B734" s="47"/>
      <c r="C734" s="47"/>
      <c r="D734" s="47"/>
      <c r="E734" s="47"/>
      <c r="F734" s="47"/>
      <c r="G734" s="47"/>
      <c r="H734" s="47"/>
      <c r="I734" s="47"/>
    </row>
    <row r="735" spans="1:9">
      <c r="A735" s="47"/>
      <c r="B735" s="47"/>
      <c r="C735" s="47"/>
      <c r="D735" s="47"/>
      <c r="E735" s="47"/>
      <c r="F735" s="47"/>
      <c r="G735" s="47"/>
      <c r="H735" s="47"/>
      <c r="I735" s="47"/>
    </row>
    <row r="736" spans="1:9">
      <c r="A736" s="47"/>
      <c r="B736" s="47"/>
      <c r="C736" s="47"/>
      <c r="D736" s="47"/>
      <c r="E736" s="47"/>
      <c r="F736" s="47"/>
      <c r="G736" s="47"/>
      <c r="H736" s="47"/>
      <c r="I736" s="47"/>
    </row>
    <row r="737" spans="1:9">
      <c r="A737" s="47"/>
      <c r="B737" s="47"/>
      <c r="C737" s="47"/>
      <c r="D737" s="47"/>
      <c r="E737" s="47"/>
      <c r="F737" s="47"/>
      <c r="G737" s="47"/>
      <c r="H737" s="47"/>
      <c r="I737" s="47"/>
    </row>
    <row r="738" spans="1:9">
      <c r="A738" s="47"/>
      <c r="B738" s="47"/>
      <c r="C738" s="47"/>
      <c r="D738" s="47"/>
      <c r="E738" s="47"/>
      <c r="F738" s="47"/>
      <c r="G738" s="47"/>
      <c r="H738" s="47"/>
      <c r="I738" s="47"/>
    </row>
    <row r="739" spans="1:9">
      <c r="A739" s="47"/>
      <c r="B739" s="47"/>
      <c r="C739" s="47"/>
      <c r="D739" s="47"/>
      <c r="E739" s="47"/>
      <c r="F739" s="47"/>
      <c r="G739" s="47"/>
      <c r="H739" s="47"/>
      <c r="I739" s="47"/>
    </row>
    <row r="740" spans="1:9">
      <c r="A740" s="47"/>
      <c r="B740" s="47"/>
      <c r="C740" s="47"/>
      <c r="D740" s="47"/>
      <c r="E740" s="47"/>
      <c r="F740" s="47"/>
      <c r="G740" s="47"/>
      <c r="H740" s="47"/>
      <c r="I740" s="47"/>
    </row>
    <row r="741" spans="1:9">
      <c r="A741" s="47"/>
      <c r="B741" s="47"/>
      <c r="C741" s="47"/>
      <c r="D741" s="47"/>
      <c r="E741" s="47"/>
      <c r="F741" s="47"/>
      <c r="G741" s="47"/>
      <c r="H741" s="47"/>
      <c r="I741" s="47"/>
    </row>
    <row r="742" spans="1:9">
      <c r="A742" s="47"/>
      <c r="B742" s="47"/>
      <c r="C742" s="47"/>
      <c r="D742" s="47"/>
      <c r="E742" s="47"/>
      <c r="F742" s="47"/>
      <c r="G742" s="47"/>
      <c r="H742" s="47"/>
      <c r="I742" s="47"/>
    </row>
    <row r="743" spans="1:9">
      <c r="A743" s="47"/>
      <c r="B743" s="47"/>
      <c r="C743" s="47"/>
      <c r="D743" s="47"/>
      <c r="E743" s="47"/>
      <c r="F743" s="47"/>
      <c r="G743" s="47"/>
      <c r="H743" s="47"/>
      <c r="I743" s="47"/>
    </row>
    <row r="744" spans="1:9">
      <c r="A744" s="47"/>
      <c r="B744" s="47"/>
      <c r="C744" s="47"/>
      <c r="D744" s="47"/>
      <c r="E744" s="47"/>
      <c r="F744" s="47"/>
      <c r="G744" s="47"/>
      <c r="H744" s="47"/>
      <c r="I744" s="47"/>
    </row>
    <row r="745" spans="1:9">
      <c r="A745" s="47"/>
      <c r="B745" s="47"/>
      <c r="C745" s="47"/>
      <c r="D745" s="47"/>
      <c r="E745" s="47"/>
      <c r="F745" s="47"/>
      <c r="G745" s="47"/>
      <c r="H745" s="47"/>
      <c r="I745" s="47"/>
    </row>
    <row r="746" spans="1:9">
      <c r="A746" s="47"/>
      <c r="B746" s="47"/>
      <c r="C746" s="47"/>
      <c r="D746" s="47"/>
      <c r="E746" s="47"/>
      <c r="F746" s="47"/>
      <c r="G746" s="47"/>
      <c r="H746" s="47"/>
      <c r="I746" s="47"/>
    </row>
    <row r="747" spans="1:9">
      <c r="A747" s="47"/>
      <c r="B747" s="47"/>
      <c r="C747" s="47"/>
      <c r="D747" s="47"/>
      <c r="E747" s="47"/>
      <c r="F747" s="47"/>
      <c r="G747" s="47"/>
      <c r="H747" s="47"/>
      <c r="I747" s="47"/>
    </row>
    <row r="748" spans="1:9">
      <c r="A748" s="47"/>
      <c r="B748" s="47"/>
      <c r="C748" s="47"/>
      <c r="D748" s="47"/>
      <c r="E748" s="47"/>
      <c r="F748" s="47"/>
      <c r="G748" s="47"/>
      <c r="H748" s="47"/>
      <c r="I748" s="47"/>
    </row>
    <row r="749" spans="1:9">
      <c r="A749" s="47"/>
      <c r="B749" s="47"/>
      <c r="C749" s="47"/>
      <c r="D749" s="47"/>
      <c r="E749" s="47"/>
      <c r="F749" s="47"/>
      <c r="G749" s="47"/>
      <c r="H749" s="47"/>
      <c r="I749" s="47"/>
    </row>
    <row r="750" spans="1:9">
      <c r="A750" s="47"/>
      <c r="B750" s="47"/>
      <c r="C750" s="47"/>
      <c r="D750" s="47"/>
      <c r="E750" s="47"/>
      <c r="F750" s="47"/>
      <c r="G750" s="47"/>
      <c r="H750" s="47"/>
      <c r="I750" s="47"/>
    </row>
    <row r="751" spans="1:9">
      <c r="A751" s="47"/>
      <c r="B751" s="47"/>
      <c r="C751" s="47"/>
      <c r="D751" s="47"/>
      <c r="E751" s="47"/>
      <c r="F751" s="47"/>
      <c r="G751" s="47"/>
      <c r="H751" s="47"/>
      <c r="I751" s="47"/>
    </row>
    <row r="752" spans="1:9">
      <c r="A752" s="47"/>
      <c r="B752" s="47"/>
      <c r="C752" s="47"/>
      <c r="D752" s="47"/>
      <c r="E752" s="47"/>
      <c r="F752" s="47"/>
      <c r="G752" s="47"/>
      <c r="H752" s="47"/>
      <c r="I752" s="47"/>
    </row>
    <row r="753" spans="1:9">
      <c r="A753" s="47"/>
      <c r="B753" s="47"/>
      <c r="C753" s="47"/>
      <c r="D753" s="47"/>
      <c r="E753" s="47"/>
      <c r="F753" s="47"/>
      <c r="G753" s="47"/>
      <c r="H753" s="47"/>
      <c r="I753" s="47"/>
    </row>
    <row r="754" spans="1:9">
      <c r="A754" s="47"/>
      <c r="B754" s="47"/>
      <c r="C754" s="47"/>
      <c r="D754" s="47"/>
      <c r="E754" s="47"/>
      <c r="F754" s="47"/>
      <c r="G754" s="47"/>
      <c r="H754" s="47"/>
      <c r="I754" s="47"/>
    </row>
    <row r="755" spans="1:9">
      <c r="A755" s="47"/>
      <c r="B755" s="47"/>
      <c r="C755" s="47"/>
      <c r="D755" s="47"/>
      <c r="E755" s="47"/>
      <c r="F755" s="47"/>
      <c r="G755" s="47"/>
      <c r="H755" s="47"/>
      <c r="I755" s="47"/>
    </row>
    <row r="756" spans="1:9">
      <c r="A756" s="47"/>
      <c r="B756" s="47"/>
      <c r="C756" s="47"/>
      <c r="D756" s="47"/>
      <c r="E756" s="47"/>
      <c r="F756" s="47"/>
      <c r="G756" s="47"/>
      <c r="H756" s="47"/>
      <c r="I756" s="47"/>
    </row>
    <row r="757" spans="1:9">
      <c r="A757" s="47"/>
      <c r="B757" s="47"/>
      <c r="C757" s="47"/>
      <c r="D757" s="47"/>
      <c r="E757" s="47"/>
      <c r="F757" s="47"/>
      <c r="G757" s="47"/>
      <c r="H757" s="47"/>
      <c r="I757" s="47"/>
    </row>
    <row r="758" spans="1:9">
      <c r="A758" s="47"/>
      <c r="B758" s="47"/>
      <c r="C758" s="47"/>
      <c r="D758" s="47"/>
      <c r="E758" s="47"/>
      <c r="F758" s="47"/>
      <c r="G758" s="47"/>
      <c r="H758" s="47"/>
      <c r="I758" s="47"/>
    </row>
    <row r="759" spans="1:9">
      <c r="A759" s="47"/>
      <c r="B759" s="47"/>
      <c r="C759" s="47"/>
      <c r="D759" s="47"/>
      <c r="E759" s="47"/>
      <c r="F759" s="47"/>
      <c r="G759" s="47"/>
      <c r="H759" s="47"/>
      <c r="I759" s="47"/>
    </row>
    <row r="760" spans="1:9">
      <c r="A760" s="47"/>
      <c r="B760" s="47"/>
      <c r="C760" s="47"/>
      <c r="D760" s="47"/>
      <c r="E760" s="47"/>
      <c r="F760" s="47"/>
      <c r="G760" s="47"/>
      <c r="H760" s="47"/>
      <c r="I760" s="47"/>
    </row>
    <row r="761" spans="1:9">
      <c r="A761" s="47"/>
      <c r="B761" s="47"/>
      <c r="C761" s="47"/>
      <c r="D761" s="47"/>
      <c r="E761" s="47"/>
      <c r="F761" s="47"/>
      <c r="G761" s="47"/>
      <c r="H761" s="47"/>
      <c r="I761" s="47"/>
    </row>
    <row r="762" spans="1:9">
      <c r="A762" s="47"/>
      <c r="B762" s="47"/>
      <c r="C762" s="47"/>
      <c r="D762" s="47"/>
      <c r="E762" s="47"/>
      <c r="F762" s="47"/>
      <c r="G762" s="47"/>
      <c r="H762" s="47"/>
      <c r="I762" s="47"/>
    </row>
    <row r="763" spans="1:9">
      <c r="A763" s="47"/>
      <c r="B763" s="47"/>
      <c r="C763" s="47"/>
      <c r="D763" s="47"/>
      <c r="E763" s="47"/>
      <c r="F763" s="47"/>
      <c r="G763" s="47"/>
      <c r="H763" s="47"/>
      <c r="I763" s="47"/>
    </row>
    <row r="764" spans="1:9">
      <c r="A764" s="47"/>
      <c r="B764" s="47"/>
      <c r="C764" s="47"/>
      <c r="D764" s="47"/>
      <c r="E764" s="47"/>
      <c r="F764" s="47"/>
      <c r="G764" s="47"/>
      <c r="H764" s="47"/>
      <c r="I764" s="47"/>
    </row>
    <row r="765" spans="1:9">
      <c r="A765" s="47"/>
      <c r="B765" s="47"/>
      <c r="C765" s="47"/>
      <c r="D765" s="47"/>
      <c r="E765" s="47"/>
      <c r="F765" s="47"/>
      <c r="G765" s="47"/>
      <c r="H765" s="47"/>
      <c r="I765" s="47"/>
    </row>
    <row r="766" spans="1:9">
      <c r="A766" s="47"/>
      <c r="B766" s="47"/>
      <c r="C766" s="47"/>
      <c r="D766" s="47"/>
      <c r="E766" s="47"/>
      <c r="F766" s="47"/>
      <c r="G766" s="47"/>
      <c r="H766" s="47"/>
      <c r="I766" s="47"/>
    </row>
    <row r="767" spans="1:9">
      <c r="A767" s="47"/>
      <c r="B767" s="47"/>
      <c r="C767" s="47"/>
      <c r="D767" s="47"/>
      <c r="E767" s="47"/>
      <c r="F767" s="47"/>
      <c r="G767" s="47"/>
      <c r="H767" s="47"/>
      <c r="I767" s="47"/>
    </row>
    <row r="768" spans="1:9">
      <c r="A768" s="47"/>
      <c r="B768" s="47"/>
      <c r="C768" s="47"/>
      <c r="D768" s="47"/>
      <c r="E768" s="47"/>
      <c r="F768" s="47"/>
      <c r="G768" s="47"/>
      <c r="H768" s="47"/>
      <c r="I768" s="47"/>
    </row>
    <row r="769" spans="1:9">
      <c r="A769" s="47"/>
      <c r="B769" s="47"/>
      <c r="C769" s="47"/>
      <c r="D769" s="47"/>
      <c r="E769" s="47"/>
      <c r="F769" s="47"/>
      <c r="G769" s="47"/>
      <c r="H769" s="47"/>
      <c r="I769" s="47"/>
    </row>
    <row r="770" spans="1:9">
      <c r="A770" s="47"/>
      <c r="B770" s="47"/>
      <c r="C770" s="47"/>
      <c r="D770" s="47"/>
      <c r="E770" s="47"/>
      <c r="F770" s="47"/>
      <c r="G770" s="47"/>
      <c r="H770" s="47"/>
      <c r="I770" s="47"/>
    </row>
    <row r="771" spans="1:9">
      <c r="A771" s="47"/>
      <c r="B771" s="47"/>
      <c r="C771" s="47"/>
      <c r="D771" s="47"/>
      <c r="E771" s="47"/>
      <c r="F771" s="47"/>
      <c r="G771" s="47"/>
      <c r="H771" s="47"/>
      <c r="I771" s="47"/>
    </row>
    <row r="772" spans="1:9">
      <c r="A772" s="47"/>
      <c r="B772" s="47"/>
      <c r="C772" s="47"/>
      <c r="D772" s="47"/>
      <c r="E772" s="47"/>
      <c r="F772" s="47"/>
      <c r="G772" s="47"/>
      <c r="H772" s="47"/>
      <c r="I772" s="47"/>
    </row>
    <row r="773" spans="1:9">
      <c r="A773" s="47"/>
      <c r="B773" s="47"/>
      <c r="C773" s="47"/>
      <c r="D773" s="47"/>
      <c r="E773" s="47"/>
      <c r="F773" s="47"/>
      <c r="G773" s="47"/>
      <c r="H773" s="47"/>
      <c r="I773" s="47"/>
    </row>
    <row r="774" spans="1:9">
      <c r="A774" s="47"/>
      <c r="B774" s="47"/>
      <c r="C774" s="47"/>
      <c r="D774" s="47"/>
      <c r="E774" s="47"/>
      <c r="F774" s="47"/>
      <c r="G774" s="47"/>
      <c r="H774" s="47"/>
      <c r="I774" s="47"/>
    </row>
    <row r="775" spans="1:9">
      <c r="A775" s="47"/>
      <c r="B775" s="47"/>
      <c r="C775" s="47"/>
      <c r="D775" s="47"/>
      <c r="E775" s="47"/>
      <c r="F775" s="47"/>
      <c r="G775" s="47"/>
      <c r="H775" s="47"/>
      <c r="I775" s="47"/>
    </row>
    <row r="776" spans="1:9">
      <c r="A776" s="47"/>
      <c r="B776" s="47"/>
      <c r="C776" s="47"/>
      <c r="D776" s="47"/>
      <c r="E776" s="47"/>
      <c r="F776" s="47"/>
      <c r="G776" s="47"/>
      <c r="H776" s="47"/>
      <c r="I776" s="47"/>
    </row>
    <row r="777" spans="1:9">
      <c r="A777" s="47"/>
      <c r="B777" s="47"/>
      <c r="C777" s="47"/>
      <c r="D777" s="47"/>
      <c r="E777" s="47"/>
      <c r="F777" s="47"/>
      <c r="G777" s="47"/>
      <c r="H777" s="47"/>
      <c r="I777" s="47"/>
    </row>
    <row r="778" spans="1:9">
      <c r="A778" s="47"/>
      <c r="B778" s="47"/>
      <c r="C778" s="47"/>
      <c r="D778" s="47"/>
      <c r="E778" s="47"/>
      <c r="F778" s="47"/>
      <c r="G778" s="47"/>
      <c r="H778" s="47"/>
      <c r="I778" s="47"/>
    </row>
    <row r="779" spans="1:9">
      <c r="A779" s="47"/>
      <c r="B779" s="47"/>
      <c r="C779" s="47"/>
      <c r="D779" s="47"/>
      <c r="E779" s="47"/>
      <c r="F779" s="47"/>
      <c r="G779" s="47"/>
      <c r="H779" s="47"/>
      <c r="I779" s="47"/>
    </row>
    <row r="780" spans="1:9">
      <c r="A780" s="47"/>
      <c r="B780" s="47"/>
      <c r="C780" s="47"/>
      <c r="D780" s="47"/>
      <c r="E780" s="47"/>
      <c r="F780" s="47"/>
      <c r="G780" s="47"/>
      <c r="H780" s="47"/>
      <c r="I780" s="47"/>
    </row>
    <row r="781" spans="1:9">
      <c r="A781" s="47"/>
      <c r="B781" s="47"/>
      <c r="C781" s="47"/>
      <c r="D781" s="47"/>
      <c r="E781" s="47"/>
      <c r="F781" s="47"/>
      <c r="G781" s="47"/>
      <c r="H781" s="47"/>
      <c r="I781" s="47"/>
    </row>
    <row r="782" spans="1:9">
      <c r="A782" s="47"/>
      <c r="B782" s="47"/>
      <c r="C782" s="47"/>
      <c r="D782" s="47"/>
      <c r="E782" s="47"/>
      <c r="F782" s="47"/>
      <c r="G782" s="47"/>
      <c r="H782" s="47"/>
      <c r="I782" s="47"/>
    </row>
    <row r="783" spans="1:9">
      <c r="A783" s="47"/>
      <c r="B783" s="47"/>
      <c r="C783" s="47"/>
      <c r="D783" s="47"/>
      <c r="E783" s="47"/>
      <c r="F783" s="47"/>
      <c r="G783" s="47"/>
      <c r="H783" s="47"/>
      <c r="I783" s="47"/>
    </row>
    <row r="784" spans="1:9">
      <c r="A784" s="47"/>
      <c r="B784" s="47"/>
      <c r="C784" s="47"/>
      <c r="D784" s="47"/>
      <c r="E784" s="47"/>
      <c r="F784" s="47"/>
      <c r="G784" s="47"/>
      <c r="H784" s="47"/>
      <c r="I784" s="47"/>
    </row>
    <row r="785" spans="1:9">
      <c r="A785" s="47"/>
      <c r="B785" s="47"/>
      <c r="C785" s="47"/>
      <c r="D785" s="47"/>
      <c r="E785" s="47"/>
      <c r="F785" s="47"/>
      <c r="G785" s="47"/>
      <c r="H785" s="47"/>
      <c r="I785" s="47"/>
    </row>
    <row r="786" spans="1:9">
      <c r="A786" s="47"/>
      <c r="B786" s="47"/>
      <c r="C786" s="47"/>
      <c r="D786" s="47"/>
      <c r="E786" s="47"/>
      <c r="F786" s="47"/>
      <c r="G786" s="47"/>
      <c r="H786" s="47"/>
      <c r="I786" s="47"/>
    </row>
    <row r="787" spans="1:9">
      <c r="A787" s="47"/>
      <c r="B787" s="47"/>
      <c r="C787" s="47"/>
      <c r="D787" s="47"/>
      <c r="E787" s="47"/>
      <c r="F787" s="47"/>
      <c r="G787" s="47"/>
      <c r="H787" s="47"/>
      <c r="I787" s="47"/>
    </row>
    <row r="788" spans="1:9">
      <c r="A788" s="47"/>
      <c r="B788" s="47"/>
      <c r="C788" s="47"/>
      <c r="D788" s="47"/>
      <c r="E788" s="47"/>
      <c r="F788" s="47"/>
      <c r="G788" s="47"/>
      <c r="H788" s="47"/>
      <c r="I788" s="47"/>
    </row>
    <row r="789" spans="1:9">
      <c r="A789" s="47"/>
      <c r="B789" s="47"/>
      <c r="C789" s="47"/>
      <c r="D789" s="47"/>
      <c r="E789" s="47"/>
      <c r="F789" s="47"/>
      <c r="G789" s="47"/>
      <c r="H789" s="47"/>
      <c r="I789" s="47"/>
    </row>
    <row r="790" spans="1:9">
      <c r="A790" s="47"/>
      <c r="B790" s="47"/>
      <c r="C790" s="47"/>
      <c r="D790" s="47"/>
      <c r="E790" s="47"/>
      <c r="F790" s="47"/>
      <c r="G790" s="47"/>
      <c r="H790" s="47"/>
      <c r="I790" s="47"/>
    </row>
    <row r="791" spans="1:9">
      <c r="A791" s="47"/>
      <c r="B791" s="47"/>
      <c r="C791" s="47"/>
      <c r="D791" s="47"/>
      <c r="E791" s="47"/>
      <c r="F791" s="47"/>
      <c r="G791" s="47"/>
      <c r="H791" s="47"/>
      <c r="I791" s="47"/>
    </row>
    <row r="792" spans="1:9">
      <c r="A792" s="47"/>
      <c r="B792" s="47"/>
      <c r="C792" s="47"/>
      <c r="D792" s="47"/>
      <c r="E792" s="47"/>
      <c r="F792" s="47"/>
      <c r="G792" s="47"/>
      <c r="H792" s="47"/>
      <c r="I792" s="47"/>
    </row>
    <row r="793" spans="1:9">
      <c r="A793" s="47"/>
      <c r="B793" s="47"/>
      <c r="C793" s="47"/>
      <c r="D793" s="47"/>
      <c r="E793" s="47"/>
      <c r="F793" s="47"/>
      <c r="G793" s="47"/>
      <c r="H793" s="47"/>
      <c r="I793" s="47"/>
    </row>
    <row r="794" spans="1:9">
      <c r="A794" s="47"/>
      <c r="B794" s="47"/>
      <c r="C794" s="47"/>
      <c r="D794" s="47"/>
      <c r="E794" s="47"/>
      <c r="F794" s="47"/>
      <c r="G794" s="47"/>
      <c r="H794" s="47"/>
      <c r="I794" s="47"/>
    </row>
    <row r="795" spans="1:9">
      <c r="A795" s="47"/>
      <c r="B795" s="47"/>
      <c r="C795" s="47"/>
      <c r="D795" s="47"/>
      <c r="E795" s="47"/>
      <c r="F795" s="47"/>
      <c r="G795" s="47"/>
      <c r="H795" s="47"/>
      <c r="I795" s="47"/>
    </row>
    <row r="796" spans="1:9">
      <c r="A796" s="47"/>
      <c r="B796" s="47"/>
      <c r="C796" s="47"/>
      <c r="D796" s="47"/>
      <c r="E796" s="47"/>
      <c r="F796" s="47"/>
      <c r="G796" s="47"/>
      <c r="H796" s="47"/>
      <c r="I796" s="47"/>
    </row>
    <row r="797" spans="1:9">
      <c r="A797" s="47"/>
      <c r="B797" s="47"/>
      <c r="C797" s="47"/>
      <c r="D797" s="47"/>
      <c r="E797" s="47"/>
      <c r="F797" s="47"/>
      <c r="G797" s="47"/>
      <c r="H797" s="47"/>
      <c r="I797" s="47"/>
    </row>
    <row r="798" spans="1:9">
      <c r="A798" s="47"/>
      <c r="B798" s="47"/>
      <c r="C798" s="47"/>
      <c r="D798" s="47"/>
      <c r="E798" s="47"/>
      <c r="F798" s="47"/>
      <c r="G798" s="47"/>
      <c r="H798" s="47"/>
      <c r="I798" s="47"/>
    </row>
    <row r="799" spans="1:9">
      <c r="A799" s="47"/>
      <c r="B799" s="47"/>
      <c r="C799" s="47"/>
      <c r="D799" s="47"/>
      <c r="E799" s="47"/>
      <c r="F799" s="47"/>
      <c r="G799" s="47"/>
      <c r="H799" s="47"/>
      <c r="I799" s="47"/>
    </row>
    <row r="800" spans="1:9">
      <c r="A800" s="47"/>
      <c r="B800" s="47"/>
      <c r="C800" s="47"/>
      <c r="D800" s="47"/>
      <c r="E800" s="47"/>
      <c r="F800" s="47"/>
      <c r="G800" s="47"/>
      <c r="H800" s="47"/>
      <c r="I800" s="47"/>
    </row>
    <row r="801" spans="1:9">
      <c r="A801" s="47"/>
      <c r="B801" s="47"/>
      <c r="C801" s="47"/>
      <c r="D801" s="47"/>
      <c r="E801" s="47"/>
      <c r="F801" s="47"/>
      <c r="G801" s="47"/>
      <c r="H801" s="47"/>
      <c r="I801" s="47"/>
    </row>
    <row r="802" spans="1:9">
      <c r="A802" s="47"/>
      <c r="B802" s="47"/>
      <c r="C802" s="47"/>
      <c r="D802" s="47"/>
      <c r="E802" s="47"/>
      <c r="F802" s="47"/>
      <c r="G802" s="47"/>
      <c r="H802" s="47"/>
      <c r="I802" s="47"/>
    </row>
    <row r="803" spans="1:9">
      <c r="A803" s="47"/>
      <c r="B803" s="47"/>
      <c r="C803" s="47"/>
      <c r="D803" s="47"/>
      <c r="E803" s="47"/>
      <c r="F803" s="47"/>
      <c r="G803" s="47"/>
      <c r="H803" s="47"/>
      <c r="I803" s="47"/>
    </row>
    <row r="804" spans="1:9">
      <c r="A804" s="47"/>
      <c r="B804" s="47"/>
      <c r="C804" s="47"/>
      <c r="D804" s="47"/>
      <c r="E804" s="47"/>
      <c r="F804" s="47"/>
      <c r="G804" s="47"/>
      <c r="H804" s="47"/>
      <c r="I804" s="47"/>
    </row>
    <row r="805" spans="1:9">
      <c r="A805" s="47"/>
      <c r="B805" s="47"/>
      <c r="C805" s="47"/>
      <c r="D805" s="47"/>
      <c r="E805" s="47"/>
      <c r="F805" s="47"/>
      <c r="G805" s="47"/>
      <c r="H805" s="47"/>
      <c r="I805" s="47"/>
    </row>
    <row r="806" spans="1:9">
      <c r="A806" s="47"/>
      <c r="B806" s="47"/>
      <c r="C806" s="47"/>
      <c r="D806" s="47"/>
      <c r="E806" s="47"/>
      <c r="F806" s="47"/>
      <c r="G806" s="47"/>
      <c r="H806" s="47"/>
      <c r="I806" s="47"/>
    </row>
    <row r="807" spans="1:9">
      <c r="A807" s="47"/>
      <c r="B807" s="47"/>
      <c r="C807" s="47"/>
      <c r="D807" s="47"/>
      <c r="E807" s="47"/>
      <c r="F807" s="47"/>
      <c r="G807" s="47"/>
      <c r="H807" s="47"/>
      <c r="I807" s="47"/>
    </row>
    <row r="808" spans="1:9">
      <c r="A808" s="47"/>
      <c r="B808" s="47"/>
      <c r="C808" s="47"/>
      <c r="D808" s="47"/>
      <c r="E808" s="47"/>
      <c r="F808" s="47"/>
      <c r="G808" s="47"/>
      <c r="H808" s="47"/>
      <c r="I808" s="47"/>
    </row>
    <row r="809" spans="1:9">
      <c r="A809" s="47"/>
      <c r="B809" s="47"/>
      <c r="C809" s="47"/>
      <c r="D809" s="47"/>
      <c r="E809" s="47"/>
      <c r="F809" s="47"/>
      <c r="G809" s="47"/>
      <c r="H809" s="47"/>
      <c r="I809" s="47"/>
    </row>
    <row r="810" spans="1:9">
      <c r="A810" s="47"/>
      <c r="B810" s="47"/>
      <c r="C810" s="47"/>
      <c r="D810" s="47"/>
      <c r="E810" s="47"/>
      <c r="F810" s="47"/>
      <c r="G810" s="47"/>
      <c r="H810" s="47"/>
      <c r="I810" s="47"/>
    </row>
    <row r="811" spans="1:9">
      <c r="A811" s="47"/>
      <c r="B811" s="47"/>
      <c r="C811" s="47"/>
      <c r="D811" s="47"/>
      <c r="E811" s="47"/>
      <c r="F811" s="47"/>
      <c r="G811" s="47"/>
      <c r="H811" s="47"/>
      <c r="I811" s="47"/>
    </row>
    <row r="812" spans="1:9">
      <c r="A812" s="47"/>
      <c r="B812" s="47"/>
      <c r="C812" s="47"/>
      <c r="D812" s="47"/>
      <c r="E812" s="47"/>
      <c r="F812" s="47"/>
      <c r="G812" s="47"/>
      <c r="H812" s="47"/>
      <c r="I812" s="47"/>
    </row>
    <row r="813" spans="1:9">
      <c r="A813" s="47"/>
      <c r="B813" s="47"/>
      <c r="C813" s="47"/>
      <c r="D813" s="47"/>
      <c r="E813" s="47"/>
      <c r="F813" s="47"/>
      <c r="G813" s="47"/>
      <c r="H813" s="47"/>
      <c r="I813" s="47"/>
    </row>
    <row r="814" spans="1:9">
      <c r="A814" s="47"/>
      <c r="B814" s="47"/>
      <c r="C814" s="47"/>
      <c r="D814" s="47"/>
      <c r="E814" s="47"/>
      <c r="F814" s="47"/>
      <c r="G814" s="47"/>
      <c r="H814" s="47"/>
      <c r="I814" s="47"/>
    </row>
    <row r="815" spans="1:9">
      <c r="A815" s="47"/>
      <c r="B815" s="47"/>
      <c r="C815" s="47"/>
      <c r="D815" s="47"/>
      <c r="E815" s="47"/>
      <c r="F815" s="47"/>
      <c r="G815" s="47"/>
      <c r="H815" s="47"/>
      <c r="I815" s="47"/>
    </row>
    <row r="816" spans="1:9">
      <c r="A816" s="47"/>
      <c r="B816" s="47"/>
      <c r="C816" s="47"/>
      <c r="D816" s="47"/>
      <c r="E816" s="47"/>
      <c r="F816" s="47"/>
      <c r="G816" s="47"/>
      <c r="H816" s="47"/>
      <c r="I816" s="47"/>
    </row>
    <row r="817" spans="1:9">
      <c r="A817" s="47"/>
      <c r="B817" s="47"/>
      <c r="C817" s="47"/>
      <c r="D817" s="47"/>
      <c r="E817" s="47"/>
      <c r="F817" s="47"/>
      <c r="G817" s="47"/>
      <c r="H817" s="47"/>
      <c r="I817" s="47"/>
    </row>
    <row r="818" spans="1:9">
      <c r="A818" s="47"/>
      <c r="B818" s="47"/>
      <c r="C818" s="47"/>
      <c r="D818" s="47"/>
      <c r="E818" s="47"/>
      <c r="F818" s="47"/>
      <c r="G818" s="47"/>
      <c r="H818" s="47"/>
      <c r="I818" s="47"/>
    </row>
    <row r="819" spans="1:9">
      <c r="A819" s="47"/>
      <c r="B819" s="47"/>
      <c r="C819" s="47"/>
      <c r="D819" s="47"/>
      <c r="E819" s="47"/>
      <c r="F819" s="47"/>
      <c r="G819" s="47"/>
      <c r="H819" s="47"/>
      <c r="I819" s="47"/>
    </row>
    <row r="820" spans="1:9">
      <c r="A820" s="47"/>
      <c r="B820" s="47"/>
      <c r="C820" s="47"/>
      <c r="D820" s="47"/>
      <c r="E820" s="47"/>
      <c r="F820" s="47"/>
      <c r="G820" s="47"/>
      <c r="H820" s="47"/>
      <c r="I820" s="47"/>
    </row>
    <row r="821" spans="1:9">
      <c r="A821" s="47"/>
      <c r="B821" s="47"/>
      <c r="C821" s="47"/>
      <c r="D821" s="47"/>
      <c r="E821" s="47"/>
      <c r="F821" s="47"/>
      <c r="G821" s="47"/>
      <c r="H821" s="47"/>
      <c r="I821" s="47"/>
    </row>
    <row r="822" spans="1:9">
      <c r="A822" s="47"/>
      <c r="B822" s="47"/>
      <c r="C822" s="47"/>
      <c r="D822" s="47"/>
      <c r="E822" s="47"/>
      <c r="F822" s="47"/>
      <c r="G822" s="47"/>
      <c r="H822" s="47"/>
      <c r="I822" s="47"/>
    </row>
    <row r="823" spans="1:9">
      <c r="A823" s="47"/>
      <c r="B823" s="47"/>
      <c r="C823" s="47"/>
      <c r="D823" s="47"/>
      <c r="E823" s="47"/>
      <c r="F823" s="47"/>
      <c r="G823" s="47"/>
      <c r="H823" s="47"/>
      <c r="I823" s="47"/>
    </row>
    <row r="824" spans="1:9">
      <c r="A824" s="47"/>
      <c r="B824" s="47"/>
      <c r="C824" s="47"/>
      <c r="D824" s="47"/>
      <c r="E824" s="47"/>
      <c r="F824" s="47"/>
      <c r="G824" s="47"/>
      <c r="H824" s="47"/>
      <c r="I824" s="47"/>
    </row>
    <row r="825" spans="1:9">
      <c r="A825" s="47"/>
      <c r="B825" s="47"/>
      <c r="C825" s="47"/>
      <c r="D825" s="47"/>
      <c r="E825" s="47"/>
      <c r="F825" s="47"/>
      <c r="G825" s="47"/>
      <c r="H825" s="47"/>
      <c r="I825" s="47"/>
    </row>
    <row r="826" spans="1:9">
      <c r="A826" s="47"/>
      <c r="B826" s="47"/>
      <c r="C826" s="47"/>
      <c r="D826" s="47"/>
      <c r="E826" s="47"/>
      <c r="F826" s="47"/>
      <c r="G826" s="47"/>
      <c r="H826" s="47"/>
      <c r="I826" s="47"/>
    </row>
    <row r="827" spans="1:9">
      <c r="A827" s="47"/>
      <c r="B827" s="47"/>
      <c r="C827" s="47"/>
      <c r="D827" s="47"/>
      <c r="E827" s="47"/>
      <c r="F827" s="47"/>
      <c r="G827" s="47"/>
      <c r="H827" s="47"/>
      <c r="I827" s="47"/>
    </row>
    <row r="828" spans="1:9">
      <c r="A828" s="47"/>
      <c r="B828" s="47"/>
      <c r="C828" s="47"/>
      <c r="D828" s="47"/>
      <c r="E828" s="47"/>
      <c r="F828" s="47"/>
      <c r="G828" s="47"/>
      <c r="H828" s="47"/>
      <c r="I828" s="47"/>
    </row>
    <row r="829" spans="1:9">
      <c r="A829" s="47"/>
      <c r="B829" s="47"/>
      <c r="C829" s="47"/>
      <c r="D829" s="47"/>
      <c r="E829" s="47"/>
      <c r="F829" s="47"/>
      <c r="G829" s="47"/>
      <c r="H829" s="47"/>
      <c r="I829" s="47"/>
    </row>
    <row r="830" spans="1:9">
      <c r="A830" s="47"/>
      <c r="B830" s="47"/>
      <c r="C830" s="47"/>
      <c r="D830" s="47"/>
      <c r="E830" s="47"/>
      <c r="F830" s="47"/>
      <c r="G830" s="47"/>
      <c r="H830" s="47"/>
      <c r="I830" s="47"/>
    </row>
    <row r="831" spans="1:9">
      <c r="A831" s="47"/>
      <c r="B831" s="47"/>
      <c r="C831" s="47"/>
      <c r="D831" s="47"/>
      <c r="E831" s="47"/>
      <c r="F831" s="47"/>
      <c r="G831" s="47"/>
      <c r="H831" s="47"/>
      <c r="I831" s="47"/>
    </row>
    <row r="832" spans="1:9">
      <c r="A832" s="47"/>
      <c r="B832" s="47"/>
      <c r="C832" s="47"/>
      <c r="D832" s="47"/>
      <c r="E832" s="47"/>
      <c r="F832" s="47"/>
      <c r="G832" s="47"/>
      <c r="H832" s="47"/>
      <c r="I832" s="47"/>
    </row>
    <row r="833" spans="1:9">
      <c r="A833" s="47"/>
      <c r="B833" s="47"/>
      <c r="C833" s="47"/>
      <c r="D833" s="47"/>
      <c r="E833" s="47"/>
      <c r="F833" s="47"/>
      <c r="G833" s="47"/>
      <c r="H833" s="47"/>
      <c r="I833" s="47"/>
    </row>
    <row r="834" spans="1:9">
      <c r="A834" s="47"/>
      <c r="B834" s="47"/>
      <c r="C834" s="47"/>
      <c r="D834" s="47"/>
      <c r="E834" s="47"/>
      <c r="F834" s="47"/>
      <c r="G834" s="47"/>
      <c r="H834" s="47"/>
      <c r="I834" s="47"/>
    </row>
    <row r="835" spans="1:9">
      <c r="A835" s="47"/>
      <c r="B835" s="47"/>
      <c r="C835" s="47"/>
      <c r="D835" s="47"/>
      <c r="E835" s="47"/>
      <c r="F835" s="47"/>
      <c r="G835" s="47"/>
      <c r="H835" s="47"/>
      <c r="I835" s="47"/>
    </row>
    <row r="836" spans="1:9">
      <c r="A836" s="47"/>
      <c r="B836" s="47"/>
      <c r="C836" s="47"/>
      <c r="D836" s="47"/>
      <c r="E836" s="47"/>
      <c r="F836" s="47"/>
      <c r="G836" s="47"/>
      <c r="H836" s="47"/>
      <c r="I836" s="47"/>
    </row>
    <row r="837" spans="1:9">
      <c r="A837" s="47"/>
      <c r="B837" s="47"/>
      <c r="C837" s="47"/>
      <c r="D837" s="47"/>
      <c r="E837" s="47"/>
      <c r="F837" s="47"/>
      <c r="G837" s="47"/>
      <c r="H837" s="47"/>
      <c r="I837" s="47"/>
    </row>
    <row r="838" spans="1:9">
      <c r="A838" s="47"/>
      <c r="B838" s="47"/>
      <c r="C838" s="47"/>
      <c r="D838" s="47"/>
      <c r="E838" s="47"/>
      <c r="F838" s="47"/>
      <c r="G838" s="47"/>
      <c r="H838" s="47"/>
      <c r="I838" s="47"/>
    </row>
    <row r="839" spans="1:9">
      <c r="A839" s="47"/>
      <c r="B839" s="47"/>
      <c r="C839" s="47"/>
      <c r="D839" s="47"/>
      <c r="E839" s="47"/>
      <c r="F839" s="47"/>
      <c r="G839" s="47"/>
      <c r="H839" s="47"/>
      <c r="I839" s="47"/>
    </row>
    <row r="840" spans="1:9">
      <c r="A840" s="47"/>
      <c r="B840" s="47"/>
      <c r="C840" s="47"/>
      <c r="D840" s="47"/>
      <c r="E840" s="47"/>
      <c r="F840" s="47"/>
      <c r="G840" s="47"/>
      <c r="H840" s="47"/>
      <c r="I840" s="47"/>
    </row>
    <row r="841" spans="1:9">
      <c r="A841" s="47"/>
      <c r="B841" s="47"/>
      <c r="C841" s="47"/>
      <c r="D841" s="47"/>
      <c r="E841" s="47"/>
      <c r="F841" s="47"/>
      <c r="G841" s="47"/>
      <c r="H841" s="47"/>
      <c r="I841" s="47"/>
    </row>
    <row r="842" spans="1:9">
      <c r="A842" s="47"/>
      <c r="B842" s="47"/>
      <c r="C842" s="47"/>
      <c r="D842" s="47"/>
      <c r="E842" s="47"/>
      <c r="F842" s="47"/>
      <c r="G842" s="47"/>
      <c r="H842" s="47"/>
      <c r="I842" s="47"/>
    </row>
    <row r="843" spans="1:9">
      <c r="A843" s="47"/>
      <c r="B843" s="47"/>
      <c r="C843" s="47"/>
      <c r="D843" s="47"/>
      <c r="E843" s="47"/>
      <c r="F843" s="47"/>
      <c r="G843" s="47"/>
      <c r="H843" s="47"/>
      <c r="I843" s="47"/>
    </row>
    <row r="844" spans="1:9">
      <c r="A844" s="47"/>
      <c r="B844" s="47"/>
      <c r="C844" s="47"/>
      <c r="D844" s="47"/>
      <c r="E844" s="47"/>
      <c r="F844" s="47"/>
      <c r="G844" s="47"/>
      <c r="H844" s="47"/>
      <c r="I844" s="47"/>
    </row>
    <row r="845" spans="1:9">
      <c r="A845" s="47"/>
      <c r="B845" s="47"/>
      <c r="C845" s="47"/>
      <c r="D845" s="47"/>
      <c r="E845" s="47"/>
      <c r="F845" s="47"/>
      <c r="G845" s="47"/>
      <c r="H845" s="47"/>
      <c r="I845" s="47"/>
    </row>
    <row r="846" spans="1:9">
      <c r="A846" s="47"/>
      <c r="B846" s="47"/>
      <c r="C846" s="47"/>
      <c r="D846" s="47"/>
      <c r="E846" s="47"/>
      <c r="F846" s="47"/>
      <c r="G846" s="47"/>
      <c r="H846" s="47"/>
      <c r="I846" s="47"/>
    </row>
    <row r="847" spans="1:9">
      <c r="A847" s="47"/>
      <c r="B847" s="47"/>
      <c r="C847" s="47"/>
      <c r="D847" s="47"/>
      <c r="E847" s="47"/>
      <c r="F847" s="47"/>
      <c r="G847" s="47"/>
      <c r="H847" s="47"/>
      <c r="I847" s="47"/>
    </row>
    <row r="848" spans="1:9">
      <c r="A848" s="47"/>
      <c r="B848" s="47"/>
      <c r="C848" s="47"/>
      <c r="D848" s="47"/>
      <c r="E848" s="47"/>
      <c r="F848" s="47"/>
      <c r="G848" s="47"/>
      <c r="H848" s="47"/>
      <c r="I848" s="47"/>
    </row>
    <row r="849" spans="1:9">
      <c r="A849" s="47"/>
      <c r="B849" s="47"/>
      <c r="C849" s="47"/>
      <c r="D849" s="47"/>
      <c r="E849" s="47"/>
      <c r="F849" s="47"/>
      <c r="G849" s="47"/>
      <c r="H849" s="47"/>
      <c r="I849" s="47"/>
    </row>
    <row r="850" spans="1:9">
      <c r="A850" s="47"/>
      <c r="B850" s="47"/>
      <c r="C850" s="47"/>
      <c r="D850" s="47"/>
      <c r="E850" s="47"/>
      <c r="F850" s="47"/>
      <c r="G850" s="47"/>
      <c r="H850" s="47"/>
      <c r="I850" s="47"/>
    </row>
    <row r="851" spans="1:9">
      <c r="A851" s="47"/>
      <c r="B851" s="47"/>
      <c r="C851" s="47"/>
      <c r="D851" s="47"/>
      <c r="E851" s="47"/>
      <c r="F851" s="47"/>
      <c r="G851" s="47"/>
      <c r="H851" s="47"/>
      <c r="I851" s="47"/>
    </row>
    <row r="852" spans="1:9">
      <c r="A852" s="47"/>
      <c r="B852" s="47"/>
      <c r="C852" s="47"/>
      <c r="D852" s="47"/>
      <c r="E852" s="47"/>
      <c r="F852" s="47"/>
      <c r="G852" s="47"/>
      <c r="H852" s="47"/>
      <c r="I852" s="47"/>
    </row>
    <row r="853" spans="1:9">
      <c r="A853" s="47"/>
      <c r="B853" s="47"/>
      <c r="C853" s="47"/>
      <c r="D853" s="47"/>
      <c r="E853" s="47"/>
      <c r="F853" s="47"/>
      <c r="G853" s="47"/>
      <c r="H853" s="47"/>
      <c r="I853" s="47"/>
    </row>
    <row r="854" spans="1:9">
      <c r="A854" s="47"/>
      <c r="B854" s="47"/>
      <c r="C854" s="47"/>
      <c r="D854" s="47"/>
      <c r="E854" s="47"/>
      <c r="F854" s="47"/>
      <c r="G854" s="47"/>
      <c r="H854" s="47"/>
      <c r="I854" s="47"/>
    </row>
    <row r="855" spans="1:9">
      <c r="A855" s="47"/>
      <c r="B855" s="47"/>
      <c r="C855" s="47"/>
      <c r="D855" s="47"/>
      <c r="E855" s="47"/>
      <c r="F855" s="47"/>
      <c r="G855" s="47"/>
      <c r="H855" s="47"/>
      <c r="I855" s="47"/>
    </row>
    <row r="856" spans="1:9">
      <c r="A856" s="47"/>
      <c r="B856" s="47"/>
      <c r="C856" s="47"/>
      <c r="D856" s="47"/>
      <c r="E856" s="47"/>
      <c r="F856" s="47"/>
      <c r="G856" s="47"/>
      <c r="H856" s="47"/>
      <c r="I856" s="47"/>
    </row>
    <row r="857" spans="1:9">
      <c r="A857" s="47"/>
      <c r="B857" s="47"/>
      <c r="C857" s="47"/>
      <c r="D857" s="47"/>
      <c r="E857" s="47"/>
      <c r="F857" s="47"/>
      <c r="G857" s="47"/>
      <c r="H857" s="47"/>
      <c r="I857" s="47"/>
    </row>
    <row r="858" spans="1:9">
      <c r="A858" s="47"/>
      <c r="B858" s="47"/>
      <c r="C858" s="47"/>
      <c r="D858" s="47"/>
      <c r="E858" s="47"/>
      <c r="F858" s="47"/>
      <c r="G858" s="47"/>
      <c r="H858" s="47"/>
      <c r="I858" s="47"/>
    </row>
    <row r="859" spans="1:9">
      <c r="A859" s="47"/>
      <c r="B859" s="47"/>
      <c r="C859" s="47"/>
      <c r="D859" s="47"/>
      <c r="E859" s="47"/>
      <c r="F859" s="47"/>
      <c r="G859" s="47"/>
      <c r="H859" s="47"/>
      <c r="I859" s="47"/>
    </row>
    <row r="860" spans="1:9">
      <c r="A860" s="47"/>
      <c r="B860" s="47"/>
      <c r="C860" s="47"/>
      <c r="D860" s="47"/>
      <c r="E860" s="47"/>
      <c r="F860" s="47"/>
      <c r="G860" s="47"/>
      <c r="H860" s="47"/>
      <c r="I860" s="47"/>
    </row>
    <row r="861" spans="1:9">
      <c r="A861" s="47"/>
      <c r="B861" s="47"/>
      <c r="C861" s="47"/>
      <c r="D861" s="47"/>
      <c r="E861" s="47"/>
      <c r="F861" s="47"/>
      <c r="G861" s="47"/>
      <c r="H861" s="47"/>
      <c r="I861" s="47"/>
    </row>
    <row r="862" spans="1:9">
      <c r="A862" s="47"/>
      <c r="B862" s="47"/>
      <c r="C862" s="47"/>
      <c r="D862" s="47"/>
      <c r="E862" s="47"/>
      <c r="F862" s="47"/>
      <c r="G862" s="47"/>
      <c r="H862" s="47"/>
      <c r="I862" s="47"/>
    </row>
    <row r="863" spans="1:9">
      <c r="A863" s="47"/>
      <c r="B863" s="47"/>
      <c r="C863" s="47"/>
      <c r="D863" s="47"/>
      <c r="E863" s="47"/>
      <c r="F863" s="47"/>
      <c r="G863" s="47"/>
      <c r="H863" s="47"/>
      <c r="I863" s="47"/>
    </row>
    <row r="864" spans="1:9">
      <c r="A864" s="47"/>
      <c r="B864" s="47"/>
      <c r="C864" s="47"/>
      <c r="D864" s="47"/>
      <c r="E864" s="47"/>
      <c r="F864" s="47"/>
      <c r="G864" s="47"/>
      <c r="H864" s="47"/>
      <c r="I864" s="47"/>
    </row>
    <row r="865" spans="1:9">
      <c r="A865" s="47"/>
      <c r="B865" s="47"/>
      <c r="C865" s="47"/>
      <c r="D865" s="47"/>
      <c r="E865" s="47"/>
      <c r="F865" s="47"/>
      <c r="G865" s="47"/>
      <c r="H865" s="47"/>
      <c r="I865" s="47"/>
    </row>
    <row r="866" spans="1:9">
      <c r="A866" s="47"/>
      <c r="B866" s="47"/>
      <c r="C866" s="47"/>
      <c r="D866" s="47"/>
      <c r="E866" s="47"/>
      <c r="F866" s="47"/>
      <c r="G866" s="47"/>
      <c r="H866" s="47"/>
      <c r="I866" s="47"/>
    </row>
    <row r="867" spans="1:9">
      <c r="A867" s="47"/>
      <c r="B867" s="47"/>
      <c r="C867" s="47"/>
      <c r="D867" s="47"/>
      <c r="E867" s="47"/>
      <c r="F867" s="47"/>
      <c r="G867" s="47"/>
      <c r="H867" s="47"/>
      <c r="I867" s="47"/>
    </row>
    <row r="868" spans="1:9">
      <c r="A868" s="47"/>
      <c r="B868" s="47"/>
      <c r="C868" s="47"/>
      <c r="D868" s="47"/>
      <c r="E868" s="47"/>
      <c r="F868" s="47"/>
      <c r="G868" s="47"/>
      <c r="H868" s="47"/>
      <c r="I868" s="47"/>
    </row>
    <row r="869" spans="1:9">
      <c r="A869" s="47"/>
      <c r="B869" s="47"/>
      <c r="C869" s="47"/>
      <c r="D869" s="47"/>
      <c r="E869" s="47"/>
      <c r="F869" s="47"/>
      <c r="G869" s="47"/>
      <c r="H869" s="47"/>
      <c r="I869" s="47"/>
    </row>
    <row r="870" spans="1:9">
      <c r="A870" s="47"/>
      <c r="B870" s="47"/>
      <c r="C870" s="47"/>
      <c r="D870" s="47"/>
      <c r="E870" s="47"/>
      <c r="F870" s="47"/>
      <c r="G870" s="47"/>
      <c r="H870" s="47"/>
      <c r="I870" s="47"/>
    </row>
    <row r="871" spans="1:9">
      <c r="A871" s="47"/>
      <c r="B871" s="47"/>
      <c r="C871" s="47"/>
      <c r="D871" s="47"/>
      <c r="E871" s="47"/>
      <c r="F871" s="47"/>
      <c r="G871" s="47"/>
      <c r="H871" s="47"/>
      <c r="I871" s="47"/>
    </row>
    <row r="872" spans="1:9">
      <c r="A872" s="47"/>
      <c r="B872" s="47"/>
      <c r="C872" s="47"/>
      <c r="D872" s="47"/>
      <c r="E872" s="47"/>
      <c r="F872" s="47"/>
      <c r="G872" s="47"/>
      <c r="H872" s="47"/>
      <c r="I872" s="47"/>
    </row>
    <row r="873" spans="1:9">
      <c r="A873" s="47"/>
      <c r="B873" s="47"/>
      <c r="C873" s="47"/>
      <c r="D873" s="47"/>
      <c r="E873" s="47"/>
      <c r="F873" s="47"/>
      <c r="G873" s="47"/>
      <c r="H873" s="47"/>
      <c r="I873" s="47"/>
    </row>
    <row r="874" spans="1:9">
      <c r="A874" s="47"/>
      <c r="B874" s="47"/>
      <c r="C874" s="47"/>
      <c r="D874" s="47"/>
      <c r="E874" s="47"/>
      <c r="F874" s="47"/>
      <c r="G874" s="47"/>
      <c r="H874" s="47"/>
      <c r="I874" s="47"/>
    </row>
    <row r="875" spans="1:9">
      <c r="A875" s="47"/>
      <c r="B875" s="47"/>
      <c r="C875" s="47"/>
      <c r="D875" s="47"/>
      <c r="E875" s="47"/>
      <c r="F875" s="47"/>
      <c r="G875" s="47"/>
      <c r="H875" s="47"/>
      <c r="I875" s="47"/>
    </row>
    <row r="876" spans="1:9">
      <c r="A876" s="47"/>
      <c r="B876" s="47"/>
      <c r="C876" s="47"/>
      <c r="D876" s="47"/>
      <c r="E876" s="47"/>
      <c r="F876" s="47"/>
      <c r="G876" s="47"/>
      <c r="H876" s="47"/>
      <c r="I876" s="47"/>
    </row>
    <row r="877" spans="1:9">
      <c r="A877" s="47"/>
      <c r="B877" s="47"/>
      <c r="C877" s="47"/>
      <c r="D877" s="47"/>
      <c r="E877" s="47"/>
      <c r="F877" s="47"/>
      <c r="G877" s="47"/>
      <c r="H877" s="47"/>
      <c r="I877" s="47"/>
    </row>
    <row r="878" spans="1:9">
      <c r="A878" s="47"/>
      <c r="B878" s="47"/>
      <c r="C878" s="47"/>
      <c r="D878" s="47"/>
      <c r="E878" s="47"/>
      <c r="F878" s="47"/>
      <c r="G878" s="47"/>
      <c r="H878" s="47"/>
      <c r="I878" s="47"/>
    </row>
    <row r="879" spans="1:9">
      <c r="A879" s="47"/>
      <c r="B879" s="47"/>
      <c r="C879" s="47"/>
      <c r="D879" s="47"/>
      <c r="E879" s="47"/>
      <c r="F879" s="47"/>
      <c r="G879" s="47"/>
      <c r="H879" s="47"/>
      <c r="I879" s="47"/>
    </row>
    <row r="880" spans="1:9">
      <c r="A880" s="47"/>
      <c r="B880" s="47"/>
      <c r="C880" s="47"/>
      <c r="D880" s="47"/>
      <c r="E880" s="47"/>
      <c r="F880" s="47"/>
      <c r="G880" s="47"/>
      <c r="H880" s="47"/>
      <c r="I880" s="47"/>
    </row>
    <row r="881" spans="1:9">
      <c r="A881" s="47"/>
      <c r="B881" s="47"/>
      <c r="C881" s="47"/>
      <c r="D881" s="47"/>
      <c r="E881" s="47"/>
      <c r="F881" s="47"/>
      <c r="G881" s="47"/>
      <c r="H881" s="47"/>
      <c r="I881" s="47"/>
    </row>
    <row r="882" spans="1:9">
      <c r="A882" s="47"/>
      <c r="B882" s="47"/>
      <c r="C882" s="47"/>
      <c r="D882" s="47"/>
      <c r="E882" s="47"/>
      <c r="F882" s="47"/>
      <c r="G882" s="47"/>
      <c r="H882" s="47"/>
      <c r="I882" s="47"/>
    </row>
    <row r="883" spans="1:9">
      <c r="A883" s="47"/>
      <c r="B883" s="47"/>
      <c r="C883" s="47"/>
      <c r="D883" s="47"/>
      <c r="E883" s="47"/>
      <c r="F883" s="47"/>
      <c r="G883" s="47"/>
      <c r="H883" s="47"/>
      <c r="I883" s="47"/>
    </row>
    <row r="884" spans="1:9">
      <c r="A884" s="47"/>
      <c r="B884" s="47"/>
      <c r="C884" s="47"/>
      <c r="D884" s="47"/>
      <c r="E884" s="47"/>
      <c r="F884" s="47"/>
      <c r="G884" s="47"/>
      <c r="H884" s="47"/>
      <c r="I884" s="47"/>
    </row>
    <row r="885" spans="1:9">
      <c r="A885" s="47"/>
      <c r="B885" s="47"/>
      <c r="C885" s="47"/>
      <c r="D885" s="47"/>
      <c r="E885" s="47"/>
      <c r="F885" s="47"/>
      <c r="G885" s="47"/>
      <c r="H885" s="47"/>
      <c r="I885" s="47"/>
    </row>
    <row r="886" spans="1:9">
      <c r="A886" s="47"/>
      <c r="B886" s="47"/>
      <c r="C886" s="47"/>
      <c r="D886" s="47"/>
      <c r="E886" s="47"/>
      <c r="F886" s="47"/>
      <c r="G886" s="47"/>
      <c r="H886" s="47"/>
      <c r="I886" s="47"/>
    </row>
    <row r="887" spans="1:9">
      <c r="A887" s="47"/>
      <c r="B887" s="47"/>
      <c r="C887" s="47"/>
      <c r="D887" s="47"/>
      <c r="E887" s="47"/>
      <c r="F887" s="47"/>
      <c r="G887" s="47"/>
      <c r="H887" s="47"/>
      <c r="I887" s="47"/>
    </row>
    <row r="888" spans="1:9">
      <c r="A888" s="47"/>
      <c r="B888" s="47"/>
      <c r="C888" s="47"/>
      <c r="D888" s="47"/>
      <c r="E888" s="47"/>
      <c r="F888" s="47"/>
      <c r="G888" s="47"/>
      <c r="H888" s="47"/>
      <c r="I888" s="47"/>
    </row>
    <row r="889" spans="1:9">
      <c r="A889" s="47"/>
      <c r="B889" s="47"/>
      <c r="C889" s="47"/>
      <c r="D889" s="47"/>
      <c r="E889" s="47"/>
      <c r="F889" s="47"/>
      <c r="G889" s="47"/>
      <c r="H889" s="47"/>
      <c r="I889" s="47"/>
    </row>
    <row r="890" spans="1:9">
      <c r="A890" s="47"/>
      <c r="B890" s="47"/>
      <c r="C890" s="47"/>
      <c r="D890" s="47"/>
      <c r="E890" s="47"/>
      <c r="F890" s="47"/>
      <c r="G890" s="47"/>
      <c r="H890" s="47"/>
      <c r="I890" s="47"/>
    </row>
    <row r="891" spans="1:9">
      <c r="A891" s="47"/>
      <c r="B891" s="47"/>
      <c r="C891" s="47"/>
      <c r="D891" s="47"/>
      <c r="E891" s="47"/>
      <c r="F891" s="47"/>
      <c r="G891" s="47"/>
      <c r="H891" s="47"/>
      <c r="I891" s="47"/>
    </row>
    <row r="892" spans="1:9">
      <c r="A892" s="47"/>
      <c r="B892" s="47"/>
      <c r="C892" s="47"/>
      <c r="D892" s="47"/>
      <c r="E892" s="47"/>
      <c r="F892" s="47"/>
      <c r="G892" s="47"/>
      <c r="H892" s="47"/>
      <c r="I892" s="47"/>
    </row>
    <row r="893" spans="1:9">
      <c r="A893" s="47"/>
      <c r="B893" s="47"/>
      <c r="C893" s="47"/>
      <c r="D893" s="47"/>
      <c r="E893" s="47"/>
      <c r="F893" s="47"/>
      <c r="G893" s="47"/>
      <c r="H893" s="47"/>
      <c r="I893" s="47"/>
    </row>
    <row r="894" spans="1:9">
      <c r="A894" s="47"/>
      <c r="B894" s="47"/>
      <c r="C894" s="47"/>
      <c r="D894" s="47"/>
      <c r="E894" s="47"/>
      <c r="F894" s="47"/>
      <c r="G894" s="47"/>
      <c r="H894" s="47"/>
      <c r="I894" s="47"/>
    </row>
    <row r="895" spans="1:9">
      <c r="A895" s="47"/>
      <c r="B895" s="47"/>
      <c r="C895" s="47"/>
      <c r="D895" s="47"/>
      <c r="E895" s="47"/>
      <c r="F895" s="47"/>
      <c r="G895" s="47"/>
      <c r="H895" s="47"/>
      <c r="I895" s="47"/>
    </row>
    <row r="896" spans="1:9">
      <c r="A896" s="47"/>
      <c r="B896" s="47"/>
      <c r="C896" s="47"/>
      <c r="D896" s="47"/>
      <c r="E896" s="47"/>
      <c r="F896" s="47"/>
      <c r="G896" s="47"/>
      <c r="H896" s="47"/>
      <c r="I896" s="47"/>
    </row>
    <row r="897" spans="1:9">
      <c r="A897" s="47"/>
      <c r="B897" s="47"/>
      <c r="C897" s="47"/>
      <c r="D897" s="47"/>
      <c r="E897" s="47"/>
      <c r="F897" s="47"/>
      <c r="G897" s="47"/>
      <c r="H897" s="47"/>
      <c r="I897" s="47"/>
    </row>
    <row r="898" spans="1:9">
      <c r="A898" s="47"/>
      <c r="B898" s="47"/>
      <c r="C898" s="47"/>
      <c r="D898" s="47"/>
      <c r="E898" s="47"/>
      <c r="F898" s="47"/>
      <c r="G898" s="47"/>
      <c r="H898" s="47"/>
      <c r="I898" s="47"/>
    </row>
    <row r="899" spans="1:9">
      <c r="A899" s="47"/>
      <c r="B899" s="47"/>
      <c r="C899" s="47"/>
      <c r="D899" s="47"/>
      <c r="E899" s="47"/>
      <c r="F899" s="47"/>
      <c r="G899" s="47"/>
      <c r="H899" s="47"/>
      <c r="I899" s="47"/>
    </row>
    <row r="900" spans="1:9">
      <c r="A900" s="47"/>
      <c r="B900" s="47"/>
      <c r="C900" s="47"/>
      <c r="D900" s="47"/>
      <c r="E900" s="47"/>
      <c r="F900" s="47"/>
      <c r="G900" s="47"/>
      <c r="H900" s="47"/>
      <c r="I900" s="47"/>
    </row>
    <row r="901" spans="1:9">
      <c r="A901" s="47"/>
      <c r="B901" s="47"/>
      <c r="C901" s="47"/>
      <c r="D901" s="47"/>
      <c r="E901" s="47"/>
      <c r="F901" s="47"/>
      <c r="G901" s="47"/>
      <c r="H901" s="47"/>
      <c r="I901" s="47"/>
    </row>
    <row r="902" spans="1:9">
      <c r="A902" s="47"/>
      <c r="B902" s="47"/>
      <c r="C902" s="47"/>
      <c r="D902" s="47"/>
      <c r="E902" s="47"/>
      <c r="F902" s="47"/>
      <c r="G902" s="47"/>
      <c r="H902" s="47"/>
      <c r="I902" s="47"/>
    </row>
    <row r="903" spans="1:9">
      <c r="A903" s="47"/>
      <c r="B903" s="47"/>
      <c r="C903" s="47"/>
      <c r="D903" s="47"/>
      <c r="E903" s="47"/>
      <c r="F903" s="47"/>
      <c r="G903" s="47"/>
      <c r="H903" s="47"/>
      <c r="I903" s="47"/>
    </row>
    <row r="904" spans="1:9">
      <c r="A904" s="47"/>
      <c r="B904" s="47"/>
      <c r="C904" s="47"/>
      <c r="D904" s="47"/>
      <c r="E904" s="47"/>
      <c r="F904" s="47"/>
      <c r="G904" s="47"/>
      <c r="H904" s="47"/>
      <c r="I904" s="47"/>
    </row>
    <row r="905" spans="1:9">
      <c r="A905" s="47"/>
      <c r="B905" s="47"/>
      <c r="C905" s="47"/>
      <c r="D905" s="47"/>
      <c r="E905" s="47"/>
      <c r="F905" s="47"/>
      <c r="G905" s="47"/>
      <c r="H905" s="47"/>
      <c r="I905" s="47"/>
    </row>
    <row r="906" spans="1:9">
      <c r="A906" s="47"/>
      <c r="B906" s="47"/>
      <c r="C906" s="47"/>
      <c r="D906" s="47"/>
      <c r="E906" s="47"/>
      <c r="F906" s="47"/>
      <c r="G906" s="47"/>
      <c r="H906" s="47"/>
      <c r="I906" s="47"/>
    </row>
    <row r="907" spans="1:9">
      <c r="A907" s="47"/>
      <c r="B907" s="47"/>
      <c r="C907" s="47"/>
      <c r="D907" s="47"/>
      <c r="E907" s="47"/>
      <c r="F907" s="47"/>
      <c r="G907" s="47"/>
      <c r="H907" s="47"/>
      <c r="I907" s="47"/>
    </row>
    <row r="908" spans="1:9">
      <c r="A908" s="47"/>
      <c r="B908" s="47"/>
      <c r="C908" s="47"/>
      <c r="D908" s="47"/>
      <c r="E908" s="47"/>
      <c r="F908" s="47"/>
      <c r="G908" s="47"/>
      <c r="H908" s="47"/>
      <c r="I908" s="47"/>
    </row>
    <row r="909" spans="1:9">
      <c r="A909" s="47"/>
      <c r="B909" s="47"/>
      <c r="C909" s="47"/>
      <c r="D909" s="47"/>
      <c r="E909" s="47"/>
      <c r="F909" s="47"/>
      <c r="G909" s="47"/>
      <c r="H909" s="47"/>
      <c r="I909" s="47"/>
    </row>
    <row r="910" spans="1:9">
      <c r="A910" s="47"/>
      <c r="B910" s="47"/>
      <c r="C910" s="47"/>
      <c r="D910" s="47"/>
      <c r="E910" s="47"/>
      <c r="F910" s="47"/>
      <c r="G910" s="47"/>
      <c r="H910" s="47"/>
      <c r="I910" s="47"/>
    </row>
    <row r="911" spans="1:9">
      <c r="A911" s="47"/>
      <c r="B911" s="47"/>
      <c r="C911" s="47"/>
      <c r="D911" s="47"/>
      <c r="E911" s="47"/>
      <c r="F911" s="47"/>
      <c r="G911" s="47"/>
      <c r="H911" s="47"/>
      <c r="I911" s="47"/>
    </row>
    <row r="912" spans="1:9">
      <c r="A912" s="47"/>
      <c r="B912" s="47"/>
      <c r="C912" s="47"/>
      <c r="D912" s="47"/>
      <c r="E912" s="47"/>
      <c r="F912" s="47"/>
      <c r="G912" s="47"/>
      <c r="H912" s="47"/>
      <c r="I912" s="47"/>
    </row>
    <row r="913" spans="1:9">
      <c r="A913" s="47"/>
      <c r="B913" s="47"/>
      <c r="C913" s="47"/>
      <c r="D913" s="47"/>
      <c r="E913" s="47"/>
      <c r="F913" s="47"/>
      <c r="G913" s="47"/>
      <c r="H913" s="47"/>
      <c r="I913" s="47"/>
    </row>
    <row r="914" spans="1:9">
      <c r="A914" s="47"/>
      <c r="B914" s="47"/>
      <c r="C914" s="47"/>
      <c r="D914" s="47"/>
      <c r="E914" s="47"/>
      <c r="F914" s="47"/>
      <c r="G914" s="47"/>
      <c r="H914" s="47"/>
      <c r="I914" s="47"/>
    </row>
    <row r="915" spans="1:9">
      <c r="A915" s="47"/>
      <c r="B915" s="47"/>
      <c r="C915" s="47"/>
      <c r="D915" s="47"/>
      <c r="E915" s="47"/>
      <c r="F915" s="47"/>
      <c r="G915" s="47"/>
      <c r="H915" s="47"/>
      <c r="I915" s="47"/>
    </row>
    <row r="916" spans="1:9">
      <c r="A916" s="47"/>
      <c r="B916" s="47"/>
      <c r="C916" s="47"/>
      <c r="D916" s="47"/>
      <c r="E916" s="47"/>
      <c r="F916" s="47"/>
      <c r="G916" s="47"/>
      <c r="H916" s="47"/>
      <c r="I916" s="47"/>
    </row>
    <row r="917" spans="1:9">
      <c r="A917" s="47"/>
      <c r="B917" s="47"/>
      <c r="C917" s="47"/>
      <c r="D917" s="47"/>
      <c r="E917" s="47"/>
      <c r="F917" s="47"/>
      <c r="G917" s="47"/>
      <c r="H917" s="47"/>
      <c r="I917" s="47"/>
    </row>
    <row r="918" spans="1:9">
      <c r="A918" s="47"/>
      <c r="B918" s="47"/>
      <c r="C918" s="47"/>
      <c r="D918" s="47"/>
      <c r="E918" s="47"/>
      <c r="F918" s="47"/>
      <c r="G918" s="47"/>
      <c r="H918" s="47"/>
      <c r="I918" s="47"/>
    </row>
    <row r="919" spans="1:9">
      <c r="A919" s="47"/>
      <c r="B919" s="47"/>
      <c r="C919" s="47"/>
      <c r="D919" s="47"/>
      <c r="E919" s="47"/>
      <c r="F919" s="47"/>
      <c r="G919" s="47"/>
      <c r="H919" s="47"/>
      <c r="I919" s="47"/>
    </row>
    <row r="920" spans="1:9">
      <c r="A920" s="47"/>
      <c r="B920" s="47"/>
      <c r="C920" s="47"/>
      <c r="D920" s="47"/>
      <c r="E920" s="47"/>
      <c r="F920" s="47"/>
      <c r="G920" s="47"/>
      <c r="H920" s="47"/>
      <c r="I920" s="47"/>
    </row>
    <row r="921" spans="1:9">
      <c r="A921" s="47"/>
      <c r="B921" s="47"/>
      <c r="C921" s="47"/>
      <c r="D921" s="47"/>
      <c r="E921" s="47"/>
      <c r="F921" s="47"/>
      <c r="G921" s="47"/>
      <c r="H921" s="47"/>
      <c r="I921" s="47"/>
    </row>
    <row r="922" spans="1:9">
      <c r="A922" s="47"/>
      <c r="B922" s="47"/>
      <c r="C922" s="47"/>
      <c r="D922" s="47"/>
      <c r="E922" s="47"/>
      <c r="F922" s="47"/>
      <c r="G922" s="47"/>
      <c r="H922" s="47"/>
      <c r="I922" s="47"/>
    </row>
    <row r="923" spans="1:9">
      <c r="A923" s="47"/>
      <c r="B923" s="47"/>
      <c r="C923" s="47"/>
      <c r="D923" s="47"/>
      <c r="E923" s="47"/>
      <c r="F923" s="47"/>
      <c r="G923" s="47"/>
      <c r="H923" s="47"/>
      <c r="I923" s="47"/>
    </row>
    <row r="924" spans="1:9">
      <c r="A924" s="47"/>
      <c r="B924" s="47"/>
      <c r="C924" s="47"/>
      <c r="D924" s="47"/>
      <c r="E924" s="47"/>
      <c r="F924" s="47"/>
      <c r="G924" s="47"/>
      <c r="H924" s="47"/>
      <c r="I924" s="47"/>
    </row>
    <row r="925" spans="1:9">
      <c r="A925" s="47"/>
      <c r="B925" s="47"/>
      <c r="C925" s="47"/>
      <c r="D925" s="47"/>
      <c r="E925" s="47"/>
      <c r="F925" s="47"/>
      <c r="G925" s="47"/>
      <c r="H925" s="47"/>
      <c r="I925" s="47"/>
    </row>
    <row r="926" spans="1:9">
      <c r="A926" s="47"/>
      <c r="B926" s="47"/>
      <c r="C926" s="47"/>
      <c r="D926" s="47"/>
      <c r="E926" s="47"/>
      <c r="F926" s="47"/>
      <c r="G926" s="47"/>
      <c r="H926" s="47"/>
      <c r="I926" s="47"/>
    </row>
    <row r="927" spans="1:9">
      <c r="A927" s="47"/>
      <c r="B927" s="47"/>
      <c r="C927" s="47"/>
      <c r="D927" s="47"/>
      <c r="E927" s="47"/>
      <c r="F927" s="47"/>
      <c r="G927" s="47"/>
      <c r="H927" s="47"/>
      <c r="I927" s="47"/>
    </row>
    <row r="928" spans="1:9">
      <c r="A928" s="47"/>
      <c r="B928" s="47"/>
      <c r="C928" s="47"/>
      <c r="D928" s="47"/>
      <c r="E928" s="47"/>
      <c r="F928" s="47"/>
      <c r="G928" s="47"/>
      <c r="H928" s="47"/>
      <c r="I928" s="47"/>
    </row>
    <row r="929" spans="1:9">
      <c r="A929" s="47"/>
      <c r="B929" s="47"/>
      <c r="C929" s="47"/>
      <c r="D929" s="47"/>
      <c r="E929" s="47"/>
      <c r="F929" s="47"/>
      <c r="G929" s="47"/>
      <c r="H929" s="47"/>
      <c r="I929" s="47"/>
    </row>
    <row r="930" spans="1:9">
      <c r="A930" s="47"/>
      <c r="B930" s="47"/>
      <c r="C930" s="47"/>
      <c r="D930" s="47"/>
      <c r="E930" s="47"/>
      <c r="F930" s="47"/>
      <c r="G930" s="47"/>
      <c r="H930" s="47"/>
      <c r="I930" s="47"/>
    </row>
    <row r="931" spans="1:9">
      <c r="A931" s="47"/>
      <c r="B931" s="47"/>
      <c r="C931" s="47"/>
      <c r="D931" s="47"/>
      <c r="E931" s="47"/>
      <c r="F931" s="47"/>
      <c r="G931" s="47"/>
      <c r="H931" s="47"/>
      <c r="I931" s="47"/>
    </row>
    <row r="932" spans="1:9">
      <c r="A932" s="47"/>
      <c r="B932" s="47"/>
      <c r="C932" s="47"/>
      <c r="D932" s="47"/>
      <c r="E932" s="47"/>
      <c r="F932" s="47"/>
      <c r="G932" s="47"/>
      <c r="H932" s="47"/>
      <c r="I932" s="47"/>
    </row>
    <row r="933" spans="1:9">
      <c r="A933" s="47"/>
      <c r="B933" s="47"/>
      <c r="C933" s="47"/>
      <c r="D933" s="47"/>
      <c r="E933" s="47"/>
      <c r="F933" s="47"/>
      <c r="G933" s="47"/>
      <c r="H933" s="47"/>
      <c r="I933" s="47"/>
    </row>
    <row r="934" spans="1:9">
      <c r="A934" s="47"/>
      <c r="B934" s="47"/>
      <c r="C934" s="47"/>
      <c r="D934" s="47"/>
      <c r="E934" s="47"/>
      <c r="F934" s="47"/>
      <c r="G934" s="47"/>
      <c r="H934" s="47"/>
      <c r="I934" s="47"/>
    </row>
    <row r="935" spans="1:9">
      <c r="A935" s="47"/>
      <c r="B935" s="47"/>
      <c r="C935" s="47"/>
      <c r="D935" s="47"/>
      <c r="E935" s="47"/>
      <c r="F935" s="47"/>
      <c r="G935" s="47"/>
      <c r="H935" s="47"/>
      <c r="I935" s="47"/>
    </row>
    <row r="936" spans="1:9">
      <c r="A936" s="47"/>
      <c r="B936" s="47"/>
      <c r="C936" s="47"/>
      <c r="D936" s="47"/>
      <c r="E936" s="47"/>
      <c r="F936" s="47"/>
      <c r="G936" s="47"/>
      <c r="H936" s="47"/>
      <c r="I936" s="47"/>
    </row>
    <row r="937" spans="1:9">
      <c r="A937" s="47"/>
      <c r="B937" s="47"/>
      <c r="C937" s="47"/>
      <c r="D937" s="47"/>
      <c r="E937" s="47"/>
      <c r="F937" s="47"/>
      <c r="G937" s="47"/>
      <c r="H937" s="47"/>
      <c r="I937" s="47"/>
    </row>
    <row r="938" spans="1:9">
      <c r="A938" s="47"/>
      <c r="B938" s="47"/>
      <c r="C938" s="47"/>
      <c r="D938" s="47"/>
      <c r="E938" s="47"/>
      <c r="F938" s="47"/>
      <c r="G938" s="47"/>
      <c r="H938" s="47"/>
      <c r="I938" s="47"/>
    </row>
    <row r="939" spans="1:9">
      <c r="A939" s="47"/>
      <c r="B939" s="47"/>
      <c r="C939" s="47"/>
      <c r="D939" s="47"/>
      <c r="E939" s="47"/>
      <c r="F939" s="47"/>
      <c r="G939" s="47"/>
      <c r="H939" s="47"/>
      <c r="I939" s="47"/>
    </row>
    <row r="940" spans="1:9">
      <c r="A940" s="47"/>
      <c r="B940" s="47"/>
      <c r="C940" s="47"/>
      <c r="D940" s="47"/>
      <c r="E940" s="47"/>
      <c r="F940" s="47"/>
      <c r="G940" s="47"/>
      <c r="H940" s="47"/>
      <c r="I940" s="47"/>
    </row>
    <row r="941" spans="1:9">
      <c r="A941" s="47"/>
      <c r="B941" s="47"/>
      <c r="C941" s="47"/>
      <c r="D941" s="47"/>
      <c r="E941" s="47"/>
      <c r="F941" s="47"/>
      <c r="G941" s="47"/>
      <c r="H941" s="47"/>
      <c r="I941" s="47"/>
    </row>
    <row r="942" spans="1:9">
      <c r="A942" s="47"/>
      <c r="B942" s="47"/>
      <c r="C942" s="47"/>
      <c r="D942" s="47"/>
      <c r="E942" s="47"/>
      <c r="F942" s="47"/>
      <c r="G942" s="47"/>
      <c r="H942" s="47"/>
      <c r="I942" s="47"/>
    </row>
    <row r="943" spans="1:9">
      <c r="A943" s="47"/>
      <c r="B943" s="47"/>
      <c r="C943" s="47"/>
      <c r="D943" s="47"/>
      <c r="E943" s="47"/>
      <c r="F943" s="47"/>
      <c r="G943" s="47"/>
      <c r="H943" s="47"/>
      <c r="I943" s="47"/>
    </row>
    <row r="944" spans="1:9">
      <c r="A944" s="47"/>
      <c r="B944" s="47"/>
      <c r="C944" s="47"/>
      <c r="D944" s="47"/>
      <c r="E944" s="47"/>
      <c r="F944" s="47"/>
      <c r="G944" s="47"/>
      <c r="H944" s="47"/>
      <c r="I944" s="47"/>
    </row>
    <row r="945" spans="1:9">
      <c r="A945" s="47"/>
      <c r="B945" s="47"/>
      <c r="C945" s="47"/>
      <c r="D945" s="47"/>
      <c r="E945" s="47"/>
      <c r="F945" s="47"/>
      <c r="G945" s="47"/>
      <c r="H945" s="47"/>
      <c r="I945" s="47"/>
    </row>
    <row r="946" spans="1:9">
      <c r="A946" s="47"/>
      <c r="B946" s="47"/>
      <c r="C946" s="47"/>
      <c r="D946" s="47"/>
      <c r="E946" s="47"/>
      <c r="F946" s="47"/>
      <c r="G946" s="47"/>
      <c r="H946" s="47"/>
      <c r="I946" s="47"/>
    </row>
    <row r="947" spans="1:9">
      <c r="A947" s="47"/>
      <c r="B947" s="47"/>
      <c r="C947" s="47"/>
      <c r="D947" s="47"/>
      <c r="E947" s="47"/>
      <c r="F947" s="47"/>
      <c r="G947" s="47"/>
      <c r="H947" s="47"/>
      <c r="I947" s="47"/>
    </row>
    <row r="948" spans="1:9">
      <c r="A948" s="47"/>
      <c r="B948" s="47"/>
      <c r="C948" s="47"/>
      <c r="D948" s="47"/>
      <c r="E948" s="47"/>
      <c r="F948" s="47"/>
      <c r="G948" s="47"/>
      <c r="H948" s="47"/>
      <c r="I948" s="47"/>
    </row>
    <row r="949" spans="1:9">
      <c r="A949" s="47"/>
      <c r="B949" s="47"/>
      <c r="C949" s="47"/>
      <c r="D949" s="47"/>
      <c r="E949" s="47"/>
      <c r="F949" s="47"/>
      <c r="G949" s="47"/>
      <c r="H949" s="47"/>
      <c r="I949" s="47"/>
    </row>
    <row r="950" spans="1:9">
      <c r="A950" s="47"/>
      <c r="B950" s="47"/>
      <c r="C950" s="47"/>
      <c r="D950" s="47"/>
      <c r="E950" s="47"/>
      <c r="F950" s="47"/>
      <c r="G950" s="47"/>
      <c r="H950" s="47"/>
      <c r="I950" s="47"/>
    </row>
    <row r="951" spans="1:9">
      <c r="A951" s="47"/>
      <c r="B951" s="47"/>
      <c r="C951" s="47"/>
      <c r="D951" s="47"/>
      <c r="E951" s="47"/>
      <c r="F951" s="47"/>
      <c r="G951" s="47"/>
      <c r="H951" s="47"/>
      <c r="I951" s="47"/>
    </row>
    <row r="952" spans="1:9">
      <c r="A952" s="47"/>
      <c r="B952" s="47"/>
      <c r="C952" s="47"/>
      <c r="D952" s="47"/>
      <c r="E952" s="47"/>
      <c r="F952" s="47"/>
      <c r="G952" s="47"/>
      <c r="H952" s="47"/>
      <c r="I952" s="47"/>
    </row>
    <row r="953" spans="1:9">
      <c r="A953" s="47"/>
      <c r="B953" s="47"/>
      <c r="C953" s="47"/>
      <c r="D953" s="47"/>
      <c r="E953" s="47"/>
      <c r="F953" s="47"/>
      <c r="G953" s="47"/>
      <c r="H953" s="47"/>
      <c r="I953" s="47"/>
    </row>
    <row r="954" spans="1:9">
      <c r="A954" s="47"/>
      <c r="B954" s="47"/>
      <c r="C954" s="47"/>
      <c r="D954" s="47"/>
      <c r="E954" s="47"/>
      <c r="F954" s="47"/>
      <c r="G954" s="47"/>
      <c r="H954" s="47"/>
      <c r="I954" s="47"/>
    </row>
    <row r="955" spans="1:9">
      <c r="A955" s="47"/>
      <c r="B955" s="47"/>
      <c r="C955" s="47"/>
      <c r="D955" s="47"/>
      <c r="E955" s="47"/>
      <c r="F955" s="47"/>
      <c r="G955" s="47"/>
      <c r="H955" s="47"/>
      <c r="I955" s="47"/>
    </row>
    <row r="956" spans="1:9">
      <c r="A956" s="47"/>
      <c r="B956" s="47"/>
      <c r="C956" s="47"/>
      <c r="D956" s="47"/>
      <c r="E956" s="47"/>
      <c r="F956" s="47"/>
      <c r="G956" s="47"/>
      <c r="H956" s="47"/>
      <c r="I956" s="47"/>
    </row>
    <row r="957" spans="1:9">
      <c r="A957" s="47"/>
      <c r="B957" s="47"/>
      <c r="C957" s="47"/>
      <c r="D957" s="47"/>
      <c r="E957" s="47"/>
      <c r="F957" s="47"/>
      <c r="G957" s="47"/>
      <c r="H957" s="47"/>
      <c r="I957" s="47"/>
    </row>
    <row r="958" spans="1:9">
      <c r="A958" s="47"/>
      <c r="B958" s="47"/>
      <c r="C958" s="47"/>
      <c r="D958" s="47"/>
      <c r="E958" s="47"/>
      <c r="F958" s="47"/>
      <c r="G958" s="47"/>
      <c r="H958" s="47"/>
      <c r="I958" s="47"/>
    </row>
    <row r="959" spans="1:9">
      <c r="A959" s="47"/>
      <c r="B959" s="47"/>
      <c r="C959" s="47"/>
      <c r="D959" s="47"/>
      <c r="E959" s="47"/>
      <c r="F959" s="47"/>
      <c r="G959" s="47"/>
      <c r="H959" s="47"/>
      <c r="I959" s="47"/>
    </row>
    <row r="960" spans="1:9">
      <c r="A960" s="47"/>
      <c r="B960" s="47"/>
      <c r="C960" s="47"/>
      <c r="D960" s="47"/>
      <c r="E960" s="47"/>
      <c r="F960" s="47"/>
      <c r="G960" s="47"/>
      <c r="H960" s="47"/>
      <c r="I960" s="47"/>
    </row>
    <row r="961" spans="1:9">
      <c r="A961" s="47"/>
      <c r="B961" s="47"/>
      <c r="C961" s="47"/>
      <c r="D961" s="47"/>
      <c r="E961" s="47"/>
      <c r="F961" s="47"/>
      <c r="G961" s="47"/>
      <c r="H961" s="47"/>
      <c r="I961" s="47"/>
    </row>
    <row r="962" spans="1:9">
      <c r="A962" s="47"/>
      <c r="B962" s="47"/>
      <c r="C962" s="47"/>
      <c r="D962" s="47"/>
      <c r="E962" s="47"/>
      <c r="F962" s="47"/>
      <c r="G962" s="47"/>
      <c r="H962" s="47"/>
      <c r="I962" s="47"/>
    </row>
    <row r="963" spans="1:9">
      <c r="A963" s="47"/>
      <c r="B963" s="47"/>
      <c r="C963" s="47"/>
      <c r="D963" s="47"/>
      <c r="E963" s="47"/>
      <c r="F963" s="47"/>
      <c r="G963" s="47"/>
      <c r="H963" s="47"/>
      <c r="I963" s="47"/>
    </row>
    <row r="964" spans="1:9">
      <c r="A964" s="47"/>
      <c r="B964" s="47"/>
      <c r="C964" s="47"/>
      <c r="D964" s="47"/>
      <c r="E964" s="47"/>
      <c r="F964" s="47"/>
      <c r="G964" s="47"/>
      <c r="H964" s="47"/>
      <c r="I964" s="47"/>
    </row>
    <row r="965" spans="1:9">
      <c r="A965" s="47"/>
      <c r="B965" s="47"/>
      <c r="C965" s="47"/>
      <c r="D965" s="47"/>
      <c r="E965" s="47"/>
      <c r="F965" s="47"/>
      <c r="G965" s="47"/>
      <c r="H965" s="47"/>
      <c r="I965" s="47"/>
    </row>
    <row r="966" spans="1:9">
      <c r="A966" s="47"/>
      <c r="B966" s="47"/>
      <c r="C966" s="47"/>
      <c r="D966" s="47"/>
      <c r="E966" s="47"/>
      <c r="F966" s="47"/>
      <c r="G966" s="47"/>
      <c r="H966" s="47"/>
      <c r="I966" s="47"/>
    </row>
    <row r="967" spans="1:9">
      <c r="A967" s="47"/>
      <c r="B967" s="47"/>
      <c r="C967" s="47"/>
      <c r="D967" s="47"/>
      <c r="E967" s="47"/>
      <c r="F967" s="47"/>
      <c r="G967" s="47"/>
      <c r="H967" s="47"/>
      <c r="I967" s="47"/>
    </row>
    <row r="968" spans="1:9">
      <c r="A968" s="47"/>
      <c r="B968" s="47"/>
      <c r="C968" s="47"/>
      <c r="D968" s="47"/>
      <c r="E968" s="47"/>
      <c r="F968" s="47"/>
      <c r="G968" s="47"/>
      <c r="H968" s="47"/>
      <c r="I968" s="47"/>
    </row>
    <row r="969" spans="1:9">
      <c r="A969" s="47"/>
      <c r="B969" s="47"/>
      <c r="C969" s="47"/>
      <c r="D969" s="47"/>
      <c r="E969" s="47"/>
      <c r="F969" s="47"/>
      <c r="G969" s="47"/>
      <c r="H969" s="47"/>
      <c r="I969" s="47"/>
    </row>
    <row r="970" spans="1:9">
      <c r="A970" s="47"/>
      <c r="B970" s="47"/>
      <c r="C970" s="47"/>
      <c r="D970" s="47"/>
      <c r="E970" s="47"/>
      <c r="F970" s="47"/>
      <c r="G970" s="47"/>
      <c r="H970" s="47"/>
      <c r="I970" s="47"/>
    </row>
    <row r="971" spans="1:9">
      <c r="A971" s="47"/>
      <c r="B971" s="47"/>
      <c r="C971" s="47"/>
      <c r="D971" s="47"/>
      <c r="E971" s="47"/>
      <c r="F971" s="47"/>
      <c r="G971" s="47"/>
      <c r="H971" s="47"/>
      <c r="I971" s="47"/>
    </row>
    <row r="972" spans="1:9">
      <c r="A972" s="47"/>
      <c r="B972" s="47"/>
      <c r="C972" s="47"/>
      <c r="D972" s="47"/>
      <c r="E972" s="47"/>
      <c r="F972" s="47"/>
      <c r="G972" s="47"/>
      <c r="H972" s="47"/>
      <c r="I972" s="47"/>
    </row>
    <row r="973" spans="1:9">
      <c r="A973" s="47"/>
      <c r="B973" s="47"/>
      <c r="C973" s="47"/>
      <c r="D973" s="47"/>
      <c r="E973" s="47"/>
      <c r="F973" s="47"/>
      <c r="G973" s="47"/>
      <c r="H973" s="47"/>
      <c r="I973" s="47"/>
    </row>
    <row r="974" spans="1:9">
      <c r="A974" s="47"/>
      <c r="B974" s="47"/>
      <c r="C974" s="47"/>
      <c r="D974" s="47"/>
      <c r="E974" s="47"/>
      <c r="F974" s="47"/>
      <c r="G974" s="47"/>
      <c r="H974" s="47"/>
      <c r="I974" s="47"/>
    </row>
    <row r="975" spans="1:9">
      <c r="A975" s="47"/>
      <c r="B975" s="47"/>
      <c r="C975" s="47"/>
      <c r="D975" s="47"/>
      <c r="E975" s="47"/>
      <c r="F975" s="47"/>
      <c r="G975" s="47"/>
      <c r="H975" s="47"/>
      <c r="I975" s="47"/>
    </row>
    <row r="976" spans="1:9">
      <c r="A976" s="47"/>
      <c r="B976" s="47"/>
      <c r="C976" s="47"/>
      <c r="D976" s="47"/>
      <c r="E976" s="47"/>
      <c r="F976" s="47"/>
      <c r="G976" s="47"/>
      <c r="H976" s="47"/>
      <c r="I976" s="47"/>
    </row>
    <row r="977" spans="1:9">
      <c r="A977" s="47"/>
      <c r="B977" s="47"/>
      <c r="C977" s="47"/>
      <c r="D977" s="47"/>
      <c r="E977" s="47"/>
      <c r="F977" s="47"/>
      <c r="G977" s="47"/>
      <c r="H977" s="47"/>
      <c r="I977" s="47"/>
    </row>
    <row r="978" spans="1:9">
      <c r="A978" s="47"/>
      <c r="B978" s="47"/>
      <c r="C978" s="47"/>
      <c r="D978" s="47"/>
      <c r="E978" s="47"/>
      <c r="F978" s="47"/>
      <c r="G978" s="47"/>
      <c r="H978" s="47"/>
      <c r="I978" s="47"/>
    </row>
    <row r="979" spans="1:9">
      <c r="A979" s="47"/>
      <c r="B979" s="47"/>
      <c r="C979" s="47"/>
      <c r="D979" s="47"/>
      <c r="E979" s="47"/>
      <c r="F979" s="47"/>
      <c r="G979" s="47"/>
      <c r="H979" s="47"/>
      <c r="I979" s="47"/>
    </row>
    <row r="980" spans="1:9">
      <c r="A980" s="47"/>
      <c r="B980" s="47"/>
      <c r="C980" s="47"/>
      <c r="D980" s="47"/>
      <c r="E980" s="47"/>
      <c r="F980" s="47"/>
      <c r="G980" s="47"/>
      <c r="H980" s="47"/>
      <c r="I980" s="47"/>
    </row>
    <row r="981" spans="1:9">
      <c r="A981" s="47"/>
      <c r="B981" s="47"/>
      <c r="C981" s="47"/>
      <c r="D981" s="47"/>
      <c r="E981" s="47"/>
      <c r="F981" s="47"/>
      <c r="G981" s="47"/>
      <c r="H981" s="47"/>
      <c r="I981" s="47"/>
    </row>
    <row r="982" spans="1:9">
      <c r="A982" s="47"/>
      <c r="B982" s="47"/>
      <c r="C982" s="47"/>
      <c r="D982" s="47"/>
      <c r="E982" s="47"/>
      <c r="F982" s="47"/>
      <c r="G982" s="47"/>
      <c r="H982" s="47"/>
      <c r="I982" s="47"/>
    </row>
    <row r="983" spans="1:9">
      <c r="A983" s="47"/>
      <c r="B983" s="47"/>
      <c r="C983" s="47"/>
      <c r="D983" s="47"/>
      <c r="E983" s="47"/>
      <c r="F983" s="47"/>
      <c r="G983" s="47"/>
      <c r="H983" s="47"/>
      <c r="I983" s="47"/>
    </row>
    <row r="984" spans="1:9">
      <c r="A984" s="47"/>
      <c r="B984" s="47"/>
      <c r="C984" s="47"/>
      <c r="D984" s="47"/>
      <c r="E984" s="47"/>
      <c r="F984" s="47"/>
      <c r="G984" s="47"/>
      <c r="H984" s="47"/>
      <c r="I984" s="47"/>
    </row>
    <row r="985" spans="1:9">
      <c r="A985" s="47"/>
      <c r="B985" s="47"/>
      <c r="C985" s="47"/>
      <c r="D985" s="47"/>
      <c r="E985" s="47"/>
      <c r="F985" s="47"/>
      <c r="G985" s="47"/>
      <c r="H985" s="47"/>
      <c r="I985" s="47"/>
    </row>
    <row r="986" spans="1:9">
      <c r="A986" s="47"/>
      <c r="B986" s="47"/>
      <c r="C986" s="47"/>
      <c r="D986" s="47"/>
      <c r="E986" s="47"/>
      <c r="F986" s="47"/>
      <c r="G986" s="47"/>
      <c r="H986" s="47"/>
      <c r="I986" s="47"/>
    </row>
    <row r="987" spans="1:9">
      <c r="A987" s="47"/>
      <c r="B987" s="47"/>
      <c r="C987" s="47"/>
      <c r="D987" s="47"/>
      <c r="E987" s="47"/>
      <c r="F987" s="47"/>
      <c r="G987" s="47"/>
      <c r="H987" s="47"/>
      <c r="I987" s="47"/>
    </row>
    <row r="988" spans="1:9">
      <c r="A988" s="47"/>
      <c r="B988" s="47"/>
      <c r="C988" s="47"/>
      <c r="D988" s="47"/>
      <c r="E988" s="47"/>
      <c r="F988" s="47"/>
      <c r="G988" s="47"/>
      <c r="H988" s="47"/>
      <c r="I988" s="47"/>
    </row>
    <row r="989" spans="1:9">
      <c r="A989" s="47"/>
      <c r="B989" s="47"/>
      <c r="C989" s="47"/>
      <c r="D989" s="47"/>
      <c r="E989" s="47"/>
      <c r="F989" s="47"/>
      <c r="G989" s="47"/>
      <c r="H989" s="47"/>
      <c r="I989" s="47"/>
    </row>
    <row r="990" spans="1:9">
      <c r="A990" s="47"/>
      <c r="B990" s="47"/>
      <c r="C990" s="47"/>
      <c r="D990" s="47"/>
      <c r="E990" s="47"/>
      <c r="F990" s="47"/>
      <c r="G990" s="47"/>
      <c r="H990" s="47"/>
      <c r="I990" s="47"/>
    </row>
    <row r="991" spans="1:9">
      <c r="A991" s="47"/>
      <c r="B991" s="47"/>
      <c r="C991" s="47"/>
      <c r="D991" s="47"/>
      <c r="E991" s="47"/>
      <c r="F991" s="47"/>
      <c r="G991" s="47"/>
      <c r="H991" s="47"/>
      <c r="I991" s="47"/>
    </row>
    <row r="992" spans="1:9">
      <c r="A992" s="47"/>
      <c r="B992" s="47"/>
      <c r="C992" s="47"/>
      <c r="D992" s="47"/>
      <c r="E992" s="47"/>
      <c r="F992" s="47"/>
      <c r="G992" s="47"/>
      <c r="H992" s="47"/>
      <c r="I992" s="47"/>
    </row>
    <row r="993" spans="1:9">
      <c r="A993" s="47"/>
      <c r="B993" s="47"/>
      <c r="C993" s="47"/>
      <c r="D993" s="47"/>
      <c r="E993" s="47"/>
      <c r="F993" s="47"/>
      <c r="G993" s="47"/>
      <c r="H993" s="47"/>
      <c r="I993" s="47"/>
    </row>
    <row r="994" spans="1:9">
      <c r="A994" s="47"/>
      <c r="B994" s="47"/>
      <c r="C994" s="47"/>
      <c r="D994" s="47"/>
      <c r="E994" s="47"/>
      <c r="F994" s="47"/>
      <c r="G994" s="47"/>
      <c r="H994" s="47"/>
      <c r="I994" s="47"/>
    </row>
    <row r="995" spans="1:9">
      <c r="A995" s="47"/>
      <c r="B995" s="47"/>
      <c r="C995" s="47"/>
      <c r="D995" s="47"/>
      <c r="E995" s="47"/>
      <c r="F995" s="47"/>
      <c r="G995" s="47"/>
      <c r="H995" s="47"/>
      <c r="I995" s="47"/>
    </row>
    <row r="996" spans="1:9">
      <c r="A996" s="47"/>
      <c r="B996" s="47"/>
      <c r="C996" s="47"/>
      <c r="D996" s="47"/>
      <c r="E996" s="47"/>
      <c r="F996" s="47"/>
      <c r="G996" s="47"/>
      <c r="H996" s="47"/>
      <c r="I996" s="47"/>
    </row>
    <row r="997" spans="1:9">
      <c r="A997" s="47"/>
      <c r="B997" s="47"/>
      <c r="C997" s="47"/>
      <c r="D997" s="47"/>
      <c r="E997" s="47"/>
      <c r="F997" s="47"/>
      <c r="G997" s="47"/>
      <c r="H997" s="47"/>
      <c r="I997" s="47"/>
    </row>
    <row r="998" spans="1:9">
      <c r="A998" s="47"/>
      <c r="B998" s="47"/>
      <c r="C998" s="47"/>
      <c r="D998" s="47"/>
      <c r="E998" s="47"/>
      <c r="F998" s="47"/>
      <c r="G998" s="47"/>
      <c r="H998" s="47"/>
      <c r="I998" s="47"/>
    </row>
    <row r="999" spans="1:9">
      <c r="A999" s="47"/>
      <c r="B999" s="47"/>
      <c r="C999" s="47"/>
      <c r="D999" s="47"/>
      <c r="E999" s="47"/>
      <c r="F999" s="47"/>
      <c r="G999" s="47"/>
      <c r="H999" s="47"/>
      <c r="I999" s="47"/>
    </row>
    <row r="1000" spans="1:9">
      <c r="A1000" s="47"/>
      <c r="B1000" s="47"/>
      <c r="C1000" s="47"/>
      <c r="D1000" s="47"/>
      <c r="E1000" s="47"/>
      <c r="F1000" s="47"/>
      <c r="G1000" s="47"/>
      <c r="H1000" s="47"/>
      <c r="I1000" s="47"/>
    </row>
    <row r="1001" spans="1:9">
      <c r="A1001" s="47"/>
      <c r="B1001" s="47"/>
      <c r="C1001" s="47"/>
      <c r="D1001" s="47"/>
      <c r="E1001" s="47"/>
      <c r="F1001" s="47"/>
      <c r="G1001" s="47"/>
      <c r="H1001" s="47"/>
      <c r="I1001" s="47"/>
    </row>
    <row r="1002" spans="1:9">
      <c r="A1002" s="47"/>
      <c r="B1002" s="47"/>
      <c r="C1002" s="47"/>
      <c r="D1002" s="47"/>
      <c r="E1002" s="47"/>
      <c r="F1002" s="47"/>
      <c r="G1002" s="47"/>
      <c r="H1002" s="47"/>
      <c r="I1002" s="47"/>
    </row>
    <row r="1003" spans="1:9">
      <c r="A1003" s="47"/>
      <c r="B1003" s="47"/>
      <c r="C1003" s="47"/>
      <c r="D1003" s="47"/>
      <c r="E1003" s="47"/>
      <c r="F1003" s="47"/>
      <c r="G1003" s="47"/>
      <c r="H1003" s="47"/>
      <c r="I1003" s="47"/>
    </row>
    <row r="1004" spans="1:9">
      <c r="A1004" s="47"/>
      <c r="B1004" s="47"/>
      <c r="C1004" s="47"/>
      <c r="D1004" s="47"/>
      <c r="E1004" s="47"/>
      <c r="F1004" s="47"/>
      <c r="G1004" s="47"/>
      <c r="H1004" s="47"/>
      <c r="I1004" s="47"/>
    </row>
    <row r="1005" spans="1:9">
      <c r="A1005" s="47"/>
      <c r="B1005" s="47"/>
      <c r="C1005" s="47"/>
      <c r="D1005" s="47"/>
      <c r="E1005" s="47"/>
      <c r="F1005" s="47"/>
      <c r="G1005" s="47"/>
      <c r="H1005" s="47"/>
      <c r="I1005" s="47"/>
    </row>
    <row r="1006" spans="1:9">
      <c r="A1006" s="47"/>
      <c r="B1006" s="47"/>
      <c r="C1006" s="47"/>
      <c r="D1006" s="47"/>
      <c r="E1006" s="47"/>
      <c r="F1006" s="47"/>
      <c r="G1006" s="47"/>
      <c r="H1006" s="47"/>
      <c r="I1006" s="47"/>
    </row>
    <row r="1007" spans="1:9">
      <c r="A1007" s="47"/>
      <c r="B1007" s="47"/>
      <c r="C1007" s="47"/>
      <c r="D1007" s="47"/>
      <c r="E1007" s="47"/>
      <c r="F1007" s="47"/>
      <c r="G1007" s="47"/>
      <c r="H1007" s="47"/>
      <c r="I1007" s="47"/>
    </row>
    <row r="1008" spans="1:9">
      <c r="A1008" s="47"/>
      <c r="B1008" s="47"/>
      <c r="C1008" s="47"/>
      <c r="D1008" s="47"/>
      <c r="E1008" s="47"/>
      <c r="F1008" s="47"/>
      <c r="G1008" s="47"/>
      <c r="H1008" s="47"/>
      <c r="I1008" s="47"/>
    </row>
    <row r="1009" spans="1:9">
      <c r="A1009" s="47"/>
      <c r="B1009" s="47"/>
      <c r="C1009" s="47"/>
      <c r="D1009" s="47"/>
      <c r="E1009" s="47"/>
      <c r="F1009" s="47"/>
      <c r="G1009" s="47"/>
      <c r="H1009" s="47"/>
      <c r="I1009" s="47"/>
    </row>
    <row r="1010" spans="1:9">
      <c r="A1010" s="47"/>
      <c r="B1010" s="47"/>
      <c r="C1010" s="47"/>
      <c r="D1010" s="47"/>
      <c r="E1010" s="47"/>
      <c r="F1010" s="47"/>
      <c r="G1010" s="47"/>
      <c r="H1010" s="47"/>
      <c r="I1010" s="47"/>
    </row>
    <row r="1011" spans="1:9">
      <c r="A1011" s="47"/>
      <c r="B1011" s="47"/>
      <c r="C1011" s="47"/>
      <c r="D1011" s="47"/>
      <c r="E1011" s="47"/>
      <c r="F1011" s="47"/>
      <c r="G1011" s="47"/>
      <c r="H1011" s="47"/>
      <c r="I1011" s="47"/>
    </row>
    <row r="1012" spans="1:9">
      <c r="A1012" s="47"/>
      <c r="B1012" s="47"/>
      <c r="C1012" s="47"/>
      <c r="D1012" s="47"/>
      <c r="E1012" s="47"/>
      <c r="F1012" s="47"/>
      <c r="G1012" s="47"/>
      <c r="H1012" s="47"/>
      <c r="I1012" s="47"/>
    </row>
    <row r="1013" spans="1:9">
      <c r="A1013" s="47"/>
      <c r="B1013" s="47"/>
      <c r="C1013" s="47"/>
      <c r="D1013" s="47"/>
      <c r="E1013" s="47"/>
      <c r="F1013" s="47"/>
      <c r="G1013" s="47"/>
      <c r="H1013" s="47"/>
      <c r="I1013" s="47"/>
    </row>
    <row r="1014" spans="1:9">
      <c r="A1014" s="47"/>
      <c r="B1014" s="47"/>
      <c r="C1014" s="47"/>
      <c r="D1014" s="47"/>
      <c r="E1014" s="47"/>
      <c r="F1014" s="47"/>
      <c r="G1014" s="47"/>
      <c r="H1014" s="47"/>
      <c r="I1014" s="47"/>
    </row>
    <row r="1015" spans="1:9">
      <c r="A1015" s="47"/>
      <c r="B1015" s="47"/>
      <c r="C1015" s="47"/>
      <c r="D1015" s="47"/>
      <c r="E1015" s="47"/>
      <c r="F1015" s="47"/>
      <c r="G1015" s="47"/>
      <c r="H1015" s="47"/>
      <c r="I1015" s="47"/>
    </row>
    <row r="1016" spans="1:9">
      <c r="A1016" s="47"/>
      <c r="B1016" s="47"/>
      <c r="C1016" s="47"/>
      <c r="D1016" s="47"/>
      <c r="E1016" s="47"/>
      <c r="F1016" s="47"/>
      <c r="G1016" s="47"/>
      <c r="H1016" s="47"/>
      <c r="I1016" s="47"/>
    </row>
    <row r="1017" spans="1:9">
      <c r="A1017" s="47"/>
      <c r="B1017" s="47"/>
      <c r="C1017" s="47"/>
      <c r="D1017" s="47"/>
      <c r="E1017" s="47"/>
      <c r="F1017" s="47"/>
      <c r="G1017" s="47"/>
      <c r="H1017" s="47"/>
      <c r="I1017" s="47"/>
    </row>
    <row r="1018" spans="1:9">
      <c r="A1018" s="47"/>
      <c r="B1018" s="47"/>
      <c r="C1018" s="47"/>
      <c r="D1018" s="47"/>
      <c r="E1018" s="47"/>
      <c r="F1018" s="47"/>
      <c r="G1018" s="47"/>
      <c r="H1018" s="47"/>
      <c r="I1018" s="47"/>
    </row>
    <row r="1019" spans="1:9">
      <c r="A1019" s="47"/>
      <c r="B1019" s="47"/>
      <c r="C1019" s="47"/>
      <c r="D1019" s="47"/>
      <c r="E1019" s="47"/>
      <c r="F1019" s="47"/>
      <c r="G1019" s="47"/>
      <c r="H1019" s="47"/>
      <c r="I1019" s="47"/>
    </row>
    <row r="1020" spans="1:9">
      <c r="A1020" s="47"/>
      <c r="B1020" s="47"/>
      <c r="C1020" s="47"/>
      <c r="D1020" s="47"/>
      <c r="E1020" s="47"/>
      <c r="F1020" s="47"/>
      <c r="G1020" s="47"/>
      <c r="H1020" s="47"/>
      <c r="I1020" s="47"/>
    </row>
    <row r="1021" spans="1:9">
      <c r="A1021" s="47"/>
      <c r="B1021" s="47"/>
      <c r="C1021" s="47"/>
      <c r="D1021" s="47"/>
      <c r="E1021" s="47"/>
      <c r="F1021" s="47"/>
      <c r="G1021" s="47"/>
      <c r="H1021" s="47"/>
      <c r="I1021" s="47"/>
    </row>
    <row r="1022" spans="1:9">
      <c r="A1022" s="47"/>
      <c r="B1022" s="47"/>
      <c r="C1022" s="47"/>
      <c r="D1022" s="47"/>
      <c r="E1022" s="47"/>
      <c r="F1022" s="47"/>
      <c r="G1022" s="47"/>
      <c r="H1022" s="47"/>
      <c r="I1022" s="47"/>
    </row>
    <row r="1023" spans="1:9">
      <c r="A1023" s="47"/>
      <c r="B1023" s="47"/>
      <c r="C1023" s="47"/>
      <c r="D1023" s="47"/>
      <c r="E1023" s="47"/>
      <c r="F1023" s="47"/>
      <c r="G1023" s="47"/>
      <c r="H1023" s="47"/>
      <c r="I1023" s="47"/>
    </row>
    <row r="1024" spans="1:9">
      <c r="A1024" s="47"/>
      <c r="B1024" s="47"/>
      <c r="C1024" s="47"/>
      <c r="D1024" s="47"/>
      <c r="E1024" s="47"/>
      <c r="F1024" s="47"/>
      <c r="G1024" s="47"/>
      <c r="H1024" s="47"/>
      <c r="I1024" s="47"/>
    </row>
    <row r="1025" spans="1:9">
      <c r="A1025" s="47"/>
      <c r="B1025" s="47"/>
      <c r="C1025" s="47"/>
      <c r="D1025" s="47"/>
      <c r="E1025" s="47"/>
      <c r="F1025" s="47"/>
      <c r="G1025" s="47"/>
      <c r="H1025" s="47"/>
      <c r="I1025" s="47"/>
    </row>
    <row r="1026" spans="1:9">
      <c r="A1026" s="47"/>
      <c r="B1026" s="47"/>
      <c r="C1026" s="47"/>
      <c r="D1026" s="47"/>
      <c r="E1026" s="47"/>
      <c r="F1026" s="47"/>
      <c r="G1026" s="47"/>
      <c r="H1026" s="47"/>
      <c r="I1026" s="47"/>
    </row>
    <row r="1027" spans="1:9">
      <c r="A1027" s="47"/>
      <c r="B1027" s="47"/>
      <c r="C1027" s="47"/>
      <c r="D1027" s="47"/>
      <c r="E1027" s="47"/>
      <c r="F1027" s="47"/>
      <c r="G1027" s="47"/>
      <c r="H1027" s="47"/>
      <c r="I1027" s="47"/>
    </row>
    <row r="1028" spans="1:9">
      <c r="A1028" s="47"/>
      <c r="B1028" s="47"/>
      <c r="C1028" s="47"/>
      <c r="D1028" s="47"/>
      <c r="E1028" s="47"/>
      <c r="F1028" s="47"/>
      <c r="G1028" s="47"/>
      <c r="H1028" s="47"/>
      <c r="I1028" s="47"/>
    </row>
    <row r="1029" spans="1:9">
      <c r="A1029" s="47"/>
      <c r="B1029" s="47"/>
      <c r="C1029" s="47"/>
      <c r="D1029" s="47"/>
      <c r="E1029" s="47"/>
      <c r="F1029" s="47"/>
      <c r="G1029" s="47"/>
      <c r="H1029" s="47"/>
      <c r="I1029" s="47"/>
    </row>
    <row r="1030" spans="1:9">
      <c r="A1030" s="47"/>
      <c r="B1030" s="47"/>
      <c r="C1030" s="47"/>
      <c r="D1030" s="47"/>
      <c r="E1030" s="47"/>
      <c r="F1030" s="47"/>
      <c r="G1030" s="47"/>
      <c r="H1030" s="47"/>
      <c r="I1030" s="47"/>
    </row>
    <row r="1031" spans="1:9">
      <c r="A1031" s="47"/>
      <c r="B1031" s="47"/>
      <c r="C1031" s="47"/>
      <c r="D1031" s="47"/>
      <c r="E1031" s="47"/>
      <c r="F1031" s="47"/>
      <c r="G1031" s="47"/>
      <c r="H1031" s="47"/>
      <c r="I1031" s="47"/>
    </row>
    <row r="1032" spans="1:9">
      <c r="A1032" s="47"/>
      <c r="B1032" s="47"/>
      <c r="C1032" s="47"/>
      <c r="D1032" s="47"/>
      <c r="E1032" s="47"/>
      <c r="F1032" s="47"/>
      <c r="G1032" s="47"/>
      <c r="H1032" s="47"/>
      <c r="I1032" s="47"/>
    </row>
    <row r="1033" spans="1:9">
      <c r="A1033" s="47"/>
      <c r="B1033" s="47"/>
      <c r="C1033" s="47"/>
      <c r="D1033" s="47"/>
      <c r="E1033" s="47"/>
      <c r="F1033" s="47"/>
      <c r="G1033" s="47"/>
      <c r="H1033" s="47"/>
      <c r="I1033" s="47"/>
    </row>
    <row r="1034" spans="1:9">
      <c r="A1034" s="47"/>
      <c r="B1034" s="47"/>
      <c r="C1034" s="47"/>
      <c r="D1034" s="47"/>
      <c r="E1034" s="47"/>
      <c r="F1034" s="47"/>
      <c r="G1034" s="47"/>
      <c r="H1034" s="47"/>
      <c r="I1034" s="47"/>
    </row>
    <row r="1035" spans="1:9">
      <c r="A1035" s="47"/>
      <c r="B1035" s="47"/>
      <c r="C1035" s="47"/>
      <c r="D1035" s="47"/>
      <c r="E1035" s="47"/>
      <c r="F1035" s="47"/>
      <c r="G1035" s="47"/>
      <c r="H1035" s="47"/>
      <c r="I1035" s="47"/>
    </row>
    <row r="1036" spans="1:9">
      <c r="A1036" s="47"/>
      <c r="B1036" s="47"/>
      <c r="C1036" s="47"/>
      <c r="D1036" s="47"/>
      <c r="E1036" s="47"/>
      <c r="F1036" s="47"/>
      <c r="G1036" s="47"/>
      <c r="H1036" s="47"/>
      <c r="I1036" s="47"/>
    </row>
    <row r="1037" spans="1:9">
      <c r="A1037" s="47"/>
      <c r="B1037" s="47"/>
      <c r="C1037" s="47"/>
      <c r="D1037" s="47"/>
      <c r="E1037" s="47"/>
      <c r="F1037" s="47"/>
      <c r="G1037" s="47"/>
      <c r="H1037" s="47"/>
      <c r="I1037" s="47"/>
    </row>
    <row r="1038" spans="1:9">
      <c r="A1038" s="47"/>
      <c r="B1038" s="47"/>
      <c r="C1038" s="47"/>
      <c r="D1038" s="47"/>
      <c r="E1038" s="47"/>
      <c r="F1038" s="47"/>
      <c r="G1038" s="47"/>
      <c r="H1038" s="47"/>
      <c r="I1038" s="47"/>
    </row>
    <row r="1039" spans="1:9">
      <c r="A1039" s="47"/>
      <c r="B1039" s="47"/>
      <c r="C1039" s="47"/>
      <c r="D1039" s="47"/>
      <c r="E1039" s="47"/>
      <c r="F1039" s="47"/>
      <c r="G1039" s="47"/>
      <c r="H1039" s="47"/>
      <c r="I1039" s="47"/>
    </row>
    <row r="1040" spans="1:9">
      <c r="A1040" s="47"/>
      <c r="B1040" s="47"/>
      <c r="C1040" s="47"/>
      <c r="D1040" s="47"/>
      <c r="E1040" s="47"/>
      <c r="F1040" s="47"/>
      <c r="G1040" s="47"/>
      <c r="H1040" s="47"/>
      <c r="I1040" s="47"/>
    </row>
    <row r="1041" spans="1:9">
      <c r="A1041" s="47"/>
      <c r="B1041" s="47"/>
      <c r="C1041" s="47"/>
      <c r="D1041" s="47"/>
      <c r="E1041" s="47"/>
      <c r="F1041" s="47"/>
      <c r="G1041" s="47"/>
      <c r="H1041" s="47"/>
      <c r="I1041" s="47"/>
    </row>
    <row r="1042" spans="1:9">
      <c r="A1042" s="47"/>
      <c r="B1042" s="47"/>
      <c r="C1042" s="47"/>
      <c r="D1042" s="47"/>
      <c r="E1042" s="47"/>
      <c r="F1042" s="47"/>
      <c r="G1042" s="47"/>
      <c r="H1042" s="47"/>
      <c r="I1042" s="47"/>
    </row>
    <row r="1043" spans="1:9">
      <c r="A1043" s="47"/>
      <c r="B1043" s="47"/>
      <c r="C1043" s="47"/>
      <c r="D1043" s="47"/>
      <c r="E1043" s="47"/>
      <c r="F1043" s="47"/>
      <c r="G1043" s="47"/>
      <c r="H1043" s="47"/>
      <c r="I1043" s="47"/>
    </row>
    <row r="1044" spans="1:9">
      <c r="A1044" s="47"/>
      <c r="B1044" s="47"/>
      <c r="C1044" s="47"/>
      <c r="D1044" s="47"/>
      <c r="E1044" s="47"/>
      <c r="F1044" s="47"/>
      <c r="G1044" s="47"/>
      <c r="H1044" s="47"/>
      <c r="I1044" s="47"/>
    </row>
    <row r="1045" spans="1:9">
      <c r="A1045" s="47"/>
      <c r="B1045" s="47"/>
      <c r="C1045" s="47"/>
      <c r="D1045" s="47"/>
      <c r="E1045" s="47"/>
      <c r="F1045" s="47"/>
      <c r="G1045" s="47"/>
      <c r="H1045" s="47"/>
      <c r="I1045" s="47"/>
    </row>
    <row r="1046" spans="1:9">
      <c r="A1046" s="47"/>
      <c r="B1046" s="47"/>
      <c r="C1046" s="47"/>
      <c r="D1046" s="47"/>
      <c r="E1046" s="47"/>
      <c r="F1046" s="47"/>
      <c r="G1046" s="47"/>
      <c r="H1046" s="47"/>
      <c r="I1046" s="47"/>
    </row>
    <row r="1047" spans="1:9">
      <c r="A1047" s="47"/>
      <c r="B1047" s="47"/>
      <c r="C1047" s="47"/>
      <c r="D1047" s="47"/>
      <c r="E1047" s="47"/>
      <c r="F1047" s="47"/>
      <c r="G1047" s="47"/>
      <c r="H1047" s="47"/>
      <c r="I1047" s="47"/>
    </row>
    <row r="1048" spans="1:9">
      <c r="A1048" s="47"/>
      <c r="B1048" s="47"/>
      <c r="C1048" s="47"/>
      <c r="D1048" s="47"/>
      <c r="E1048" s="47"/>
      <c r="F1048" s="47"/>
      <c r="G1048" s="47"/>
      <c r="H1048" s="47"/>
      <c r="I1048" s="47"/>
    </row>
    <row r="1049" spans="1:9">
      <c r="A1049" s="47"/>
      <c r="B1049" s="47"/>
      <c r="C1049" s="47"/>
      <c r="D1049" s="47"/>
      <c r="E1049" s="47"/>
      <c r="F1049" s="47"/>
      <c r="G1049" s="47"/>
      <c r="H1049" s="47"/>
      <c r="I1049" s="47"/>
    </row>
    <row r="1050" spans="1:9">
      <c r="A1050" s="47"/>
      <c r="B1050" s="47"/>
      <c r="C1050" s="47"/>
      <c r="D1050" s="47"/>
      <c r="E1050" s="47"/>
      <c r="F1050" s="47"/>
      <c r="G1050" s="47"/>
      <c r="H1050" s="47"/>
      <c r="I1050" s="47"/>
    </row>
    <row r="1051" spans="1:9">
      <c r="A1051" s="47"/>
      <c r="B1051" s="47"/>
      <c r="C1051" s="47"/>
      <c r="D1051" s="47"/>
      <c r="E1051" s="47"/>
      <c r="F1051" s="47"/>
      <c r="G1051" s="47"/>
      <c r="H1051" s="47"/>
      <c r="I1051" s="47"/>
    </row>
    <row r="1052" spans="1:9">
      <c r="A1052" s="47"/>
      <c r="B1052" s="47"/>
      <c r="C1052" s="47"/>
      <c r="D1052" s="47"/>
      <c r="E1052" s="47"/>
      <c r="F1052" s="47"/>
      <c r="G1052" s="47"/>
      <c r="H1052" s="47"/>
      <c r="I1052" s="47"/>
    </row>
    <row r="1053" spans="1:9">
      <c r="A1053" s="47"/>
      <c r="B1053" s="47"/>
      <c r="C1053" s="47"/>
      <c r="D1053" s="47"/>
      <c r="E1053" s="47"/>
      <c r="F1053" s="47"/>
      <c r="G1053" s="47"/>
      <c r="H1053" s="47"/>
      <c r="I1053" s="47"/>
    </row>
    <row r="1054" spans="1:9">
      <c r="A1054" s="47"/>
      <c r="B1054" s="47"/>
      <c r="C1054" s="47"/>
      <c r="D1054" s="47"/>
      <c r="E1054" s="47"/>
      <c r="F1054" s="47"/>
      <c r="G1054" s="47"/>
      <c r="H1054" s="47"/>
      <c r="I1054" s="47"/>
    </row>
    <row r="1055" spans="1:9">
      <c r="A1055" s="47"/>
      <c r="B1055" s="47"/>
      <c r="C1055" s="47"/>
      <c r="D1055" s="47"/>
      <c r="E1055" s="47"/>
      <c r="F1055" s="47"/>
      <c r="G1055" s="47"/>
      <c r="H1055" s="47"/>
      <c r="I1055" s="47"/>
    </row>
    <row r="1056" spans="1:9">
      <c r="A1056" s="47"/>
      <c r="B1056" s="47"/>
      <c r="C1056" s="47"/>
      <c r="D1056" s="47"/>
      <c r="E1056" s="47"/>
      <c r="F1056" s="47"/>
      <c r="G1056" s="47"/>
      <c r="H1056" s="47"/>
      <c r="I1056" s="47"/>
    </row>
    <row r="1057" spans="1:9">
      <c r="A1057" s="47"/>
      <c r="B1057" s="47"/>
      <c r="C1057" s="47"/>
      <c r="D1057" s="47"/>
      <c r="E1057" s="47"/>
      <c r="F1057" s="47"/>
      <c r="G1057" s="47"/>
      <c r="H1057" s="47"/>
      <c r="I1057" s="47"/>
    </row>
    <row r="1058" spans="1:9">
      <c r="A1058" s="47"/>
      <c r="B1058" s="47"/>
      <c r="C1058" s="47"/>
      <c r="D1058" s="47"/>
      <c r="E1058" s="47"/>
      <c r="F1058" s="47"/>
      <c r="G1058" s="47"/>
      <c r="H1058" s="47"/>
      <c r="I1058" s="47"/>
    </row>
    <row r="1059" spans="1:9">
      <c r="A1059" s="47"/>
      <c r="B1059" s="47"/>
      <c r="C1059" s="47"/>
      <c r="D1059" s="47"/>
      <c r="E1059" s="47"/>
      <c r="F1059" s="47"/>
      <c r="G1059" s="47"/>
      <c r="H1059" s="47"/>
      <c r="I1059" s="47"/>
    </row>
    <row r="1060" spans="1:9">
      <c r="A1060" s="47"/>
      <c r="B1060" s="47"/>
      <c r="C1060" s="47"/>
      <c r="D1060" s="47"/>
      <c r="E1060" s="47"/>
      <c r="F1060" s="47"/>
      <c r="G1060" s="47"/>
      <c r="H1060" s="47"/>
      <c r="I1060" s="47"/>
    </row>
    <row r="1061" spans="1:9">
      <c r="A1061" s="47"/>
      <c r="B1061" s="47"/>
      <c r="C1061" s="47"/>
      <c r="D1061" s="47"/>
      <c r="E1061" s="47"/>
      <c r="F1061" s="47"/>
      <c r="G1061" s="47"/>
      <c r="H1061" s="47"/>
      <c r="I1061" s="47"/>
    </row>
    <row r="1062" spans="1:9">
      <c r="A1062" s="47"/>
      <c r="B1062" s="47"/>
      <c r="C1062" s="47"/>
      <c r="D1062" s="47"/>
      <c r="E1062" s="47"/>
      <c r="F1062" s="47"/>
      <c r="G1062" s="47"/>
      <c r="H1062" s="47"/>
      <c r="I1062" s="47"/>
    </row>
    <row r="1063" spans="1:9">
      <c r="A1063" s="47"/>
      <c r="B1063" s="47"/>
      <c r="C1063" s="47"/>
      <c r="D1063" s="47"/>
      <c r="E1063" s="47"/>
      <c r="F1063" s="47"/>
      <c r="G1063" s="47"/>
      <c r="H1063" s="47"/>
      <c r="I1063" s="47"/>
    </row>
    <row r="1064" spans="1:9">
      <c r="A1064" s="47"/>
      <c r="B1064" s="47"/>
      <c r="C1064" s="47"/>
      <c r="D1064" s="47"/>
      <c r="E1064" s="47"/>
      <c r="F1064" s="47"/>
      <c r="G1064" s="47"/>
      <c r="H1064" s="47"/>
      <c r="I1064" s="47"/>
    </row>
    <row r="1065" spans="1:9">
      <c r="A1065" s="47"/>
      <c r="B1065" s="47"/>
      <c r="C1065" s="47"/>
      <c r="D1065" s="47"/>
      <c r="E1065" s="47"/>
      <c r="F1065" s="47"/>
      <c r="G1065" s="47"/>
      <c r="H1065" s="47"/>
      <c r="I1065" s="47"/>
    </row>
    <row r="1066" spans="1:9">
      <c r="A1066" s="47"/>
      <c r="B1066" s="47"/>
      <c r="C1066" s="47"/>
      <c r="D1066" s="47"/>
      <c r="E1066" s="47"/>
      <c r="F1066" s="47"/>
      <c r="G1066" s="47"/>
      <c r="H1066" s="47"/>
      <c r="I1066" s="47"/>
    </row>
    <row r="1067" spans="1:9">
      <c r="A1067" s="47"/>
      <c r="B1067" s="47"/>
      <c r="C1067" s="47"/>
      <c r="D1067" s="47"/>
      <c r="E1067" s="47"/>
      <c r="F1067" s="47"/>
      <c r="G1067" s="47"/>
      <c r="H1067" s="47"/>
      <c r="I1067" s="47"/>
    </row>
    <row r="1068" spans="1:9">
      <c r="A1068" s="47"/>
      <c r="B1068" s="47"/>
      <c r="C1068" s="47"/>
      <c r="D1068" s="47"/>
      <c r="E1068" s="47"/>
      <c r="F1068" s="47"/>
      <c r="G1068" s="47"/>
      <c r="H1068" s="47"/>
      <c r="I1068" s="47"/>
    </row>
    <row r="1069" spans="1:9">
      <c r="A1069" s="47"/>
      <c r="B1069" s="47"/>
      <c r="C1069" s="47"/>
      <c r="D1069" s="47"/>
      <c r="E1069" s="47"/>
      <c r="F1069" s="47"/>
      <c r="G1069" s="47"/>
      <c r="H1069" s="47"/>
      <c r="I1069" s="47"/>
    </row>
    <row r="1070" spans="1:9">
      <c r="A1070" s="47"/>
      <c r="B1070" s="47"/>
      <c r="C1070" s="47"/>
      <c r="D1070" s="47"/>
      <c r="E1070" s="47"/>
      <c r="F1070" s="47"/>
      <c r="G1070" s="47"/>
      <c r="H1070" s="47"/>
      <c r="I1070" s="47"/>
    </row>
    <row r="1071" spans="1:9">
      <c r="A1071" s="47"/>
      <c r="B1071" s="47"/>
      <c r="C1071" s="47"/>
      <c r="D1071" s="47"/>
      <c r="E1071" s="47"/>
      <c r="F1071" s="47"/>
      <c r="G1071" s="47"/>
      <c r="H1071" s="47"/>
      <c r="I1071" s="47"/>
    </row>
    <row r="1072" spans="1:9">
      <c r="A1072" s="47"/>
      <c r="B1072" s="47"/>
      <c r="C1072" s="47"/>
      <c r="D1072" s="47"/>
      <c r="E1072" s="47"/>
      <c r="F1072" s="47"/>
      <c r="G1072" s="47"/>
      <c r="H1072" s="47"/>
      <c r="I1072" s="47"/>
    </row>
    <row r="1073" spans="1:9">
      <c r="A1073" s="47"/>
      <c r="B1073" s="47"/>
      <c r="C1073" s="47"/>
      <c r="D1073" s="47"/>
      <c r="E1073" s="47"/>
      <c r="F1073" s="47"/>
      <c r="G1073" s="47"/>
      <c r="H1073" s="47"/>
      <c r="I1073" s="47"/>
    </row>
    <row r="1074" spans="1:9">
      <c r="A1074" s="47"/>
      <c r="B1074" s="47"/>
      <c r="C1074" s="47"/>
      <c r="D1074" s="47"/>
      <c r="E1074" s="47"/>
      <c r="F1074" s="47"/>
      <c r="G1074" s="47"/>
      <c r="H1074" s="47"/>
      <c r="I1074" s="47"/>
    </row>
    <row r="1075" spans="1:9">
      <c r="A1075" s="47"/>
      <c r="B1075" s="47"/>
      <c r="C1075" s="47"/>
      <c r="D1075" s="47"/>
      <c r="E1075" s="47"/>
      <c r="F1075" s="47"/>
      <c r="G1075" s="47"/>
      <c r="H1075" s="47"/>
      <c r="I1075" s="47"/>
    </row>
    <row r="1076" spans="1:9">
      <c r="A1076" s="47"/>
      <c r="B1076" s="47"/>
      <c r="C1076" s="47"/>
      <c r="D1076" s="47"/>
      <c r="E1076" s="47"/>
      <c r="F1076" s="47"/>
      <c r="G1076" s="47"/>
      <c r="H1076" s="47"/>
      <c r="I1076" s="47"/>
    </row>
    <row r="1077" spans="1:9">
      <c r="A1077" s="47"/>
      <c r="B1077" s="47"/>
      <c r="C1077" s="47"/>
      <c r="D1077" s="47"/>
      <c r="E1077" s="47"/>
      <c r="F1077" s="47"/>
      <c r="G1077" s="47"/>
      <c r="H1077" s="47"/>
      <c r="I1077" s="47"/>
    </row>
    <row r="1078" spans="1:9">
      <c r="A1078" s="47"/>
      <c r="B1078" s="47"/>
      <c r="C1078" s="47"/>
      <c r="D1078" s="47"/>
      <c r="E1078" s="47"/>
      <c r="F1078" s="47"/>
      <c r="G1078" s="47"/>
      <c r="H1078" s="47"/>
      <c r="I1078" s="47"/>
    </row>
    <row r="1079" spans="1:9">
      <c r="A1079" s="47"/>
      <c r="B1079" s="47"/>
      <c r="C1079" s="47"/>
      <c r="D1079" s="47"/>
      <c r="E1079" s="47"/>
      <c r="F1079" s="47"/>
      <c r="G1079" s="47"/>
      <c r="H1079" s="47"/>
      <c r="I1079" s="47"/>
    </row>
    <row r="1080" spans="1:9">
      <c r="A1080" s="47"/>
      <c r="B1080" s="47"/>
      <c r="C1080" s="47"/>
      <c r="D1080" s="47"/>
      <c r="E1080" s="47"/>
      <c r="F1080" s="47"/>
      <c r="G1080" s="47"/>
      <c r="H1080" s="47"/>
      <c r="I1080" s="47"/>
    </row>
    <row r="1081" spans="1:9">
      <c r="A1081" s="47"/>
      <c r="B1081" s="47"/>
      <c r="C1081" s="47"/>
      <c r="D1081" s="47"/>
      <c r="E1081" s="47"/>
      <c r="F1081" s="47"/>
      <c r="G1081" s="47"/>
      <c r="H1081" s="47"/>
      <c r="I1081" s="47"/>
    </row>
    <row r="1082" spans="1:9">
      <c r="A1082" s="47"/>
      <c r="B1082" s="47"/>
      <c r="C1082" s="47"/>
      <c r="D1082" s="47"/>
      <c r="E1082" s="47"/>
      <c r="F1082" s="47"/>
      <c r="G1082" s="47"/>
      <c r="H1082" s="47"/>
      <c r="I1082" s="47"/>
    </row>
    <row r="1083" spans="1:9">
      <c r="A1083" s="47"/>
      <c r="B1083" s="47"/>
      <c r="C1083" s="47"/>
      <c r="D1083" s="47"/>
      <c r="E1083" s="47"/>
      <c r="F1083" s="47"/>
      <c r="G1083" s="47"/>
      <c r="H1083" s="47"/>
      <c r="I1083" s="47"/>
    </row>
    <row r="1084" spans="1:9">
      <c r="A1084" s="47"/>
      <c r="B1084" s="47"/>
      <c r="C1084" s="47"/>
      <c r="D1084" s="47"/>
      <c r="E1084" s="47"/>
      <c r="F1084" s="47"/>
      <c r="G1084" s="47"/>
      <c r="H1084" s="47"/>
      <c r="I1084" s="47"/>
    </row>
    <row r="1085" spans="1:9">
      <c r="A1085" s="47"/>
      <c r="B1085" s="47"/>
      <c r="C1085" s="47"/>
      <c r="D1085" s="47"/>
      <c r="E1085" s="47"/>
      <c r="F1085" s="47"/>
      <c r="G1085" s="47"/>
      <c r="H1085" s="47"/>
      <c r="I1085" s="47"/>
    </row>
    <row r="1086" spans="1:9">
      <c r="A1086" s="47"/>
      <c r="B1086" s="47"/>
      <c r="C1086" s="47"/>
      <c r="D1086" s="47"/>
      <c r="E1086" s="47"/>
      <c r="F1086" s="47"/>
      <c r="G1086" s="47"/>
      <c r="H1086" s="47"/>
      <c r="I1086" s="47"/>
    </row>
    <row r="1087" spans="1:9">
      <c r="A1087" s="47"/>
      <c r="B1087" s="47"/>
      <c r="C1087" s="47"/>
      <c r="D1087" s="47"/>
      <c r="E1087" s="47"/>
      <c r="F1087" s="47"/>
      <c r="G1087" s="47"/>
      <c r="H1087" s="47"/>
      <c r="I1087" s="47"/>
    </row>
    <row r="1088" spans="1:9">
      <c r="A1088" s="47"/>
      <c r="B1088" s="47"/>
      <c r="C1088" s="47"/>
      <c r="D1088" s="47"/>
      <c r="E1088" s="47"/>
      <c r="F1088" s="47"/>
      <c r="G1088" s="47"/>
      <c r="H1088" s="47"/>
      <c r="I1088" s="47"/>
    </row>
    <row r="1089" spans="1:9">
      <c r="A1089" s="47"/>
      <c r="B1089" s="47"/>
      <c r="C1089" s="47"/>
      <c r="D1089" s="47"/>
      <c r="E1089" s="47"/>
      <c r="F1089" s="47"/>
      <c r="G1089" s="47"/>
      <c r="H1089" s="47"/>
      <c r="I1089" s="47"/>
    </row>
    <row r="1090" spans="1:9">
      <c r="A1090" s="47"/>
      <c r="B1090" s="47"/>
      <c r="C1090" s="47"/>
      <c r="D1090" s="47"/>
      <c r="E1090" s="47"/>
      <c r="F1090" s="47"/>
      <c r="G1090" s="47"/>
      <c r="H1090" s="47"/>
      <c r="I1090" s="47"/>
    </row>
    <row r="1091" spans="1:9">
      <c r="A1091" s="47"/>
      <c r="B1091" s="47"/>
      <c r="C1091" s="47"/>
      <c r="D1091" s="47"/>
      <c r="E1091" s="47"/>
      <c r="F1091" s="47"/>
      <c r="G1091" s="47"/>
      <c r="H1091" s="47"/>
      <c r="I1091" s="47"/>
    </row>
    <row r="1092" spans="1:9">
      <c r="A1092" s="47"/>
      <c r="B1092" s="47"/>
      <c r="C1092" s="47"/>
      <c r="D1092" s="47"/>
      <c r="E1092" s="47"/>
      <c r="F1092" s="47"/>
      <c r="G1092" s="47"/>
      <c r="H1092" s="47"/>
      <c r="I1092" s="47"/>
    </row>
    <row r="1093" spans="1:9">
      <c r="A1093" s="47"/>
      <c r="B1093" s="47"/>
      <c r="C1093" s="47"/>
      <c r="D1093" s="47"/>
      <c r="E1093" s="47"/>
      <c r="F1093" s="47"/>
      <c r="G1093" s="47"/>
      <c r="H1093" s="47"/>
      <c r="I1093" s="47"/>
    </row>
    <row r="1094" spans="1:9">
      <c r="A1094" s="47"/>
      <c r="B1094" s="47"/>
      <c r="C1094" s="47"/>
      <c r="D1094" s="47"/>
      <c r="E1094" s="47"/>
      <c r="F1094" s="47"/>
      <c r="G1094" s="47"/>
      <c r="H1094" s="47"/>
      <c r="I1094" s="47"/>
    </row>
    <row r="1095" spans="1:9">
      <c r="A1095" s="47"/>
      <c r="B1095" s="47"/>
      <c r="C1095" s="47"/>
      <c r="D1095" s="47"/>
      <c r="E1095" s="47"/>
      <c r="F1095" s="47"/>
      <c r="G1095" s="47"/>
      <c r="H1095" s="47"/>
      <c r="I1095" s="47"/>
    </row>
    <row r="1096" spans="1:9">
      <c r="A1096" s="47"/>
      <c r="B1096" s="47"/>
      <c r="C1096" s="47"/>
      <c r="D1096" s="47"/>
      <c r="E1096" s="47"/>
      <c r="F1096" s="47"/>
      <c r="G1096" s="47"/>
      <c r="H1096" s="47"/>
      <c r="I1096" s="47"/>
    </row>
    <row r="1097" spans="1:9">
      <c r="A1097" s="47"/>
      <c r="B1097" s="47"/>
      <c r="C1097" s="47"/>
      <c r="D1097" s="47"/>
      <c r="E1097" s="47"/>
      <c r="F1097" s="47"/>
      <c r="G1097" s="47"/>
      <c r="H1097" s="47"/>
      <c r="I1097" s="47"/>
    </row>
    <row r="1098" spans="1:9">
      <c r="A1098" s="47"/>
      <c r="B1098" s="47"/>
      <c r="C1098" s="47"/>
      <c r="D1098" s="47"/>
      <c r="E1098" s="47"/>
      <c r="F1098" s="47"/>
      <c r="G1098" s="47"/>
      <c r="H1098" s="47"/>
      <c r="I1098" s="47"/>
    </row>
    <row r="1099" spans="1:9">
      <c r="A1099" s="47"/>
      <c r="B1099" s="47"/>
      <c r="C1099" s="47"/>
      <c r="D1099" s="47"/>
      <c r="E1099" s="47"/>
      <c r="F1099" s="47"/>
      <c r="G1099" s="47"/>
      <c r="H1099" s="47"/>
      <c r="I1099" s="47"/>
    </row>
    <row r="1100" spans="1:9">
      <c r="A1100" s="47"/>
      <c r="B1100" s="47"/>
      <c r="C1100" s="47"/>
      <c r="D1100" s="47"/>
      <c r="E1100" s="47"/>
      <c r="F1100" s="47"/>
      <c r="G1100" s="47"/>
      <c r="H1100" s="47"/>
      <c r="I1100" s="47"/>
    </row>
    <row r="1101" spans="1:9">
      <c r="A1101" s="47"/>
      <c r="B1101" s="47"/>
      <c r="C1101" s="47"/>
      <c r="D1101" s="47"/>
      <c r="E1101" s="47"/>
      <c r="F1101" s="47"/>
      <c r="G1101" s="47"/>
      <c r="H1101" s="47"/>
      <c r="I1101" s="47"/>
    </row>
    <row r="1102" spans="1:9">
      <c r="A1102" s="47"/>
      <c r="B1102" s="47"/>
      <c r="C1102" s="47"/>
      <c r="D1102" s="47"/>
      <c r="E1102" s="47"/>
      <c r="F1102" s="47"/>
      <c r="G1102" s="47"/>
      <c r="H1102" s="47"/>
      <c r="I1102" s="47"/>
    </row>
    <row r="1103" spans="1:9">
      <c r="A1103" s="47"/>
      <c r="B1103" s="47"/>
      <c r="C1103" s="47"/>
      <c r="D1103" s="47"/>
      <c r="E1103" s="47"/>
      <c r="F1103" s="47"/>
      <c r="G1103" s="47"/>
      <c r="H1103" s="47"/>
      <c r="I1103" s="47"/>
    </row>
    <row r="1104" spans="1:9">
      <c r="A1104" s="47"/>
      <c r="B1104" s="47"/>
      <c r="C1104" s="47"/>
      <c r="D1104" s="47"/>
      <c r="E1104" s="47"/>
      <c r="F1104" s="47"/>
      <c r="G1104" s="47"/>
      <c r="H1104" s="47"/>
      <c r="I1104" s="47"/>
    </row>
    <row r="1105" spans="1:9">
      <c r="A1105" s="47"/>
      <c r="B1105" s="47"/>
      <c r="C1105" s="47"/>
      <c r="D1105" s="47"/>
      <c r="E1105" s="47"/>
      <c r="F1105" s="47"/>
      <c r="G1105" s="47"/>
      <c r="H1105" s="47"/>
      <c r="I1105" s="47"/>
    </row>
    <row r="1106" spans="1:9">
      <c r="A1106" s="47"/>
      <c r="B1106" s="47"/>
      <c r="C1106" s="47"/>
      <c r="D1106" s="47"/>
      <c r="E1106" s="47"/>
      <c r="F1106" s="47"/>
      <c r="G1106" s="47"/>
      <c r="H1106" s="47"/>
      <c r="I1106" s="47"/>
    </row>
    <row r="1107" spans="1:9">
      <c r="A1107" s="47"/>
      <c r="B1107" s="47"/>
      <c r="C1107" s="47"/>
      <c r="D1107" s="47"/>
      <c r="E1107" s="47"/>
      <c r="F1107" s="47"/>
      <c r="G1107" s="47"/>
      <c r="H1107" s="47"/>
      <c r="I1107" s="47"/>
    </row>
    <row r="1108" spans="1:9">
      <c r="A1108" s="47"/>
      <c r="B1108" s="47"/>
      <c r="C1108" s="47"/>
      <c r="D1108" s="47"/>
      <c r="E1108" s="47"/>
      <c r="F1108" s="47"/>
      <c r="G1108" s="47"/>
      <c r="H1108" s="47"/>
      <c r="I1108" s="47"/>
    </row>
    <row r="1109" spans="1:9">
      <c r="A1109" s="47"/>
      <c r="B1109" s="47"/>
      <c r="C1109" s="47"/>
      <c r="D1109" s="47"/>
      <c r="E1109" s="47"/>
      <c r="F1109" s="47"/>
      <c r="G1109" s="47"/>
      <c r="H1109" s="47"/>
      <c r="I1109" s="47"/>
    </row>
    <row r="1110" spans="1:9">
      <c r="A1110" s="47"/>
      <c r="B1110" s="47"/>
      <c r="C1110" s="47"/>
      <c r="D1110" s="47"/>
      <c r="E1110" s="47"/>
      <c r="F1110" s="47"/>
      <c r="G1110" s="47"/>
      <c r="H1110" s="47"/>
      <c r="I1110" s="47"/>
    </row>
    <row r="1111" spans="1:9">
      <c r="A1111" s="47"/>
      <c r="B1111" s="47"/>
      <c r="C1111" s="47"/>
      <c r="D1111" s="47"/>
      <c r="E1111" s="47"/>
      <c r="F1111" s="47"/>
      <c r="G1111" s="47"/>
      <c r="H1111" s="47"/>
      <c r="I1111" s="47"/>
    </row>
    <row r="1112" spans="1:9">
      <c r="A1112" s="47"/>
      <c r="B1112" s="47"/>
      <c r="C1112" s="47"/>
      <c r="D1112" s="47"/>
      <c r="E1112" s="47"/>
      <c r="F1112" s="47"/>
      <c r="G1112" s="47"/>
      <c r="H1112" s="47"/>
      <c r="I1112" s="47"/>
    </row>
    <row r="1113" spans="1:9">
      <c r="A1113" s="47"/>
      <c r="B1113" s="47"/>
      <c r="C1113" s="47"/>
      <c r="D1113" s="47"/>
      <c r="E1113" s="47"/>
      <c r="F1113" s="47"/>
      <c r="G1113" s="47"/>
      <c r="H1113" s="47"/>
      <c r="I1113" s="47"/>
    </row>
    <row r="1114" spans="1:9">
      <c r="A1114" s="47"/>
      <c r="B1114" s="47"/>
      <c r="C1114" s="47"/>
      <c r="D1114" s="47"/>
      <c r="E1114" s="47"/>
      <c r="F1114" s="47"/>
      <c r="G1114" s="47"/>
      <c r="H1114" s="47"/>
      <c r="I1114" s="47"/>
    </row>
    <row r="1115" spans="1:9">
      <c r="A1115" s="47"/>
      <c r="B1115" s="47"/>
      <c r="C1115" s="47"/>
      <c r="D1115" s="47"/>
      <c r="E1115" s="47"/>
      <c r="F1115" s="47"/>
      <c r="G1115" s="47"/>
      <c r="H1115" s="47"/>
      <c r="I1115" s="47"/>
    </row>
    <row r="1116" spans="1:9">
      <c r="A1116" s="47"/>
      <c r="B1116" s="47"/>
      <c r="C1116" s="47"/>
      <c r="D1116" s="47"/>
      <c r="E1116" s="47"/>
      <c r="F1116" s="47"/>
      <c r="G1116" s="47"/>
      <c r="H1116" s="47"/>
      <c r="I1116" s="47"/>
    </row>
    <row r="1117" spans="1:9">
      <c r="A1117" s="47"/>
      <c r="B1117" s="47"/>
      <c r="C1117" s="47"/>
      <c r="D1117" s="47"/>
      <c r="E1117" s="47"/>
      <c r="F1117" s="47"/>
      <c r="G1117" s="47"/>
      <c r="H1117" s="47"/>
      <c r="I1117" s="47"/>
    </row>
    <row r="1118" spans="1:9">
      <c r="A1118" s="47"/>
      <c r="B1118" s="47"/>
      <c r="C1118" s="47"/>
      <c r="D1118" s="47"/>
      <c r="E1118" s="47"/>
      <c r="F1118" s="47"/>
      <c r="G1118" s="47"/>
      <c r="H1118" s="47"/>
      <c r="I1118" s="47"/>
    </row>
    <row r="1119" spans="1:9">
      <c r="A1119" s="47"/>
      <c r="B1119" s="47"/>
      <c r="C1119" s="47"/>
      <c r="D1119" s="47"/>
      <c r="E1119" s="47"/>
      <c r="F1119" s="47"/>
      <c r="G1119" s="47"/>
      <c r="H1119" s="47"/>
      <c r="I1119" s="47"/>
    </row>
    <row r="1120" spans="1:9">
      <c r="A1120" s="47"/>
      <c r="B1120" s="47"/>
      <c r="C1120" s="47"/>
      <c r="D1120" s="47"/>
      <c r="E1120" s="47"/>
      <c r="F1120" s="47"/>
      <c r="G1120" s="47"/>
      <c r="H1120" s="47"/>
      <c r="I1120" s="47"/>
    </row>
    <row r="1121" spans="1:9">
      <c r="A1121" s="47"/>
      <c r="B1121" s="47"/>
      <c r="C1121" s="47"/>
      <c r="D1121" s="47"/>
      <c r="E1121" s="47"/>
      <c r="F1121" s="47"/>
      <c r="G1121" s="47"/>
      <c r="H1121" s="47"/>
      <c r="I1121" s="47"/>
    </row>
    <row r="1122" spans="1:9">
      <c r="A1122" s="47"/>
      <c r="B1122" s="47"/>
      <c r="C1122" s="47"/>
      <c r="D1122" s="47"/>
      <c r="E1122" s="47"/>
      <c r="F1122" s="47"/>
      <c r="G1122" s="47"/>
      <c r="H1122" s="47"/>
      <c r="I1122" s="47"/>
    </row>
    <row r="1123" spans="1:9">
      <c r="A1123" s="47"/>
      <c r="B1123" s="47"/>
      <c r="C1123" s="47"/>
      <c r="D1123" s="47"/>
      <c r="E1123" s="47"/>
      <c r="F1123" s="47"/>
      <c r="G1123" s="47"/>
      <c r="H1123" s="47"/>
      <c r="I1123" s="47"/>
    </row>
    <row r="1124" spans="1:9">
      <c r="A1124" s="47"/>
      <c r="B1124" s="47"/>
      <c r="C1124" s="47"/>
      <c r="D1124" s="47"/>
      <c r="E1124" s="47"/>
      <c r="F1124" s="47"/>
      <c r="G1124" s="47"/>
      <c r="H1124" s="47"/>
      <c r="I1124" s="47"/>
    </row>
    <row r="1125" spans="1:9">
      <c r="A1125" s="47"/>
      <c r="B1125" s="47"/>
      <c r="C1125" s="47"/>
      <c r="D1125" s="47"/>
      <c r="E1125" s="47"/>
      <c r="F1125" s="47"/>
      <c r="G1125" s="47"/>
      <c r="H1125" s="47"/>
      <c r="I1125" s="47"/>
    </row>
    <row r="1126" spans="1:9">
      <c r="A1126" s="47"/>
      <c r="B1126" s="47"/>
      <c r="C1126" s="47"/>
      <c r="D1126" s="47"/>
      <c r="E1126" s="47"/>
      <c r="F1126" s="47"/>
      <c r="G1126" s="47"/>
      <c r="H1126" s="47"/>
      <c r="I1126" s="47"/>
    </row>
    <row r="1127" spans="1:9">
      <c r="A1127" s="47"/>
      <c r="B1127" s="47"/>
      <c r="C1127" s="47"/>
      <c r="D1127" s="47"/>
      <c r="E1127" s="47"/>
      <c r="F1127" s="47"/>
      <c r="G1127" s="47"/>
      <c r="H1127" s="47"/>
      <c r="I1127" s="47"/>
    </row>
    <row r="1128" spans="1:9">
      <c r="A1128" s="47"/>
      <c r="B1128" s="47"/>
      <c r="C1128" s="47"/>
      <c r="D1128" s="47"/>
      <c r="E1128" s="47"/>
      <c r="F1128" s="47"/>
      <c r="G1128" s="47"/>
      <c r="H1128" s="47"/>
      <c r="I1128" s="47"/>
    </row>
    <row r="1129" spans="1:9">
      <c r="A1129" s="47"/>
      <c r="B1129" s="47"/>
      <c r="C1129" s="47"/>
      <c r="D1129" s="47"/>
      <c r="E1129" s="47"/>
      <c r="F1129" s="47"/>
      <c r="G1129" s="47"/>
      <c r="H1129" s="47"/>
      <c r="I1129" s="47"/>
    </row>
    <row r="1130" spans="1:9">
      <c r="A1130" s="47"/>
      <c r="B1130" s="47"/>
      <c r="C1130" s="47"/>
      <c r="D1130" s="47"/>
      <c r="E1130" s="47"/>
      <c r="F1130" s="47"/>
      <c r="G1130" s="47"/>
      <c r="H1130" s="47"/>
      <c r="I1130" s="47"/>
    </row>
    <row r="1131" spans="1:9">
      <c r="A1131" s="47"/>
      <c r="B1131" s="47"/>
      <c r="C1131" s="47"/>
      <c r="D1131" s="47"/>
      <c r="E1131" s="47"/>
      <c r="F1131" s="47"/>
      <c r="G1131" s="47"/>
      <c r="H1131" s="47"/>
      <c r="I1131" s="47"/>
    </row>
    <row r="1132" spans="1:9">
      <c r="A1132" s="47"/>
      <c r="B1132" s="47"/>
      <c r="C1132" s="47"/>
      <c r="D1132" s="47"/>
      <c r="E1132" s="47"/>
      <c r="F1132" s="47"/>
      <c r="G1132" s="47"/>
      <c r="H1132" s="47"/>
      <c r="I1132" s="47"/>
    </row>
    <row r="1133" spans="1:9">
      <c r="A1133" s="47"/>
      <c r="B1133" s="47"/>
      <c r="C1133" s="47"/>
      <c r="D1133" s="47"/>
      <c r="E1133" s="47"/>
      <c r="F1133" s="47"/>
      <c r="G1133" s="47"/>
      <c r="H1133" s="47"/>
      <c r="I1133" s="47"/>
    </row>
    <row r="1134" spans="1:9">
      <c r="A1134" s="47"/>
      <c r="B1134" s="47"/>
      <c r="C1134" s="47"/>
      <c r="D1134" s="47"/>
      <c r="E1134" s="47"/>
      <c r="F1134" s="47"/>
      <c r="G1134" s="47"/>
      <c r="H1134" s="47"/>
      <c r="I1134" s="47"/>
    </row>
    <row r="1135" spans="1:9">
      <c r="A1135" s="47"/>
      <c r="B1135" s="47"/>
      <c r="C1135" s="47"/>
      <c r="D1135" s="47"/>
      <c r="E1135" s="47"/>
      <c r="F1135" s="47"/>
      <c r="G1135" s="47"/>
      <c r="H1135" s="47"/>
      <c r="I1135" s="47"/>
    </row>
    <row r="1136" spans="1:9">
      <c r="A1136" s="47"/>
      <c r="B1136" s="47"/>
      <c r="C1136" s="47"/>
      <c r="D1136" s="47"/>
      <c r="E1136" s="47"/>
      <c r="F1136" s="47"/>
      <c r="G1136" s="47"/>
      <c r="H1136" s="47"/>
      <c r="I1136" s="47"/>
    </row>
    <row r="1137" spans="1:9">
      <c r="A1137" s="47"/>
      <c r="B1137" s="47"/>
      <c r="C1137" s="47"/>
      <c r="D1137" s="47"/>
      <c r="E1137" s="47"/>
      <c r="F1137" s="47"/>
      <c r="G1137" s="47"/>
      <c r="H1137" s="47"/>
      <c r="I1137" s="47"/>
    </row>
    <row r="1138" spans="1:9">
      <c r="A1138" s="47"/>
      <c r="B1138" s="47"/>
      <c r="C1138" s="47"/>
      <c r="D1138" s="47"/>
      <c r="E1138" s="47"/>
      <c r="F1138" s="47"/>
      <c r="G1138" s="47"/>
      <c r="H1138" s="47"/>
      <c r="I1138" s="47"/>
    </row>
    <row r="1139" spans="1:9">
      <c r="A1139" s="47"/>
      <c r="B1139" s="47"/>
      <c r="C1139" s="47"/>
      <c r="D1139" s="47"/>
      <c r="E1139" s="47"/>
      <c r="F1139" s="47"/>
      <c r="G1139" s="47"/>
      <c r="H1139" s="47"/>
      <c r="I1139" s="47"/>
    </row>
    <row r="1140" spans="1:9">
      <c r="A1140" s="47"/>
      <c r="B1140" s="47"/>
      <c r="C1140" s="47"/>
      <c r="D1140" s="47"/>
      <c r="E1140" s="47"/>
      <c r="F1140" s="47"/>
      <c r="G1140" s="47"/>
      <c r="H1140" s="47"/>
      <c r="I1140" s="47"/>
    </row>
    <row r="1141" spans="1:9">
      <c r="A1141" s="47"/>
      <c r="B1141" s="47"/>
      <c r="C1141" s="47"/>
      <c r="D1141" s="47"/>
      <c r="E1141" s="47"/>
      <c r="F1141" s="47"/>
      <c r="G1141" s="47"/>
      <c r="H1141" s="47"/>
      <c r="I1141" s="47"/>
    </row>
    <row r="1142" spans="1:9">
      <c r="A1142" s="47"/>
      <c r="B1142" s="47"/>
      <c r="C1142" s="47"/>
      <c r="D1142" s="47"/>
      <c r="E1142" s="47"/>
      <c r="F1142" s="47"/>
      <c r="G1142" s="47"/>
      <c r="H1142" s="47"/>
      <c r="I1142" s="47"/>
    </row>
    <row r="1143" spans="1:9">
      <c r="A1143" s="47"/>
      <c r="B1143" s="47"/>
      <c r="C1143" s="47"/>
      <c r="D1143" s="47"/>
      <c r="E1143" s="47"/>
      <c r="F1143" s="47"/>
      <c r="G1143" s="47"/>
      <c r="H1143" s="47"/>
      <c r="I1143" s="47"/>
    </row>
    <row r="1144" spans="1:9">
      <c r="A1144" s="47"/>
      <c r="B1144" s="47"/>
      <c r="C1144" s="47"/>
      <c r="D1144" s="47"/>
      <c r="E1144" s="47"/>
      <c r="F1144" s="47"/>
      <c r="G1144" s="47"/>
      <c r="H1144" s="47"/>
      <c r="I1144" s="47"/>
    </row>
    <row r="1145" spans="1:9">
      <c r="A1145" s="47"/>
      <c r="B1145" s="47"/>
      <c r="C1145" s="47"/>
      <c r="D1145" s="47"/>
      <c r="E1145" s="47"/>
      <c r="F1145" s="47"/>
      <c r="G1145" s="47"/>
      <c r="H1145" s="47"/>
      <c r="I1145" s="47"/>
    </row>
    <row r="1146" spans="1:9">
      <c r="A1146" s="47"/>
      <c r="B1146" s="47"/>
      <c r="C1146" s="47"/>
      <c r="D1146" s="47"/>
      <c r="E1146" s="47"/>
      <c r="F1146" s="47"/>
      <c r="G1146" s="47"/>
      <c r="H1146" s="47"/>
      <c r="I1146" s="47"/>
    </row>
    <row r="1147" spans="1:9">
      <c r="A1147" s="47"/>
      <c r="B1147" s="47"/>
      <c r="C1147" s="47"/>
      <c r="D1147" s="47"/>
      <c r="E1147" s="47"/>
      <c r="F1147" s="47"/>
      <c r="G1147" s="47"/>
      <c r="H1147" s="47"/>
      <c r="I1147" s="47"/>
    </row>
    <row r="1148" spans="1:9">
      <c r="A1148" s="47"/>
      <c r="B1148" s="47"/>
      <c r="C1148" s="47"/>
      <c r="D1148" s="47"/>
      <c r="E1148" s="47"/>
      <c r="F1148" s="47"/>
      <c r="G1148" s="47"/>
      <c r="H1148" s="47"/>
      <c r="I1148" s="47"/>
    </row>
    <row r="1149" spans="1:9">
      <c r="A1149" s="47"/>
      <c r="B1149" s="47"/>
      <c r="C1149" s="47"/>
      <c r="D1149" s="47"/>
      <c r="E1149" s="47"/>
      <c r="F1149" s="47"/>
      <c r="G1149" s="47"/>
      <c r="H1149" s="47"/>
      <c r="I1149" s="47"/>
    </row>
    <row r="1150" spans="1:9">
      <c r="A1150" s="47"/>
      <c r="B1150" s="47"/>
      <c r="C1150" s="47"/>
      <c r="D1150" s="47"/>
      <c r="E1150" s="47"/>
      <c r="F1150" s="47"/>
      <c r="G1150" s="47"/>
      <c r="H1150" s="47"/>
      <c r="I1150" s="47"/>
    </row>
    <row r="1151" spans="1:9">
      <c r="A1151" s="47"/>
      <c r="B1151" s="47"/>
      <c r="C1151" s="47"/>
      <c r="D1151" s="47"/>
      <c r="E1151" s="47"/>
      <c r="F1151" s="47"/>
      <c r="G1151" s="47"/>
      <c r="H1151" s="47"/>
      <c r="I1151" s="47"/>
    </row>
    <row r="1152" spans="1:9">
      <c r="A1152" s="47"/>
      <c r="B1152" s="47"/>
      <c r="C1152" s="47"/>
      <c r="D1152" s="47"/>
      <c r="E1152" s="47"/>
      <c r="F1152" s="47"/>
      <c r="G1152" s="47"/>
      <c r="H1152" s="47"/>
      <c r="I1152" s="47"/>
    </row>
    <row r="1153" spans="1:9">
      <c r="A1153" s="47"/>
      <c r="B1153" s="47"/>
      <c r="C1153" s="47"/>
      <c r="D1153" s="47"/>
      <c r="E1153" s="47"/>
      <c r="F1153" s="47"/>
      <c r="G1153" s="47"/>
      <c r="H1153" s="47"/>
      <c r="I1153" s="47"/>
    </row>
    <row r="1154" spans="1:9">
      <c r="A1154" s="47"/>
      <c r="B1154" s="47"/>
      <c r="C1154" s="47"/>
      <c r="D1154" s="47"/>
      <c r="E1154" s="47"/>
      <c r="F1154" s="47"/>
      <c r="G1154" s="47"/>
      <c r="H1154" s="47"/>
      <c r="I1154" s="47"/>
    </row>
    <row r="1155" spans="1:9">
      <c r="A1155" s="47"/>
      <c r="B1155" s="47"/>
      <c r="C1155" s="47"/>
      <c r="D1155" s="47"/>
      <c r="E1155" s="47"/>
      <c r="F1155" s="47"/>
      <c r="G1155" s="47"/>
      <c r="H1155" s="47"/>
      <c r="I1155" s="47"/>
    </row>
    <row r="1156" spans="1:9">
      <c r="A1156" s="47"/>
      <c r="B1156" s="47"/>
      <c r="C1156" s="47"/>
      <c r="D1156" s="47"/>
      <c r="E1156" s="47"/>
      <c r="F1156" s="47"/>
      <c r="G1156" s="47"/>
      <c r="H1156" s="47"/>
      <c r="I1156" s="47"/>
    </row>
    <row r="1157" spans="1:9">
      <c r="A1157" s="47"/>
      <c r="B1157" s="47"/>
      <c r="C1157" s="47"/>
      <c r="D1157" s="47"/>
      <c r="E1157" s="47"/>
      <c r="F1157" s="47"/>
      <c r="G1157" s="47"/>
      <c r="H1157" s="47"/>
      <c r="I1157" s="47"/>
    </row>
    <row r="1158" spans="1:9">
      <c r="A1158" s="47"/>
      <c r="B1158" s="47"/>
      <c r="C1158" s="47"/>
      <c r="D1158" s="47"/>
      <c r="E1158" s="47"/>
      <c r="F1158" s="47"/>
      <c r="G1158" s="47"/>
      <c r="H1158" s="47"/>
      <c r="I1158" s="47"/>
    </row>
    <row r="1159" spans="1:9">
      <c r="A1159" s="47"/>
      <c r="B1159" s="47"/>
      <c r="C1159" s="47"/>
      <c r="D1159" s="47"/>
      <c r="E1159" s="47"/>
      <c r="F1159" s="47"/>
      <c r="G1159" s="47"/>
      <c r="H1159" s="47"/>
      <c r="I1159" s="47"/>
    </row>
    <row r="1160" spans="1:9">
      <c r="A1160" s="47"/>
      <c r="B1160" s="47"/>
      <c r="C1160" s="47"/>
      <c r="D1160" s="47"/>
      <c r="E1160" s="47"/>
      <c r="F1160" s="47"/>
      <c r="G1160" s="47"/>
      <c r="H1160" s="47"/>
      <c r="I1160" s="47"/>
    </row>
    <row r="1161" spans="1:9">
      <c r="A1161" s="47"/>
      <c r="B1161" s="47"/>
      <c r="C1161" s="47"/>
      <c r="D1161" s="47"/>
      <c r="E1161" s="47"/>
      <c r="F1161" s="47"/>
      <c r="G1161" s="47"/>
      <c r="H1161" s="47"/>
      <c r="I1161" s="47"/>
    </row>
    <row r="1162" spans="1:9">
      <c r="A1162" s="47"/>
      <c r="B1162" s="47"/>
      <c r="C1162" s="47"/>
      <c r="D1162" s="47"/>
      <c r="E1162" s="47"/>
      <c r="F1162" s="47"/>
      <c r="G1162" s="47"/>
      <c r="H1162" s="47"/>
      <c r="I1162" s="47"/>
    </row>
    <row r="1163" spans="1:9">
      <c r="A1163" s="47"/>
      <c r="B1163" s="47"/>
      <c r="C1163" s="47"/>
      <c r="D1163" s="47"/>
      <c r="E1163" s="47"/>
      <c r="F1163" s="47"/>
      <c r="G1163" s="47"/>
      <c r="H1163" s="47"/>
      <c r="I1163" s="47"/>
    </row>
    <row r="1164" spans="1:9">
      <c r="A1164" s="47"/>
      <c r="B1164" s="47"/>
      <c r="C1164" s="47"/>
      <c r="D1164" s="47"/>
      <c r="E1164" s="47"/>
      <c r="F1164" s="47"/>
      <c r="G1164" s="47"/>
      <c r="H1164" s="47"/>
      <c r="I1164" s="47"/>
    </row>
    <row r="1165" spans="1:9">
      <c r="A1165" s="47"/>
      <c r="B1165" s="47"/>
      <c r="C1165" s="47"/>
      <c r="D1165" s="47"/>
      <c r="E1165" s="47"/>
      <c r="F1165" s="47"/>
      <c r="G1165" s="47"/>
      <c r="H1165" s="47"/>
      <c r="I1165" s="47"/>
    </row>
    <row r="1166" spans="1:9">
      <c r="A1166" s="47"/>
      <c r="B1166" s="47"/>
      <c r="C1166" s="47"/>
      <c r="D1166" s="47"/>
      <c r="E1166" s="47"/>
      <c r="F1166" s="47"/>
      <c r="G1166" s="47"/>
      <c r="H1166" s="47"/>
      <c r="I1166" s="47"/>
    </row>
    <row r="1167" spans="1:9">
      <c r="A1167" s="47"/>
      <c r="B1167" s="47"/>
      <c r="C1167" s="47"/>
      <c r="D1167" s="47"/>
      <c r="E1167" s="47"/>
      <c r="F1167" s="47"/>
      <c r="G1167" s="47"/>
      <c r="H1167" s="47"/>
      <c r="I1167" s="47"/>
    </row>
    <row r="1168" spans="1:9">
      <c r="A1168" s="47"/>
      <c r="B1168" s="47"/>
      <c r="C1168" s="47"/>
      <c r="D1168" s="47"/>
      <c r="E1168" s="47"/>
      <c r="F1168" s="47"/>
      <c r="G1168" s="47"/>
      <c r="H1168" s="47"/>
      <c r="I1168" s="47"/>
    </row>
    <row r="1169" spans="1:9">
      <c r="A1169" s="47"/>
      <c r="B1169" s="47"/>
      <c r="C1169" s="47"/>
      <c r="D1169" s="47"/>
      <c r="E1169" s="47"/>
      <c r="F1169" s="47"/>
      <c r="G1169" s="47"/>
      <c r="H1169" s="47"/>
      <c r="I1169" s="47"/>
    </row>
    <row r="1170" spans="1:9">
      <c r="A1170" s="47"/>
      <c r="B1170" s="47"/>
      <c r="C1170" s="47"/>
      <c r="D1170" s="47"/>
      <c r="E1170" s="47"/>
      <c r="F1170" s="47"/>
      <c r="G1170" s="47"/>
      <c r="H1170" s="47"/>
      <c r="I1170" s="47"/>
    </row>
    <row r="1171" spans="1:9">
      <c r="A1171" s="47"/>
      <c r="B1171" s="47"/>
      <c r="C1171" s="47"/>
      <c r="D1171" s="47"/>
      <c r="E1171" s="47"/>
      <c r="F1171" s="47"/>
      <c r="G1171" s="47"/>
      <c r="H1171" s="47"/>
      <c r="I1171" s="47"/>
    </row>
    <row r="1172" spans="1:9">
      <c r="A1172" s="47"/>
      <c r="B1172" s="47"/>
      <c r="C1172" s="47"/>
      <c r="D1172" s="47"/>
      <c r="E1172" s="47"/>
      <c r="F1172" s="47"/>
      <c r="G1172" s="47"/>
      <c r="H1172" s="47"/>
      <c r="I1172" s="47"/>
    </row>
    <row r="1173" spans="1:9">
      <c r="A1173" s="47"/>
      <c r="B1173" s="47"/>
      <c r="C1173" s="47"/>
      <c r="D1173" s="47"/>
      <c r="E1173" s="47"/>
      <c r="F1173" s="47"/>
      <c r="G1173" s="47"/>
      <c r="H1173" s="47"/>
      <c r="I1173" s="47"/>
    </row>
    <row r="1174" spans="1:9">
      <c r="A1174" s="47"/>
      <c r="B1174" s="47"/>
      <c r="C1174" s="47"/>
      <c r="D1174" s="47"/>
      <c r="E1174" s="47"/>
      <c r="F1174" s="47"/>
      <c r="G1174" s="47"/>
      <c r="H1174" s="47"/>
      <c r="I1174" s="47"/>
    </row>
    <row r="1175" spans="1:9">
      <c r="A1175" s="47"/>
      <c r="B1175" s="47"/>
      <c r="C1175" s="47"/>
      <c r="D1175" s="47"/>
      <c r="E1175" s="47"/>
      <c r="F1175" s="47"/>
      <c r="G1175" s="47"/>
      <c r="H1175" s="47"/>
      <c r="I1175" s="47"/>
    </row>
    <row r="1176" spans="1:9">
      <c r="A1176" s="47"/>
      <c r="B1176" s="47"/>
      <c r="C1176" s="47"/>
      <c r="D1176" s="47"/>
      <c r="E1176" s="47"/>
      <c r="F1176" s="47"/>
      <c r="G1176" s="47"/>
      <c r="H1176" s="47"/>
      <c r="I1176" s="47"/>
    </row>
    <row r="1177" spans="1:9">
      <c r="A1177" s="47"/>
      <c r="B1177" s="47"/>
      <c r="C1177" s="47"/>
      <c r="D1177" s="47"/>
      <c r="E1177" s="47"/>
      <c r="F1177" s="47"/>
      <c r="G1177" s="47"/>
      <c r="H1177" s="47"/>
      <c r="I1177" s="47"/>
    </row>
    <row r="1178" spans="1:9">
      <c r="A1178" s="47"/>
      <c r="B1178" s="47"/>
      <c r="C1178" s="47"/>
      <c r="D1178" s="47"/>
      <c r="E1178" s="47"/>
      <c r="F1178" s="47"/>
      <c r="G1178" s="47"/>
      <c r="H1178" s="47"/>
      <c r="I1178" s="47"/>
    </row>
    <row r="1179" spans="1:9">
      <c r="A1179" s="47"/>
      <c r="B1179" s="47"/>
      <c r="C1179" s="47"/>
      <c r="D1179" s="47"/>
      <c r="E1179" s="47"/>
      <c r="F1179" s="47"/>
      <c r="G1179" s="47"/>
      <c r="H1179" s="47"/>
      <c r="I1179" s="47"/>
    </row>
    <row r="1180" spans="1:9">
      <c r="A1180" s="47"/>
      <c r="B1180" s="47"/>
      <c r="C1180" s="47"/>
      <c r="D1180" s="47"/>
      <c r="E1180" s="47"/>
      <c r="F1180" s="47"/>
      <c r="G1180" s="47"/>
      <c r="H1180" s="47"/>
      <c r="I1180" s="47"/>
    </row>
    <row r="1181" spans="1:9">
      <c r="A1181" s="47"/>
      <c r="B1181" s="47"/>
      <c r="C1181" s="47"/>
      <c r="D1181" s="47"/>
      <c r="E1181" s="47"/>
      <c r="F1181" s="47"/>
      <c r="G1181" s="47"/>
      <c r="H1181" s="47"/>
      <c r="I1181" s="47"/>
    </row>
    <row r="1182" spans="1:9">
      <c r="A1182" s="47"/>
      <c r="B1182" s="47"/>
      <c r="C1182" s="47"/>
      <c r="D1182" s="47"/>
      <c r="E1182" s="47"/>
      <c r="F1182" s="47"/>
      <c r="G1182" s="47"/>
      <c r="H1182" s="47"/>
      <c r="I1182" s="47"/>
    </row>
    <row r="1183" spans="1:9">
      <c r="A1183" s="47"/>
      <c r="B1183" s="47"/>
      <c r="C1183" s="47"/>
      <c r="D1183" s="47"/>
      <c r="E1183" s="47"/>
      <c r="F1183" s="47"/>
      <c r="G1183" s="47"/>
      <c r="H1183" s="47"/>
      <c r="I1183" s="47"/>
    </row>
    <row r="1184" spans="1:9">
      <c r="A1184" s="47"/>
      <c r="B1184" s="47"/>
      <c r="C1184" s="47"/>
      <c r="D1184" s="47"/>
      <c r="E1184" s="47"/>
      <c r="F1184" s="47"/>
      <c r="G1184" s="47"/>
      <c r="H1184" s="47"/>
      <c r="I1184" s="47"/>
    </row>
    <row r="1185" spans="1:9">
      <c r="A1185" s="47"/>
      <c r="B1185" s="47"/>
      <c r="C1185" s="47"/>
      <c r="D1185" s="47"/>
      <c r="E1185" s="47"/>
      <c r="F1185" s="47"/>
      <c r="G1185" s="47"/>
      <c r="H1185" s="47"/>
      <c r="I1185" s="47"/>
    </row>
    <row r="1186" spans="1:9">
      <c r="A1186" s="47"/>
      <c r="B1186" s="47"/>
      <c r="C1186" s="47"/>
      <c r="D1186" s="47"/>
      <c r="E1186" s="47"/>
      <c r="F1186" s="47"/>
      <c r="G1186" s="47"/>
      <c r="H1186" s="47"/>
      <c r="I1186" s="47"/>
    </row>
    <row r="1187" spans="1:9">
      <c r="A1187" s="47"/>
      <c r="B1187" s="47"/>
      <c r="C1187" s="47"/>
      <c r="D1187" s="47"/>
      <c r="E1187" s="47"/>
      <c r="F1187" s="47"/>
      <c r="G1187" s="47"/>
      <c r="H1187" s="47"/>
      <c r="I1187" s="47"/>
    </row>
    <row r="1188" spans="1:9">
      <c r="A1188" s="47"/>
      <c r="B1188" s="47"/>
      <c r="C1188" s="47"/>
      <c r="D1188" s="47"/>
      <c r="E1188" s="47"/>
      <c r="F1188" s="47"/>
      <c r="G1188" s="47"/>
      <c r="H1188" s="47"/>
      <c r="I1188" s="47"/>
    </row>
    <row r="1189" spans="1:9">
      <c r="A1189" s="47"/>
      <c r="B1189" s="47"/>
      <c r="C1189" s="47"/>
      <c r="D1189" s="47"/>
      <c r="E1189" s="47"/>
      <c r="F1189" s="47"/>
      <c r="G1189" s="47"/>
      <c r="H1189" s="47"/>
      <c r="I1189" s="47"/>
    </row>
    <row r="1190" spans="1:9">
      <c r="A1190" s="47"/>
      <c r="B1190" s="47"/>
      <c r="C1190" s="47"/>
      <c r="D1190" s="47"/>
      <c r="E1190" s="47"/>
      <c r="F1190" s="47"/>
      <c r="G1190" s="47"/>
      <c r="H1190" s="47"/>
      <c r="I1190" s="47"/>
    </row>
    <row r="1191" spans="1:9">
      <c r="A1191" s="47"/>
      <c r="B1191" s="47"/>
      <c r="C1191" s="47"/>
      <c r="D1191" s="47"/>
      <c r="E1191" s="47"/>
      <c r="F1191" s="47"/>
      <c r="G1191" s="47"/>
      <c r="H1191" s="47"/>
      <c r="I1191" s="47"/>
    </row>
    <row r="1192" spans="1:9">
      <c r="A1192" s="47"/>
      <c r="B1192" s="47"/>
      <c r="C1192" s="47"/>
      <c r="D1192" s="47"/>
      <c r="E1192" s="47"/>
      <c r="F1192" s="47"/>
      <c r="G1192" s="47"/>
      <c r="H1192" s="47"/>
      <c r="I1192" s="47"/>
    </row>
    <row r="1193" spans="1:9">
      <c r="A1193" s="47"/>
      <c r="B1193" s="47"/>
      <c r="C1193" s="47"/>
      <c r="D1193" s="47"/>
      <c r="E1193" s="47"/>
      <c r="F1193" s="47"/>
      <c r="G1193" s="47"/>
      <c r="H1193" s="47"/>
      <c r="I1193" s="47"/>
    </row>
    <row r="1194" spans="1:9">
      <c r="A1194" s="47"/>
      <c r="B1194" s="47"/>
      <c r="C1194" s="47"/>
      <c r="D1194" s="47"/>
      <c r="E1194" s="47"/>
      <c r="F1194" s="47"/>
      <c r="G1194" s="47"/>
      <c r="H1194" s="47"/>
      <c r="I1194" s="47"/>
    </row>
    <row r="1195" spans="1:9">
      <c r="A1195" s="47"/>
      <c r="B1195" s="47"/>
      <c r="C1195" s="47"/>
      <c r="D1195" s="47"/>
      <c r="E1195" s="47"/>
      <c r="F1195" s="47"/>
      <c r="G1195" s="47"/>
      <c r="H1195" s="47"/>
      <c r="I1195" s="47"/>
    </row>
    <row r="1196" spans="1:9">
      <c r="A1196" s="47"/>
      <c r="B1196" s="47"/>
      <c r="C1196" s="47"/>
      <c r="D1196" s="47"/>
      <c r="E1196" s="47"/>
      <c r="F1196" s="47"/>
      <c r="G1196" s="47"/>
      <c r="H1196" s="47"/>
      <c r="I1196" s="47"/>
    </row>
    <row r="1197" spans="1:9">
      <c r="A1197" s="47"/>
      <c r="B1197" s="47"/>
      <c r="C1197" s="47"/>
      <c r="D1197" s="47"/>
      <c r="E1197" s="47"/>
      <c r="F1197" s="47"/>
      <c r="G1197" s="47"/>
      <c r="H1197" s="47"/>
      <c r="I1197" s="47"/>
    </row>
    <row r="1198" spans="1:9">
      <c r="A1198" s="47"/>
      <c r="B1198" s="47"/>
      <c r="C1198" s="47"/>
      <c r="D1198" s="47"/>
      <c r="E1198" s="47"/>
      <c r="F1198" s="47"/>
      <c r="G1198" s="47"/>
      <c r="H1198" s="47"/>
      <c r="I1198" s="47"/>
    </row>
    <row r="1199" spans="1:9">
      <c r="A1199" s="47"/>
      <c r="B1199" s="47"/>
      <c r="C1199" s="47"/>
      <c r="D1199" s="47"/>
      <c r="E1199" s="47"/>
      <c r="F1199" s="47"/>
      <c r="G1199" s="47"/>
      <c r="H1199" s="47"/>
      <c r="I1199" s="47"/>
    </row>
    <row r="1200" spans="1:9">
      <c r="A1200" s="47"/>
      <c r="B1200" s="47"/>
      <c r="C1200" s="47"/>
      <c r="D1200" s="47"/>
      <c r="E1200" s="47"/>
      <c r="F1200" s="47"/>
      <c r="G1200" s="47"/>
      <c r="H1200" s="47"/>
      <c r="I1200" s="47"/>
    </row>
    <row r="1201" spans="1:9">
      <c r="A1201" s="47"/>
      <c r="B1201" s="47"/>
      <c r="C1201" s="47"/>
      <c r="D1201" s="47"/>
      <c r="E1201" s="47"/>
      <c r="F1201" s="47"/>
      <c r="G1201" s="47"/>
      <c r="H1201" s="47"/>
      <c r="I1201" s="47"/>
    </row>
    <row r="1202" spans="1:9">
      <c r="A1202" s="47"/>
      <c r="B1202" s="47"/>
      <c r="C1202" s="47"/>
      <c r="D1202" s="47"/>
      <c r="E1202" s="47"/>
      <c r="F1202" s="47"/>
      <c r="G1202" s="47"/>
      <c r="H1202" s="47"/>
      <c r="I1202" s="47"/>
    </row>
    <row r="1203" spans="1:9">
      <c r="A1203" s="47"/>
      <c r="B1203" s="47"/>
      <c r="C1203" s="47"/>
      <c r="D1203" s="47"/>
      <c r="E1203" s="47"/>
      <c r="F1203" s="47"/>
      <c r="G1203" s="47"/>
      <c r="H1203" s="47"/>
      <c r="I1203" s="47"/>
    </row>
    <row r="1204" spans="1:9">
      <c r="A1204" s="47"/>
      <c r="B1204" s="47"/>
      <c r="C1204" s="47"/>
      <c r="D1204" s="47"/>
      <c r="E1204" s="47"/>
      <c r="F1204" s="47"/>
      <c r="G1204" s="47"/>
      <c r="H1204" s="47"/>
      <c r="I1204" s="47"/>
    </row>
    <row r="1205" spans="1:9">
      <c r="A1205" s="47"/>
      <c r="B1205" s="47"/>
      <c r="C1205" s="47"/>
      <c r="D1205" s="47"/>
      <c r="E1205" s="47"/>
      <c r="F1205" s="47"/>
      <c r="G1205" s="47"/>
      <c r="H1205" s="47"/>
      <c r="I1205" s="47"/>
    </row>
    <row r="1206" spans="1:9">
      <c r="A1206" s="47"/>
      <c r="B1206" s="47"/>
      <c r="C1206" s="47"/>
      <c r="D1206" s="47"/>
      <c r="E1206" s="47"/>
      <c r="F1206" s="47"/>
      <c r="G1206" s="47"/>
      <c r="H1206" s="47"/>
      <c r="I1206" s="47"/>
    </row>
    <row r="1207" spans="1:9">
      <c r="A1207" s="47"/>
      <c r="B1207" s="47"/>
      <c r="C1207" s="47"/>
      <c r="D1207" s="47"/>
      <c r="E1207" s="47"/>
      <c r="F1207" s="47"/>
      <c r="G1207" s="47"/>
      <c r="H1207" s="47"/>
      <c r="I1207" s="47"/>
    </row>
    <row r="1208" spans="1:9">
      <c r="A1208" s="47"/>
      <c r="B1208" s="47"/>
      <c r="C1208" s="47"/>
      <c r="D1208" s="47"/>
      <c r="E1208" s="47"/>
      <c r="F1208" s="47"/>
      <c r="G1208" s="47"/>
      <c r="H1208" s="47"/>
      <c r="I1208" s="47"/>
    </row>
    <row r="1209" spans="1:9">
      <c r="A1209" s="47"/>
      <c r="B1209" s="47"/>
      <c r="C1209" s="47"/>
      <c r="D1209" s="47"/>
      <c r="E1209" s="47"/>
      <c r="F1209" s="47"/>
      <c r="G1209" s="47"/>
      <c r="H1209" s="47"/>
      <c r="I1209" s="47"/>
    </row>
    <row r="1210" spans="1:9">
      <c r="A1210" s="47"/>
      <c r="B1210" s="47"/>
      <c r="C1210" s="47"/>
      <c r="D1210" s="47"/>
      <c r="E1210" s="47"/>
      <c r="F1210" s="47"/>
      <c r="G1210" s="47"/>
      <c r="H1210" s="47"/>
      <c r="I1210" s="47"/>
    </row>
    <row r="1211" spans="1:9">
      <c r="A1211" s="47"/>
      <c r="B1211" s="47"/>
      <c r="C1211" s="47"/>
      <c r="D1211" s="47"/>
      <c r="E1211" s="47"/>
      <c r="F1211" s="47"/>
      <c r="G1211" s="47"/>
      <c r="H1211" s="47"/>
      <c r="I1211" s="47"/>
    </row>
    <row r="1212" spans="1:9">
      <c r="A1212" s="47"/>
      <c r="B1212" s="47"/>
      <c r="C1212" s="47"/>
      <c r="D1212" s="47"/>
      <c r="E1212" s="47"/>
      <c r="F1212" s="47"/>
      <c r="G1212" s="47"/>
      <c r="H1212" s="47"/>
      <c r="I1212" s="47"/>
    </row>
    <row r="1213" spans="1:9">
      <c r="A1213" s="47"/>
      <c r="B1213" s="47"/>
      <c r="C1213" s="47"/>
      <c r="D1213" s="47"/>
      <c r="E1213" s="47"/>
      <c r="F1213" s="47"/>
      <c r="G1213" s="47"/>
      <c r="H1213" s="47"/>
      <c r="I1213" s="47"/>
    </row>
    <row r="1214" spans="1:9">
      <c r="A1214" s="47"/>
      <c r="B1214" s="47"/>
      <c r="C1214" s="47"/>
      <c r="D1214" s="47"/>
      <c r="E1214" s="47"/>
      <c r="F1214" s="47"/>
      <c r="G1214" s="47"/>
      <c r="H1214" s="47"/>
      <c r="I1214" s="47"/>
    </row>
    <row r="1215" spans="1:9">
      <c r="A1215" s="47"/>
      <c r="B1215" s="47"/>
      <c r="C1215" s="47"/>
      <c r="D1215" s="47"/>
      <c r="E1215" s="47"/>
      <c r="F1215" s="47"/>
      <c r="G1215" s="47"/>
      <c r="H1215" s="47"/>
      <c r="I1215" s="47"/>
    </row>
    <row r="1216" spans="1:9">
      <c r="A1216" s="47"/>
      <c r="B1216" s="47"/>
      <c r="C1216" s="47"/>
      <c r="D1216" s="47"/>
      <c r="E1216" s="47"/>
      <c r="F1216" s="47"/>
      <c r="G1216" s="47"/>
      <c r="H1216" s="47"/>
      <c r="I1216" s="47"/>
    </row>
    <row r="1217" spans="1:9">
      <c r="A1217" s="47"/>
      <c r="B1217" s="47"/>
      <c r="C1217" s="47"/>
      <c r="D1217" s="47"/>
      <c r="E1217" s="47"/>
      <c r="F1217" s="47"/>
      <c r="G1217" s="47"/>
      <c r="H1217" s="47"/>
      <c r="I1217" s="47"/>
    </row>
    <row r="1218" spans="1:9">
      <c r="A1218" s="47"/>
      <c r="B1218" s="47"/>
      <c r="C1218" s="47"/>
      <c r="D1218" s="47"/>
      <c r="E1218" s="47"/>
      <c r="F1218" s="47"/>
      <c r="G1218" s="47"/>
      <c r="H1218" s="47"/>
      <c r="I1218" s="47"/>
    </row>
    <row r="1219" spans="1:9">
      <c r="A1219" s="47"/>
      <c r="B1219" s="47"/>
      <c r="C1219" s="47"/>
      <c r="D1219" s="47"/>
      <c r="E1219" s="47"/>
      <c r="F1219" s="47"/>
      <c r="G1219" s="47"/>
      <c r="H1219" s="47"/>
      <c r="I1219" s="47"/>
    </row>
    <row r="1220" spans="1:9">
      <c r="A1220" s="47"/>
      <c r="B1220" s="47"/>
      <c r="C1220" s="47"/>
      <c r="D1220" s="47"/>
      <c r="E1220" s="47"/>
      <c r="F1220" s="47"/>
      <c r="G1220" s="47"/>
      <c r="H1220" s="47"/>
      <c r="I1220" s="47"/>
    </row>
    <row r="1221" spans="1:9">
      <c r="A1221" s="47"/>
      <c r="B1221" s="47"/>
      <c r="C1221" s="47"/>
      <c r="D1221" s="47"/>
      <c r="E1221" s="47"/>
      <c r="F1221" s="47"/>
      <c r="G1221" s="47"/>
      <c r="H1221" s="47"/>
      <c r="I1221" s="47"/>
    </row>
    <row r="1222" spans="1:9">
      <c r="A1222" s="47"/>
      <c r="B1222" s="47"/>
      <c r="C1222" s="47"/>
      <c r="D1222" s="47"/>
      <c r="E1222" s="47"/>
      <c r="F1222" s="47"/>
      <c r="G1222" s="47"/>
      <c r="H1222" s="47"/>
      <c r="I1222" s="47"/>
    </row>
    <row r="1223" spans="1:9">
      <c r="A1223" s="47"/>
      <c r="B1223" s="47"/>
      <c r="C1223" s="47"/>
      <c r="D1223" s="47"/>
      <c r="E1223" s="47"/>
      <c r="F1223" s="47"/>
      <c r="G1223" s="47"/>
      <c r="H1223" s="47"/>
      <c r="I1223" s="47"/>
    </row>
    <row r="1224" spans="1:9">
      <c r="A1224" s="47"/>
      <c r="B1224" s="47"/>
      <c r="C1224" s="47"/>
      <c r="D1224" s="47"/>
      <c r="E1224" s="47"/>
      <c r="F1224" s="47"/>
      <c r="G1224" s="47"/>
      <c r="H1224" s="47"/>
      <c r="I1224" s="47"/>
    </row>
    <row r="1225" spans="1:9">
      <c r="A1225" s="47"/>
      <c r="B1225" s="47"/>
      <c r="C1225" s="47"/>
      <c r="D1225" s="47"/>
      <c r="E1225" s="47"/>
      <c r="F1225" s="47"/>
      <c r="G1225" s="47"/>
      <c r="H1225" s="47"/>
      <c r="I1225" s="47"/>
    </row>
    <row r="1226" spans="1:9">
      <c r="A1226" s="47"/>
      <c r="B1226" s="47"/>
      <c r="C1226" s="47"/>
      <c r="D1226" s="47"/>
      <c r="E1226" s="47"/>
      <c r="F1226" s="47"/>
      <c r="G1226" s="47"/>
      <c r="H1226" s="47"/>
      <c r="I1226" s="47"/>
    </row>
    <row r="1227" spans="1:9">
      <c r="A1227" s="47"/>
      <c r="B1227" s="47"/>
      <c r="C1227" s="47"/>
      <c r="D1227" s="47"/>
      <c r="E1227" s="47"/>
      <c r="F1227" s="47"/>
      <c r="G1227" s="47"/>
      <c r="H1227" s="47"/>
      <c r="I1227" s="47"/>
    </row>
    <row r="1228" spans="1:9">
      <c r="A1228" s="47"/>
      <c r="B1228" s="47"/>
      <c r="C1228" s="47"/>
      <c r="D1228" s="47"/>
      <c r="E1228" s="47"/>
      <c r="F1228" s="47"/>
      <c r="G1228" s="47"/>
      <c r="H1228" s="47"/>
      <c r="I1228" s="47"/>
    </row>
    <row r="1229" spans="1:9">
      <c r="A1229" s="47"/>
      <c r="B1229" s="47"/>
      <c r="C1229" s="47"/>
      <c r="D1229" s="47"/>
      <c r="E1229" s="47"/>
      <c r="F1229" s="47"/>
      <c r="G1229" s="47"/>
      <c r="H1229" s="47"/>
      <c r="I1229" s="47"/>
    </row>
    <row r="1230" spans="1:9">
      <c r="A1230" s="47"/>
      <c r="B1230" s="47"/>
      <c r="C1230" s="47"/>
      <c r="D1230" s="47"/>
      <c r="E1230" s="47"/>
      <c r="F1230" s="47"/>
      <c r="G1230" s="47"/>
      <c r="H1230" s="47"/>
      <c r="I1230" s="47"/>
    </row>
    <row r="1231" spans="1:9">
      <c r="A1231" s="47"/>
      <c r="B1231" s="47"/>
      <c r="C1231" s="47"/>
      <c r="D1231" s="47"/>
      <c r="E1231" s="47"/>
      <c r="F1231" s="47"/>
      <c r="G1231" s="47"/>
      <c r="H1231" s="47"/>
      <c r="I1231" s="47"/>
    </row>
    <row r="1232" spans="1:9">
      <c r="A1232" s="47"/>
      <c r="B1232" s="47"/>
      <c r="C1232" s="47"/>
      <c r="D1232" s="47"/>
      <c r="E1232" s="47"/>
      <c r="F1232" s="47"/>
      <c r="G1232" s="47"/>
      <c r="H1232" s="47"/>
      <c r="I1232" s="47"/>
    </row>
    <row r="1233" spans="1:9">
      <c r="A1233" s="47"/>
      <c r="B1233" s="47"/>
      <c r="C1233" s="47"/>
      <c r="D1233" s="47"/>
      <c r="E1233" s="47"/>
      <c r="F1233" s="47"/>
      <c r="G1233" s="47"/>
      <c r="H1233" s="47"/>
      <c r="I1233" s="47"/>
    </row>
    <row r="1234" spans="1:9">
      <c r="A1234" s="47"/>
      <c r="B1234" s="47"/>
      <c r="C1234" s="47"/>
      <c r="D1234" s="47"/>
      <c r="E1234" s="47"/>
      <c r="F1234" s="47"/>
      <c r="G1234" s="47"/>
      <c r="H1234" s="47"/>
      <c r="I1234" s="47"/>
    </row>
    <row r="1235" spans="1:9">
      <c r="A1235" s="47"/>
      <c r="B1235" s="47"/>
      <c r="C1235" s="47"/>
      <c r="D1235" s="47"/>
      <c r="E1235" s="47"/>
      <c r="F1235" s="47"/>
      <c r="G1235" s="47"/>
      <c r="H1235" s="47"/>
      <c r="I1235" s="47"/>
    </row>
    <row r="1236" spans="1:9">
      <c r="A1236" s="47"/>
      <c r="B1236" s="47"/>
      <c r="C1236" s="47"/>
      <c r="D1236" s="47"/>
      <c r="E1236" s="47"/>
      <c r="F1236" s="47"/>
      <c r="G1236" s="47"/>
      <c r="H1236" s="47"/>
      <c r="I1236" s="47"/>
    </row>
    <row r="1237" spans="1:9">
      <c r="A1237" s="47"/>
      <c r="B1237" s="47"/>
      <c r="C1237" s="47"/>
      <c r="D1237" s="47"/>
      <c r="E1237" s="47"/>
      <c r="F1237" s="47"/>
      <c r="G1237" s="47"/>
      <c r="H1237" s="47"/>
      <c r="I1237" s="47"/>
    </row>
    <row r="1238" spans="1:9">
      <c r="A1238" s="47"/>
      <c r="B1238" s="47"/>
      <c r="C1238" s="47"/>
      <c r="D1238" s="47"/>
      <c r="E1238" s="47"/>
      <c r="F1238" s="47"/>
      <c r="G1238" s="47"/>
      <c r="H1238" s="47"/>
      <c r="I1238" s="47"/>
    </row>
    <row r="1239" spans="1:9">
      <c r="A1239" s="47"/>
      <c r="B1239" s="47"/>
      <c r="C1239" s="47"/>
      <c r="D1239" s="47"/>
      <c r="E1239" s="47"/>
      <c r="F1239" s="47"/>
      <c r="G1239" s="47"/>
      <c r="H1239" s="47"/>
      <c r="I1239" s="47"/>
    </row>
    <row r="1240" spans="1:9">
      <c r="A1240" s="47"/>
      <c r="B1240" s="47"/>
      <c r="C1240" s="47"/>
      <c r="D1240" s="47"/>
      <c r="E1240" s="47"/>
      <c r="F1240" s="47"/>
      <c r="G1240" s="47"/>
      <c r="H1240" s="47"/>
      <c r="I1240" s="47"/>
    </row>
    <row r="1241" spans="1:9">
      <c r="A1241" s="47"/>
      <c r="B1241" s="47"/>
      <c r="C1241" s="47"/>
      <c r="D1241" s="47"/>
      <c r="E1241" s="47"/>
      <c r="F1241" s="47"/>
      <c r="G1241" s="47"/>
      <c r="H1241" s="47"/>
      <c r="I1241" s="47"/>
    </row>
    <row r="1242" spans="1:9">
      <c r="A1242" s="47"/>
      <c r="B1242" s="47"/>
      <c r="C1242" s="47"/>
      <c r="D1242" s="47"/>
      <c r="E1242" s="47"/>
      <c r="F1242" s="47"/>
      <c r="G1242" s="47"/>
      <c r="H1242" s="47"/>
      <c r="I1242" s="47"/>
    </row>
    <row r="1243" spans="1:9">
      <c r="A1243" s="47"/>
      <c r="B1243" s="47"/>
      <c r="C1243" s="47"/>
      <c r="D1243" s="47"/>
      <c r="E1243" s="47"/>
      <c r="F1243" s="47"/>
      <c r="G1243" s="47"/>
      <c r="H1243" s="47"/>
      <c r="I1243" s="47"/>
    </row>
    <row r="1244" spans="1:9">
      <c r="A1244" s="47"/>
      <c r="B1244" s="47"/>
      <c r="C1244" s="47"/>
      <c r="D1244" s="47"/>
      <c r="E1244" s="47"/>
      <c r="F1244" s="47"/>
      <c r="G1244" s="47"/>
      <c r="H1244" s="47"/>
      <c r="I1244" s="47"/>
    </row>
    <row r="1245" spans="1:9">
      <c r="A1245" s="47"/>
      <c r="B1245" s="47"/>
      <c r="C1245" s="47"/>
      <c r="D1245" s="47"/>
      <c r="E1245" s="47"/>
      <c r="F1245" s="47"/>
      <c r="G1245" s="47"/>
      <c r="H1245" s="47"/>
      <c r="I1245" s="47"/>
    </row>
    <row r="1246" spans="1:9">
      <c r="A1246" s="47"/>
      <c r="B1246" s="47"/>
      <c r="C1246" s="47"/>
      <c r="D1246" s="47"/>
      <c r="E1246" s="47"/>
      <c r="F1246" s="47"/>
      <c r="G1246" s="47"/>
      <c r="H1246" s="47"/>
      <c r="I1246" s="47"/>
    </row>
    <row r="1247" spans="1:9">
      <c r="A1247" s="47"/>
      <c r="B1247" s="47"/>
      <c r="C1247" s="47"/>
      <c r="D1247" s="47"/>
      <c r="E1247" s="47"/>
      <c r="F1247" s="47"/>
      <c r="G1247" s="47"/>
      <c r="H1247" s="47"/>
      <c r="I1247" s="47"/>
    </row>
    <row r="1248" spans="1:9">
      <c r="A1248" s="47"/>
      <c r="B1248" s="47"/>
      <c r="C1248" s="47"/>
      <c r="D1248" s="47"/>
      <c r="E1248" s="47"/>
      <c r="F1248" s="47"/>
      <c r="G1248" s="47"/>
      <c r="H1248" s="47"/>
      <c r="I1248" s="47"/>
    </row>
    <row r="1249" spans="1:9">
      <c r="A1249" s="47"/>
      <c r="B1249" s="47"/>
      <c r="C1249" s="47"/>
      <c r="D1249" s="47"/>
      <c r="E1249" s="47"/>
      <c r="F1249" s="47"/>
      <c r="G1249" s="47"/>
      <c r="H1249" s="47"/>
      <c r="I1249" s="47"/>
    </row>
    <row r="1250" spans="1:9">
      <c r="A1250" s="47"/>
      <c r="B1250" s="47"/>
      <c r="C1250" s="47"/>
      <c r="D1250" s="47"/>
      <c r="E1250" s="47"/>
      <c r="F1250" s="47"/>
      <c r="G1250" s="47"/>
      <c r="H1250" s="47"/>
      <c r="I1250" s="47"/>
    </row>
    <row r="1251" spans="1:9">
      <c r="A1251" s="47"/>
      <c r="B1251" s="47"/>
      <c r="C1251" s="47"/>
      <c r="D1251" s="47"/>
      <c r="E1251" s="47"/>
      <c r="F1251" s="47"/>
      <c r="G1251" s="47"/>
      <c r="H1251" s="47"/>
      <c r="I1251" s="47"/>
    </row>
    <row r="1252" spans="1:9">
      <c r="A1252" s="47"/>
      <c r="B1252" s="47"/>
      <c r="C1252" s="47"/>
      <c r="D1252" s="47"/>
      <c r="E1252" s="47"/>
      <c r="F1252" s="47"/>
      <c r="G1252" s="47"/>
      <c r="H1252" s="47"/>
      <c r="I1252" s="47"/>
    </row>
    <row r="1253" spans="1:9">
      <c r="A1253" s="47"/>
      <c r="B1253" s="47"/>
      <c r="C1253" s="47"/>
      <c r="D1253" s="47"/>
      <c r="E1253" s="47"/>
      <c r="F1253" s="47"/>
      <c r="G1253" s="47"/>
      <c r="H1253" s="47"/>
      <c r="I1253" s="47"/>
    </row>
    <row r="1254" spans="1:9">
      <c r="A1254" s="47"/>
      <c r="B1254" s="47"/>
      <c r="C1254" s="47"/>
      <c r="D1254" s="47"/>
      <c r="E1254" s="47"/>
      <c r="F1254" s="47"/>
      <c r="G1254" s="47"/>
      <c r="H1254" s="47"/>
      <c r="I1254" s="47"/>
    </row>
    <row r="1255" spans="1:9">
      <c r="A1255" s="47"/>
      <c r="B1255" s="47"/>
      <c r="C1255" s="47"/>
      <c r="D1255" s="47"/>
      <c r="E1255" s="47"/>
      <c r="F1255" s="47"/>
      <c r="G1255" s="47"/>
      <c r="H1255" s="47"/>
      <c r="I1255" s="47"/>
    </row>
    <row r="1256" spans="1:9">
      <c r="A1256" s="47"/>
      <c r="B1256" s="47"/>
      <c r="C1256" s="47"/>
      <c r="D1256" s="47"/>
      <c r="E1256" s="47"/>
      <c r="F1256" s="47"/>
      <c r="G1256" s="47"/>
      <c r="H1256" s="47"/>
      <c r="I1256" s="47"/>
    </row>
    <row r="1257" spans="1:9">
      <c r="A1257" s="47"/>
      <c r="B1257" s="47"/>
      <c r="C1257" s="47"/>
      <c r="D1257" s="47"/>
      <c r="E1257" s="47"/>
      <c r="F1257" s="47"/>
      <c r="G1257" s="47"/>
      <c r="H1257" s="47"/>
      <c r="I1257" s="47"/>
    </row>
    <row r="1258" spans="1:9">
      <c r="A1258" s="47"/>
      <c r="B1258" s="47"/>
      <c r="C1258" s="47"/>
      <c r="D1258" s="47"/>
      <c r="E1258" s="47"/>
      <c r="F1258" s="47"/>
      <c r="G1258" s="47"/>
      <c r="H1258" s="47"/>
      <c r="I1258" s="47"/>
    </row>
    <row r="1259" spans="1:9">
      <c r="A1259" s="47"/>
      <c r="B1259" s="47"/>
      <c r="C1259" s="47"/>
      <c r="D1259" s="47"/>
      <c r="E1259" s="47"/>
      <c r="F1259" s="47"/>
      <c r="G1259" s="47"/>
      <c r="H1259" s="47"/>
      <c r="I1259" s="47"/>
    </row>
    <row r="1260" spans="1:9">
      <c r="A1260" s="47"/>
      <c r="B1260" s="47"/>
      <c r="C1260" s="47"/>
      <c r="D1260" s="47"/>
      <c r="E1260" s="47"/>
      <c r="F1260" s="47"/>
      <c r="G1260" s="47"/>
      <c r="H1260" s="47"/>
      <c r="I1260" s="47"/>
    </row>
    <row r="1261" spans="1:9">
      <c r="A1261" s="47"/>
      <c r="B1261" s="47"/>
      <c r="C1261" s="47"/>
      <c r="D1261" s="47"/>
      <c r="E1261" s="47"/>
      <c r="F1261" s="47"/>
      <c r="G1261" s="47"/>
      <c r="H1261" s="47"/>
      <c r="I1261" s="47"/>
    </row>
    <row r="1262" spans="1:9">
      <c r="A1262" s="47"/>
      <c r="B1262" s="47"/>
      <c r="C1262" s="47"/>
      <c r="D1262" s="47"/>
      <c r="E1262" s="47"/>
      <c r="F1262" s="47"/>
      <c r="G1262" s="47"/>
      <c r="H1262" s="47"/>
      <c r="I1262" s="47"/>
    </row>
    <row r="1263" spans="1:9">
      <c r="A1263" s="47"/>
      <c r="B1263" s="47"/>
      <c r="C1263" s="47"/>
      <c r="D1263" s="47"/>
      <c r="E1263" s="47"/>
      <c r="F1263" s="47"/>
      <c r="G1263" s="47"/>
      <c r="H1263" s="47"/>
      <c r="I1263" s="47"/>
    </row>
    <row r="1264" spans="1:9">
      <c r="A1264" s="47"/>
      <c r="B1264" s="47"/>
      <c r="C1264" s="47"/>
      <c r="D1264" s="47"/>
      <c r="E1264" s="47"/>
      <c r="F1264" s="47"/>
      <c r="G1264" s="47"/>
      <c r="H1264" s="47"/>
      <c r="I1264" s="47"/>
    </row>
    <row r="1265" spans="1:9">
      <c r="A1265" s="47"/>
      <c r="B1265" s="47"/>
      <c r="C1265" s="47"/>
      <c r="D1265" s="47"/>
      <c r="E1265" s="47"/>
      <c r="F1265" s="47"/>
      <c r="G1265" s="47"/>
      <c r="H1265" s="47"/>
      <c r="I1265" s="47"/>
    </row>
    <row r="1266" spans="1:9">
      <c r="A1266" s="47"/>
      <c r="B1266" s="47"/>
      <c r="C1266" s="47"/>
      <c r="D1266" s="47"/>
      <c r="E1266" s="47"/>
      <c r="F1266" s="47"/>
      <c r="G1266" s="47"/>
      <c r="H1266" s="47"/>
      <c r="I1266" s="47"/>
    </row>
    <row r="1267" spans="1:9">
      <c r="A1267" s="47"/>
      <c r="B1267" s="47"/>
      <c r="C1267" s="47"/>
      <c r="D1267" s="47"/>
      <c r="E1267" s="47"/>
      <c r="F1267" s="47"/>
      <c r="G1267" s="47"/>
      <c r="H1267" s="47"/>
      <c r="I1267" s="47"/>
    </row>
    <row r="1268" spans="1:9">
      <c r="A1268" s="47"/>
      <c r="B1268" s="47"/>
      <c r="C1268" s="47"/>
      <c r="D1268" s="47"/>
      <c r="E1268" s="47"/>
      <c r="F1268" s="47"/>
      <c r="G1268" s="47"/>
      <c r="H1268" s="47"/>
      <c r="I1268" s="47"/>
    </row>
    <row r="1269" spans="1:9">
      <c r="A1269" s="47"/>
      <c r="B1269" s="47"/>
      <c r="C1269" s="47"/>
      <c r="D1269" s="47"/>
      <c r="E1269" s="47"/>
      <c r="F1269" s="47"/>
      <c r="G1269" s="47"/>
      <c r="H1269" s="47"/>
      <c r="I1269" s="47"/>
    </row>
    <row r="1270" spans="1:9">
      <c r="A1270" s="47"/>
      <c r="B1270" s="47"/>
      <c r="C1270" s="47"/>
      <c r="D1270" s="47"/>
      <c r="E1270" s="47"/>
      <c r="F1270" s="47"/>
      <c r="G1270" s="47"/>
      <c r="H1270" s="47"/>
      <c r="I1270" s="47"/>
    </row>
    <row r="1271" spans="1:9">
      <c r="A1271" s="47"/>
      <c r="B1271" s="47"/>
      <c r="C1271" s="47"/>
      <c r="D1271" s="47"/>
      <c r="E1271" s="47"/>
      <c r="F1271" s="47"/>
      <c r="G1271" s="47"/>
      <c r="H1271" s="47"/>
      <c r="I1271" s="47"/>
    </row>
    <row r="1272" spans="1:9">
      <c r="A1272" s="47"/>
      <c r="B1272" s="47"/>
      <c r="C1272" s="47"/>
      <c r="D1272" s="47"/>
      <c r="E1272" s="47"/>
      <c r="F1272" s="47"/>
      <c r="G1272" s="47"/>
      <c r="H1272" s="47"/>
      <c r="I1272" s="47"/>
    </row>
    <row r="1273" spans="1:9">
      <c r="A1273" s="47"/>
      <c r="B1273" s="47"/>
      <c r="C1273" s="47"/>
      <c r="D1273" s="47"/>
      <c r="E1273" s="47"/>
      <c r="F1273" s="47"/>
      <c r="G1273" s="47"/>
      <c r="H1273" s="47"/>
      <c r="I1273" s="47"/>
    </row>
    <row r="1274" spans="1:9">
      <c r="A1274" s="47"/>
      <c r="B1274" s="47"/>
      <c r="C1274" s="47"/>
      <c r="D1274" s="47"/>
      <c r="E1274" s="47"/>
      <c r="F1274" s="47"/>
      <c r="G1274" s="47"/>
      <c r="H1274" s="47"/>
      <c r="I1274" s="47"/>
    </row>
    <row r="1275" spans="1:9">
      <c r="A1275" s="47"/>
      <c r="B1275" s="47"/>
      <c r="C1275" s="47"/>
      <c r="D1275" s="47"/>
      <c r="E1275" s="47"/>
      <c r="F1275" s="47"/>
      <c r="G1275" s="47"/>
      <c r="H1275" s="47"/>
      <c r="I1275" s="47"/>
    </row>
    <row r="1276" spans="1:9">
      <c r="A1276" s="47"/>
      <c r="B1276" s="47"/>
      <c r="C1276" s="47"/>
      <c r="D1276" s="47"/>
      <c r="E1276" s="47"/>
      <c r="F1276" s="47"/>
      <c r="G1276" s="47"/>
      <c r="H1276" s="47"/>
      <c r="I1276" s="47"/>
    </row>
    <row r="1277" spans="1:9">
      <c r="A1277" s="47"/>
      <c r="B1277" s="47"/>
      <c r="C1277" s="47"/>
      <c r="D1277" s="47"/>
      <c r="E1277" s="47"/>
      <c r="F1277" s="47"/>
      <c r="G1277" s="47"/>
      <c r="H1277" s="47"/>
      <c r="I1277" s="47"/>
    </row>
    <row r="1278" spans="1:9">
      <c r="A1278" s="47"/>
      <c r="B1278" s="47"/>
      <c r="C1278" s="47"/>
      <c r="D1278" s="47"/>
      <c r="E1278" s="47"/>
      <c r="F1278" s="47"/>
      <c r="G1278" s="47"/>
      <c r="H1278" s="47"/>
      <c r="I1278" s="47"/>
    </row>
    <row r="1279" spans="1:9">
      <c r="A1279" s="47"/>
      <c r="B1279" s="47"/>
      <c r="C1279" s="47"/>
      <c r="D1279" s="47"/>
      <c r="E1279" s="47"/>
      <c r="F1279" s="47"/>
      <c r="G1279" s="47"/>
      <c r="H1279" s="47"/>
      <c r="I1279" s="47"/>
    </row>
    <row r="1280" spans="1:9">
      <c r="A1280" s="47"/>
      <c r="B1280" s="47"/>
      <c r="C1280" s="47"/>
      <c r="D1280" s="47"/>
      <c r="E1280" s="47"/>
      <c r="F1280" s="47"/>
      <c r="G1280" s="47"/>
      <c r="H1280" s="47"/>
      <c r="I1280" s="47"/>
    </row>
    <row r="1281" spans="1:9">
      <c r="A1281" s="47"/>
      <c r="B1281" s="47"/>
      <c r="C1281" s="47"/>
      <c r="D1281" s="47"/>
      <c r="E1281" s="47"/>
      <c r="F1281" s="47"/>
      <c r="G1281" s="47"/>
      <c r="H1281" s="47"/>
      <c r="I1281" s="47"/>
    </row>
    <row r="1282" spans="1:9">
      <c r="A1282" s="47"/>
      <c r="B1282" s="47"/>
      <c r="C1282" s="47"/>
      <c r="D1282" s="47"/>
      <c r="E1282" s="47"/>
      <c r="F1282" s="47"/>
      <c r="G1282" s="47"/>
      <c r="H1282" s="47"/>
      <c r="I1282" s="47"/>
    </row>
    <row r="1283" spans="1:9">
      <c r="A1283" s="47"/>
      <c r="B1283" s="47"/>
      <c r="C1283" s="47"/>
      <c r="D1283" s="47"/>
      <c r="E1283" s="47"/>
      <c r="F1283" s="47"/>
      <c r="G1283" s="47"/>
      <c r="H1283" s="47"/>
      <c r="I1283" s="47"/>
    </row>
    <row r="1284" spans="1:9">
      <c r="A1284" s="47"/>
      <c r="B1284" s="47"/>
      <c r="C1284" s="47"/>
      <c r="D1284" s="47"/>
      <c r="E1284" s="47"/>
      <c r="F1284" s="47"/>
      <c r="G1284" s="47"/>
      <c r="H1284" s="47"/>
      <c r="I1284" s="47"/>
    </row>
    <row r="1285" spans="1:9">
      <c r="A1285" s="47"/>
      <c r="B1285" s="47"/>
      <c r="C1285" s="47"/>
      <c r="D1285" s="47"/>
      <c r="E1285" s="47"/>
      <c r="F1285" s="47"/>
      <c r="G1285" s="47"/>
      <c r="H1285" s="47"/>
      <c r="I1285" s="47"/>
    </row>
    <row r="1286" spans="1:9">
      <c r="A1286" s="47"/>
      <c r="B1286" s="47"/>
      <c r="C1286" s="47"/>
      <c r="D1286" s="47"/>
      <c r="E1286" s="47"/>
      <c r="F1286" s="47"/>
      <c r="G1286" s="47"/>
      <c r="H1286" s="47"/>
      <c r="I1286" s="47"/>
    </row>
    <row r="1287" spans="1:9">
      <c r="A1287" s="47"/>
      <c r="B1287" s="47"/>
      <c r="C1287" s="47"/>
      <c r="D1287" s="47"/>
      <c r="E1287" s="47"/>
      <c r="F1287" s="47"/>
      <c r="G1287" s="47"/>
      <c r="H1287" s="47"/>
      <c r="I1287" s="47"/>
    </row>
    <row r="1288" spans="1:9">
      <c r="A1288" s="47"/>
      <c r="B1288" s="47"/>
      <c r="C1288" s="47"/>
      <c r="D1288" s="47"/>
      <c r="E1288" s="47"/>
      <c r="F1288" s="47"/>
      <c r="G1288" s="47"/>
      <c r="H1288" s="47"/>
      <c r="I1288" s="47"/>
    </row>
    <row r="1289" spans="1:9">
      <c r="A1289" s="47"/>
      <c r="B1289" s="47"/>
      <c r="C1289" s="47"/>
      <c r="D1289" s="47"/>
      <c r="E1289" s="47"/>
      <c r="F1289" s="47"/>
      <c r="G1289" s="47"/>
      <c r="H1289" s="47"/>
      <c r="I1289" s="47"/>
    </row>
    <row r="1290" spans="1:9">
      <c r="A1290" s="47"/>
      <c r="B1290" s="47"/>
      <c r="C1290" s="47"/>
      <c r="D1290" s="47"/>
      <c r="E1290" s="47"/>
      <c r="F1290" s="47"/>
      <c r="G1290" s="47"/>
      <c r="H1290" s="47"/>
      <c r="I1290" s="47"/>
    </row>
    <row r="1291" spans="1:9">
      <c r="A1291" s="47"/>
      <c r="B1291" s="47"/>
      <c r="C1291" s="47"/>
      <c r="D1291" s="47"/>
      <c r="E1291" s="47"/>
      <c r="F1291" s="47"/>
      <c r="G1291" s="47"/>
      <c r="H1291" s="47"/>
      <c r="I1291" s="47"/>
    </row>
    <row r="1292" spans="1:9">
      <c r="A1292" s="47"/>
      <c r="B1292" s="47"/>
      <c r="C1292" s="47"/>
      <c r="D1292" s="47"/>
      <c r="E1292" s="47"/>
      <c r="F1292" s="47"/>
      <c r="G1292" s="47"/>
      <c r="H1292" s="47"/>
      <c r="I1292" s="47"/>
    </row>
    <row r="1293" spans="1:9">
      <c r="A1293" s="47"/>
      <c r="B1293" s="47"/>
      <c r="C1293" s="47"/>
      <c r="D1293" s="47"/>
      <c r="E1293" s="47"/>
      <c r="F1293" s="47"/>
      <c r="G1293" s="47"/>
      <c r="H1293" s="47"/>
      <c r="I1293" s="47"/>
    </row>
    <row r="1294" spans="1:9">
      <c r="A1294" s="47"/>
      <c r="B1294" s="47"/>
      <c r="C1294" s="47"/>
      <c r="D1294" s="47"/>
      <c r="E1294" s="47"/>
      <c r="F1294" s="47"/>
      <c r="G1294" s="47"/>
      <c r="H1294" s="47"/>
      <c r="I1294" s="47"/>
    </row>
    <row r="1295" spans="1:9">
      <c r="A1295" s="47"/>
      <c r="B1295" s="47"/>
      <c r="C1295" s="47"/>
      <c r="D1295" s="47"/>
      <c r="E1295" s="47"/>
      <c r="F1295" s="47"/>
      <c r="G1295" s="47"/>
      <c r="H1295" s="47"/>
      <c r="I1295" s="47"/>
    </row>
    <row r="1296" spans="1:9">
      <c r="A1296" s="47"/>
      <c r="B1296" s="47"/>
      <c r="C1296" s="47"/>
      <c r="D1296" s="47"/>
      <c r="E1296" s="47"/>
      <c r="F1296" s="47"/>
      <c r="G1296" s="47"/>
      <c r="H1296" s="47"/>
      <c r="I1296" s="47"/>
    </row>
    <row r="1297" spans="1:9">
      <c r="A1297" s="47"/>
      <c r="B1297" s="47"/>
      <c r="C1297" s="47"/>
      <c r="D1297" s="47"/>
      <c r="E1297" s="47"/>
      <c r="F1297" s="47"/>
      <c r="G1297" s="47"/>
      <c r="H1297" s="47"/>
      <c r="I1297" s="47"/>
    </row>
    <row r="1298" spans="1:9">
      <c r="A1298" s="47"/>
      <c r="B1298" s="47"/>
      <c r="C1298" s="47"/>
      <c r="D1298" s="47"/>
      <c r="E1298" s="47"/>
      <c r="F1298" s="47"/>
      <c r="G1298" s="47"/>
      <c r="H1298" s="47"/>
      <c r="I1298" s="47"/>
    </row>
    <row r="1299" spans="1:9">
      <c r="A1299" s="47"/>
      <c r="B1299" s="47"/>
      <c r="C1299" s="47"/>
      <c r="D1299" s="47"/>
      <c r="E1299" s="47"/>
      <c r="F1299" s="47"/>
      <c r="G1299" s="47"/>
      <c r="H1299" s="47"/>
      <c r="I1299" s="47"/>
    </row>
    <row r="1300" spans="1:9">
      <c r="A1300" s="47"/>
      <c r="B1300" s="47"/>
      <c r="C1300" s="47"/>
      <c r="D1300" s="47"/>
      <c r="E1300" s="47"/>
      <c r="F1300" s="47"/>
      <c r="G1300" s="47"/>
      <c r="H1300" s="47"/>
      <c r="I1300" s="47"/>
    </row>
    <row r="1301" spans="1:9">
      <c r="A1301" s="47"/>
      <c r="B1301" s="47"/>
      <c r="C1301" s="47"/>
      <c r="D1301" s="47"/>
      <c r="E1301" s="47"/>
      <c r="F1301" s="47"/>
      <c r="G1301" s="47"/>
      <c r="H1301" s="47"/>
      <c r="I1301" s="47"/>
    </row>
    <row r="1302" spans="1:9">
      <c r="A1302" s="47"/>
      <c r="B1302" s="47"/>
      <c r="C1302" s="47"/>
      <c r="D1302" s="47"/>
      <c r="E1302" s="47"/>
      <c r="F1302" s="47"/>
      <c r="G1302" s="47"/>
      <c r="H1302" s="47"/>
      <c r="I1302" s="47"/>
    </row>
    <row r="1303" spans="1:9">
      <c r="A1303" s="47"/>
      <c r="B1303" s="47"/>
      <c r="C1303" s="47"/>
      <c r="D1303" s="47"/>
      <c r="E1303" s="47"/>
      <c r="F1303" s="47"/>
      <c r="G1303" s="47"/>
      <c r="H1303" s="47"/>
      <c r="I1303" s="47"/>
    </row>
    <row r="1304" spans="1:9">
      <c r="A1304" s="47"/>
      <c r="B1304" s="47"/>
      <c r="C1304" s="47"/>
      <c r="D1304" s="47"/>
      <c r="E1304" s="47"/>
      <c r="F1304" s="47"/>
      <c r="G1304" s="47"/>
      <c r="H1304" s="47"/>
      <c r="I1304" s="47"/>
    </row>
    <row r="1305" spans="1:9">
      <c r="A1305" s="47"/>
      <c r="B1305" s="47"/>
      <c r="C1305" s="47"/>
      <c r="D1305" s="47"/>
      <c r="E1305" s="47"/>
      <c r="F1305" s="47"/>
      <c r="G1305" s="47"/>
      <c r="H1305" s="47"/>
      <c r="I1305" s="47"/>
    </row>
    <row r="1306" spans="1:9">
      <c r="A1306" s="47"/>
      <c r="B1306" s="47"/>
      <c r="C1306" s="47"/>
      <c r="D1306" s="47"/>
      <c r="E1306" s="47"/>
      <c r="F1306" s="47"/>
      <c r="G1306" s="47"/>
      <c r="H1306" s="47"/>
      <c r="I1306" s="47"/>
    </row>
    <row r="1307" spans="1:9">
      <c r="A1307" s="47"/>
      <c r="B1307" s="47"/>
      <c r="C1307" s="47"/>
      <c r="D1307" s="47"/>
      <c r="E1307" s="47"/>
      <c r="F1307" s="47"/>
      <c r="G1307" s="47"/>
      <c r="H1307" s="47"/>
      <c r="I1307" s="47"/>
    </row>
    <row r="1308" spans="1:9">
      <c r="A1308" s="47"/>
      <c r="B1308" s="47"/>
      <c r="C1308" s="47"/>
      <c r="D1308" s="47"/>
      <c r="E1308" s="47"/>
      <c r="F1308" s="47"/>
      <c r="G1308" s="47"/>
      <c r="H1308" s="47"/>
      <c r="I1308" s="47"/>
    </row>
    <row r="1309" spans="1:9">
      <c r="A1309" s="47"/>
      <c r="B1309" s="47"/>
      <c r="C1309" s="47"/>
      <c r="D1309" s="47"/>
      <c r="E1309" s="47"/>
      <c r="F1309" s="47"/>
      <c r="G1309" s="47"/>
      <c r="H1309" s="47"/>
      <c r="I1309" s="47"/>
    </row>
    <row r="1310" spans="1:9">
      <c r="A1310" s="47"/>
      <c r="B1310" s="47"/>
      <c r="C1310" s="47"/>
      <c r="D1310" s="47"/>
      <c r="E1310" s="47"/>
      <c r="F1310" s="47"/>
      <c r="G1310" s="47"/>
      <c r="H1310" s="47"/>
      <c r="I1310" s="47"/>
    </row>
    <row r="1311" spans="1:9">
      <c r="A1311" s="47"/>
      <c r="B1311" s="47"/>
      <c r="C1311" s="47"/>
      <c r="D1311" s="47"/>
      <c r="E1311" s="47"/>
      <c r="F1311" s="47"/>
      <c r="G1311" s="47"/>
      <c r="H1311" s="47"/>
      <c r="I1311" s="47"/>
    </row>
    <row r="1312" spans="1:9">
      <c r="A1312" s="47"/>
      <c r="B1312" s="47"/>
      <c r="C1312" s="47"/>
      <c r="D1312" s="47"/>
      <c r="E1312" s="47"/>
      <c r="F1312" s="47"/>
      <c r="G1312" s="47"/>
      <c r="H1312" s="47"/>
      <c r="I1312" s="47"/>
    </row>
    <row r="1313" spans="1:9">
      <c r="A1313" s="47"/>
      <c r="B1313" s="47"/>
      <c r="C1313" s="47"/>
      <c r="D1313" s="47"/>
      <c r="E1313" s="47"/>
      <c r="F1313" s="47"/>
      <c r="G1313" s="47"/>
      <c r="H1313" s="47"/>
      <c r="I1313" s="47"/>
    </row>
    <row r="1314" spans="1:9">
      <c r="A1314" s="47"/>
      <c r="B1314" s="47"/>
      <c r="C1314" s="47"/>
      <c r="D1314" s="47"/>
      <c r="E1314" s="47"/>
      <c r="F1314" s="47"/>
      <c r="G1314" s="47"/>
      <c r="H1314" s="47"/>
      <c r="I1314" s="47"/>
    </row>
    <row r="1315" spans="1:9">
      <c r="A1315" s="47"/>
      <c r="B1315" s="47"/>
      <c r="C1315" s="47"/>
      <c r="D1315" s="47"/>
      <c r="E1315" s="47"/>
      <c r="F1315" s="47"/>
      <c r="G1315" s="47"/>
      <c r="H1315" s="47"/>
      <c r="I1315" s="47"/>
    </row>
    <row r="1316" spans="1:9">
      <c r="A1316" s="47"/>
      <c r="B1316" s="47"/>
      <c r="C1316" s="47"/>
      <c r="D1316" s="47"/>
      <c r="E1316" s="47"/>
      <c r="F1316" s="47"/>
      <c r="G1316" s="47"/>
      <c r="H1316" s="47"/>
      <c r="I1316" s="47"/>
    </row>
    <row r="1317" spans="1:9">
      <c r="A1317" s="47"/>
      <c r="B1317" s="47"/>
      <c r="C1317" s="47"/>
      <c r="D1317" s="47"/>
      <c r="E1317" s="47"/>
      <c r="F1317" s="47"/>
      <c r="G1317" s="47"/>
      <c r="H1317" s="47"/>
      <c r="I1317" s="47"/>
    </row>
    <row r="1318" spans="1:9">
      <c r="A1318" s="47"/>
      <c r="B1318" s="47"/>
      <c r="C1318" s="47"/>
      <c r="D1318" s="47"/>
      <c r="E1318" s="47"/>
      <c r="F1318" s="47"/>
      <c r="G1318" s="47"/>
      <c r="H1318" s="47"/>
      <c r="I1318" s="47"/>
    </row>
    <row r="1319" spans="1:9">
      <c r="A1319" s="47"/>
      <c r="B1319" s="47"/>
      <c r="C1319" s="47"/>
      <c r="D1319" s="47"/>
      <c r="E1319" s="47"/>
      <c r="F1319" s="47"/>
      <c r="G1319" s="47"/>
      <c r="H1319" s="47"/>
      <c r="I1319" s="47"/>
    </row>
    <row r="1320" spans="1:9">
      <c r="A1320" s="47"/>
      <c r="B1320" s="47"/>
      <c r="C1320" s="47"/>
      <c r="D1320" s="47"/>
      <c r="E1320" s="47"/>
      <c r="F1320" s="47"/>
      <c r="G1320" s="47"/>
      <c r="H1320" s="47"/>
      <c r="I1320" s="47"/>
    </row>
    <row r="1321" spans="1:9">
      <c r="A1321" s="47"/>
      <c r="B1321" s="47"/>
      <c r="C1321" s="47"/>
      <c r="D1321" s="47"/>
      <c r="E1321" s="47"/>
      <c r="F1321" s="47"/>
      <c r="G1321" s="47"/>
      <c r="H1321" s="47"/>
      <c r="I1321" s="47"/>
    </row>
    <row r="1322" spans="1:9">
      <c r="A1322" s="47"/>
      <c r="B1322" s="47"/>
      <c r="C1322" s="47"/>
      <c r="D1322" s="47"/>
      <c r="E1322" s="47"/>
      <c r="F1322" s="47"/>
      <c r="G1322" s="47"/>
      <c r="H1322" s="47"/>
      <c r="I1322" s="47"/>
    </row>
    <row r="1323" spans="1:9">
      <c r="A1323" s="47"/>
      <c r="B1323" s="47"/>
      <c r="C1323" s="47"/>
      <c r="D1323" s="47"/>
      <c r="E1323" s="47"/>
      <c r="F1323" s="47"/>
      <c r="G1323" s="47"/>
      <c r="H1323" s="47"/>
      <c r="I1323" s="47"/>
    </row>
    <row r="1324" spans="1:9">
      <c r="A1324" s="47"/>
      <c r="B1324" s="47"/>
      <c r="C1324" s="47"/>
      <c r="D1324" s="47"/>
      <c r="E1324" s="47"/>
      <c r="F1324" s="47"/>
      <c r="G1324" s="47"/>
      <c r="H1324" s="47"/>
      <c r="I1324" s="47"/>
    </row>
    <row r="1325" spans="1:9">
      <c r="A1325" s="47"/>
      <c r="B1325" s="47"/>
      <c r="C1325" s="47"/>
      <c r="D1325" s="47"/>
      <c r="E1325" s="47"/>
      <c r="F1325" s="47"/>
      <c r="G1325" s="47"/>
      <c r="H1325" s="47"/>
      <c r="I1325" s="47"/>
    </row>
    <row r="1326" spans="1:9">
      <c r="A1326" s="47"/>
      <c r="B1326" s="47"/>
      <c r="C1326" s="47"/>
      <c r="D1326" s="47"/>
      <c r="E1326" s="47"/>
      <c r="F1326" s="47"/>
      <c r="G1326" s="47"/>
      <c r="H1326" s="47"/>
      <c r="I1326" s="47"/>
    </row>
    <row r="1327" spans="1:9">
      <c r="A1327" s="47"/>
      <c r="B1327" s="47"/>
      <c r="C1327" s="47"/>
      <c r="D1327" s="47"/>
      <c r="E1327" s="47"/>
      <c r="F1327" s="47"/>
      <c r="G1327" s="47"/>
      <c r="H1327" s="47"/>
      <c r="I1327" s="47"/>
    </row>
    <row r="1328" spans="1:9">
      <c r="A1328" s="47"/>
      <c r="B1328" s="47"/>
      <c r="C1328" s="47"/>
      <c r="D1328" s="47"/>
      <c r="E1328" s="47"/>
      <c r="F1328" s="47"/>
      <c r="G1328" s="47"/>
      <c r="H1328" s="47"/>
      <c r="I1328" s="47"/>
    </row>
    <row r="1329" spans="1:9">
      <c r="A1329" s="47"/>
      <c r="B1329" s="47"/>
      <c r="C1329" s="47"/>
      <c r="D1329" s="47"/>
      <c r="E1329" s="47"/>
      <c r="F1329" s="47"/>
      <c r="G1329" s="47"/>
      <c r="H1329" s="47"/>
      <c r="I1329" s="47"/>
    </row>
    <row r="1330" spans="1:9">
      <c r="A1330" s="47"/>
      <c r="B1330" s="47"/>
      <c r="C1330" s="47"/>
      <c r="D1330" s="47"/>
      <c r="E1330" s="47"/>
      <c r="F1330" s="47"/>
      <c r="G1330" s="47"/>
      <c r="H1330" s="47"/>
      <c r="I1330" s="47"/>
    </row>
    <row r="1331" spans="1:9">
      <c r="A1331" s="47"/>
      <c r="B1331" s="47"/>
      <c r="C1331" s="47"/>
      <c r="D1331" s="47"/>
      <c r="E1331" s="47"/>
      <c r="F1331" s="47"/>
      <c r="G1331" s="47"/>
      <c r="H1331" s="47"/>
      <c r="I1331" s="47"/>
    </row>
    <row r="1332" spans="1:9">
      <c r="A1332" s="47"/>
      <c r="B1332" s="47"/>
      <c r="C1332" s="47"/>
      <c r="D1332" s="47"/>
      <c r="E1332" s="47"/>
      <c r="F1332" s="47"/>
      <c r="G1332" s="47"/>
      <c r="H1332" s="47"/>
      <c r="I1332" s="47"/>
    </row>
    <row r="1333" spans="1:9">
      <c r="A1333" s="47"/>
      <c r="B1333" s="47"/>
      <c r="C1333" s="47"/>
      <c r="D1333" s="47"/>
      <c r="E1333" s="47"/>
      <c r="F1333" s="47"/>
      <c r="G1333" s="47"/>
      <c r="H1333" s="47"/>
      <c r="I1333" s="47"/>
    </row>
    <row r="1334" spans="1:9">
      <c r="A1334" s="47"/>
      <c r="B1334" s="47"/>
      <c r="C1334" s="47"/>
      <c r="D1334" s="47"/>
      <c r="E1334" s="47"/>
      <c r="F1334" s="47"/>
      <c r="G1334" s="47"/>
      <c r="H1334" s="47"/>
      <c r="I1334" s="47"/>
    </row>
    <row r="1335" spans="1:9">
      <c r="A1335" s="47"/>
      <c r="B1335" s="47"/>
      <c r="C1335" s="47"/>
      <c r="D1335" s="47"/>
      <c r="E1335" s="47"/>
      <c r="F1335" s="47"/>
      <c r="G1335" s="47"/>
      <c r="H1335" s="47"/>
      <c r="I1335" s="47"/>
    </row>
    <row r="1336" spans="1:9">
      <c r="A1336" s="47"/>
      <c r="B1336" s="47"/>
      <c r="C1336" s="47"/>
      <c r="D1336" s="47"/>
      <c r="E1336" s="47"/>
      <c r="F1336" s="47"/>
      <c r="G1336" s="47"/>
      <c r="H1336" s="47"/>
      <c r="I1336" s="47"/>
    </row>
    <row r="1337" spans="1:9">
      <c r="A1337" s="47"/>
      <c r="B1337" s="47"/>
      <c r="C1337" s="47"/>
      <c r="D1337" s="47"/>
      <c r="E1337" s="47"/>
      <c r="F1337" s="47"/>
      <c r="G1337" s="47"/>
      <c r="H1337" s="47"/>
      <c r="I1337" s="47"/>
    </row>
    <row r="1338" spans="1:9">
      <c r="A1338" s="47"/>
      <c r="B1338" s="47"/>
      <c r="C1338" s="47"/>
      <c r="D1338" s="47"/>
      <c r="E1338" s="47"/>
      <c r="F1338" s="47"/>
      <c r="G1338" s="47"/>
      <c r="H1338" s="47"/>
      <c r="I1338" s="47"/>
    </row>
    <row r="1339" spans="1:9">
      <c r="A1339" s="47"/>
      <c r="B1339" s="47"/>
      <c r="C1339" s="47"/>
      <c r="D1339" s="47"/>
      <c r="E1339" s="47"/>
      <c r="F1339" s="47"/>
      <c r="G1339" s="47"/>
      <c r="H1339" s="47"/>
      <c r="I1339" s="47"/>
    </row>
    <row r="1340" spans="1:9">
      <c r="A1340" s="47"/>
      <c r="B1340" s="47"/>
      <c r="C1340" s="47"/>
      <c r="D1340" s="47"/>
      <c r="E1340" s="47"/>
      <c r="F1340" s="47"/>
      <c r="G1340" s="47"/>
      <c r="H1340" s="47"/>
      <c r="I1340" s="47"/>
    </row>
    <row r="1341" spans="1:9">
      <c r="A1341" s="47"/>
      <c r="B1341" s="47"/>
      <c r="C1341" s="47"/>
      <c r="D1341" s="47"/>
      <c r="E1341" s="47"/>
      <c r="F1341" s="47"/>
      <c r="G1341" s="47"/>
      <c r="H1341" s="47"/>
      <c r="I1341" s="47"/>
    </row>
    <row r="1342" spans="1:9">
      <c r="A1342" s="47"/>
      <c r="B1342" s="47"/>
      <c r="C1342" s="47"/>
      <c r="D1342" s="47"/>
      <c r="E1342" s="47"/>
      <c r="F1342" s="47"/>
      <c r="G1342" s="47"/>
      <c r="H1342" s="47"/>
      <c r="I1342" s="47"/>
    </row>
    <row r="1343" spans="1:9">
      <c r="A1343" s="47"/>
      <c r="B1343" s="47"/>
      <c r="C1343" s="47"/>
      <c r="D1343" s="47"/>
      <c r="E1343" s="47"/>
      <c r="F1343" s="47"/>
      <c r="G1343" s="47"/>
      <c r="H1343" s="47"/>
      <c r="I1343" s="47"/>
    </row>
    <row r="1344" spans="1:9">
      <c r="A1344" s="47"/>
      <c r="B1344" s="47"/>
      <c r="C1344" s="47"/>
      <c r="D1344" s="47"/>
      <c r="E1344" s="47"/>
      <c r="F1344" s="47"/>
      <c r="G1344" s="47"/>
      <c r="H1344" s="47"/>
      <c r="I1344" s="47"/>
    </row>
    <row r="1345" spans="1:9">
      <c r="A1345" s="47"/>
      <c r="B1345" s="47"/>
      <c r="C1345" s="47"/>
      <c r="D1345" s="47"/>
      <c r="E1345" s="47"/>
      <c r="F1345" s="47"/>
      <c r="G1345" s="47"/>
      <c r="H1345" s="47"/>
      <c r="I1345" s="47"/>
    </row>
    <row r="1346" spans="1:9">
      <c r="A1346" s="47"/>
      <c r="B1346" s="47"/>
      <c r="C1346" s="47"/>
      <c r="D1346" s="47"/>
      <c r="E1346" s="47"/>
      <c r="F1346" s="47"/>
      <c r="G1346" s="47"/>
      <c r="H1346" s="47"/>
      <c r="I1346" s="47"/>
    </row>
    <row r="1347" spans="1:9">
      <c r="A1347" s="47"/>
      <c r="B1347" s="47"/>
      <c r="C1347" s="47"/>
      <c r="D1347" s="47"/>
      <c r="E1347" s="47"/>
      <c r="F1347" s="47"/>
      <c r="G1347" s="47"/>
      <c r="H1347" s="47"/>
      <c r="I1347" s="47"/>
    </row>
    <row r="1348" spans="1:9">
      <c r="A1348" s="47"/>
      <c r="B1348" s="47"/>
      <c r="C1348" s="47"/>
      <c r="D1348" s="47"/>
      <c r="E1348" s="47"/>
      <c r="F1348" s="47"/>
      <c r="G1348" s="47"/>
      <c r="H1348" s="47"/>
      <c r="I1348" s="47"/>
    </row>
    <row r="1349" spans="1:9">
      <c r="A1349" s="47"/>
      <c r="B1349" s="47"/>
      <c r="C1349" s="47"/>
      <c r="D1349" s="47"/>
      <c r="E1349" s="47"/>
      <c r="F1349" s="47"/>
      <c r="G1349" s="47"/>
      <c r="H1349" s="47"/>
      <c r="I1349" s="47"/>
    </row>
    <row r="1350" spans="1:9">
      <c r="A1350" s="47"/>
      <c r="B1350" s="47"/>
      <c r="C1350" s="47"/>
      <c r="D1350" s="47"/>
      <c r="E1350" s="47"/>
      <c r="F1350" s="47"/>
      <c r="G1350" s="47"/>
      <c r="H1350" s="47"/>
      <c r="I1350" s="47"/>
    </row>
    <row r="1351" spans="1:9">
      <c r="A1351" s="47"/>
      <c r="B1351" s="47"/>
      <c r="C1351" s="47"/>
      <c r="D1351" s="47"/>
      <c r="E1351" s="47"/>
      <c r="F1351" s="47"/>
      <c r="G1351" s="47"/>
      <c r="H1351" s="47"/>
      <c r="I1351" s="47"/>
    </row>
    <row r="1352" spans="1:9">
      <c r="A1352" s="47"/>
      <c r="B1352" s="47"/>
      <c r="C1352" s="47"/>
      <c r="D1352" s="47"/>
      <c r="E1352" s="47"/>
      <c r="F1352" s="47"/>
      <c r="G1352" s="47"/>
      <c r="H1352" s="47"/>
      <c r="I1352" s="47"/>
    </row>
    <row r="1353" spans="1:9">
      <c r="A1353" s="47"/>
      <c r="B1353" s="47"/>
      <c r="C1353" s="47"/>
      <c r="D1353" s="47"/>
      <c r="E1353" s="47"/>
      <c r="F1353" s="47"/>
      <c r="G1353" s="47"/>
      <c r="H1353" s="47"/>
      <c r="I1353" s="47"/>
    </row>
    <row r="1354" spans="1:9">
      <c r="A1354" s="47"/>
      <c r="B1354" s="47"/>
      <c r="C1354" s="47"/>
      <c r="D1354" s="47"/>
      <c r="E1354" s="47"/>
      <c r="F1354" s="47"/>
      <c r="G1354" s="47"/>
      <c r="H1354" s="47"/>
      <c r="I1354" s="47"/>
    </row>
    <row r="1355" spans="1:9">
      <c r="A1355" s="47"/>
      <c r="B1355" s="47"/>
      <c r="C1355" s="47"/>
      <c r="D1355" s="47"/>
      <c r="E1355" s="47"/>
      <c r="F1355" s="47"/>
      <c r="G1355" s="47"/>
      <c r="H1355" s="47"/>
      <c r="I1355" s="47"/>
    </row>
    <row r="1356" spans="1:9">
      <c r="A1356" s="47"/>
      <c r="B1356" s="47"/>
      <c r="C1356" s="47"/>
      <c r="D1356" s="47"/>
      <c r="E1356" s="47"/>
      <c r="F1356" s="47"/>
      <c r="G1356" s="47"/>
      <c r="H1356" s="47"/>
      <c r="I1356" s="47"/>
    </row>
    <row r="1357" spans="1:9">
      <c r="A1357" s="47"/>
      <c r="B1357" s="47"/>
      <c r="C1357" s="47"/>
      <c r="D1357" s="47"/>
      <c r="E1357" s="47"/>
      <c r="F1357" s="47"/>
      <c r="G1357" s="47"/>
      <c r="H1357" s="47"/>
      <c r="I1357" s="47"/>
    </row>
    <row r="1358" spans="1:9">
      <c r="A1358" s="47"/>
      <c r="B1358" s="47"/>
      <c r="C1358" s="47"/>
      <c r="D1358" s="47"/>
      <c r="E1358" s="47"/>
      <c r="F1358" s="47"/>
      <c r="G1358" s="47"/>
      <c r="H1358" s="47"/>
      <c r="I1358" s="47"/>
    </row>
    <row r="1359" spans="1:9">
      <c r="A1359" s="47"/>
      <c r="B1359" s="47"/>
      <c r="C1359" s="47"/>
      <c r="D1359" s="47"/>
      <c r="E1359" s="47"/>
      <c r="F1359" s="47"/>
      <c r="G1359" s="47"/>
      <c r="H1359" s="47"/>
      <c r="I1359" s="47"/>
    </row>
    <row r="1360" spans="1:9">
      <c r="A1360" s="47"/>
      <c r="B1360" s="47"/>
      <c r="C1360" s="47"/>
      <c r="D1360" s="47"/>
      <c r="E1360" s="47"/>
      <c r="F1360" s="47"/>
      <c r="G1360" s="47"/>
      <c r="H1360" s="47"/>
      <c r="I1360" s="47"/>
    </row>
    <row r="1361" spans="1:9">
      <c r="A1361" s="47"/>
      <c r="B1361" s="47"/>
      <c r="C1361" s="47"/>
      <c r="D1361" s="47"/>
      <c r="E1361" s="47"/>
      <c r="F1361" s="47"/>
      <c r="G1361" s="47"/>
      <c r="H1361" s="47"/>
      <c r="I1361" s="47"/>
    </row>
    <row r="1362" spans="1:9">
      <c r="A1362" s="47"/>
      <c r="B1362" s="47"/>
      <c r="C1362" s="47"/>
      <c r="D1362" s="47"/>
      <c r="E1362" s="47"/>
      <c r="F1362" s="47"/>
      <c r="G1362" s="47"/>
      <c r="H1362" s="47"/>
      <c r="I1362" s="47"/>
    </row>
    <row r="1363" spans="1:9">
      <c r="A1363" s="47"/>
      <c r="B1363" s="47"/>
      <c r="C1363" s="47"/>
      <c r="D1363" s="47"/>
      <c r="E1363" s="47"/>
      <c r="F1363" s="47"/>
      <c r="G1363" s="47"/>
      <c r="H1363" s="47"/>
      <c r="I1363" s="47"/>
    </row>
    <row r="1364" spans="1:9">
      <c r="A1364" s="47"/>
      <c r="B1364" s="47"/>
      <c r="C1364" s="47"/>
      <c r="D1364" s="47"/>
      <c r="E1364" s="47"/>
      <c r="F1364" s="47"/>
      <c r="G1364" s="47"/>
      <c r="H1364" s="47"/>
      <c r="I1364" s="47"/>
    </row>
    <row r="1365" spans="1:9">
      <c r="A1365" s="47"/>
      <c r="B1365" s="47"/>
      <c r="C1365" s="47"/>
      <c r="D1365" s="47"/>
      <c r="E1365" s="47"/>
      <c r="F1365" s="47"/>
      <c r="G1365" s="47"/>
      <c r="H1365" s="47"/>
      <c r="I1365" s="47"/>
    </row>
    <row r="1366" spans="1:9">
      <c r="A1366" s="47"/>
      <c r="B1366" s="47"/>
      <c r="C1366" s="47"/>
      <c r="D1366" s="47"/>
      <c r="E1366" s="47"/>
      <c r="F1366" s="47"/>
      <c r="G1366" s="47"/>
      <c r="H1366" s="47"/>
      <c r="I1366" s="47"/>
    </row>
    <row r="1367" spans="1:9">
      <c r="A1367" s="47"/>
      <c r="B1367" s="47"/>
      <c r="C1367" s="47"/>
      <c r="D1367" s="47"/>
      <c r="E1367" s="47"/>
      <c r="F1367" s="47"/>
      <c r="G1367" s="47"/>
      <c r="H1367" s="47"/>
      <c r="I1367" s="47"/>
    </row>
    <row r="1368" spans="1:9">
      <c r="A1368" s="47"/>
      <c r="B1368" s="47"/>
      <c r="C1368" s="47"/>
      <c r="D1368" s="47"/>
      <c r="E1368" s="47"/>
      <c r="F1368" s="47"/>
      <c r="G1368" s="47"/>
      <c r="H1368" s="47"/>
      <c r="I1368" s="47"/>
    </row>
    <row r="1369" spans="1:9">
      <c r="A1369" s="47"/>
      <c r="B1369" s="47"/>
      <c r="C1369" s="47"/>
      <c r="D1369" s="47"/>
      <c r="E1369" s="47"/>
      <c r="F1369" s="47"/>
      <c r="G1369" s="47"/>
      <c r="H1369" s="47"/>
      <c r="I1369" s="47"/>
    </row>
    <row r="1370" spans="1:9">
      <c r="A1370" s="47"/>
      <c r="B1370" s="47"/>
      <c r="C1370" s="47"/>
      <c r="D1370" s="47"/>
      <c r="E1370" s="47"/>
      <c r="F1370" s="47"/>
      <c r="G1370" s="47"/>
      <c r="H1370" s="47"/>
      <c r="I1370" s="47"/>
    </row>
    <row r="1371" spans="1:9">
      <c r="A1371" s="47"/>
      <c r="B1371" s="47"/>
      <c r="C1371" s="47"/>
      <c r="D1371" s="47"/>
      <c r="E1371" s="47"/>
      <c r="F1371" s="47"/>
      <c r="G1371" s="47"/>
      <c r="H1371" s="47"/>
      <c r="I1371" s="47"/>
    </row>
    <row r="1372" spans="1:9">
      <c r="A1372" s="47"/>
      <c r="B1372" s="47"/>
      <c r="C1372" s="47"/>
      <c r="D1372" s="47"/>
      <c r="E1372" s="47"/>
      <c r="F1372" s="47"/>
      <c r="G1372" s="47"/>
      <c r="H1372" s="47"/>
      <c r="I1372" s="47"/>
    </row>
    <row r="1373" spans="1:9">
      <c r="A1373" s="47"/>
      <c r="B1373" s="47"/>
      <c r="C1373" s="47"/>
      <c r="D1373" s="47"/>
      <c r="E1373" s="47"/>
      <c r="F1373" s="47"/>
      <c r="G1373" s="47"/>
      <c r="H1373" s="47"/>
      <c r="I1373" s="47"/>
    </row>
    <row r="1374" spans="1:9">
      <c r="A1374" s="47"/>
      <c r="B1374" s="47"/>
      <c r="C1374" s="47"/>
      <c r="D1374" s="47"/>
      <c r="E1374" s="47"/>
      <c r="F1374" s="47"/>
      <c r="G1374" s="47"/>
      <c r="H1374" s="47"/>
      <c r="I1374" s="47"/>
    </row>
    <row r="1375" spans="1:9">
      <c r="A1375" s="47"/>
      <c r="B1375" s="47"/>
      <c r="C1375" s="47"/>
      <c r="D1375" s="47"/>
      <c r="E1375" s="47"/>
      <c r="F1375" s="47"/>
      <c r="G1375" s="47"/>
      <c r="H1375" s="47"/>
      <c r="I1375" s="47"/>
    </row>
    <row r="1376" spans="1:9">
      <c r="A1376" s="47"/>
      <c r="B1376" s="47"/>
      <c r="C1376" s="47"/>
      <c r="D1376" s="47"/>
      <c r="E1376" s="47"/>
      <c r="F1376" s="47"/>
      <c r="G1376" s="47"/>
      <c r="H1376" s="47"/>
      <c r="I1376" s="47"/>
    </row>
    <row r="1377" spans="1:9">
      <c r="A1377" s="47"/>
      <c r="B1377" s="47"/>
      <c r="C1377" s="47"/>
      <c r="D1377" s="47"/>
      <c r="E1377" s="47"/>
      <c r="F1377" s="47"/>
      <c r="G1377" s="47"/>
      <c r="H1377" s="47"/>
      <c r="I1377" s="47"/>
    </row>
    <row r="1378" spans="1:9">
      <c r="A1378" s="47"/>
      <c r="B1378" s="47"/>
      <c r="C1378" s="47"/>
      <c r="D1378" s="47"/>
      <c r="E1378" s="47"/>
      <c r="F1378" s="47"/>
      <c r="G1378" s="47"/>
      <c r="H1378" s="47"/>
      <c r="I1378" s="47"/>
    </row>
    <row r="1379" spans="1:9">
      <c r="A1379" s="47"/>
      <c r="B1379" s="47"/>
      <c r="C1379" s="47"/>
      <c r="D1379" s="47"/>
      <c r="E1379" s="47"/>
      <c r="F1379" s="47"/>
      <c r="G1379" s="47"/>
      <c r="H1379" s="47"/>
      <c r="I1379" s="47"/>
    </row>
    <row r="1380" spans="1:9">
      <c r="A1380" s="47"/>
      <c r="B1380" s="47"/>
      <c r="C1380" s="47"/>
      <c r="D1380" s="47"/>
      <c r="E1380" s="47"/>
      <c r="F1380" s="47"/>
      <c r="G1380" s="47"/>
      <c r="H1380" s="47"/>
      <c r="I1380" s="47"/>
    </row>
    <row r="1381" spans="1:9">
      <c r="A1381" s="47"/>
      <c r="B1381" s="47"/>
      <c r="C1381" s="47"/>
      <c r="D1381" s="47"/>
      <c r="E1381" s="47"/>
      <c r="F1381" s="47"/>
      <c r="G1381" s="47"/>
      <c r="H1381" s="47"/>
      <c r="I1381" s="47"/>
    </row>
    <row r="1382" spans="1:9">
      <c r="A1382" s="47"/>
      <c r="B1382" s="47"/>
      <c r="C1382" s="47"/>
      <c r="D1382" s="47"/>
      <c r="E1382" s="47"/>
      <c r="F1382" s="47"/>
      <c r="G1382" s="47"/>
      <c r="H1382" s="47"/>
      <c r="I1382" s="47"/>
    </row>
    <row r="1383" spans="1:9">
      <c r="A1383" s="47"/>
      <c r="B1383" s="47"/>
      <c r="C1383" s="47"/>
      <c r="D1383" s="47"/>
      <c r="E1383" s="47"/>
      <c r="F1383" s="47"/>
      <c r="G1383" s="47"/>
      <c r="H1383" s="47"/>
      <c r="I1383" s="47"/>
    </row>
    <row r="1384" spans="1:9">
      <c r="A1384" s="47"/>
      <c r="B1384" s="47"/>
      <c r="C1384" s="47"/>
      <c r="D1384" s="47"/>
      <c r="E1384" s="47"/>
      <c r="F1384" s="47"/>
      <c r="G1384" s="47"/>
      <c r="H1384" s="47"/>
      <c r="I1384" s="47"/>
    </row>
    <row r="1385" spans="1:9">
      <c r="A1385" s="47"/>
      <c r="B1385" s="47"/>
      <c r="C1385" s="47"/>
      <c r="D1385" s="47"/>
      <c r="E1385" s="47"/>
      <c r="F1385" s="47"/>
      <c r="G1385" s="47"/>
      <c r="H1385" s="47"/>
      <c r="I1385" s="47"/>
    </row>
    <row r="1386" spans="1:9">
      <c r="A1386" s="47"/>
      <c r="B1386" s="47"/>
      <c r="C1386" s="47"/>
      <c r="D1386" s="47"/>
      <c r="E1386" s="47"/>
      <c r="F1386" s="47"/>
      <c r="G1386" s="47"/>
      <c r="H1386" s="47"/>
      <c r="I1386" s="47"/>
    </row>
    <row r="1387" spans="1:9">
      <c r="A1387" s="47"/>
      <c r="B1387" s="47"/>
      <c r="C1387" s="47"/>
      <c r="D1387" s="47"/>
      <c r="E1387" s="47"/>
      <c r="F1387" s="47"/>
      <c r="G1387" s="47"/>
      <c r="H1387" s="47"/>
      <c r="I1387" s="47"/>
    </row>
    <row r="1388" spans="1:9">
      <c r="A1388" s="47"/>
      <c r="B1388" s="47"/>
      <c r="C1388" s="47"/>
      <c r="D1388" s="47"/>
      <c r="E1388" s="47"/>
      <c r="F1388" s="47"/>
      <c r="G1388" s="47"/>
      <c r="H1388" s="47"/>
      <c r="I1388" s="47"/>
    </row>
    <row r="1389" spans="1:9">
      <c r="A1389" s="47"/>
      <c r="B1389" s="47"/>
      <c r="C1389" s="47"/>
      <c r="D1389" s="47"/>
      <c r="E1389" s="47"/>
      <c r="F1389" s="47"/>
      <c r="G1389" s="47"/>
      <c r="H1389" s="47"/>
      <c r="I1389" s="47"/>
    </row>
    <row r="1390" spans="1:9">
      <c r="A1390" s="47"/>
      <c r="B1390" s="47"/>
      <c r="C1390" s="47"/>
      <c r="D1390" s="47"/>
      <c r="E1390" s="47"/>
      <c r="F1390" s="47"/>
      <c r="G1390" s="47"/>
      <c r="H1390" s="47"/>
      <c r="I1390" s="47"/>
    </row>
    <row r="1391" spans="1:9">
      <c r="A1391" s="47"/>
      <c r="B1391" s="47"/>
      <c r="C1391" s="47"/>
      <c r="D1391" s="47"/>
      <c r="E1391" s="47"/>
      <c r="F1391" s="47"/>
      <c r="G1391" s="47"/>
      <c r="H1391" s="47"/>
      <c r="I1391" s="47"/>
    </row>
    <row r="1392" spans="1:9">
      <c r="A1392" s="47"/>
      <c r="B1392" s="47"/>
      <c r="C1392" s="47"/>
      <c r="D1392" s="47"/>
      <c r="E1392" s="47"/>
      <c r="F1392" s="47"/>
      <c r="G1392" s="47"/>
      <c r="H1392" s="47"/>
      <c r="I1392" s="47"/>
    </row>
    <row r="1393" spans="1:9">
      <c r="A1393" s="47"/>
      <c r="B1393" s="47"/>
      <c r="C1393" s="47"/>
      <c r="D1393" s="47"/>
      <c r="E1393" s="47"/>
      <c r="F1393" s="47"/>
      <c r="G1393" s="47"/>
      <c r="H1393" s="47"/>
      <c r="I1393" s="47"/>
    </row>
    <row r="1394" spans="1:9">
      <c r="A1394" s="47"/>
      <c r="B1394" s="47"/>
      <c r="C1394" s="47"/>
      <c r="D1394" s="47"/>
      <c r="E1394" s="47"/>
      <c r="F1394" s="47"/>
      <c r="G1394" s="47"/>
      <c r="H1394" s="47"/>
      <c r="I1394" s="47"/>
    </row>
    <row r="1395" spans="1:9">
      <c r="A1395" s="47"/>
      <c r="B1395" s="47"/>
      <c r="C1395" s="47"/>
      <c r="D1395" s="47"/>
      <c r="E1395" s="47"/>
      <c r="F1395" s="47"/>
      <c r="G1395" s="47"/>
      <c r="H1395" s="47"/>
      <c r="I1395" s="47"/>
    </row>
    <row r="1396" spans="1:9">
      <c r="A1396" s="47"/>
      <c r="B1396" s="47"/>
      <c r="C1396" s="47"/>
      <c r="D1396" s="47"/>
      <c r="E1396" s="47"/>
      <c r="F1396" s="47"/>
      <c r="G1396" s="47"/>
      <c r="H1396" s="47"/>
      <c r="I1396" s="47"/>
    </row>
    <row r="1397" spans="1:9">
      <c r="A1397" s="47"/>
      <c r="B1397" s="47"/>
      <c r="C1397" s="47"/>
      <c r="D1397" s="47"/>
      <c r="E1397" s="47"/>
      <c r="F1397" s="47"/>
      <c r="G1397" s="47"/>
      <c r="H1397" s="47"/>
      <c r="I1397" s="47"/>
    </row>
    <row r="1398" spans="1:9">
      <c r="A1398" s="47"/>
      <c r="B1398" s="47"/>
      <c r="C1398" s="47"/>
      <c r="D1398" s="47"/>
      <c r="E1398" s="47"/>
      <c r="F1398" s="47"/>
      <c r="G1398" s="47"/>
      <c r="H1398" s="47"/>
      <c r="I1398" s="47"/>
    </row>
    <row r="1399" spans="1:9">
      <c r="A1399" s="47"/>
      <c r="B1399" s="47"/>
      <c r="C1399" s="47"/>
      <c r="D1399" s="47"/>
      <c r="E1399" s="47"/>
      <c r="F1399" s="47"/>
      <c r="G1399" s="47"/>
      <c r="H1399" s="47"/>
      <c r="I1399" s="47"/>
    </row>
    <row r="1400" spans="1:9">
      <c r="A1400" s="47"/>
      <c r="B1400" s="47"/>
      <c r="C1400" s="47"/>
      <c r="D1400" s="47"/>
      <c r="E1400" s="47"/>
      <c r="F1400" s="47"/>
      <c r="G1400" s="47"/>
      <c r="H1400" s="47"/>
      <c r="I1400" s="47"/>
    </row>
    <row r="1401" spans="1:9">
      <c r="A1401" s="47"/>
      <c r="B1401" s="47"/>
      <c r="C1401" s="47"/>
      <c r="D1401" s="47"/>
      <c r="E1401" s="47"/>
      <c r="F1401" s="47"/>
      <c r="G1401" s="47"/>
      <c r="H1401" s="47"/>
      <c r="I1401" s="47"/>
    </row>
    <row r="1402" spans="1:9">
      <c r="A1402" s="47"/>
      <c r="B1402" s="47"/>
      <c r="C1402" s="47"/>
      <c r="D1402" s="47"/>
      <c r="E1402" s="47"/>
      <c r="F1402" s="47"/>
      <c r="G1402" s="47"/>
      <c r="H1402" s="47"/>
      <c r="I1402" s="47"/>
    </row>
    <row r="1403" spans="1:9">
      <c r="A1403" s="47"/>
      <c r="B1403" s="47"/>
      <c r="C1403" s="47"/>
      <c r="D1403" s="47"/>
      <c r="E1403" s="47"/>
      <c r="F1403" s="47"/>
      <c r="G1403" s="47"/>
      <c r="H1403" s="47"/>
      <c r="I1403" s="47"/>
    </row>
    <row r="1404" spans="1:9">
      <c r="A1404" s="47"/>
      <c r="B1404" s="47"/>
      <c r="C1404" s="47"/>
      <c r="D1404" s="47"/>
      <c r="E1404" s="47"/>
      <c r="F1404" s="47"/>
      <c r="G1404" s="47"/>
      <c r="H1404" s="47"/>
      <c r="I1404" s="47"/>
    </row>
    <row r="1405" spans="1:9">
      <c r="A1405" s="47"/>
      <c r="B1405" s="47"/>
      <c r="C1405" s="47"/>
      <c r="D1405" s="47"/>
      <c r="E1405" s="47"/>
      <c r="F1405" s="47"/>
      <c r="G1405" s="47"/>
      <c r="H1405" s="47"/>
      <c r="I1405" s="47"/>
    </row>
    <row r="1406" spans="1:9">
      <c r="A1406" s="47"/>
      <c r="B1406" s="47"/>
      <c r="C1406" s="47"/>
      <c r="D1406" s="47"/>
      <c r="E1406" s="47"/>
      <c r="F1406" s="47"/>
      <c r="G1406" s="47"/>
      <c r="H1406" s="47"/>
      <c r="I1406" s="47"/>
    </row>
    <row r="1407" spans="1:9">
      <c r="A1407" s="47"/>
      <c r="B1407" s="47"/>
      <c r="C1407" s="47"/>
      <c r="D1407" s="47"/>
      <c r="E1407" s="47"/>
      <c r="F1407" s="47"/>
      <c r="G1407" s="47"/>
      <c r="H1407" s="47"/>
      <c r="I1407" s="47"/>
    </row>
    <row r="1408" spans="1:9">
      <c r="A1408" s="47"/>
      <c r="B1408" s="47"/>
      <c r="C1408" s="47"/>
      <c r="D1408" s="47"/>
      <c r="E1408" s="47"/>
      <c r="F1408" s="47"/>
      <c r="G1408" s="47"/>
      <c r="H1408" s="47"/>
      <c r="I1408" s="47"/>
    </row>
    <row r="1409" spans="1:9">
      <c r="A1409" s="47"/>
      <c r="B1409" s="47"/>
      <c r="C1409" s="47"/>
      <c r="D1409" s="47"/>
      <c r="E1409" s="47"/>
      <c r="F1409" s="47"/>
      <c r="G1409" s="47"/>
      <c r="H1409" s="47"/>
      <c r="I1409" s="47"/>
    </row>
    <row r="1410" spans="1:9">
      <c r="A1410" s="47"/>
      <c r="B1410" s="47"/>
      <c r="C1410" s="47"/>
      <c r="D1410" s="47"/>
      <c r="E1410" s="47"/>
      <c r="F1410" s="47"/>
      <c r="G1410" s="47"/>
      <c r="H1410" s="47"/>
      <c r="I1410" s="47"/>
    </row>
    <row r="1411" spans="1:9">
      <c r="A1411" s="47"/>
      <c r="B1411" s="47"/>
      <c r="C1411" s="47"/>
      <c r="D1411" s="47"/>
      <c r="E1411" s="47"/>
      <c r="F1411" s="47"/>
      <c r="G1411" s="47"/>
      <c r="H1411" s="47"/>
      <c r="I1411" s="47"/>
    </row>
    <row r="1412" spans="1:9">
      <c r="A1412" s="47"/>
      <c r="B1412" s="47"/>
      <c r="C1412" s="47"/>
      <c r="D1412" s="47"/>
      <c r="E1412" s="47"/>
      <c r="F1412" s="47"/>
      <c r="G1412" s="47"/>
      <c r="H1412" s="47"/>
      <c r="I1412" s="47"/>
    </row>
    <row r="1413" spans="1:9">
      <c r="A1413" s="47"/>
      <c r="B1413" s="47"/>
      <c r="C1413" s="47"/>
      <c r="D1413" s="47"/>
      <c r="E1413" s="47"/>
      <c r="F1413" s="47"/>
      <c r="G1413" s="47"/>
      <c r="H1413" s="47"/>
      <c r="I1413" s="47"/>
    </row>
    <row r="1414" spans="1:9">
      <c r="A1414" s="47"/>
      <c r="B1414" s="47"/>
      <c r="C1414" s="47"/>
      <c r="D1414" s="47"/>
      <c r="E1414" s="47"/>
      <c r="F1414" s="47"/>
      <c r="G1414" s="47"/>
      <c r="H1414" s="47"/>
      <c r="I1414" s="47"/>
    </row>
    <row r="1415" spans="1:9">
      <c r="A1415" s="47"/>
      <c r="B1415" s="47"/>
      <c r="C1415" s="47"/>
      <c r="D1415" s="47"/>
      <c r="E1415" s="47"/>
      <c r="F1415" s="47"/>
      <c r="G1415" s="47"/>
      <c r="H1415" s="47"/>
      <c r="I1415" s="47"/>
    </row>
    <row r="1416" spans="1:9">
      <c r="A1416" s="47"/>
      <c r="B1416" s="47"/>
      <c r="C1416" s="47"/>
      <c r="D1416" s="47"/>
      <c r="E1416" s="47"/>
      <c r="F1416" s="47"/>
      <c r="G1416" s="47"/>
      <c r="H1416" s="47"/>
      <c r="I1416" s="47"/>
    </row>
    <row r="1417" spans="1:9">
      <c r="A1417" s="47"/>
      <c r="B1417" s="47"/>
      <c r="C1417" s="47"/>
      <c r="D1417" s="47"/>
      <c r="E1417" s="47"/>
      <c r="F1417" s="47"/>
      <c r="G1417" s="47"/>
      <c r="H1417" s="47"/>
      <c r="I1417" s="47"/>
    </row>
    <row r="1418" spans="1:9">
      <c r="A1418" s="47"/>
      <c r="B1418" s="47"/>
      <c r="C1418" s="47"/>
      <c r="D1418" s="47"/>
      <c r="E1418" s="47"/>
      <c r="F1418" s="47"/>
      <c r="G1418" s="47"/>
      <c r="H1418" s="47"/>
      <c r="I1418" s="47"/>
    </row>
    <row r="1419" spans="1:9">
      <c r="A1419" s="47"/>
      <c r="B1419" s="47"/>
      <c r="C1419" s="47"/>
      <c r="D1419" s="47"/>
      <c r="E1419" s="47"/>
      <c r="F1419" s="47"/>
      <c r="G1419" s="47"/>
      <c r="H1419" s="47"/>
      <c r="I1419" s="47"/>
    </row>
    <row r="1420" spans="1:9">
      <c r="A1420" s="47"/>
      <c r="B1420" s="47"/>
      <c r="C1420" s="47"/>
      <c r="D1420" s="47"/>
      <c r="E1420" s="47"/>
      <c r="F1420" s="47"/>
      <c r="G1420" s="47"/>
      <c r="H1420" s="47"/>
      <c r="I1420" s="47"/>
    </row>
    <row r="1421" spans="1:9">
      <c r="A1421" s="47"/>
      <c r="B1421" s="47"/>
      <c r="C1421" s="47"/>
      <c r="D1421" s="47"/>
      <c r="E1421" s="47"/>
      <c r="F1421" s="47"/>
      <c r="G1421" s="47"/>
      <c r="H1421" s="47"/>
      <c r="I1421" s="47"/>
    </row>
    <row r="1422" spans="1:9">
      <c r="A1422" s="47"/>
      <c r="B1422" s="47"/>
      <c r="C1422" s="47"/>
      <c r="D1422" s="47"/>
      <c r="E1422" s="47"/>
      <c r="F1422" s="47"/>
      <c r="G1422" s="47"/>
      <c r="H1422" s="47"/>
      <c r="I1422" s="47"/>
    </row>
    <row r="1423" spans="1:9">
      <c r="A1423" s="47"/>
      <c r="B1423" s="47"/>
      <c r="C1423" s="47"/>
      <c r="D1423" s="47"/>
      <c r="E1423" s="47"/>
      <c r="F1423" s="47"/>
      <c r="G1423" s="47"/>
      <c r="H1423" s="47"/>
      <c r="I1423" s="47"/>
    </row>
    <row r="1424" spans="1:9">
      <c r="A1424" s="47"/>
      <c r="B1424" s="47"/>
      <c r="C1424" s="47"/>
      <c r="D1424" s="47"/>
      <c r="E1424" s="47"/>
      <c r="F1424" s="47"/>
      <c r="G1424" s="47"/>
      <c r="H1424" s="47"/>
      <c r="I1424" s="47"/>
    </row>
    <row r="1425" spans="1:9">
      <c r="A1425" s="47"/>
      <c r="B1425" s="47"/>
      <c r="C1425" s="47"/>
      <c r="D1425" s="47"/>
      <c r="E1425" s="47"/>
      <c r="F1425" s="47"/>
      <c r="G1425" s="47"/>
      <c r="H1425" s="47"/>
      <c r="I1425" s="47"/>
    </row>
    <row r="1426" spans="1:9">
      <c r="A1426" s="47"/>
      <c r="B1426" s="47"/>
      <c r="C1426" s="47"/>
      <c r="D1426" s="47"/>
      <c r="E1426" s="47"/>
      <c r="F1426" s="47"/>
      <c r="G1426" s="47"/>
      <c r="H1426" s="47"/>
      <c r="I1426" s="47"/>
    </row>
    <row r="1427" spans="1:9">
      <c r="A1427" s="47"/>
      <c r="B1427" s="47"/>
      <c r="C1427" s="47"/>
      <c r="D1427" s="47"/>
      <c r="E1427" s="47"/>
      <c r="F1427" s="47"/>
      <c r="G1427" s="47"/>
      <c r="H1427" s="47"/>
      <c r="I1427" s="47"/>
    </row>
    <row r="1428" spans="1:9">
      <c r="A1428" s="47"/>
      <c r="B1428" s="47"/>
      <c r="C1428" s="47"/>
      <c r="D1428" s="47"/>
      <c r="E1428" s="47"/>
      <c r="F1428" s="47"/>
      <c r="G1428" s="47"/>
      <c r="H1428" s="47"/>
      <c r="I1428" s="47"/>
    </row>
    <row r="1429" spans="1:9">
      <c r="A1429" s="47"/>
      <c r="B1429" s="47"/>
      <c r="C1429" s="47"/>
      <c r="D1429" s="47"/>
      <c r="E1429" s="47"/>
      <c r="F1429" s="47"/>
      <c r="G1429" s="47"/>
      <c r="H1429" s="47"/>
      <c r="I1429" s="47"/>
    </row>
    <row r="1430" spans="1:9">
      <c r="A1430" s="47"/>
      <c r="B1430" s="47"/>
      <c r="C1430" s="47"/>
      <c r="D1430" s="47"/>
      <c r="E1430" s="47"/>
      <c r="F1430" s="47"/>
      <c r="G1430" s="47"/>
      <c r="H1430" s="47"/>
      <c r="I1430" s="47"/>
    </row>
    <row r="1431" spans="1:9">
      <c r="A1431" s="47"/>
      <c r="B1431" s="47"/>
      <c r="C1431" s="47"/>
      <c r="D1431" s="47"/>
      <c r="E1431" s="47"/>
      <c r="F1431" s="47"/>
      <c r="G1431" s="47"/>
      <c r="H1431" s="47"/>
      <c r="I1431" s="47"/>
    </row>
    <row r="1432" spans="1:9">
      <c r="A1432" s="47"/>
      <c r="B1432" s="47"/>
      <c r="C1432" s="47"/>
      <c r="D1432" s="47"/>
      <c r="E1432" s="47"/>
      <c r="F1432" s="47"/>
      <c r="G1432" s="47"/>
      <c r="H1432" s="47"/>
      <c r="I1432" s="47"/>
    </row>
  </sheetData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96"/>
  <sheetViews>
    <sheetView showGridLines="0" rightToLeft="1" zoomScale="85" zoomScaleNormal="85" workbookViewId="0">
      <selection activeCell="E9" sqref="E9"/>
    </sheetView>
  </sheetViews>
  <sheetFormatPr defaultColWidth="9.140625" defaultRowHeight="18"/>
  <cols>
    <col min="1" max="1" width="16.28515625" style="30" bestFit="1" customWidth="1"/>
    <col min="2" max="2" width="31.42578125" style="30" bestFit="1" customWidth="1"/>
    <col min="3" max="3" width="20" style="30" bestFit="1" customWidth="1"/>
    <col min="4" max="4" width="7.28515625" style="30" bestFit="1" customWidth="1"/>
    <col min="5" max="5" width="73.28515625" style="31" bestFit="1" customWidth="1"/>
    <col min="6" max="6" width="16.42578125" style="27" bestFit="1" customWidth="1"/>
    <col min="7" max="16384" width="9.140625" style="27"/>
  </cols>
  <sheetData>
    <row r="1" spans="1:6" ht="18.75">
      <c r="A1" s="26" t="s">
        <v>174</v>
      </c>
      <c r="B1" s="26" t="s">
        <v>300</v>
      </c>
      <c r="C1" s="26" t="s">
        <v>301</v>
      </c>
      <c r="D1" s="26" t="s">
        <v>302</v>
      </c>
      <c r="E1" s="26" t="s">
        <v>303</v>
      </c>
      <c r="F1" s="26" t="s">
        <v>304</v>
      </c>
    </row>
    <row r="2" spans="1:6">
      <c r="A2" s="28" t="s">
        <v>22</v>
      </c>
      <c r="B2" s="28" t="s">
        <v>124</v>
      </c>
      <c r="C2" s="28" t="s">
        <v>2186</v>
      </c>
      <c r="D2" s="28" t="s">
        <v>2187</v>
      </c>
      <c r="E2" s="28" t="s">
        <v>307</v>
      </c>
      <c r="F2" s="28">
        <v>2</v>
      </c>
    </row>
    <row r="3" spans="1:6" ht="21" customHeight="1">
      <c r="A3" s="29" t="s">
        <v>22</v>
      </c>
      <c r="B3" s="29" t="s">
        <v>149</v>
      </c>
      <c r="C3" s="29" t="s">
        <v>2057</v>
      </c>
      <c r="D3" s="29" t="s">
        <v>2058</v>
      </c>
      <c r="E3" s="29" t="s">
        <v>1882</v>
      </c>
      <c r="F3" s="29">
        <v>3</v>
      </c>
    </row>
    <row r="4" spans="1:6">
      <c r="A4" s="28" t="s">
        <v>22</v>
      </c>
      <c r="B4" s="28" t="s">
        <v>143</v>
      </c>
      <c r="C4" s="28" t="s">
        <v>2188</v>
      </c>
      <c r="D4" s="28" t="s">
        <v>2189</v>
      </c>
      <c r="E4" s="28" t="s">
        <v>2190</v>
      </c>
      <c r="F4" s="28">
        <v>4</v>
      </c>
    </row>
    <row r="5" spans="1:6">
      <c r="A5" s="29" t="s">
        <v>22</v>
      </c>
      <c r="B5" s="29" t="s">
        <v>143</v>
      </c>
      <c r="C5" s="29" t="s">
        <v>1772</v>
      </c>
      <c r="D5" s="29" t="s">
        <v>1773</v>
      </c>
      <c r="E5" s="29" t="s">
        <v>2191</v>
      </c>
      <c r="F5" s="29">
        <v>5</v>
      </c>
    </row>
    <row r="6" spans="1:6">
      <c r="A6" s="28" t="s">
        <v>22</v>
      </c>
      <c r="B6" s="28" t="s">
        <v>158</v>
      </c>
      <c r="C6" s="28" t="s">
        <v>2192</v>
      </c>
      <c r="D6" s="28" t="s">
        <v>2193</v>
      </c>
      <c r="E6" s="28" t="s">
        <v>2194</v>
      </c>
      <c r="F6" s="28">
        <v>3</v>
      </c>
    </row>
    <row r="7" spans="1:6">
      <c r="A7" s="29" t="s">
        <v>22</v>
      </c>
      <c r="B7" s="29" t="s">
        <v>126</v>
      </c>
      <c r="C7" s="29" t="s">
        <v>2195</v>
      </c>
      <c r="D7" s="29" t="s">
        <v>2196</v>
      </c>
      <c r="E7" s="29" t="s">
        <v>306</v>
      </c>
      <c r="F7" s="29">
        <v>1</v>
      </c>
    </row>
    <row r="8" spans="1:6">
      <c r="A8" s="28" t="s">
        <v>22</v>
      </c>
      <c r="B8" s="28" t="s">
        <v>145</v>
      </c>
      <c r="C8" s="28" t="s">
        <v>2059</v>
      </c>
      <c r="D8" s="28" t="s">
        <v>2060</v>
      </c>
      <c r="E8" s="28" t="s">
        <v>306</v>
      </c>
      <c r="F8" s="28">
        <v>1</v>
      </c>
    </row>
    <row r="9" spans="1:6">
      <c r="A9" s="29" t="s">
        <v>22</v>
      </c>
      <c r="B9" s="29" t="s">
        <v>138</v>
      </c>
      <c r="C9" s="29" t="s">
        <v>2197</v>
      </c>
      <c r="D9" s="29" t="s">
        <v>2198</v>
      </c>
      <c r="E9" s="29" t="s">
        <v>305</v>
      </c>
      <c r="F9" s="29">
        <v>2</v>
      </c>
    </row>
    <row r="10" spans="1:6">
      <c r="A10" s="28" t="s">
        <v>22</v>
      </c>
      <c r="B10" s="28" t="s">
        <v>135</v>
      </c>
      <c r="C10" s="28" t="s">
        <v>2199</v>
      </c>
      <c r="D10" s="28" t="s">
        <v>2200</v>
      </c>
      <c r="E10" s="28" t="s">
        <v>305</v>
      </c>
      <c r="F10" s="28">
        <v>2</v>
      </c>
    </row>
    <row r="11" spans="1:6">
      <c r="A11" s="29" t="s">
        <v>22</v>
      </c>
      <c r="B11" s="29" t="s">
        <v>135</v>
      </c>
      <c r="C11" s="29" t="s">
        <v>2201</v>
      </c>
      <c r="D11" s="29" t="s">
        <v>2202</v>
      </c>
      <c r="E11" s="29" t="s">
        <v>305</v>
      </c>
      <c r="F11" s="29">
        <v>2</v>
      </c>
    </row>
    <row r="12" spans="1:6">
      <c r="A12" s="28" t="s">
        <v>22</v>
      </c>
      <c r="B12" s="28" t="s">
        <v>135</v>
      </c>
      <c r="C12" s="28" t="s">
        <v>2203</v>
      </c>
      <c r="D12" s="28" t="s">
        <v>2204</v>
      </c>
      <c r="E12" s="28" t="s">
        <v>307</v>
      </c>
      <c r="F12" s="28">
        <v>3</v>
      </c>
    </row>
    <row r="13" spans="1:6">
      <c r="A13" s="29" t="s">
        <v>22</v>
      </c>
      <c r="B13" s="29" t="s">
        <v>129</v>
      </c>
      <c r="C13" s="29" t="s">
        <v>2205</v>
      </c>
      <c r="D13" s="29" t="s">
        <v>2206</v>
      </c>
      <c r="E13" s="29" t="s">
        <v>2190</v>
      </c>
      <c r="F13" s="29">
        <v>7</v>
      </c>
    </row>
    <row r="14" spans="1:6">
      <c r="A14" s="28" t="s">
        <v>22</v>
      </c>
      <c r="B14" s="28" t="s">
        <v>129</v>
      </c>
      <c r="C14" s="28" t="s">
        <v>2207</v>
      </c>
      <c r="D14" s="28" t="s">
        <v>2208</v>
      </c>
      <c r="E14" s="28" t="s">
        <v>306</v>
      </c>
      <c r="F14" s="28">
        <v>1</v>
      </c>
    </row>
    <row r="15" spans="1:6">
      <c r="A15" s="29" t="s">
        <v>22</v>
      </c>
      <c r="B15" s="29" t="s">
        <v>129</v>
      </c>
      <c r="C15" s="29" t="s">
        <v>2209</v>
      </c>
      <c r="D15" s="29" t="s">
        <v>2210</v>
      </c>
      <c r="E15" s="29" t="s">
        <v>307</v>
      </c>
      <c r="F15" s="29">
        <v>2</v>
      </c>
    </row>
    <row r="16" spans="1:6">
      <c r="A16" s="28" t="s">
        <v>22</v>
      </c>
      <c r="B16" s="28" t="s">
        <v>151</v>
      </c>
      <c r="C16" s="28" t="s">
        <v>2211</v>
      </c>
      <c r="D16" s="28" t="s">
        <v>2212</v>
      </c>
      <c r="E16" s="28" t="s">
        <v>306</v>
      </c>
      <c r="F16" s="28">
        <v>1</v>
      </c>
    </row>
    <row r="17" spans="1:6">
      <c r="A17" s="29" t="s">
        <v>22</v>
      </c>
      <c r="B17" s="29" t="s">
        <v>151</v>
      </c>
      <c r="C17" s="29" t="s">
        <v>2213</v>
      </c>
      <c r="D17" s="29" t="s">
        <v>2214</v>
      </c>
      <c r="E17" s="29" t="s">
        <v>305</v>
      </c>
      <c r="F17" s="29">
        <v>4</v>
      </c>
    </row>
    <row r="18" spans="1:6">
      <c r="A18" s="28" t="s">
        <v>22</v>
      </c>
      <c r="B18" s="28" t="s">
        <v>146</v>
      </c>
      <c r="C18" s="28" t="s">
        <v>2061</v>
      </c>
      <c r="D18" s="28" t="s">
        <v>2062</v>
      </c>
      <c r="E18" s="28" t="s">
        <v>2190</v>
      </c>
      <c r="F18" s="28">
        <v>7</v>
      </c>
    </row>
    <row r="19" spans="1:6">
      <c r="A19" s="29" t="s">
        <v>22</v>
      </c>
      <c r="B19" s="29" t="s">
        <v>146</v>
      </c>
      <c r="C19" s="29" t="s">
        <v>2215</v>
      </c>
      <c r="D19" s="29" t="s">
        <v>2216</v>
      </c>
      <c r="E19" s="29" t="s">
        <v>307</v>
      </c>
      <c r="F19" s="29">
        <v>2</v>
      </c>
    </row>
    <row r="20" spans="1:6">
      <c r="A20" s="28" t="s">
        <v>22</v>
      </c>
      <c r="B20" s="28" t="s">
        <v>152</v>
      </c>
      <c r="C20" s="28" t="s">
        <v>2063</v>
      </c>
      <c r="D20" s="28" t="s">
        <v>2064</v>
      </c>
      <c r="E20" s="28" t="s">
        <v>307</v>
      </c>
      <c r="F20" s="28">
        <v>2</v>
      </c>
    </row>
    <row r="21" spans="1:6">
      <c r="A21" s="29" t="s">
        <v>22</v>
      </c>
      <c r="B21" s="29" t="s">
        <v>137</v>
      </c>
      <c r="C21" s="29" t="s">
        <v>2217</v>
      </c>
      <c r="D21" s="29" t="s">
        <v>2218</v>
      </c>
      <c r="E21" s="29" t="s">
        <v>306</v>
      </c>
      <c r="F21" s="29">
        <v>2</v>
      </c>
    </row>
    <row r="22" spans="1:6">
      <c r="A22" s="28" t="s">
        <v>22</v>
      </c>
      <c r="B22" s="28" t="s">
        <v>137</v>
      </c>
      <c r="C22" s="28" t="s">
        <v>2065</v>
      </c>
      <c r="D22" s="28" t="s">
        <v>2066</v>
      </c>
      <c r="E22" s="28" t="s">
        <v>306</v>
      </c>
      <c r="F22" s="28">
        <v>1</v>
      </c>
    </row>
    <row r="23" spans="1:6">
      <c r="A23" s="29" t="s">
        <v>22</v>
      </c>
      <c r="B23" s="29" t="s">
        <v>137</v>
      </c>
      <c r="C23" s="29" t="s">
        <v>2117</v>
      </c>
      <c r="D23" s="29" t="s">
        <v>2118</v>
      </c>
      <c r="E23" s="29" t="s">
        <v>306</v>
      </c>
      <c r="F23" s="29">
        <v>1</v>
      </c>
    </row>
    <row r="24" spans="1:6">
      <c r="A24" s="28" t="s">
        <v>22</v>
      </c>
      <c r="B24" s="28" t="s">
        <v>137</v>
      </c>
      <c r="C24" s="28" t="s">
        <v>2219</v>
      </c>
      <c r="D24" s="28" t="s">
        <v>2220</v>
      </c>
      <c r="E24" s="28" t="s">
        <v>2221</v>
      </c>
      <c r="F24" s="28">
        <v>5</v>
      </c>
    </row>
    <row r="25" spans="1:6">
      <c r="A25" s="29" t="s">
        <v>22</v>
      </c>
      <c r="B25" s="29" t="s">
        <v>137</v>
      </c>
      <c r="C25" s="29" t="s">
        <v>2222</v>
      </c>
      <c r="D25" s="29" t="s">
        <v>2223</v>
      </c>
      <c r="E25" s="29" t="s">
        <v>305</v>
      </c>
      <c r="F25" s="29">
        <v>3</v>
      </c>
    </row>
    <row r="26" spans="1:6">
      <c r="A26" s="28" t="s">
        <v>22</v>
      </c>
      <c r="B26" s="28" t="s">
        <v>137</v>
      </c>
      <c r="C26" s="28" t="s">
        <v>2067</v>
      </c>
      <c r="D26" s="28" t="s">
        <v>2068</v>
      </c>
      <c r="E26" s="28" t="s">
        <v>306</v>
      </c>
      <c r="F26" s="28">
        <v>4</v>
      </c>
    </row>
    <row r="27" spans="1:6">
      <c r="A27" s="29" t="s">
        <v>22</v>
      </c>
      <c r="B27" s="29" t="s">
        <v>137</v>
      </c>
      <c r="C27" s="29" t="s">
        <v>2224</v>
      </c>
      <c r="D27" s="29" t="s">
        <v>2225</v>
      </c>
      <c r="E27" s="29" t="s">
        <v>2190</v>
      </c>
      <c r="F27" s="29">
        <v>3</v>
      </c>
    </row>
    <row r="28" spans="1:6">
      <c r="A28" s="28" t="s">
        <v>22</v>
      </c>
      <c r="B28" s="28" t="s">
        <v>139</v>
      </c>
      <c r="C28" s="28" t="s">
        <v>2069</v>
      </c>
      <c r="D28" s="28" t="s">
        <v>2070</v>
      </c>
      <c r="E28" s="28" t="s">
        <v>305</v>
      </c>
      <c r="F28" s="28">
        <v>3</v>
      </c>
    </row>
    <row r="29" spans="1:6">
      <c r="A29" s="29" t="s">
        <v>22</v>
      </c>
      <c r="B29" s="29" t="s">
        <v>139</v>
      </c>
      <c r="C29" s="29" t="s">
        <v>2071</v>
      </c>
      <c r="D29" s="29" t="s">
        <v>2072</v>
      </c>
      <c r="E29" s="29" t="s">
        <v>307</v>
      </c>
      <c r="F29" s="29">
        <v>3</v>
      </c>
    </row>
    <row r="30" spans="1:6">
      <c r="A30" s="28" t="s">
        <v>22</v>
      </c>
      <c r="B30" s="28" t="s">
        <v>139</v>
      </c>
      <c r="C30" s="28" t="s">
        <v>2073</v>
      </c>
      <c r="D30" s="28" t="s">
        <v>2074</v>
      </c>
      <c r="E30" s="28" t="s">
        <v>307</v>
      </c>
      <c r="F30" s="28">
        <v>3</v>
      </c>
    </row>
    <row r="31" spans="1:6">
      <c r="A31" s="29" t="s">
        <v>22</v>
      </c>
      <c r="B31" s="29" t="s">
        <v>139</v>
      </c>
      <c r="C31" s="29" t="s">
        <v>2075</v>
      </c>
      <c r="D31" s="29" t="s">
        <v>2076</v>
      </c>
      <c r="E31" s="29" t="s">
        <v>307</v>
      </c>
      <c r="F31" s="29">
        <v>3</v>
      </c>
    </row>
    <row r="32" spans="1:6">
      <c r="A32" s="28" t="s">
        <v>22</v>
      </c>
      <c r="B32" s="28" t="s">
        <v>139</v>
      </c>
      <c r="C32" s="28" t="s">
        <v>2226</v>
      </c>
      <c r="D32" s="28" t="s">
        <v>2227</v>
      </c>
      <c r="E32" s="28" t="s">
        <v>307</v>
      </c>
      <c r="F32" s="28">
        <v>3</v>
      </c>
    </row>
    <row r="33" spans="1:6">
      <c r="A33" s="29" t="s">
        <v>22</v>
      </c>
      <c r="B33" s="29" t="s">
        <v>139</v>
      </c>
      <c r="C33" s="29" t="s">
        <v>2077</v>
      </c>
      <c r="D33" s="29" t="s">
        <v>2078</v>
      </c>
      <c r="E33" s="29" t="s">
        <v>307</v>
      </c>
      <c r="F33" s="29">
        <v>3</v>
      </c>
    </row>
    <row r="34" spans="1:6">
      <c r="A34" s="28" t="s">
        <v>22</v>
      </c>
      <c r="B34" s="28" t="s">
        <v>127</v>
      </c>
      <c r="C34" s="28" t="s">
        <v>2079</v>
      </c>
      <c r="D34" s="28" t="s">
        <v>2080</v>
      </c>
      <c r="E34" s="28" t="s">
        <v>306</v>
      </c>
      <c r="F34" s="28">
        <v>1</v>
      </c>
    </row>
    <row r="35" spans="1:6">
      <c r="A35" s="29" t="s">
        <v>22</v>
      </c>
      <c r="B35" s="29" t="s">
        <v>127</v>
      </c>
      <c r="C35" s="29" t="s">
        <v>2228</v>
      </c>
      <c r="D35" s="29" t="s">
        <v>2229</v>
      </c>
      <c r="E35" s="29" t="s">
        <v>306</v>
      </c>
      <c r="F35" s="29">
        <v>1</v>
      </c>
    </row>
    <row r="36" spans="1:6">
      <c r="A36" s="28" t="s">
        <v>22</v>
      </c>
      <c r="B36" s="28" t="s">
        <v>131</v>
      </c>
      <c r="C36" s="28" t="s">
        <v>2081</v>
      </c>
      <c r="D36" s="28" t="s">
        <v>2082</v>
      </c>
      <c r="E36" s="28" t="s">
        <v>306</v>
      </c>
      <c r="F36" s="28">
        <v>1</v>
      </c>
    </row>
    <row r="37" spans="1:6">
      <c r="A37" s="29" t="s">
        <v>22</v>
      </c>
      <c r="B37" s="29" t="s">
        <v>125</v>
      </c>
      <c r="C37" s="29" t="s">
        <v>2230</v>
      </c>
      <c r="D37" s="29" t="s">
        <v>2231</v>
      </c>
      <c r="E37" s="29" t="s">
        <v>2232</v>
      </c>
      <c r="F37" s="29">
        <v>1</v>
      </c>
    </row>
    <row r="38" spans="1:6">
      <c r="A38" s="28" t="s">
        <v>22</v>
      </c>
      <c r="B38" s="28" t="s">
        <v>123</v>
      </c>
      <c r="C38" s="28" t="s">
        <v>2233</v>
      </c>
      <c r="D38" s="28" t="s">
        <v>2234</v>
      </c>
      <c r="E38" s="28" t="s">
        <v>2235</v>
      </c>
      <c r="F38" s="28">
        <v>8</v>
      </c>
    </row>
    <row r="39" spans="1:6">
      <c r="A39" s="29" t="s">
        <v>22</v>
      </c>
      <c r="B39" s="29" t="s">
        <v>123</v>
      </c>
      <c r="C39" s="29" t="s">
        <v>2236</v>
      </c>
      <c r="D39" s="29" t="s">
        <v>2237</v>
      </c>
      <c r="E39" s="29" t="s">
        <v>2238</v>
      </c>
      <c r="F39" s="29">
        <v>7</v>
      </c>
    </row>
    <row r="40" spans="1:6">
      <c r="A40" s="28" t="s">
        <v>22</v>
      </c>
      <c r="B40" s="28" t="s">
        <v>123</v>
      </c>
      <c r="C40" s="28" t="s">
        <v>2239</v>
      </c>
      <c r="D40" s="28" t="s">
        <v>2240</v>
      </c>
      <c r="E40" s="28" t="s">
        <v>2241</v>
      </c>
      <c r="F40" s="28">
        <v>5</v>
      </c>
    </row>
    <row r="41" spans="1:6">
      <c r="A41" s="29" t="s">
        <v>22</v>
      </c>
      <c r="B41" s="29" t="s">
        <v>123</v>
      </c>
      <c r="C41" s="29" t="s">
        <v>2242</v>
      </c>
      <c r="D41" s="29" t="s">
        <v>2243</v>
      </c>
      <c r="E41" s="29" t="s">
        <v>307</v>
      </c>
      <c r="F41" s="29">
        <v>3</v>
      </c>
    </row>
    <row r="42" spans="1:6">
      <c r="A42" s="28" t="s">
        <v>22</v>
      </c>
      <c r="B42" s="28" t="s">
        <v>148</v>
      </c>
      <c r="C42" s="28" t="s">
        <v>2083</v>
      </c>
      <c r="D42" s="28" t="s">
        <v>2084</v>
      </c>
      <c r="E42" s="28" t="s">
        <v>2244</v>
      </c>
      <c r="F42" s="28">
        <v>6</v>
      </c>
    </row>
    <row r="43" spans="1:6">
      <c r="A43" s="29" t="s">
        <v>22</v>
      </c>
      <c r="B43" s="29" t="s">
        <v>148</v>
      </c>
      <c r="C43" s="29" t="s">
        <v>2245</v>
      </c>
      <c r="D43" s="29" t="s">
        <v>2246</v>
      </c>
      <c r="E43" s="29" t="s">
        <v>306</v>
      </c>
      <c r="F43" s="29">
        <v>1</v>
      </c>
    </row>
    <row r="44" spans="1:6">
      <c r="A44" s="28" t="s">
        <v>22</v>
      </c>
      <c r="B44" s="28" t="s">
        <v>155</v>
      </c>
      <c r="C44" s="28" t="s">
        <v>2247</v>
      </c>
      <c r="D44" s="28" t="s">
        <v>2248</v>
      </c>
      <c r="E44" s="28" t="s">
        <v>307</v>
      </c>
      <c r="F44" s="28">
        <v>2</v>
      </c>
    </row>
    <row r="45" spans="1:6">
      <c r="A45" s="29" t="s">
        <v>22</v>
      </c>
      <c r="B45" s="29" t="s">
        <v>150</v>
      </c>
      <c r="C45" s="29" t="s">
        <v>2249</v>
      </c>
      <c r="D45" s="29" t="s">
        <v>2250</v>
      </c>
      <c r="E45" s="29" t="s">
        <v>305</v>
      </c>
      <c r="F45" s="29">
        <v>2</v>
      </c>
    </row>
    <row r="46" spans="1:6">
      <c r="A46" s="28" t="s">
        <v>22</v>
      </c>
      <c r="B46" s="28" t="s">
        <v>150</v>
      </c>
      <c r="C46" s="28" t="s">
        <v>2251</v>
      </c>
      <c r="D46" s="28" t="s">
        <v>2252</v>
      </c>
      <c r="E46" s="28" t="s">
        <v>1774</v>
      </c>
      <c r="F46" s="28">
        <v>5</v>
      </c>
    </row>
    <row r="47" spans="1:6">
      <c r="A47" s="29" t="s">
        <v>22</v>
      </c>
      <c r="B47" s="29" t="s">
        <v>142</v>
      </c>
      <c r="C47" s="29" t="s">
        <v>2253</v>
      </c>
      <c r="D47" s="29" t="s">
        <v>2254</v>
      </c>
      <c r="E47" s="29" t="s">
        <v>305</v>
      </c>
      <c r="F47" s="29">
        <v>6</v>
      </c>
    </row>
    <row r="48" spans="1:6">
      <c r="A48" s="28" t="s">
        <v>22</v>
      </c>
      <c r="B48" s="28" t="s">
        <v>142</v>
      </c>
      <c r="C48" s="28" t="s">
        <v>2255</v>
      </c>
      <c r="D48" s="28" t="s">
        <v>2256</v>
      </c>
      <c r="E48" s="28" t="s">
        <v>2085</v>
      </c>
      <c r="F48" s="28">
        <v>3</v>
      </c>
    </row>
    <row r="49" spans="1:6">
      <c r="A49" s="29" t="s">
        <v>22</v>
      </c>
      <c r="B49" s="29" t="s">
        <v>142</v>
      </c>
      <c r="C49" s="29" t="s">
        <v>2086</v>
      </c>
      <c r="D49" s="29" t="s">
        <v>2087</v>
      </c>
      <c r="E49" s="29" t="s">
        <v>1882</v>
      </c>
      <c r="F49" s="29">
        <v>4</v>
      </c>
    </row>
    <row r="50" spans="1:6">
      <c r="A50" s="28" t="s">
        <v>22</v>
      </c>
      <c r="B50" s="28" t="s">
        <v>142</v>
      </c>
      <c r="C50" s="28" t="s">
        <v>2257</v>
      </c>
      <c r="D50" s="28" t="s">
        <v>2258</v>
      </c>
      <c r="E50" s="28" t="s">
        <v>306</v>
      </c>
      <c r="F50" s="28">
        <v>2</v>
      </c>
    </row>
    <row r="51" spans="1:6">
      <c r="A51" s="29" t="s">
        <v>22</v>
      </c>
      <c r="B51" s="29" t="s">
        <v>122</v>
      </c>
      <c r="C51" s="29" t="s">
        <v>2259</v>
      </c>
      <c r="D51" s="29" t="s">
        <v>2260</v>
      </c>
      <c r="E51" s="29" t="s">
        <v>1882</v>
      </c>
      <c r="F51" s="29">
        <v>5</v>
      </c>
    </row>
    <row r="52" spans="1:6">
      <c r="A52" s="28" t="s">
        <v>22</v>
      </c>
      <c r="B52" s="28" t="s">
        <v>122</v>
      </c>
      <c r="C52" s="28" t="s">
        <v>2122</v>
      </c>
      <c r="D52" s="28" t="s">
        <v>2123</v>
      </c>
      <c r="E52" s="28" t="s">
        <v>305</v>
      </c>
      <c r="F52" s="28">
        <v>1</v>
      </c>
    </row>
    <row r="53" spans="1:6">
      <c r="A53" s="29" t="s">
        <v>22</v>
      </c>
      <c r="B53" s="29" t="s">
        <v>122</v>
      </c>
      <c r="C53" s="29" t="s">
        <v>2261</v>
      </c>
      <c r="D53" s="29" t="s">
        <v>2262</v>
      </c>
      <c r="E53" s="29" t="s">
        <v>2263</v>
      </c>
      <c r="F53" s="29">
        <v>4</v>
      </c>
    </row>
    <row r="54" spans="1:6">
      <c r="A54" s="28" t="s">
        <v>22</v>
      </c>
      <c r="B54" s="28" t="s">
        <v>122</v>
      </c>
      <c r="C54" s="28" t="s">
        <v>2264</v>
      </c>
      <c r="D54" s="28" t="s">
        <v>2265</v>
      </c>
      <c r="E54" s="28" t="s">
        <v>305</v>
      </c>
      <c r="F54" s="28">
        <v>1</v>
      </c>
    </row>
    <row r="55" spans="1:6">
      <c r="A55" s="28" t="s">
        <v>22</v>
      </c>
      <c r="B55" s="28" t="s">
        <v>122</v>
      </c>
      <c r="C55" s="28" t="s">
        <v>2266</v>
      </c>
      <c r="D55" s="28" t="s">
        <v>2267</v>
      </c>
      <c r="E55" s="28" t="s">
        <v>305</v>
      </c>
      <c r="F55" s="28">
        <v>1</v>
      </c>
    </row>
    <row r="56" spans="1:6">
      <c r="A56" s="29" t="s">
        <v>22</v>
      </c>
      <c r="B56" s="29" t="s">
        <v>122</v>
      </c>
      <c r="C56" s="29" t="s">
        <v>2090</v>
      </c>
      <c r="D56" s="29" t="s">
        <v>2091</v>
      </c>
      <c r="E56" s="29" t="s">
        <v>306</v>
      </c>
      <c r="F56" s="29">
        <v>1</v>
      </c>
    </row>
    <row r="57" spans="1:6">
      <c r="A57" s="28" t="s">
        <v>22</v>
      </c>
      <c r="B57" s="28" t="s">
        <v>122</v>
      </c>
      <c r="C57" s="28" t="s">
        <v>2268</v>
      </c>
      <c r="D57" s="28" t="s">
        <v>2269</v>
      </c>
      <c r="E57" s="28" t="s">
        <v>305</v>
      </c>
      <c r="F57" s="28">
        <v>1</v>
      </c>
    </row>
    <row r="58" spans="1:6">
      <c r="A58" s="29" t="s">
        <v>22</v>
      </c>
      <c r="B58" s="29" t="s">
        <v>122</v>
      </c>
      <c r="C58" s="29" t="s">
        <v>2270</v>
      </c>
      <c r="D58" s="29" t="s">
        <v>2271</v>
      </c>
      <c r="E58" s="29" t="s">
        <v>2190</v>
      </c>
      <c r="F58" s="29">
        <v>3</v>
      </c>
    </row>
    <row r="59" spans="1:6">
      <c r="A59" s="28" t="s">
        <v>22</v>
      </c>
      <c r="B59" s="28" t="s">
        <v>141</v>
      </c>
      <c r="C59" s="28" t="s">
        <v>2272</v>
      </c>
      <c r="D59" s="28" t="s">
        <v>2273</v>
      </c>
      <c r="E59" s="28" t="s">
        <v>305</v>
      </c>
      <c r="F59" s="28">
        <v>11</v>
      </c>
    </row>
    <row r="60" spans="1:6">
      <c r="A60" s="29" t="s">
        <v>22</v>
      </c>
      <c r="B60" s="29" t="s">
        <v>141</v>
      </c>
      <c r="C60" s="29" t="s">
        <v>2274</v>
      </c>
      <c r="D60" s="29" t="s">
        <v>2275</v>
      </c>
      <c r="E60" s="29" t="s">
        <v>306</v>
      </c>
      <c r="F60" s="29">
        <v>1</v>
      </c>
    </row>
    <row r="61" spans="1:6">
      <c r="A61" s="28" t="s">
        <v>22</v>
      </c>
      <c r="B61" s="28" t="s">
        <v>141</v>
      </c>
      <c r="C61" s="28" t="s">
        <v>2276</v>
      </c>
      <c r="D61" s="28" t="s">
        <v>2277</v>
      </c>
      <c r="E61" s="28" t="s">
        <v>307</v>
      </c>
      <c r="F61" s="28">
        <v>2</v>
      </c>
    </row>
    <row r="62" spans="1:6">
      <c r="A62" s="29" t="s">
        <v>22</v>
      </c>
      <c r="B62" s="29" t="s">
        <v>141</v>
      </c>
      <c r="C62" s="29" t="s">
        <v>2094</v>
      </c>
      <c r="D62" s="29" t="s">
        <v>2095</v>
      </c>
      <c r="E62" s="29" t="s">
        <v>306</v>
      </c>
      <c r="F62" s="29">
        <v>1</v>
      </c>
    </row>
    <row r="63" spans="1:6">
      <c r="A63" s="28" t="s">
        <v>22</v>
      </c>
      <c r="B63" s="28" t="s">
        <v>128</v>
      </c>
      <c r="C63" s="28" t="s">
        <v>2278</v>
      </c>
      <c r="D63" s="28" t="s">
        <v>2279</v>
      </c>
      <c r="E63" s="28" t="s">
        <v>306</v>
      </c>
      <c r="F63" s="28">
        <v>1</v>
      </c>
    </row>
    <row r="64" spans="1:6">
      <c r="A64" s="29" t="s">
        <v>22</v>
      </c>
      <c r="B64" s="29" t="s">
        <v>130</v>
      </c>
      <c r="C64" s="29" t="s">
        <v>2096</v>
      </c>
      <c r="D64" s="29" t="s">
        <v>2097</v>
      </c>
      <c r="E64" s="29" t="s">
        <v>305</v>
      </c>
      <c r="F64" s="29">
        <v>2</v>
      </c>
    </row>
    <row r="65" spans="1:6">
      <c r="A65" s="28" t="s">
        <v>22</v>
      </c>
      <c r="B65" s="28" t="s">
        <v>130</v>
      </c>
      <c r="C65" s="28" t="s">
        <v>2280</v>
      </c>
      <c r="D65" s="28" t="s">
        <v>2281</v>
      </c>
      <c r="E65" s="28" t="s">
        <v>2221</v>
      </c>
      <c r="F65" s="28">
        <v>5</v>
      </c>
    </row>
    <row r="66" spans="1:6">
      <c r="A66" s="29" t="s">
        <v>22</v>
      </c>
      <c r="B66" s="29" t="s">
        <v>130</v>
      </c>
      <c r="C66" s="29" t="s">
        <v>2282</v>
      </c>
      <c r="D66" s="29" t="s">
        <v>2283</v>
      </c>
      <c r="E66" s="29" t="s">
        <v>305</v>
      </c>
      <c r="F66" s="29">
        <v>2</v>
      </c>
    </row>
    <row r="67" spans="1:6">
      <c r="A67" s="28" t="s">
        <v>23</v>
      </c>
      <c r="B67" s="28" t="s">
        <v>143</v>
      </c>
      <c r="C67" s="28" t="s">
        <v>2098</v>
      </c>
      <c r="D67" s="28" t="s">
        <v>2099</v>
      </c>
      <c r="E67" s="28" t="s">
        <v>305</v>
      </c>
      <c r="F67" s="28">
        <v>1</v>
      </c>
    </row>
    <row r="68" spans="1:6">
      <c r="A68" s="29" t="s">
        <v>23</v>
      </c>
      <c r="B68" s="29" t="s">
        <v>143</v>
      </c>
      <c r="C68" s="29" t="s">
        <v>1739</v>
      </c>
      <c r="D68" s="29" t="s">
        <v>1740</v>
      </c>
      <c r="E68" s="29" t="s">
        <v>1663</v>
      </c>
      <c r="F68" s="29">
        <v>6</v>
      </c>
    </row>
    <row r="69" spans="1:6">
      <c r="A69" s="28" t="s">
        <v>23</v>
      </c>
      <c r="B69" s="28" t="s">
        <v>143</v>
      </c>
      <c r="C69" s="28" t="s">
        <v>2284</v>
      </c>
      <c r="D69" s="28" t="s">
        <v>2285</v>
      </c>
      <c r="E69" s="28" t="s">
        <v>2100</v>
      </c>
      <c r="F69" s="28">
        <v>5</v>
      </c>
    </row>
    <row r="70" spans="1:6">
      <c r="A70" s="29" t="s">
        <v>23</v>
      </c>
      <c r="B70" s="29" t="s">
        <v>143</v>
      </c>
      <c r="C70" s="29" t="s">
        <v>2286</v>
      </c>
      <c r="D70" s="29" t="s">
        <v>2287</v>
      </c>
      <c r="E70" s="29" t="s">
        <v>2100</v>
      </c>
      <c r="F70" s="29">
        <v>3</v>
      </c>
    </row>
    <row r="71" spans="1:6">
      <c r="A71" s="28" t="s">
        <v>23</v>
      </c>
      <c r="B71" s="28" t="s">
        <v>143</v>
      </c>
      <c r="C71" s="28" t="s">
        <v>2288</v>
      </c>
      <c r="D71" s="28" t="s">
        <v>2289</v>
      </c>
      <c r="E71" s="28" t="s">
        <v>2100</v>
      </c>
      <c r="F71" s="28">
        <v>4</v>
      </c>
    </row>
    <row r="72" spans="1:6">
      <c r="A72" s="29" t="s">
        <v>23</v>
      </c>
      <c r="B72" s="29" t="s">
        <v>143</v>
      </c>
      <c r="C72" s="29" t="s">
        <v>2290</v>
      </c>
      <c r="D72" s="29" t="s">
        <v>2291</v>
      </c>
      <c r="E72" s="29" t="s">
        <v>2100</v>
      </c>
      <c r="F72" s="29">
        <v>4</v>
      </c>
    </row>
    <row r="73" spans="1:6">
      <c r="A73" s="28" t="s">
        <v>23</v>
      </c>
      <c r="B73" s="28" t="s">
        <v>143</v>
      </c>
      <c r="C73" s="28" t="s">
        <v>2292</v>
      </c>
      <c r="D73" s="28" t="s">
        <v>2293</v>
      </c>
      <c r="E73" s="28" t="s">
        <v>2100</v>
      </c>
      <c r="F73" s="28">
        <v>4</v>
      </c>
    </row>
    <row r="74" spans="1:6">
      <c r="A74" s="29" t="s">
        <v>23</v>
      </c>
      <c r="B74" s="29" t="s">
        <v>126</v>
      </c>
      <c r="C74" s="29" t="s">
        <v>2294</v>
      </c>
      <c r="D74" s="29" t="s">
        <v>2295</v>
      </c>
      <c r="E74" s="29" t="s">
        <v>2296</v>
      </c>
      <c r="F74" s="29">
        <v>3</v>
      </c>
    </row>
    <row r="75" spans="1:6">
      <c r="A75" s="28" t="s">
        <v>23</v>
      </c>
      <c r="B75" s="28" t="s">
        <v>126</v>
      </c>
      <c r="C75" s="28" t="s">
        <v>2101</v>
      </c>
      <c r="D75" s="28" t="s">
        <v>2102</v>
      </c>
      <c r="E75" s="28" t="s">
        <v>2296</v>
      </c>
      <c r="F75" s="28">
        <v>6</v>
      </c>
    </row>
    <row r="76" spans="1:6">
      <c r="A76" s="29" t="s">
        <v>23</v>
      </c>
      <c r="B76" s="29" t="s">
        <v>145</v>
      </c>
      <c r="C76" s="29" t="s">
        <v>2297</v>
      </c>
      <c r="D76" s="29" t="s">
        <v>2298</v>
      </c>
      <c r="E76" s="29" t="s">
        <v>306</v>
      </c>
      <c r="F76" s="29">
        <v>2</v>
      </c>
    </row>
    <row r="77" spans="1:6">
      <c r="A77" s="28" t="s">
        <v>23</v>
      </c>
      <c r="B77" s="28" t="s">
        <v>145</v>
      </c>
      <c r="C77" s="28" t="s">
        <v>2299</v>
      </c>
      <c r="D77" s="28" t="s">
        <v>2300</v>
      </c>
      <c r="E77" s="28" t="s">
        <v>2301</v>
      </c>
      <c r="F77" s="28">
        <v>5</v>
      </c>
    </row>
    <row r="78" spans="1:6">
      <c r="A78" s="29" t="s">
        <v>23</v>
      </c>
      <c r="B78" s="29" t="s">
        <v>145</v>
      </c>
      <c r="C78" s="29" t="s">
        <v>2302</v>
      </c>
      <c r="D78" s="29" t="s">
        <v>2303</v>
      </c>
      <c r="E78" s="29" t="s">
        <v>2100</v>
      </c>
      <c r="F78" s="29">
        <v>3</v>
      </c>
    </row>
    <row r="79" spans="1:6">
      <c r="A79" s="28" t="s">
        <v>23</v>
      </c>
      <c r="B79" s="28" t="s">
        <v>168</v>
      </c>
      <c r="C79" s="28" t="s">
        <v>2103</v>
      </c>
      <c r="D79" s="28" t="s">
        <v>2104</v>
      </c>
      <c r="E79" s="28" t="s">
        <v>306</v>
      </c>
      <c r="F79" s="28">
        <v>1</v>
      </c>
    </row>
    <row r="80" spans="1:6">
      <c r="A80" s="29" t="s">
        <v>23</v>
      </c>
      <c r="B80" s="29" t="s">
        <v>170</v>
      </c>
      <c r="C80" s="29" t="s">
        <v>2304</v>
      </c>
      <c r="D80" s="29" t="s">
        <v>2305</v>
      </c>
      <c r="E80" s="29" t="s">
        <v>305</v>
      </c>
      <c r="F80" s="29">
        <v>3</v>
      </c>
    </row>
    <row r="81" spans="1:6">
      <c r="A81" s="28" t="s">
        <v>23</v>
      </c>
      <c r="B81" s="28" t="s">
        <v>138</v>
      </c>
      <c r="C81" s="28" t="s">
        <v>2306</v>
      </c>
      <c r="D81" s="28" t="s">
        <v>2307</v>
      </c>
      <c r="E81" s="28" t="s">
        <v>2308</v>
      </c>
      <c r="F81" s="28">
        <v>3</v>
      </c>
    </row>
    <row r="82" spans="1:6">
      <c r="A82" s="29" t="s">
        <v>23</v>
      </c>
      <c r="B82" s="29" t="s">
        <v>136</v>
      </c>
      <c r="C82" s="29" t="s">
        <v>2309</v>
      </c>
      <c r="D82" s="29" t="s">
        <v>2310</v>
      </c>
      <c r="E82" s="29" t="s">
        <v>305</v>
      </c>
      <c r="F82" s="29">
        <v>4</v>
      </c>
    </row>
    <row r="83" spans="1:6">
      <c r="A83" s="28" t="s">
        <v>23</v>
      </c>
      <c r="B83" s="28" t="s">
        <v>156</v>
      </c>
      <c r="C83" s="28" t="s">
        <v>2311</v>
      </c>
      <c r="D83" s="28" t="s">
        <v>2312</v>
      </c>
      <c r="E83" s="28" t="s">
        <v>306</v>
      </c>
      <c r="F83" s="28">
        <v>1</v>
      </c>
    </row>
    <row r="84" spans="1:6">
      <c r="A84" s="29" t="s">
        <v>23</v>
      </c>
      <c r="B84" s="29" t="s">
        <v>137</v>
      </c>
      <c r="C84" s="29" t="s">
        <v>2313</v>
      </c>
      <c r="D84" s="29" t="s">
        <v>2314</v>
      </c>
      <c r="E84" s="29" t="s">
        <v>307</v>
      </c>
      <c r="F84" s="29">
        <v>2</v>
      </c>
    </row>
    <row r="85" spans="1:6">
      <c r="A85" s="28" t="s">
        <v>23</v>
      </c>
      <c r="B85" s="28" t="s">
        <v>137</v>
      </c>
      <c r="C85" s="28" t="s">
        <v>2315</v>
      </c>
      <c r="D85" s="28" t="s">
        <v>2316</v>
      </c>
      <c r="E85" s="28" t="s">
        <v>305</v>
      </c>
      <c r="F85" s="28">
        <v>2</v>
      </c>
    </row>
    <row r="86" spans="1:6">
      <c r="A86" s="29" t="s">
        <v>23</v>
      </c>
      <c r="B86" s="29" t="s">
        <v>137</v>
      </c>
      <c r="C86" s="29" t="s">
        <v>2107</v>
      </c>
      <c r="D86" s="29" t="s">
        <v>2108</v>
      </c>
      <c r="E86" s="29" t="s">
        <v>1663</v>
      </c>
      <c r="F86" s="29">
        <v>4</v>
      </c>
    </row>
    <row r="87" spans="1:6">
      <c r="A87" s="28" t="s">
        <v>23</v>
      </c>
      <c r="B87" s="28" t="s">
        <v>139</v>
      </c>
      <c r="C87" s="28" t="s">
        <v>2317</v>
      </c>
      <c r="D87" s="28" t="s">
        <v>2318</v>
      </c>
      <c r="E87" s="28" t="s">
        <v>2319</v>
      </c>
      <c r="F87" s="28">
        <v>7</v>
      </c>
    </row>
    <row r="88" spans="1:6">
      <c r="A88" s="29" t="s">
        <v>23</v>
      </c>
      <c r="B88" s="29" t="s">
        <v>131</v>
      </c>
      <c r="C88" s="29" t="s">
        <v>2109</v>
      </c>
      <c r="D88" s="29" t="s">
        <v>2110</v>
      </c>
      <c r="E88" s="29" t="s">
        <v>305</v>
      </c>
      <c r="F88" s="29">
        <v>1</v>
      </c>
    </row>
    <row r="89" spans="1:6">
      <c r="A89" s="28" t="s">
        <v>23</v>
      </c>
      <c r="B89" s="28" t="s">
        <v>123</v>
      </c>
      <c r="C89" s="28" t="s">
        <v>2320</v>
      </c>
      <c r="D89" s="28" t="s">
        <v>2321</v>
      </c>
      <c r="E89" s="28" t="s">
        <v>2322</v>
      </c>
      <c r="F89" s="28">
        <v>6</v>
      </c>
    </row>
    <row r="90" spans="1:6">
      <c r="A90" s="29" t="s">
        <v>23</v>
      </c>
      <c r="B90" s="29" t="s">
        <v>148</v>
      </c>
      <c r="C90" s="29" t="s">
        <v>2111</v>
      </c>
      <c r="D90" s="29" t="s">
        <v>2112</v>
      </c>
      <c r="E90" s="29" t="s">
        <v>2323</v>
      </c>
      <c r="F90" s="29">
        <v>3</v>
      </c>
    </row>
    <row r="91" spans="1:6">
      <c r="A91" s="28" t="s">
        <v>23</v>
      </c>
      <c r="B91" s="28" t="s">
        <v>122</v>
      </c>
      <c r="C91" s="28" t="s">
        <v>2324</v>
      </c>
      <c r="D91" s="28" t="s">
        <v>2325</v>
      </c>
      <c r="E91" s="28" t="s">
        <v>305</v>
      </c>
      <c r="F91" s="28">
        <v>1</v>
      </c>
    </row>
    <row r="92" spans="1:6">
      <c r="A92" s="29" t="s">
        <v>23</v>
      </c>
      <c r="B92" s="29" t="s">
        <v>122</v>
      </c>
      <c r="C92" s="29" t="s">
        <v>2326</v>
      </c>
      <c r="D92" s="29" t="s">
        <v>2327</v>
      </c>
      <c r="E92" s="29" t="s">
        <v>307</v>
      </c>
      <c r="F92" s="29">
        <v>2</v>
      </c>
    </row>
    <row r="93" spans="1:6">
      <c r="A93" s="28" t="s">
        <v>23</v>
      </c>
      <c r="B93" s="28" t="s">
        <v>141</v>
      </c>
      <c r="C93" s="28" t="s">
        <v>2113</v>
      </c>
      <c r="D93" s="28" t="s">
        <v>2114</v>
      </c>
      <c r="E93" s="28" t="s">
        <v>305</v>
      </c>
      <c r="F93" s="28">
        <v>3</v>
      </c>
    </row>
    <row r="94" spans="1:6">
      <c r="A94" s="29" t="s">
        <v>23</v>
      </c>
      <c r="B94" s="29" t="s">
        <v>141</v>
      </c>
      <c r="C94" s="29" t="s">
        <v>2328</v>
      </c>
      <c r="D94" s="29" t="s">
        <v>2329</v>
      </c>
      <c r="E94" s="29" t="s">
        <v>2330</v>
      </c>
      <c r="F94" s="29">
        <v>1</v>
      </c>
    </row>
    <row r="95" spans="1:6">
      <c r="A95" s="28" t="s">
        <v>23</v>
      </c>
      <c r="B95" s="28" t="s">
        <v>130</v>
      </c>
      <c r="C95" s="28" t="s">
        <v>2331</v>
      </c>
      <c r="D95" s="28" t="s">
        <v>2332</v>
      </c>
      <c r="E95" s="28" t="s">
        <v>305</v>
      </c>
      <c r="F95" s="28">
        <v>1</v>
      </c>
    </row>
    <row r="96" spans="1:6">
      <c r="A96" s="29" t="s">
        <v>23</v>
      </c>
      <c r="B96" s="29" t="s">
        <v>130</v>
      </c>
      <c r="C96" s="29" t="s">
        <v>2115</v>
      </c>
      <c r="D96" s="29" t="s">
        <v>2116</v>
      </c>
      <c r="E96" s="29" t="s">
        <v>2333</v>
      </c>
      <c r="F96" s="29">
        <v>3</v>
      </c>
    </row>
  </sheetData>
  <autoFilter ref="A1:F96"/>
  <conditionalFormatting sqref="C2:E19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{FEAFF0DF-209A-4F7F-B97A-CBAD29C78BD6}</x14:id>
        </ext>
      </extLst>
    </cfRule>
  </conditionalFormatting>
  <conditionalFormatting sqref="A2:B19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{2AADC6C9-860B-4DBF-9769-F3582DD81967}</x14:id>
        </ext>
      </extLst>
    </cfRule>
  </conditionalFormatting>
  <conditionalFormatting sqref="C20:E22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{AA1FC555-1EC0-4ACB-882F-382C9DFDA39E}</x14:id>
        </ext>
      </extLst>
    </cfRule>
  </conditionalFormatting>
  <conditionalFormatting sqref="A20:B22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{DC16DEC0-3FF8-443F-8427-81412B2A4C31}</x14:id>
        </ext>
      </extLst>
    </cfRule>
  </conditionalFormatting>
  <conditionalFormatting sqref="C23:E3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{13BF4150-ABA2-4C7A-BA52-5C1245A37DB6}</x14:id>
        </ext>
      </extLst>
    </cfRule>
  </conditionalFormatting>
  <conditionalFormatting sqref="A23:B3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{96FC6102-1751-41D6-A688-F27DEAB75A8F}</x14:id>
        </ext>
      </extLst>
    </cfRule>
  </conditionalFormatting>
  <conditionalFormatting sqref="C37:E54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{86D7C680-1BC1-4815-AFE0-D2135AED39C2}</x14:id>
        </ext>
      </extLst>
    </cfRule>
  </conditionalFormatting>
  <conditionalFormatting sqref="A37:B54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{CC889774-5F6F-46A7-9C8A-E35F6094E232}</x14:id>
        </ext>
      </extLst>
    </cfRule>
  </conditionalFormatting>
  <conditionalFormatting sqref="C55:E9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{D5724B7A-5D84-4168-93BC-C5FF9038E148}</x14:id>
        </ext>
      </extLst>
    </cfRule>
  </conditionalFormatting>
  <conditionalFormatting sqref="A55:B9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{0CA19BEE-C364-4DE6-AD78-27A28ECAFC83}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AFF0DF-209A-4F7F-B97A-CBAD29C78BD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2AADC6C9-860B-4DBF-9769-F3582DD8196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AA1FC555-1EC0-4ACB-882F-382C9DFDA3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C20:E22</xm:sqref>
        </x14:conditionalFormatting>
        <x14:conditionalFormatting xmlns:xm="http://schemas.microsoft.com/office/excel/2006/main">
          <x14:cfRule type="dataBar" id="{DC16DEC0-3FF8-443F-8427-81412B2A4C3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A20:B22</xm:sqref>
        </x14:conditionalFormatting>
        <x14:conditionalFormatting xmlns:xm="http://schemas.microsoft.com/office/excel/2006/main">
          <x14:cfRule type="dataBar" id="{13BF4150-ABA2-4C7A-BA52-5C1245A37DB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C23:E36</xm:sqref>
        </x14:conditionalFormatting>
        <x14:conditionalFormatting xmlns:xm="http://schemas.microsoft.com/office/excel/2006/main">
          <x14:cfRule type="dataBar" id="{96FC6102-1751-41D6-A688-F27DEAB75A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A23:B36</xm:sqref>
        </x14:conditionalFormatting>
        <x14:conditionalFormatting xmlns:xm="http://schemas.microsoft.com/office/excel/2006/main">
          <x14:cfRule type="dataBar" id="{86D7C680-1BC1-4815-AFE0-D2135AED39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C37:E54</xm:sqref>
        </x14:conditionalFormatting>
        <x14:conditionalFormatting xmlns:xm="http://schemas.microsoft.com/office/excel/2006/main">
          <x14:cfRule type="dataBar" id="{CC889774-5F6F-46A7-9C8A-E35F6094E2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A37:B54</xm:sqref>
        </x14:conditionalFormatting>
        <x14:conditionalFormatting xmlns:xm="http://schemas.microsoft.com/office/excel/2006/main">
          <x14:cfRule type="dataBar" id="{D5724B7A-5D84-4168-93BC-C5FF9038E14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C55:E96</xm:sqref>
        </x14:conditionalFormatting>
        <x14:conditionalFormatting xmlns:xm="http://schemas.microsoft.com/office/excel/2006/main">
          <x14:cfRule type="dataBar" id="{0CA19BEE-C364-4DE6-AD78-27A28ECAFC8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A55:B96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21"/>
  <sheetViews>
    <sheetView showGridLines="0" rightToLeft="1" zoomScale="90" zoomScaleNormal="90" workbookViewId="0">
      <selection activeCell="E9" sqref="E9"/>
    </sheetView>
  </sheetViews>
  <sheetFormatPr defaultColWidth="9.140625" defaultRowHeight="18"/>
  <cols>
    <col min="1" max="1" width="16.28515625" style="30" bestFit="1" customWidth="1"/>
    <col min="2" max="2" width="27.42578125" style="30" bestFit="1" customWidth="1"/>
    <col min="3" max="3" width="25.5703125" style="30" bestFit="1" customWidth="1"/>
    <col min="4" max="4" width="8.28515625" style="30" bestFit="1" customWidth="1"/>
    <col min="5" max="5" width="69.140625" style="30" bestFit="1" customWidth="1"/>
    <col min="6" max="6" width="10.28515625" style="30" bestFit="1" customWidth="1"/>
    <col min="7" max="16384" width="9.140625" style="27"/>
  </cols>
  <sheetData>
    <row r="1" spans="1:6">
      <c r="A1" s="32" t="s">
        <v>308</v>
      </c>
      <c r="B1" s="32" t="s">
        <v>300</v>
      </c>
      <c r="C1" s="32" t="s">
        <v>301</v>
      </c>
      <c r="D1" s="32" t="s">
        <v>302</v>
      </c>
      <c r="E1" s="32" t="s">
        <v>303</v>
      </c>
      <c r="F1" s="32" t="s">
        <v>309</v>
      </c>
    </row>
    <row r="2" spans="1:6">
      <c r="A2" s="28" t="s">
        <v>22</v>
      </c>
      <c r="B2" s="28" t="s">
        <v>143</v>
      </c>
      <c r="C2" s="28" t="s">
        <v>2334</v>
      </c>
      <c r="D2" s="28" t="s">
        <v>2335</v>
      </c>
      <c r="E2" s="33" t="s">
        <v>2190</v>
      </c>
      <c r="F2" s="28" t="s">
        <v>2336</v>
      </c>
    </row>
    <row r="3" spans="1:6">
      <c r="A3" s="29" t="s">
        <v>22</v>
      </c>
      <c r="B3" s="29" t="s">
        <v>143</v>
      </c>
      <c r="C3" s="29" t="s">
        <v>1884</v>
      </c>
      <c r="D3" s="29" t="s">
        <v>1883</v>
      </c>
      <c r="E3" s="34" t="s">
        <v>2190</v>
      </c>
      <c r="F3" s="29" t="s">
        <v>2336</v>
      </c>
    </row>
    <row r="4" spans="1:6">
      <c r="A4" s="28" t="s">
        <v>22</v>
      </c>
      <c r="B4" s="28" t="s">
        <v>143</v>
      </c>
      <c r="C4" s="28" t="s">
        <v>2337</v>
      </c>
      <c r="D4" s="28" t="s">
        <v>2338</v>
      </c>
      <c r="E4" s="33" t="s">
        <v>1895</v>
      </c>
      <c r="F4" s="28" t="s">
        <v>2339</v>
      </c>
    </row>
    <row r="5" spans="1:6">
      <c r="A5" s="29" t="s">
        <v>22</v>
      </c>
      <c r="B5" s="29" t="s">
        <v>143</v>
      </c>
      <c r="C5" s="29" t="s">
        <v>2340</v>
      </c>
      <c r="D5" s="29" t="s">
        <v>2341</v>
      </c>
      <c r="E5" s="34" t="s">
        <v>1895</v>
      </c>
      <c r="F5" s="29" t="s">
        <v>2339</v>
      </c>
    </row>
    <row r="6" spans="1:6">
      <c r="A6" s="28" t="s">
        <v>22</v>
      </c>
      <c r="B6" s="28" t="s">
        <v>135</v>
      </c>
      <c r="C6" s="28" t="s">
        <v>2342</v>
      </c>
      <c r="D6" s="28" t="s">
        <v>2343</v>
      </c>
      <c r="E6" s="33" t="s">
        <v>306</v>
      </c>
      <c r="F6" s="28" t="s">
        <v>2344</v>
      </c>
    </row>
    <row r="7" spans="1:6">
      <c r="A7" s="29" t="s">
        <v>22</v>
      </c>
      <c r="B7" s="29" t="s">
        <v>135</v>
      </c>
      <c r="C7" s="29" t="s">
        <v>2345</v>
      </c>
      <c r="D7" s="29" t="s">
        <v>2346</v>
      </c>
      <c r="E7" s="34" t="s">
        <v>1896</v>
      </c>
      <c r="F7" s="29" t="s">
        <v>2344</v>
      </c>
    </row>
    <row r="8" spans="1:6">
      <c r="A8" s="28" t="s">
        <v>22</v>
      </c>
      <c r="B8" s="28" t="s">
        <v>123</v>
      </c>
      <c r="C8" s="28" t="s">
        <v>2347</v>
      </c>
      <c r="D8" s="28" t="s">
        <v>2348</v>
      </c>
      <c r="E8" s="33" t="s">
        <v>1774</v>
      </c>
      <c r="F8" s="28" t="s">
        <v>2336</v>
      </c>
    </row>
    <row r="9" spans="1:6">
      <c r="A9" s="29" t="s">
        <v>22</v>
      </c>
      <c r="B9" s="29" t="s">
        <v>148</v>
      </c>
      <c r="C9" s="29" t="s">
        <v>2349</v>
      </c>
      <c r="D9" s="29" t="s">
        <v>2350</v>
      </c>
      <c r="E9" s="34" t="s">
        <v>2190</v>
      </c>
      <c r="F9" s="29" t="s">
        <v>2336</v>
      </c>
    </row>
    <row r="10" spans="1:6">
      <c r="A10" s="28" t="s">
        <v>22</v>
      </c>
      <c r="B10" s="28" t="s">
        <v>148</v>
      </c>
      <c r="C10" s="28" t="s">
        <v>2351</v>
      </c>
      <c r="D10" s="28" t="s">
        <v>2352</v>
      </c>
      <c r="E10" s="33" t="s">
        <v>2190</v>
      </c>
      <c r="F10" s="28" t="s">
        <v>2336</v>
      </c>
    </row>
    <row r="11" spans="1:6">
      <c r="A11" s="29" t="s">
        <v>22</v>
      </c>
      <c r="B11" s="29" t="s">
        <v>144</v>
      </c>
      <c r="C11" s="29" t="s">
        <v>2353</v>
      </c>
      <c r="D11" s="29" t="s">
        <v>2354</v>
      </c>
      <c r="E11" s="34" t="s">
        <v>305</v>
      </c>
      <c r="F11" s="29" t="s">
        <v>2344</v>
      </c>
    </row>
    <row r="12" spans="1:6">
      <c r="A12" s="29" t="s">
        <v>22</v>
      </c>
      <c r="B12" s="29" t="s">
        <v>142</v>
      </c>
      <c r="C12" s="29" t="s">
        <v>2355</v>
      </c>
      <c r="D12" s="29" t="s">
        <v>2356</v>
      </c>
      <c r="E12" s="34" t="s">
        <v>1895</v>
      </c>
      <c r="F12" s="29" t="s">
        <v>2339</v>
      </c>
    </row>
    <row r="13" spans="1:6">
      <c r="A13" s="28" t="s">
        <v>22</v>
      </c>
      <c r="B13" s="28" t="s">
        <v>122</v>
      </c>
      <c r="C13" s="28" t="s">
        <v>2088</v>
      </c>
      <c r="D13" s="28" t="s">
        <v>2089</v>
      </c>
      <c r="E13" s="33" t="s">
        <v>305</v>
      </c>
      <c r="F13" s="28" t="s">
        <v>2344</v>
      </c>
    </row>
    <row r="14" spans="1:6">
      <c r="A14" s="29" t="s">
        <v>22</v>
      </c>
      <c r="B14" s="29" t="s">
        <v>122</v>
      </c>
      <c r="C14" s="29" t="s">
        <v>2092</v>
      </c>
      <c r="D14" s="29" t="s">
        <v>2093</v>
      </c>
      <c r="E14" s="34" t="s">
        <v>305</v>
      </c>
      <c r="F14" s="29" t="s">
        <v>2344</v>
      </c>
    </row>
    <row r="15" spans="1:6">
      <c r="A15" s="28" t="s">
        <v>22</v>
      </c>
      <c r="B15" s="28" t="s">
        <v>141</v>
      </c>
      <c r="C15" s="28" t="s">
        <v>2357</v>
      </c>
      <c r="D15" s="28" t="s">
        <v>2358</v>
      </c>
      <c r="E15" s="33" t="s">
        <v>2190</v>
      </c>
      <c r="F15" s="28" t="s">
        <v>2336</v>
      </c>
    </row>
    <row r="16" spans="1:6">
      <c r="A16" s="29" t="s">
        <v>22</v>
      </c>
      <c r="B16" s="29" t="s">
        <v>141</v>
      </c>
      <c r="C16" s="29" t="s">
        <v>1737</v>
      </c>
      <c r="D16" s="29" t="s">
        <v>1738</v>
      </c>
      <c r="E16" s="34" t="s">
        <v>307</v>
      </c>
      <c r="F16" s="29" t="s">
        <v>2359</v>
      </c>
    </row>
    <row r="17" spans="1:6">
      <c r="A17" s="28" t="s">
        <v>23</v>
      </c>
      <c r="B17" s="28" t="s">
        <v>143</v>
      </c>
      <c r="C17" s="28" t="s">
        <v>2360</v>
      </c>
      <c r="D17" s="28" t="s">
        <v>2361</v>
      </c>
      <c r="E17" s="33" t="s">
        <v>2100</v>
      </c>
      <c r="F17" s="28" t="s">
        <v>2339</v>
      </c>
    </row>
    <row r="18" spans="1:6">
      <c r="A18" s="29" t="s">
        <v>23</v>
      </c>
      <c r="B18" s="29" t="s">
        <v>138</v>
      </c>
      <c r="C18" s="29" t="s">
        <v>2105</v>
      </c>
      <c r="D18" s="29" t="s">
        <v>2106</v>
      </c>
      <c r="E18" s="34" t="s">
        <v>2301</v>
      </c>
      <c r="F18" s="29" t="s">
        <v>2362</v>
      </c>
    </row>
    <row r="19" spans="1:6">
      <c r="A19" s="28" t="s">
        <v>23</v>
      </c>
      <c r="B19" s="28" t="s">
        <v>137</v>
      </c>
      <c r="C19" s="28" t="s">
        <v>2363</v>
      </c>
      <c r="D19" s="28" t="s">
        <v>2364</v>
      </c>
      <c r="E19" s="33" t="s">
        <v>2365</v>
      </c>
      <c r="F19" s="28" t="s">
        <v>2344</v>
      </c>
    </row>
    <row r="20" spans="1:6">
      <c r="A20" s="29" t="s">
        <v>23</v>
      </c>
      <c r="B20" s="29" t="s">
        <v>123</v>
      </c>
      <c r="C20" s="29" t="s">
        <v>2366</v>
      </c>
      <c r="D20" s="29" t="s">
        <v>2367</v>
      </c>
      <c r="E20" s="34" t="s">
        <v>306</v>
      </c>
      <c r="F20" s="29" t="s">
        <v>2344</v>
      </c>
    </row>
    <row r="21" spans="1:6">
      <c r="A21" s="28" t="s">
        <v>23</v>
      </c>
      <c r="B21" s="28" t="s">
        <v>141</v>
      </c>
      <c r="C21" s="28" t="s">
        <v>2368</v>
      </c>
      <c r="D21" s="28" t="s">
        <v>2369</v>
      </c>
      <c r="E21" s="33" t="s">
        <v>306</v>
      </c>
      <c r="F21" s="28" t="s">
        <v>2344</v>
      </c>
    </row>
  </sheetData>
  <conditionalFormatting sqref="A2:A3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{CD52DCAA-A027-4476-AF74-4C36D06C409D}</x14:id>
        </ext>
      </extLst>
    </cfRule>
  </conditionalFormatting>
  <conditionalFormatting sqref="A4:A5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{5AB24994-0A53-45E2-82CC-60445B52AB1E}</x14:id>
        </ext>
      </extLst>
    </cfRule>
  </conditionalFormatting>
  <conditionalFormatting sqref="B2:D5 F2:F5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{D82E6280-4551-47B8-A07E-076271A60224}</x14:id>
        </ext>
      </extLst>
    </cfRule>
  </conditionalFormatting>
  <conditionalFormatting sqref="E2:E5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{B859E3B7-A949-4FB9-96FD-27A644805215}</x14:id>
        </ext>
      </extLst>
    </cfRule>
  </conditionalFormatting>
  <conditionalFormatting sqref="A6:A11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{E3926ECE-C4B7-4311-B5DF-AF2C1E5FFB54}</x14:id>
        </ext>
      </extLst>
    </cfRule>
  </conditionalFormatting>
  <conditionalFormatting sqref="B6:D11 F6:F11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{6451DF42-FAAA-4F13-A500-351C904463E5}</x14:id>
        </ext>
      </extLst>
    </cfRule>
  </conditionalFormatting>
  <conditionalFormatting sqref="E6:E11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{CA997C0E-4BB8-47EC-910D-9C3B25493261}</x14:id>
        </ext>
      </extLst>
    </cfRule>
  </conditionalFormatting>
  <conditionalFormatting sqref="A12:A21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{E08CBBFC-9A41-4396-8423-3695BB048472}</x14:id>
        </ext>
      </extLst>
    </cfRule>
  </conditionalFormatting>
  <conditionalFormatting sqref="B12:D21 F12:F21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{17EC266A-8E63-4734-9CA6-1A0FFE83E531}</x14:id>
        </ext>
      </extLst>
    </cfRule>
  </conditionalFormatting>
  <conditionalFormatting sqref="E12:E21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{0AC6385C-B71F-4CD3-AA70-067F81C1978A}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D52DCAA-A027-4476-AF74-4C36D06C409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A2:A3</xm:sqref>
        </x14:conditionalFormatting>
        <x14:conditionalFormatting xmlns:xm="http://schemas.microsoft.com/office/excel/2006/main">
          <x14:cfRule type="dataBar" id="{5AB24994-0A53-45E2-82CC-60445B52AB1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A4:A5</xm:sqref>
        </x14:conditionalFormatting>
        <x14:conditionalFormatting xmlns:xm="http://schemas.microsoft.com/office/excel/2006/main">
          <x14:cfRule type="dataBar" id="{D82E6280-4551-47B8-A07E-076271A6022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B2:D5 F2:F5</xm:sqref>
        </x14:conditionalFormatting>
        <x14:conditionalFormatting xmlns:xm="http://schemas.microsoft.com/office/excel/2006/main">
          <x14:cfRule type="dataBar" id="{B859E3B7-A949-4FB9-96FD-27A64480521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E2:E5</xm:sqref>
        </x14:conditionalFormatting>
        <x14:conditionalFormatting xmlns:xm="http://schemas.microsoft.com/office/excel/2006/main">
          <x14:cfRule type="dataBar" id="{E3926ECE-C4B7-4311-B5DF-AF2C1E5FFB5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A6:A11</xm:sqref>
        </x14:conditionalFormatting>
        <x14:conditionalFormatting xmlns:xm="http://schemas.microsoft.com/office/excel/2006/main">
          <x14:cfRule type="dataBar" id="{6451DF42-FAAA-4F13-A500-351C904463E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B6:D11 F6:F11</xm:sqref>
        </x14:conditionalFormatting>
        <x14:conditionalFormatting xmlns:xm="http://schemas.microsoft.com/office/excel/2006/main">
          <x14:cfRule type="dataBar" id="{CA997C0E-4BB8-47EC-910D-9C3B2549326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E6:E11</xm:sqref>
        </x14:conditionalFormatting>
        <x14:conditionalFormatting xmlns:xm="http://schemas.microsoft.com/office/excel/2006/main">
          <x14:cfRule type="dataBar" id="{E08CBBFC-9A41-4396-8423-3695BB04847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A12:A21</xm:sqref>
        </x14:conditionalFormatting>
        <x14:conditionalFormatting xmlns:xm="http://schemas.microsoft.com/office/excel/2006/main">
          <x14:cfRule type="dataBar" id="{17EC266A-8E63-4734-9CA6-1A0FFE83E53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B12:D21 F12:F21</xm:sqref>
        </x14:conditionalFormatting>
        <x14:conditionalFormatting xmlns:xm="http://schemas.microsoft.com/office/excel/2006/main">
          <x14:cfRule type="dataBar" id="{0AC6385C-B71F-4CD3-AA70-067F81C1978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E12:E21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7"/>
  <sheetViews>
    <sheetView showGridLines="0" rightToLeft="1" zoomScale="90" zoomScaleNormal="90" workbookViewId="0">
      <selection activeCell="E4" sqref="E4"/>
    </sheetView>
  </sheetViews>
  <sheetFormatPr defaultColWidth="9.140625" defaultRowHeight="18"/>
  <cols>
    <col min="1" max="1" width="19.140625" style="30" bestFit="1" customWidth="1"/>
    <col min="2" max="2" width="31.42578125" style="30" bestFit="1" customWidth="1"/>
    <col min="3" max="3" width="17.28515625" style="30" bestFit="1" customWidth="1"/>
    <col min="4" max="4" width="7.5703125" style="30" bestFit="1" customWidth="1"/>
    <col min="5" max="5" width="66.5703125" style="30" bestFit="1" customWidth="1"/>
    <col min="6" max="6" width="10.28515625" style="30" bestFit="1" customWidth="1"/>
    <col min="7" max="16384" width="9.140625" style="27"/>
  </cols>
  <sheetData>
    <row r="1" spans="1:6" ht="18.75">
      <c r="A1" s="26" t="s">
        <v>308</v>
      </c>
      <c r="B1" s="26" t="s">
        <v>300</v>
      </c>
      <c r="C1" s="26" t="s">
        <v>301</v>
      </c>
      <c r="D1" s="26" t="s">
        <v>302</v>
      </c>
      <c r="E1" s="26" t="s">
        <v>303</v>
      </c>
      <c r="F1" s="26" t="s">
        <v>309</v>
      </c>
    </row>
    <row r="2" spans="1:6">
      <c r="A2" s="29" t="s">
        <v>22</v>
      </c>
      <c r="B2" s="29" t="s">
        <v>154</v>
      </c>
      <c r="C2" s="29" t="s">
        <v>311</v>
      </c>
      <c r="D2" s="29" t="s">
        <v>312</v>
      </c>
      <c r="E2" s="29" t="s">
        <v>313</v>
      </c>
      <c r="F2" s="35" t="s">
        <v>314</v>
      </c>
    </row>
    <row r="3" spans="1:6">
      <c r="A3" s="28" t="s">
        <v>22</v>
      </c>
      <c r="B3" s="28" t="s">
        <v>126</v>
      </c>
      <c r="C3" s="28" t="s">
        <v>316</v>
      </c>
      <c r="D3" s="28" t="s">
        <v>317</v>
      </c>
      <c r="E3" s="28" t="s">
        <v>315</v>
      </c>
      <c r="F3" s="36" t="s">
        <v>318</v>
      </c>
    </row>
    <row r="4" spans="1:6">
      <c r="A4" s="29" t="s">
        <v>22</v>
      </c>
      <c r="B4" s="29" t="s">
        <v>123</v>
      </c>
      <c r="C4" s="29" t="s">
        <v>2119</v>
      </c>
      <c r="D4" s="29" t="s">
        <v>2120</v>
      </c>
      <c r="E4" s="29" t="s">
        <v>1774</v>
      </c>
      <c r="F4" s="35" t="s">
        <v>2121</v>
      </c>
    </row>
    <row r="5" spans="1:6">
      <c r="A5" s="28" t="s">
        <v>22</v>
      </c>
      <c r="B5" s="28" t="s">
        <v>130</v>
      </c>
      <c r="C5" s="28" t="s">
        <v>2124</v>
      </c>
      <c r="D5" s="28" t="s">
        <v>2125</v>
      </c>
      <c r="E5" s="28" t="s">
        <v>1896</v>
      </c>
      <c r="F5" s="36" t="s">
        <v>2121</v>
      </c>
    </row>
    <row r="6" spans="1:6">
      <c r="A6" s="29" t="s">
        <v>23</v>
      </c>
      <c r="B6" s="29" t="s">
        <v>126</v>
      </c>
      <c r="C6" s="29" t="s">
        <v>1822</v>
      </c>
      <c r="D6" s="29" t="s">
        <v>1821</v>
      </c>
      <c r="E6" s="29" t="s">
        <v>1818</v>
      </c>
      <c r="F6" s="29" t="s">
        <v>1817</v>
      </c>
    </row>
    <row r="7" spans="1:6">
      <c r="A7" s="28" t="s">
        <v>23</v>
      </c>
      <c r="B7" s="28" t="s">
        <v>126</v>
      </c>
      <c r="C7" s="28" t="s">
        <v>1820</v>
      </c>
      <c r="D7" s="28" t="s">
        <v>1819</v>
      </c>
      <c r="E7" s="28" t="s">
        <v>1818</v>
      </c>
      <c r="F7" s="28" t="s">
        <v>1817</v>
      </c>
    </row>
  </sheetData>
  <conditionalFormatting sqref="A2:D5 F2:F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{B2D130D4-F124-4E91-A5EE-1E4791A7E1BC}</x14:id>
        </ext>
      </extLst>
    </cfRule>
  </conditionalFormatting>
  <conditionalFormatting sqref="E2:E5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{9D615B1A-1D28-49C5-935F-512A05C14C44}</x14:id>
        </ext>
      </extLst>
    </cfRule>
  </conditionalFormatting>
  <conditionalFormatting sqref="A6:F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{D477C7EE-2F70-48EA-A745-6F7DBD21862D}</x14:id>
        </ext>
      </extLst>
    </cfRule>
  </conditionalFormatting>
  <conditionalFormatting sqref="A7:F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{518155B8-E4B5-49F2-9ED4-09640ADEF39F}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D130D4-F124-4E91-A5EE-1E4791A7E1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A2:D5 F2:F5</xm:sqref>
        </x14:conditionalFormatting>
        <x14:conditionalFormatting xmlns:xm="http://schemas.microsoft.com/office/excel/2006/main">
          <x14:cfRule type="dataBar" id="{9D615B1A-1D28-49C5-935F-512A05C14C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E2:E5</xm:sqref>
        </x14:conditionalFormatting>
        <x14:conditionalFormatting xmlns:xm="http://schemas.microsoft.com/office/excel/2006/main">
          <x14:cfRule type="dataBar" id="{D477C7EE-2F70-48EA-A745-6F7DBD21862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A6:F6</xm:sqref>
        </x14:conditionalFormatting>
        <x14:conditionalFormatting xmlns:xm="http://schemas.microsoft.com/office/excel/2006/main">
          <x14:cfRule type="dataBar" id="{518155B8-E4B5-49F2-9ED4-09640ADEF39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A7:F7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13"/>
  <sheetViews>
    <sheetView rightToLeft="1" workbookViewId="0">
      <selection activeCell="D6" sqref="D6"/>
    </sheetView>
  </sheetViews>
  <sheetFormatPr defaultRowHeight="15"/>
  <cols>
    <col min="1" max="1" width="27.28515625" style="73" customWidth="1"/>
    <col min="2" max="2" width="19" style="73" customWidth="1"/>
    <col min="3" max="3" width="17.85546875" style="73" customWidth="1"/>
    <col min="4" max="4" width="22.7109375" style="73" bestFit="1" customWidth="1"/>
    <col min="5" max="16384" width="9.140625" style="73"/>
  </cols>
  <sheetData>
    <row r="1" spans="1:4" ht="58.5" customHeight="1">
      <c r="A1" s="118" t="s">
        <v>19</v>
      </c>
      <c r="B1" s="117" t="s">
        <v>498</v>
      </c>
      <c r="C1" s="119" t="s">
        <v>497</v>
      </c>
      <c r="D1" s="119" t="s">
        <v>496</v>
      </c>
    </row>
    <row r="2" spans="1:4" ht="24" customHeight="1">
      <c r="A2" s="120" t="s">
        <v>22</v>
      </c>
      <c r="B2" s="120">
        <v>65</v>
      </c>
      <c r="C2" s="121">
        <v>15</v>
      </c>
      <c r="D2" s="142">
        <v>4</v>
      </c>
    </row>
    <row r="3" spans="1:4" ht="24" customHeight="1">
      <c r="A3" s="122" t="s">
        <v>23</v>
      </c>
      <c r="B3" s="122">
        <v>30</v>
      </c>
      <c r="C3" s="122">
        <v>5</v>
      </c>
      <c r="D3" s="123">
        <v>2</v>
      </c>
    </row>
    <row r="4" spans="1:4" ht="24" customHeight="1">
      <c r="A4" s="124" t="s">
        <v>48</v>
      </c>
      <c r="B4" s="125">
        <f>B2+B3</f>
        <v>95</v>
      </c>
      <c r="C4" s="125">
        <f>C2+C3</f>
        <v>20</v>
      </c>
      <c r="D4" s="125">
        <f>D2+D3</f>
        <v>6</v>
      </c>
    </row>
    <row r="5" spans="1:4" ht="24" customHeight="1">
      <c r="A5" s="126"/>
      <c r="B5" s="126"/>
      <c r="C5" s="126"/>
      <c r="D5" s="126"/>
    </row>
    <row r="6" spans="1:4">
      <c r="A6" s="119" t="s">
        <v>495</v>
      </c>
      <c r="B6" s="119" t="s">
        <v>494</v>
      </c>
      <c r="C6" s="119" t="s">
        <v>493</v>
      </c>
      <c r="D6" s="126"/>
    </row>
    <row r="7" spans="1:4">
      <c r="A7" s="127" t="s">
        <v>319</v>
      </c>
      <c r="B7" s="120">
        <f>SUM(B4:C4)</f>
        <v>115</v>
      </c>
      <c r="C7" s="128">
        <f t="shared" ref="C7:C13" si="0">B7/$B$7</f>
        <v>1</v>
      </c>
      <c r="D7" s="126"/>
    </row>
    <row r="8" spans="1:4">
      <c r="A8" s="127" t="s">
        <v>305</v>
      </c>
      <c r="B8" s="127">
        <v>26</v>
      </c>
      <c r="C8" s="128">
        <f t="shared" si="0"/>
        <v>0.22608695652173913</v>
      </c>
      <c r="D8" s="126"/>
    </row>
    <row r="9" spans="1:4">
      <c r="A9" s="129" t="s">
        <v>306</v>
      </c>
      <c r="B9" s="127">
        <v>23</v>
      </c>
      <c r="C9" s="128">
        <f t="shared" si="0"/>
        <v>0.2</v>
      </c>
      <c r="D9" s="126"/>
    </row>
    <row r="10" spans="1:4">
      <c r="A10" s="129" t="s">
        <v>320</v>
      </c>
      <c r="B10" s="129">
        <v>16</v>
      </c>
      <c r="C10" s="128">
        <f t="shared" si="0"/>
        <v>0.1391304347826087</v>
      </c>
      <c r="D10" s="126"/>
    </row>
    <row r="11" spans="1:4">
      <c r="A11" s="129" t="s">
        <v>321</v>
      </c>
      <c r="B11" s="129">
        <v>26</v>
      </c>
      <c r="C11" s="128">
        <f t="shared" si="0"/>
        <v>0.22608695652173913</v>
      </c>
      <c r="D11" s="126"/>
    </row>
    <row r="12" spans="1:4">
      <c r="A12" s="129" t="s">
        <v>322</v>
      </c>
      <c r="B12" s="129">
        <v>16</v>
      </c>
      <c r="C12" s="128">
        <f t="shared" si="0"/>
        <v>0.1391304347826087</v>
      </c>
      <c r="D12" s="126"/>
    </row>
    <row r="13" spans="1:4">
      <c r="A13" s="130" t="s">
        <v>132</v>
      </c>
      <c r="B13" s="131">
        <f>B7-SUM(B8:B12)</f>
        <v>8</v>
      </c>
      <c r="C13" s="132">
        <f t="shared" si="0"/>
        <v>6.9565217391304349E-2</v>
      </c>
      <c r="D13" s="126"/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X7"/>
  <sheetViews>
    <sheetView rightToLeft="1" topLeftCell="H1" zoomScaleNormal="100" workbookViewId="0">
      <selection activeCell="L2" sqref="L2"/>
    </sheetView>
  </sheetViews>
  <sheetFormatPr defaultRowHeight="15"/>
  <cols>
    <col min="1" max="1" width="17.140625" style="74" customWidth="1"/>
    <col min="2" max="2" width="11" style="74" hidden="1" customWidth="1"/>
    <col min="3" max="3" width="10.7109375" style="74" hidden="1" customWidth="1"/>
    <col min="4" max="5" width="9.7109375" style="74" hidden="1" customWidth="1"/>
    <col min="6" max="6" width="9.140625" style="74" hidden="1" customWidth="1"/>
    <col min="7" max="7" width="9.42578125" style="74" hidden="1" customWidth="1"/>
    <col min="8" max="8" width="9" style="74" customWidth="1"/>
    <col min="9" max="10" width="9.140625" style="74" customWidth="1"/>
    <col min="11" max="14" width="9.140625" style="74"/>
    <col min="15" max="15" width="11.5703125" style="74" customWidth="1"/>
    <col min="16" max="16384" width="9.140625" style="74"/>
  </cols>
  <sheetData>
    <row r="2" spans="1:24">
      <c r="A2" s="181" t="s">
        <v>499</v>
      </c>
      <c r="B2" s="182" t="s">
        <v>176</v>
      </c>
      <c r="C2" s="182" t="s">
        <v>177</v>
      </c>
      <c r="D2" s="182" t="s">
        <v>178</v>
      </c>
      <c r="E2" s="182" t="s">
        <v>179</v>
      </c>
      <c r="F2" s="182" t="s">
        <v>180</v>
      </c>
      <c r="G2" s="182" t="s">
        <v>181</v>
      </c>
      <c r="H2" s="182" t="s">
        <v>182</v>
      </c>
      <c r="I2" s="182" t="s">
        <v>183</v>
      </c>
      <c r="J2" s="182" t="s">
        <v>184</v>
      </c>
      <c r="K2" s="182" t="s">
        <v>185</v>
      </c>
      <c r="L2" s="182" t="s">
        <v>186</v>
      </c>
      <c r="M2" s="182" t="s">
        <v>187</v>
      </c>
      <c r="N2" s="182" t="s">
        <v>175</v>
      </c>
      <c r="O2" s="182" t="s">
        <v>188</v>
      </c>
      <c r="P2" s="183" t="s">
        <v>1608</v>
      </c>
      <c r="Q2" s="196" t="s">
        <v>1643</v>
      </c>
      <c r="R2" s="196" t="s">
        <v>1718</v>
      </c>
      <c r="S2" s="196" t="s">
        <v>1763</v>
      </c>
      <c r="T2" s="196" t="s">
        <v>1816</v>
      </c>
      <c r="U2" s="1043" t="s">
        <v>1881</v>
      </c>
      <c r="V2" s="1043" t="s">
        <v>1894</v>
      </c>
      <c r="W2" s="1044" t="s">
        <v>2126</v>
      </c>
      <c r="X2" s="1044" t="s">
        <v>2370</v>
      </c>
    </row>
    <row r="3" spans="1:24">
      <c r="A3" s="184" t="s">
        <v>190</v>
      </c>
      <c r="B3" s="185">
        <v>12</v>
      </c>
      <c r="C3" s="185">
        <v>13</v>
      </c>
      <c r="D3" s="185">
        <v>10</v>
      </c>
      <c r="E3" s="185">
        <v>9</v>
      </c>
      <c r="F3" s="185">
        <v>6</v>
      </c>
      <c r="G3" s="185">
        <v>10</v>
      </c>
      <c r="H3" s="185">
        <v>11</v>
      </c>
      <c r="I3" s="185">
        <v>9</v>
      </c>
      <c r="J3" s="185">
        <v>9</v>
      </c>
      <c r="K3" s="185">
        <v>11</v>
      </c>
      <c r="L3" s="185">
        <v>11</v>
      </c>
      <c r="M3" s="185">
        <v>11</v>
      </c>
      <c r="N3" s="185">
        <v>11</v>
      </c>
      <c r="O3" s="186">
        <v>7</v>
      </c>
      <c r="P3" s="187">
        <v>5</v>
      </c>
      <c r="Q3" s="196">
        <v>4</v>
      </c>
      <c r="R3" s="196">
        <v>6</v>
      </c>
      <c r="S3" s="196">
        <v>6</v>
      </c>
      <c r="T3" s="196">
        <v>6</v>
      </c>
      <c r="U3" s="196">
        <v>4</v>
      </c>
      <c r="V3" s="196">
        <v>5</v>
      </c>
      <c r="W3" s="1045">
        <v>5</v>
      </c>
      <c r="X3" s="1045">
        <v>6</v>
      </c>
    </row>
    <row r="4" spans="1:24" ht="35.25" customHeight="1">
      <c r="A4" s="184" t="s">
        <v>191</v>
      </c>
      <c r="B4" s="185">
        <v>23</v>
      </c>
      <c r="C4" s="185">
        <v>23</v>
      </c>
      <c r="D4" s="185">
        <v>34</v>
      </c>
      <c r="E4" s="185">
        <v>49</v>
      </c>
      <c r="F4" s="185">
        <v>84</v>
      </c>
      <c r="G4" s="185">
        <v>20</v>
      </c>
      <c r="H4" s="185">
        <v>45</v>
      </c>
      <c r="I4" s="185">
        <v>19</v>
      </c>
      <c r="J4" s="185">
        <v>22</v>
      </c>
      <c r="K4" s="185">
        <v>13</v>
      </c>
      <c r="L4" s="185">
        <v>24</v>
      </c>
      <c r="M4" s="185">
        <v>14</v>
      </c>
      <c r="N4" s="185">
        <v>29</v>
      </c>
      <c r="O4" s="186">
        <v>18</v>
      </c>
      <c r="P4" s="187">
        <v>33</v>
      </c>
      <c r="Q4" s="185">
        <v>35</v>
      </c>
      <c r="R4" s="185">
        <v>71</v>
      </c>
      <c r="S4" s="185">
        <v>18</v>
      </c>
      <c r="T4" s="185">
        <v>13</v>
      </c>
      <c r="U4" s="185">
        <v>15</v>
      </c>
      <c r="V4" s="185">
        <v>18</v>
      </c>
      <c r="W4" s="1046">
        <v>22</v>
      </c>
      <c r="X4" s="1046">
        <v>20</v>
      </c>
    </row>
    <row r="5" spans="1:24">
      <c r="A5" s="184" t="s">
        <v>192</v>
      </c>
      <c r="B5" s="185">
        <v>82</v>
      </c>
      <c r="C5" s="185">
        <v>21</v>
      </c>
      <c r="D5" s="185">
        <v>92</v>
      </c>
      <c r="E5" s="185">
        <v>111</v>
      </c>
      <c r="F5" s="185">
        <v>137</v>
      </c>
      <c r="G5" s="185">
        <v>109</v>
      </c>
      <c r="H5" s="185">
        <v>205</v>
      </c>
      <c r="I5" s="185">
        <v>250</v>
      </c>
      <c r="J5" s="185">
        <v>83</v>
      </c>
      <c r="K5" s="185">
        <v>62</v>
      </c>
      <c r="L5" s="185">
        <v>77</v>
      </c>
      <c r="M5" s="185">
        <v>59</v>
      </c>
      <c r="N5" s="185">
        <v>98</v>
      </c>
      <c r="O5" s="186">
        <v>68</v>
      </c>
      <c r="P5" s="187">
        <v>95</v>
      </c>
      <c r="Q5" s="185">
        <v>168</v>
      </c>
      <c r="R5" s="185">
        <v>162</v>
      </c>
      <c r="S5" s="185">
        <v>54</v>
      </c>
      <c r="T5" s="185">
        <v>107</v>
      </c>
      <c r="U5" s="185">
        <v>95</v>
      </c>
      <c r="V5" s="185">
        <v>59</v>
      </c>
      <c r="W5" s="1046">
        <v>116</v>
      </c>
      <c r="X5" s="1046">
        <v>98</v>
      </c>
    </row>
    <row r="6" spans="1:24">
      <c r="A6" s="184" t="s">
        <v>48</v>
      </c>
      <c r="B6" s="185">
        <f t="shared" ref="B6:N6" si="0">B5+B4+B3</f>
        <v>117</v>
      </c>
      <c r="C6" s="185">
        <f t="shared" si="0"/>
        <v>57</v>
      </c>
      <c r="D6" s="185">
        <f t="shared" si="0"/>
        <v>136</v>
      </c>
      <c r="E6" s="185">
        <f t="shared" si="0"/>
        <v>169</v>
      </c>
      <c r="F6" s="185">
        <f t="shared" si="0"/>
        <v>227</v>
      </c>
      <c r="G6" s="185">
        <f t="shared" si="0"/>
        <v>139</v>
      </c>
      <c r="H6" s="185">
        <f t="shared" si="0"/>
        <v>261</v>
      </c>
      <c r="I6" s="185">
        <f t="shared" si="0"/>
        <v>278</v>
      </c>
      <c r="J6" s="185">
        <f t="shared" si="0"/>
        <v>114</v>
      </c>
      <c r="K6" s="185">
        <f t="shared" si="0"/>
        <v>86</v>
      </c>
      <c r="L6" s="185">
        <f t="shared" si="0"/>
        <v>112</v>
      </c>
      <c r="M6" s="185">
        <f t="shared" si="0"/>
        <v>84</v>
      </c>
      <c r="N6" s="185">
        <f t="shared" si="0"/>
        <v>138</v>
      </c>
      <c r="O6" s="186">
        <f t="shared" ref="O6:V6" si="1">SUM(O3:O5)</f>
        <v>93</v>
      </c>
      <c r="P6" s="188">
        <f t="shared" si="1"/>
        <v>133</v>
      </c>
      <c r="Q6" s="188">
        <f t="shared" si="1"/>
        <v>207</v>
      </c>
      <c r="R6" s="186">
        <f t="shared" si="1"/>
        <v>239</v>
      </c>
      <c r="S6" s="186">
        <f t="shared" si="1"/>
        <v>78</v>
      </c>
      <c r="T6" s="186">
        <f t="shared" si="1"/>
        <v>126</v>
      </c>
      <c r="U6" s="186">
        <f t="shared" si="1"/>
        <v>114</v>
      </c>
      <c r="V6" s="186">
        <f t="shared" si="1"/>
        <v>82</v>
      </c>
      <c r="W6" s="1047">
        <f t="shared" ref="W6:X6" si="2">SUM(W3:W5)</f>
        <v>143</v>
      </c>
      <c r="X6" s="1047">
        <f t="shared" si="2"/>
        <v>124</v>
      </c>
    </row>
    <row r="7" spans="1:24">
      <c r="A7" s="189" t="s">
        <v>1696</v>
      </c>
      <c r="B7" s="190">
        <v>2.8</v>
      </c>
      <c r="C7" s="190">
        <v>1.8</v>
      </c>
      <c r="D7" s="190">
        <v>3.5</v>
      </c>
      <c r="E7" s="190">
        <v>2.9</v>
      </c>
      <c r="F7" s="190">
        <v>3.5</v>
      </c>
      <c r="G7" s="190">
        <v>2.1</v>
      </c>
      <c r="H7" s="191">
        <v>2</v>
      </c>
      <c r="I7" s="191">
        <v>3</v>
      </c>
      <c r="J7" s="190">
        <v>1.9</v>
      </c>
      <c r="K7" s="190">
        <v>2.2999999999999998</v>
      </c>
      <c r="L7" s="190">
        <v>2.9</v>
      </c>
      <c r="M7" s="190">
        <v>2.8</v>
      </c>
      <c r="N7" s="190">
        <v>3.5</v>
      </c>
      <c r="O7" s="192">
        <v>2.6</v>
      </c>
      <c r="P7" s="193">
        <v>3.07</v>
      </c>
      <c r="Q7" s="190">
        <v>3.57</v>
      </c>
      <c r="R7" s="190">
        <v>3.51</v>
      </c>
      <c r="S7" s="190">
        <v>2.4</v>
      </c>
      <c r="T7" s="190">
        <v>2.5</v>
      </c>
      <c r="U7" s="190">
        <v>2.9</v>
      </c>
      <c r="V7" s="190">
        <v>2.2000000000000002</v>
      </c>
      <c r="W7" s="1048">
        <v>2.8</v>
      </c>
      <c r="X7" s="1048">
        <v>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AF47"/>
  <sheetViews>
    <sheetView rightToLeft="1" topLeftCell="P1" zoomScaleNormal="100" workbookViewId="0">
      <selection activeCell="X7" sqref="X7"/>
    </sheetView>
  </sheetViews>
  <sheetFormatPr defaultRowHeight="12"/>
  <cols>
    <col min="1" max="1" width="1.42578125" style="7" customWidth="1"/>
    <col min="2" max="2" width="7" style="7" customWidth="1"/>
    <col min="3" max="3" width="34.42578125" style="7" customWidth="1"/>
    <col min="4" max="4" width="10.5703125" style="7" hidden="1" customWidth="1"/>
    <col min="5" max="5" width="10.85546875" style="7" hidden="1" customWidth="1"/>
    <col min="6" max="6" width="11" style="7" hidden="1" customWidth="1"/>
    <col min="7" max="7" width="11.7109375" style="7" hidden="1" customWidth="1"/>
    <col min="8" max="8" width="12.42578125" style="7" hidden="1" customWidth="1"/>
    <col min="9" max="9" width="6.7109375" style="7" hidden="1" customWidth="1"/>
    <col min="10" max="10" width="4.42578125" style="7" hidden="1" customWidth="1"/>
    <col min="11" max="11" width="10.5703125" style="7" hidden="1" customWidth="1"/>
    <col min="12" max="12" width="5.7109375" style="7" hidden="1" customWidth="1"/>
    <col min="13" max="13" width="9.85546875" style="7" hidden="1" customWidth="1"/>
    <col min="14" max="15" width="9.7109375" style="7" hidden="1" customWidth="1"/>
    <col min="16" max="16" width="10.5703125" style="7" customWidth="1"/>
    <col min="17" max="17" width="9" style="7" hidden="1" customWidth="1"/>
    <col min="18" max="18" width="9.140625" style="7" customWidth="1"/>
    <col min="19" max="19" width="9.85546875" style="7" customWidth="1"/>
    <col min="20" max="20" width="9.7109375" style="7" customWidth="1"/>
    <col min="21" max="21" width="9.85546875" style="7" customWidth="1"/>
    <col min="22" max="22" width="10.85546875" style="7" bestFit="1" customWidth="1"/>
    <col min="23" max="30" width="9.140625" style="7"/>
    <col min="31" max="32" width="10.85546875" style="7" bestFit="1" customWidth="1"/>
    <col min="33" max="16384" width="9.140625" style="7"/>
  </cols>
  <sheetData>
    <row r="2" spans="2:32" ht="19.5" customHeight="1" thickBot="1">
      <c r="H2" s="8" t="s">
        <v>77</v>
      </c>
      <c r="M2" s="8" t="s">
        <v>77</v>
      </c>
      <c r="P2" s="8" t="s">
        <v>77</v>
      </c>
    </row>
    <row r="3" spans="2:32" ht="35.25" customHeight="1" thickBot="1">
      <c r="B3" s="1041" t="s">
        <v>78</v>
      </c>
      <c r="C3" s="255" t="s">
        <v>79</v>
      </c>
      <c r="D3" s="259" t="s">
        <v>80</v>
      </c>
      <c r="E3" s="12" t="s">
        <v>81</v>
      </c>
      <c r="F3" s="12" t="s">
        <v>82</v>
      </c>
      <c r="G3" s="12" t="s">
        <v>83</v>
      </c>
      <c r="H3" s="12" t="s">
        <v>84</v>
      </c>
      <c r="I3" s="12" t="s">
        <v>85</v>
      </c>
      <c r="J3" s="253" t="s">
        <v>86</v>
      </c>
      <c r="K3" s="255" t="s">
        <v>87</v>
      </c>
      <c r="L3" s="255" t="s">
        <v>88</v>
      </c>
      <c r="M3" s="255" t="s">
        <v>89</v>
      </c>
      <c r="N3" s="255" t="s">
        <v>90</v>
      </c>
      <c r="O3" s="255" t="s">
        <v>91</v>
      </c>
      <c r="P3" s="255" t="s">
        <v>92</v>
      </c>
      <c r="Q3" s="255" t="s">
        <v>93</v>
      </c>
      <c r="R3" s="255" t="s">
        <v>94</v>
      </c>
      <c r="S3" s="255" t="s">
        <v>95</v>
      </c>
      <c r="T3" s="255" t="s">
        <v>96</v>
      </c>
      <c r="U3" s="255" t="s">
        <v>97</v>
      </c>
      <c r="V3" s="255" t="s">
        <v>98</v>
      </c>
      <c r="W3" s="255" t="s">
        <v>358</v>
      </c>
      <c r="X3" s="255" t="s">
        <v>1617</v>
      </c>
      <c r="Y3" s="255" t="s">
        <v>1694</v>
      </c>
      <c r="Z3" s="255" t="s">
        <v>1741</v>
      </c>
      <c r="AA3" s="255" t="s">
        <v>1767</v>
      </c>
      <c r="AB3" s="255" t="s">
        <v>1823</v>
      </c>
      <c r="AC3" s="255" t="s">
        <v>1885</v>
      </c>
      <c r="AD3" s="255" t="s">
        <v>1959</v>
      </c>
      <c r="AE3" s="255" t="s">
        <v>2127</v>
      </c>
      <c r="AF3" s="255" t="s">
        <v>2185</v>
      </c>
    </row>
    <row r="4" spans="2:32" ht="17.25" customHeight="1">
      <c r="B4" s="1243" t="s">
        <v>208</v>
      </c>
      <c r="C4" s="262" t="s">
        <v>99</v>
      </c>
      <c r="D4" s="260">
        <v>1413</v>
      </c>
      <c r="E4" s="9">
        <v>2555</v>
      </c>
      <c r="F4" s="10">
        <v>1500</v>
      </c>
      <c r="G4" s="11">
        <v>3000</v>
      </c>
      <c r="H4" s="11">
        <v>3700</v>
      </c>
      <c r="I4" s="11">
        <v>5500</v>
      </c>
      <c r="J4" s="10">
        <v>850</v>
      </c>
      <c r="K4" s="256">
        <v>0</v>
      </c>
      <c r="L4" s="256">
        <v>0</v>
      </c>
      <c r="M4" s="256">
        <v>0</v>
      </c>
      <c r="N4" s="256">
        <v>0</v>
      </c>
      <c r="O4" s="256">
        <v>0</v>
      </c>
      <c r="P4" s="256">
        <v>0</v>
      </c>
      <c r="Q4" s="406">
        <v>0</v>
      </c>
      <c r="R4" s="406">
        <v>0</v>
      </c>
      <c r="S4" s="406">
        <v>0</v>
      </c>
      <c r="T4" s="406">
        <v>0</v>
      </c>
      <c r="U4" s="406">
        <v>0</v>
      </c>
      <c r="V4" s="406">
        <v>1200</v>
      </c>
      <c r="W4" s="406">
        <v>0</v>
      </c>
      <c r="X4" s="406" t="s">
        <v>362</v>
      </c>
      <c r="Y4" s="406">
        <v>0</v>
      </c>
      <c r="Z4" s="406">
        <v>0</v>
      </c>
      <c r="AA4" s="406">
        <v>0</v>
      </c>
      <c r="AB4" s="406">
        <v>0</v>
      </c>
      <c r="AC4" s="406">
        <v>0</v>
      </c>
      <c r="AD4" s="406">
        <v>2000</v>
      </c>
      <c r="AE4" s="406">
        <v>2000</v>
      </c>
      <c r="AF4" s="406">
        <v>2000</v>
      </c>
    </row>
    <row r="5" spans="2:32" ht="25.5" customHeight="1">
      <c r="B5" s="1243"/>
      <c r="C5" s="262" t="s">
        <v>100</v>
      </c>
      <c r="D5" s="260">
        <v>98324</v>
      </c>
      <c r="E5" s="9">
        <v>85878</v>
      </c>
      <c r="F5" s="10">
        <v>162265</v>
      </c>
      <c r="G5" s="11">
        <v>244615</v>
      </c>
      <c r="H5" s="11">
        <v>256822</v>
      </c>
      <c r="I5" s="11">
        <v>175523</v>
      </c>
      <c r="J5" s="10">
        <v>173704</v>
      </c>
      <c r="K5" s="256">
        <v>1945.8</v>
      </c>
      <c r="L5" s="256">
        <v>9213</v>
      </c>
      <c r="M5" s="256">
        <v>14552</v>
      </c>
      <c r="N5" s="256">
        <v>28566</v>
      </c>
      <c r="O5" s="256">
        <v>36976</v>
      </c>
      <c r="P5" s="256">
        <v>87476</v>
      </c>
      <c r="Q5" s="406">
        <v>112311</v>
      </c>
      <c r="R5" s="406">
        <v>133794</v>
      </c>
      <c r="S5" s="406">
        <v>127205</v>
      </c>
      <c r="T5" s="406">
        <v>135683</v>
      </c>
      <c r="U5" s="406">
        <v>210463</v>
      </c>
      <c r="V5" s="406">
        <v>254684</v>
      </c>
      <c r="W5" s="406">
        <v>0</v>
      </c>
      <c r="X5" s="406">
        <v>5411</v>
      </c>
      <c r="Y5" s="406">
        <v>21787</v>
      </c>
      <c r="Z5" s="406">
        <v>56009</v>
      </c>
      <c r="AA5" s="406">
        <v>61928</v>
      </c>
      <c r="AB5" s="406">
        <v>68973</v>
      </c>
      <c r="AC5" s="406">
        <v>105007</v>
      </c>
      <c r="AD5" s="406">
        <v>128440</v>
      </c>
      <c r="AE5" s="406">
        <v>235336</v>
      </c>
      <c r="AF5" s="406">
        <v>269267</v>
      </c>
    </row>
    <row r="6" spans="2:32" ht="30.75" customHeight="1">
      <c r="B6" s="1243"/>
      <c r="C6" s="262" t="s">
        <v>101</v>
      </c>
      <c r="D6" s="260">
        <v>0</v>
      </c>
      <c r="E6" s="9">
        <v>28072</v>
      </c>
      <c r="F6" s="10">
        <v>81655</v>
      </c>
      <c r="G6" s="11">
        <v>29081</v>
      </c>
      <c r="H6" s="11">
        <v>54440</v>
      </c>
      <c r="I6" s="11">
        <v>50650</v>
      </c>
      <c r="J6" s="10">
        <v>0</v>
      </c>
      <c r="K6" s="256">
        <v>0</v>
      </c>
      <c r="L6" s="256">
        <v>0</v>
      </c>
      <c r="M6" s="256">
        <v>0</v>
      </c>
      <c r="N6" s="256">
        <v>0</v>
      </c>
      <c r="O6" s="256">
        <v>0</v>
      </c>
      <c r="P6" s="256">
        <v>0</v>
      </c>
      <c r="Q6" s="406">
        <v>0</v>
      </c>
      <c r="R6" s="406">
        <v>0</v>
      </c>
      <c r="S6" s="406">
        <v>32511</v>
      </c>
      <c r="T6" s="406">
        <v>34549</v>
      </c>
      <c r="U6" s="406">
        <v>38795</v>
      </c>
      <c r="V6" s="406">
        <v>372911</v>
      </c>
      <c r="W6" s="406">
        <v>0</v>
      </c>
      <c r="X6" s="406" t="s">
        <v>362</v>
      </c>
      <c r="Y6" s="406">
        <v>0</v>
      </c>
      <c r="Z6" s="406">
        <v>0</v>
      </c>
      <c r="AA6" s="406">
        <v>0</v>
      </c>
      <c r="AB6" s="406">
        <v>0</v>
      </c>
      <c r="AC6" s="406">
        <v>0</v>
      </c>
      <c r="AD6" s="406">
        <v>0</v>
      </c>
      <c r="AE6" s="406">
        <v>0</v>
      </c>
      <c r="AF6" s="406">
        <v>9513</v>
      </c>
    </row>
    <row r="7" spans="2:32" ht="15.75" customHeight="1">
      <c r="B7" s="1243"/>
      <c r="C7" s="262" t="s">
        <v>103</v>
      </c>
      <c r="D7" s="260">
        <v>9400</v>
      </c>
      <c r="E7" s="9">
        <v>3536</v>
      </c>
      <c r="F7" s="9">
        <v>21965</v>
      </c>
      <c r="G7" s="13">
        <v>3300</v>
      </c>
      <c r="H7" s="13">
        <v>10408</v>
      </c>
      <c r="I7" s="13">
        <v>3593</v>
      </c>
      <c r="J7" s="10">
        <v>5195</v>
      </c>
      <c r="K7" s="256">
        <v>0</v>
      </c>
      <c r="L7" s="256">
        <v>0</v>
      </c>
      <c r="M7" s="256">
        <v>1170</v>
      </c>
      <c r="N7" s="256">
        <v>8943</v>
      </c>
      <c r="O7" s="256">
        <v>8943</v>
      </c>
      <c r="P7" s="256">
        <v>9085</v>
      </c>
      <c r="Q7" s="406">
        <v>9314</v>
      </c>
      <c r="R7" s="406">
        <v>13777</v>
      </c>
      <c r="S7" s="406">
        <v>14278</v>
      </c>
      <c r="T7" s="406">
        <v>14480</v>
      </c>
      <c r="U7" s="406">
        <v>17083</v>
      </c>
      <c r="V7" s="406">
        <v>19282</v>
      </c>
      <c r="W7" s="407">
        <v>0</v>
      </c>
      <c r="X7" s="407">
        <v>4618</v>
      </c>
      <c r="Y7" s="406">
        <v>9346</v>
      </c>
      <c r="Z7" s="406">
        <v>19867</v>
      </c>
      <c r="AA7" s="406">
        <v>21809</v>
      </c>
      <c r="AB7" s="406">
        <v>22599</v>
      </c>
      <c r="AC7" s="406">
        <v>27950</v>
      </c>
      <c r="AD7" s="406">
        <v>28274</v>
      </c>
      <c r="AE7" s="406">
        <v>28274</v>
      </c>
      <c r="AF7" s="406">
        <v>28274</v>
      </c>
    </row>
    <row r="8" spans="2:32" ht="15.75" customHeight="1">
      <c r="B8" s="1243"/>
      <c r="C8" s="263" t="s">
        <v>1589</v>
      </c>
      <c r="D8" s="260"/>
      <c r="E8" s="9"/>
      <c r="F8" s="10"/>
      <c r="G8" s="21"/>
      <c r="H8" s="21"/>
      <c r="I8" s="21"/>
      <c r="J8" s="10"/>
      <c r="K8" s="257">
        <v>93844</v>
      </c>
      <c r="L8" s="257">
        <v>42577</v>
      </c>
      <c r="M8" s="257">
        <v>30197</v>
      </c>
      <c r="N8" s="257">
        <v>21091</v>
      </c>
      <c r="O8" s="257">
        <v>853</v>
      </c>
      <c r="P8" s="257">
        <v>-51736</v>
      </c>
      <c r="Q8" s="407">
        <v>-20545</v>
      </c>
      <c r="R8" s="407">
        <v>-3583</v>
      </c>
      <c r="S8" s="407">
        <v>20795</v>
      </c>
      <c r="T8" s="407">
        <v>37300</v>
      </c>
      <c r="U8" s="407">
        <v>77987</v>
      </c>
      <c r="V8" s="407">
        <v>97010</v>
      </c>
      <c r="W8" s="407">
        <v>37300</v>
      </c>
      <c r="X8" s="407">
        <v>31383</v>
      </c>
      <c r="Y8" s="406">
        <v>59124</v>
      </c>
      <c r="Z8" s="406">
        <v>77161</v>
      </c>
      <c r="AA8" s="406">
        <v>129747</v>
      </c>
      <c r="AB8" s="406">
        <v>190950</v>
      </c>
      <c r="AC8" s="406">
        <v>255840</v>
      </c>
      <c r="AD8" s="406">
        <v>273513</v>
      </c>
      <c r="AE8" s="406">
        <v>332974</v>
      </c>
      <c r="AF8" s="406">
        <v>387003</v>
      </c>
    </row>
    <row r="9" spans="2:32" ht="15.75" customHeight="1">
      <c r="B9" s="1243"/>
      <c r="C9" s="264" t="s">
        <v>208</v>
      </c>
      <c r="D9" s="260"/>
      <c r="E9" s="9"/>
      <c r="F9" s="10"/>
      <c r="G9" s="21"/>
      <c r="H9" s="21"/>
      <c r="I9" s="21"/>
      <c r="J9" s="10"/>
      <c r="K9" s="256">
        <f t="shared" ref="K9:AD9" si="0">SUM(K4:K8)</f>
        <v>95789.8</v>
      </c>
      <c r="L9" s="256">
        <f t="shared" si="0"/>
        <v>51790</v>
      </c>
      <c r="M9" s="256">
        <f t="shared" si="0"/>
        <v>45919</v>
      </c>
      <c r="N9" s="256">
        <f t="shared" si="0"/>
        <v>58600</v>
      </c>
      <c r="O9" s="256">
        <f t="shared" si="0"/>
        <v>46772</v>
      </c>
      <c r="P9" s="256">
        <f t="shared" si="0"/>
        <v>44825</v>
      </c>
      <c r="Q9" s="406">
        <f t="shared" si="0"/>
        <v>101080</v>
      </c>
      <c r="R9" s="406">
        <f t="shared" si="0"/>
        <v>143988</v>
      </c>
      <c r="S9" s="406">
        <f t="shared" si="0"/>
        <v>194789</v>
      </c>
      <c r="T9" s="406">
        <f t="shared" si="0"/>
        <v>222012</v>
      </c>
      <c r="U9" s="406">
        <f t="shared" si="0"/>
        <v>344328</v>
      </c>
      <c r="V9" s="406">
        <f t="shared" si="0"/>
        <v>745087</v>
      </c>
      <c r="W9" s="406">
        <f t="shared" si="0"/>
        <v>37300</v>
      </c>
      <c r="X9" s="406">
        <f t="shared" si="0"/>
        <v>41412</v>
      </c>
      <c r="Y9" s="406">
        <f t="shared" si="0"/>
        <v>90257</v>
      </c>
      <c r="Z9" s="406">
        <f t="shared" si="0"/>
        <v>153037</v>
      </c>
      <c r="AA9" s="406">
        <f t="shared" si="0"/>
        <v>213484</v>
      </c>
      <c r="AB9" s="406">
        <f t="shared" si="0"/>
        <v>282522</v>
      </c>
      <c r="AC9" s="406">
        <f t="shared" si="0"/>
        <v>388797</v>
      </c>
      <c r="AD9" s="406">
        <f t="shared" si="0"/>
        <v>432227</v>
      </c>
      <c r="AE9" s="406">
        <f t="shared" ref="AE9:AF9" si="1">SUM(AE4:AE8)</f>
        <v>598584</v>
      </c>
      <c r="AF9" s="406">
        <f t="shared" si="1"/>
        <v>696057</v>
      </c>
    </row>
    <row r="10" spans="2:32" ht="18" customHeight="1" thickBot="1">
      <c r="B10" s="1041" t="s">
        <v>207</v>
      </c>
      <c r="C10" s="265" t="s">
        <v>102</v>
      </c>
      <c r="D10" s="260">
        <f t="shared" ref="D10:L10" si="2">D39</f>
        <v>7866</v>
      </c>
      <c r="E10" s="9">
        <f t="shared" si="2"/>
        <v>12589</v>
      </c>
      <c r="F10" s="10">
        <f t="shared" si="2"/>
        <v>14912</v>
      </c>
      <c r="G10" s="11">
        <f t="shared" si="2"/>
        <v>26390</v>
      </c>
      <c r="H10" s="11">
        <f t="shared" si="2"/>
        <v>138994</v>
      </c>
      <c r="I10" s="11">
        <f t="shared" si="2"/>
        <v>282087</v>
      </c>
      <c r="J10" s="10">
        <f t="shared" si="2"/>
        <v>636023</v>
      </c>
      <c r="K10" s="256">
        <f t="shared" si="2"/>
        <v>0</v>
      </c>
      <c r="L10" s="256">
        <f t="shared" si="2"/>
        <v>10620</v>
      </c>
      <c r="M10" s="256">
        <v>26120</v>
      </c>
      <c r="N10" s="256">
        <v>59020</v>
      </c>
      <c r="O10" s="256">
        <v>74370</v>
      </c>
      <c r="P10" s="256">
        <v>170171</v>
      </c>
      <c r="Q10" s="406">
        <v>291133</v>
      </c>
      <c r="R10" s="406">
        <v>344133</v>
      </c>
      <c r="S10" s="406">
        <v>344633</v>
      </c>
      <c r="T10" s="406">
        <v>355663</v>
      </c>
      <c r="U10" s="406">
        <v>386326</v>
      </c>
      <c r="V10" s="406">
        <v>509389</v>
      </c>
      <c r="W10" s="406">
        <v>0</v>
      </c>
      <c r="X10" s="406">
        <v>4000</v>
      </c>
      <c r="Y10" s="406">
        <v>137875</v>
      </c>
      <c r="Z10" s="406">
        <v>155962</v>
      </c>
      <c r="AA10" s="406">
        <v>156962</v>
      </c>
      <c r="AB10" s="406">
        <v>201962</v>
      </c>
      <c r="AC10" s="406">
        <v>424541</v>
      </c>
      <c r="AD10" s="406">
        <v>544962</v>
      </c>
      <c r="AE10" s="406">
        <v>691962</v>
      </c>
      <c r="AF10" s="406">
        <v>750962</v>
      </c>
    </row>
    <row r="11" spans="2:32" ht="18.75" thickBot="1">
      <c r="B11" s="266"/>
      <c r="C11" s="264" t="s">
        <v>48</v>
      </c>
      <c r="D11" s="261">
        <f t="shared" ref="D11:J11" si="3">SUM(D4:D10)</f>
        <v>117003</v>
      </c>
      <c r="E11" s="14">
        <f t="shared" si="3"/>
        <v>132630</v>
      </c>
      <c r="F11" s="14">
        <f t="shared" si="3"/>
        <v>282297</v>
      </c>
      <c r="G11" s="14">
        <f t="shared" si="3"/>
        <v>306386</v>
      </c>
      <c r="H11" s="14">
        <f t="shared" si="3"/>
        <v>464364</v>
      </c>
      <c r="I11" s="14">
        <f t="shared" si="3"/>
        <v>517353</v>
      </c>
      <c r="J11" s="254">
        <f t="shared" si="3"/>
        <v>815772</v>
      </c>
      <c r="K11" s="258">
        <f t="shared" ref="K11:AF11" si="4">SUM(K9:K10)</f>
        <v>95789.8</v>
      </c>
      <c r="L11" s="258">
        <f t="shared" si="4"/>
        <v>62410</v>
      </c>
      <c r="M11" s="258">
        <f t="shared" si="4"/>
        <v>72039</v>
      </c>
      <c r="N11" s="258">
        <f t="shared" si="4"/>
        <v>117620</v>
      </c>
      <c r="O11" s="258">
        <f t="shared" si="4"/>
        <v>121142</v>
      </c>
      <c r="P11" s="258">
        <f t="shared" si="4"/>
        <v>214996</v>
      </c>
      <c r="Q11" s="405">
        <f t="shared" si="4"/>
        <v>392213</v>
      </c>
      <c r="R11" s="405">
        <f t="shared" si="4"/>
        <v>488121</v>
      </c>
      <c r="S11" s="405">
        <f t="shared" si="4"/>
        <v>539422</v>
      </c>
      <c r="T11" s="405">
        <f t="shared" si="4"/>
        <v>577675</v>
      </c>
      <c r="U11" s="405">
        <f t="shared" si="4"/>
        <v>730654</v>
      </c>
      <c r="V11" s="405">
        <f t="shared" si="4"/>
        <v>1254476</v>
      </c>
      <c r="W11" s="405">
        <f t="shared" si="4"/>
        <v>37300</v>
      </c>
      <c r="X11" s="405">
        <f t="shared" si="4"/>
        <v>45412</v>
      </c>
      <c r="Y11" s="405">
        <f t="shared" si="4"/>
        <v>228132</v>
      </c>
      <c r="Z11" s="405">
        <f t="shared" si="4"/>
        <v>308999</v>
      </c>
      <c r="AA11" s="405">
        <f t="shared" si="4"/>
        <v>370446</v>
      </c>
      <c r="AB11" s="405">
        <f t="shared" si="4"/>
        <v>484484</v>
      </c>
      <c r="AC11" s="405">
        <f t="shared" si="4"/>
        <v>813338</v>
      </c>
      <c r="AD11" s="405">
        <f t="shared" si="4"/>
        <v>977189</v>
      </c>
      <c r="AE11" s="405">
        <f t="shared" si="4"/>
        <v>1290546</v>
      </c>
      <c r="AF11" s="405">
        <f t="shared" si="4"/>
        <v>1447019</v>
      </c>
    </row>
    <row r="12" spans="2:32" ht="17.25" customHeight="1"/>
    <row r="13" spans="2:32" ht="17.25" customHeight="1"/>
    <row r="14" spans="2:32" ht="17.25" customHeight="1"/>
    <row r="15" spans="2:32" ht="17.25" customHeight="1"/>
    <row r="16" spans="2:32" ht="17.25" customHeight="1"/>
    <row r="17" spans="2:32" ht="17.25" customHeight="1"/>
    <row r="18" spans="2:32" ht="17.25" customHeight="1"/>
    <row r="19" spans="2:32" ht="17.25" customHeight="1"/>
    <row r="20" spans="2:32" ht="17.25" customHeight="1"/>
    <row r="21" spans="2:32" ht="17.25" customHeight="1"/>
    <row r="22" spans="2:32" ht="17.25" customHeight="1"/>
    <row r="23" spans="2:32" ht="17.25" customHeight="1"/>
    <row r="24" spans="2:32" ht="17.25" customHeight="1"/>
    <row r="25" spans="2:32" ht="17.25" customHeight="1"/>
    <row r="26" spans="2:32" ht="17.25" customHeight="1"/>
    <row r="27" spans="2:32" ht="17.25" customHeight="1">
      <c r="B27" s="15"/>
      <c r="C27" s="15"/>
      <c r="D27" s="15"/>
      <c r="E27" s="15"/>
      <c r="F27" s="15"/>
      <c r="G27" s="15"/>
      <c r="H27" s="15"/>
      <c r="I27" s="15"/>
    </row>
    <row r="28" spans="2:32" ht="17.25" customHeight="1">
      <c r="C28" s="255" t="s">
        <v>79</v>
      </c>
      <c r="D28" s="255" t="s">
        <v>80</v>
      </c>
      <c r="E28" s="255" t="s">
        <v>81</v>
      </c>
      <c r="F28" s="255" t="s">
        <v>82</v>
      </c>
      <c r="G28" s="255" t="s">
        <v>83</v>
      </c>
      <c r="H28" s="255" t="s">
        <v>84</v>
      </c>
      <c r="I28" s="255" t="s">
        <v>85</v>
      </c>
      <c r="J28" s="255" t="s">
        <v>86</v>
      </c>
      <c r="K28" s="194" t="s">
        <v>34</v>
      </c>
      <c r="L28" s="194" t="s">
        <v>35</v>
      </c>
      <c r="M28" s="390" t="s">
        <v>36</v>
      </c>
      <c r="N28" s="390" t="s">
        <v>37</v>
      </c>
      <c r="O28" s="390" t="s">
        <v>38</v>
      </c>
      <c r="P28" s="390" t="s">
        <v>39</v>
      </c>
      <c r="Q28" s="404" t="s">
        <v>40</v>
      </c>
      <c r="R28" s="404" t="s">
        <v>41</v>
      </c>
      <c r="S28" s="404" t="s">
        <v>42</v>
      </c>
      <c r="T28" s="404" t="s">
        <v>43</v>
      </c>
      <c r="U28" s="404" t="s">
        <v>44</v>
      </c>
      <c r="V28" s="404" t="s">
        <v>195</v>
      </c>
      <c r="W28" s="404" t="s">
        <v>202</v>
      </c>
      <c r="X28" s="404" t="s">
        <v>1606</v>
      </c>
      <c r="Y28" s="404" t="s">
        <v>1645</v>
      </c>
      <c r="Z28" s="404" t="s">
        <v>1699</v>
      </c>
      <c r="AA28" s="404" t="s">
        <v>1761</v>
      </c>
      <c r="AB28" s="404" t="s">
        <v>1795</v>
      </c>
      <c r="AC28" s="404" t="s">
        <v>1861</v>
      </c>
      <c r="AD28" s="404" t="s">
        <v>1898</v>
      </c>
      <c r="AE28" s="404" t="s">
        <v>2032</v>
      </c>
      <c r="AF28" s="404" t="s">
        <v>2173</v>
      </c>
    </row>
    <row r="29" spans="2:32" ht="17.25" customHeight="1" thickBot="1">
      <c r="C29" s="403" t="s">
        <v>104</v>
      </c>
      <c r="D29" s="256">
        <v>4416</v>
      </c>
      <c r="E29" s="256">
        <v>5389</v>
      </c>
      <c r="F29" s="256">
        <v>12312</v>
      </c>
      <c r="G29" s="256">
        <v>16057</v>
      </c>
      <c r="H29" s="256">
        <v>9675</v>
      </c>
      <c r="I29" s="256">
        <v>16598</v>
      </c>
      <c r="J29" s="256">
        <v>47590</v>
      </c>
      <c r="K29" s="256">
        <v>0</v>
      </c>
      <c r="L29" s="256">
        <v>8920</v>
      </c>
      <c r="M29" s="256">
        <v>8920</v>
      </c>
      <c r="N29" s="256">
        <v>13320</v>
      </c>
      <c r="O29" s="256">
        <v>26670</v>
      </c>
      <c r="P29" s="256">
        <v>28170</v>
      </c>
      <c r="Q29" s="401">
        <v>33870</v>
      </c>
      <c r="R29" s="401">
        <v>33870</v>
      </c>
      <c r="S29" s="401">
        <v>33870</v>
      </c>
      <c r="T29" s="401">
        <v>38870</v>
      </c>
      <c r="U29" s="401">
        <v>51870</v>
      </c>
      <c r="V29" s="401">
        <v>96470</v>
      </c>
      <c r="W29" s="401">
        <v>0</v>
      </c>
      <c r="X29" s="401">
        <v>0</v>
      </c>
      <c r="Y29" s="401">
        <v>4133</v>
      </c>
      <c r="Z29" s="401">
        <f>Y29+3087</f>
        <v>7220</v>
      </c>
      <c r="AA29" s="401">
        <v>8220</v>
      </c>
      <c r="AB29" s="401">
        <v>10220</v>
      </c>
      <c r="AC29" s="401">
        <v>10220</v>
      </c>
      <c r="AD29" s="401">
        <v>13220</v>
      </c>
      <c r="AE29" s="401">
        <v>13220</v>
      </c>
      <c r="AF29" s="401">
        <v>13220</v>
      </c>
    </row>
    <row r="30" spans="2:32" ht="18" thickBot="1">
      <c r="B30" s="267" t="s">
        <v>78</v>
      </c>
      <c r="C30" s="402" t="s">
        <v>105</v>
      </c>
      <c r="D30" s="256">
        <v>0</v>
      </c>
      <c r="E30" s="256">
        <v>0</v>
      </c>
      <c r="F30" s="256">
        <v>0</v>
      </c>
      <c r="G30" s="256">
        <v>833</v>
      </c>
      <c r="H30" s="256">
        <v>10827</v>
      </c>
      <c r="I30" s="256">
        <v>11489</v>
      </c>
      <c r="J30" s="256">
        <v>14700</v>
      </c>
      <c r="K30" s="256">
        <v>0</v>
      </c>
      <c r="L30" s="256">
        <v>1700</v>
      </c>
      <c r="M30" s="256">
        <v>2200</v>
      </c>
      <c r="N30" s="256">
        <v>2700</v>
      </c>
      <c r="O30" s="256">
        <v>4700</v>
      </c>
      <c r="P30" s="256">
        <v>6700</v>
      </c>
      <c r="Q30" s="401">
        <v>8700</v>
      </c>
      <c r="R30" s="401">
        <v>8700</v>
      </c>
      <c r="S30" s="401">
        <v>9200</v>
      </c>
      <c r="T30" s="401">
        <v>9200</v>
      </c>
      <c r="U30" s="401">
        <v>9200</v>
      </c>
      <c r="V30" s="401">
        <v>9850</v>
      </c>
      <c r="W30" s="401">
        <v>0</v>
      </c>
      <c r="X30" s="401">
        <v>0</v>
      </c>
      <c r="Y30" s="401">
        <v>2000</v>
      </c>
      <c r="Z30" s="401">
        <v>2000</v>
      </c>
      <c r="AA30" s="401">
        <v>2000</v>
      </c>
      <c r="AB30" s="401">
        <v>10000</v>
      </c>
      <c r="AC30" s="401">
        <v>11000</v>
      </c>
      <c r="AD30" s="401">
        <v>11000</v>
      </c>
      <c r="AE30" s="401">
        <v>11000</v>
      </c>
      <c r="AF30" s="401">
        <v>12000</v>
      </c>
    </row>
    <row r="31" spans="2:32" ht="22.5" customHeight="1">
      <c r="B31" s="1244" t="s">
        <v>102</v>
      </c>
      <c r="C31" s="402" t="s">
        <v>106</v>
      </c>
      <c r="D31" s="256">
        <v>3450</v>
      </c>
      <c r="E31" s="256">
        <v>3600</v>
      </c>
      <c r="F31" s="256">
        <v>2600</v>
      </c>
      <c r="G31" s="256">
        <v>9000</v>
      </c>
      <c r="H31" s="256">
        <v>13492</v>
      </c>
      <c r="I31" s="256">
        <v>24000</v>
      </c>
      <c r="J31" s="256">
        <v>111619</v>
      </c>
      <c r="K31" s="256">
        <v>0</v>
      </c>
      <c r="L31" s="256">
        <v>0</v>
      </c>
      <c r="M31" s="256">
        <v>0</v>
      </c>
      <c r="N31" s="256">
        <v>0</v>
      </c>
      <c r="O31" s="256">
        <v>0</v>
      </c>
      <c r="P31" s="256">
        <v>0</v>
      </c>
      <c r="Q31" s="401">
        <v>0</v>
      </c>
      <c r="R31" s="401">
        <v>0</v>
      </c>
      <c r="S31" s="401">
        <v>0</v>
      </c>
      <c r="T31" s="401">
        <v>0</v>
      </c>
      <c r="U31" s="401">
        <v>0</v>
      </c>
      <c r="V31" s="401">
        <v>20000</v>
      </c>
      <c r="W31" s="401">
        <v>0</v>
      </c>
      <c r="X31" s="401">
        <v>0</v>
      </c>
      <c r="Y31" s="401"/>
      <c r="Z31" s="401">
        <v>15000</v>
      </c>
      <c r="AA31" s="401">
        <v>15000</v>
      </c>
      <c r="AB31" s="401">
        <v>25000</v>
      </c>
      <c r="AC31" s="401">
        <v>26500</v>
      </c>
      <c r="AD31" s="401">
        <v>29000</v>
      </c>
      <c r="AE31" s="401">
        <v>36000</v>
      </c>
      <c r="AF31" s="401">
        <v>41000</v>
      </c>
    </row>
    <row r="32" spans="2:32" ht="17.25">
      <c r="B32" s="1244"/>
      <c r="C32" s="402" t="s">
        <v>107</v>
      </c>
      <c r="D32" s="256">
        <v>0</v>
      </c>
      <c r="E32" s="256">
        <v>3600</v>
      </c>
      <c r="F32" s="256">
        <v>0</v>
      </c>
      <c r="G32" s="256">
        <v>500</v>
      </c>
      <c r="H32" s="256">
        <v>0</v>
      </c>
      <c r="I32" s="256">
        <v>31000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0</v>
      </c>
      <c r="P32" s="256">
        <v>0</v>
      </c>
      <c r="Q32" s="401">
        <v>0</v>
      </c>
      <c r="R32" s="401">
        <v>0</v>
      </c>
      <c r="S32" s="401">
        <v>0</v>
      </c>
      <c r="T32" s="401">
        <v>0</v>
      </c>
      <c r="U32" s="401">
        <v>0</v>
      </c>
      <c r="V32" s="401">
        <v>0</v>
      </c>
      <c r="W32" s="401">
        <v>0</v>
      </c>
      <c r="X32" s="401">
        <v>0</v>
      </c>
      <c r="Y32" s="401"/>
      <c r="Z32" s="401"/>
      <c r="AA32" s="401"/>
      <c r="AB32" s="401"/>
      <c r="AC32" s="401">
        <v>0</v>
      </c>
      <c r="AD32" s="401"/>
      <c r="AE32" s="401"/>
      <c r="AF32" s="401"/>
    </row>
    <row r="33" spans="2:32" ht="17.25">
      <c r="B33" s="1244"/>
      <c r="C33" s="402" t="s">
        <v>108</v>
      </c>
      <c r="D33" s="256">
        <v>0</v>
      </c>
      <c r="E33" s="256">
        <v>0</v>
      </c>
      <c r="F33" s="256">
        <v>0</v>
      </c>
      <c r="G33" s="256">
        <v>0</v>
      </c>
      <c r="H33" s="256">
        <v>50000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401">
        <v>0</v>
      </c>
      <c r="R33" s="401">
        <v>0</v>
      </c>
      <c r="S33" s="401">
        <v>0</v>
      </c>
      <c r="T33" s="401">
        <v>0</v>
      </c>
      <c r="U33" s="401">
        <v>0</v>
      </c>
      <c r="V33" s="401">
        <v>0</v>
      </c>
      <c r="W33" s="401">
        <v>0</v>
      </c>
      <c r="X33" s="401">
        <v>0</v>
      </c>
      <c r="Y33" s="401"/>
      <c r="Z33" s="401"/>
      <c r="AA33" s="401"/>
      <c r="AB33" s="401"/>
      <c r="AC33" s="401">
        <v>0</v>
      </c>
      <c r="AD33" s="401"/>
      <c r="AE33" s="401"/>
      <c r="AF33" s="401"/>
    </row>
    <row r="34" spans="2:32" ht="17.25">
      <c r="B34" s="1244"/>
      <c r="C34" s="402" t="s">
        <v>109</v>
      </c>
      <c r="D34" s="256">
        <v>0</v>
      </c>
      <c r="E34" s="256">
        <v>0</v>
      </c>
      <c r="F34" s="256">
        <v>0</v>
      </c>
      <c r="G34" s="256">
        <v>0</v>
      </c>
      <c r="H34" s="256">
        <v>0</v>
      </c>
      <c r="I34" s="256">
        <v>26500</v>
      </c>
      <c r="J34" s="256">
        <v>5000</v>
      </c>
      <c r="K34" s="256"/>
      <c r="L34" s="256"/>
      <c r="M34" s="256"/>
      <c r="N34" s="256"/>
      <c r="O34" s="256"/>
      <c r="P34" s="256"/>
      <c r="Q34" s="401">
        <v>0</v>
      </c>
      <c r="R34" s="401">
        <v>0</v>
      </c>
      <c r="S34" s="401">
        <v>0</v>
      </c>
      <c r="T34" s="401">
        <v>0</v>
      </c>
      <c r="U34" s="401">
        <v>0</v>
      </c>
      <c r="V34" s="401">
        <v>41000</v>
      </c>
      <c r="W34" s="401">
        <v>0</v>
      </c>
      <c r="X34" s="401">
        <v>4000</v>
      </c>
      <c r="Y34" s="401">
        <v>4000</v>
      </c>
      <c r="Z34" s="401">
        <v>4000</v>
      </c>
      <c r="AA34" s="401">
        <v>4000</v>
      </c>
      <c r="AB34" s="401">
        <v>29000</v>
      </c>
      <c r="AC34" s="401">
        <v>54000</v>
      </c>
      <c r="AD34" s="401">
        <v>54000</v>
      </c>
      <c r="AE34" s="401">
        <v>54000</v>
      </c>
      <c r="AF34" s="401">
        <v>54000</v>
      </c>
    </row>
    <row r="35" spans="2:32" ht="17.25">
      <c r="B35" s="1244"/>
      <c r="C35" s="402" t="s">
        <v>110</v>
      </c>
      <c r="D35" s="256">
        <v>0</v>
      </c>
      <c r="E35" s="256">
        <v>0</v>
      </c>
      <c r="F35" s="256">
        <v>0</v>
      </c>
      <c r="G35" s="256">
        <v>0</v>
      </c>
      <c r="H35" s="256">
        <v>5000</v>
      </c>
      <c r="I35" s="256">
        <v>22500</v>
      </c>
      <c r="J35" s="256">
        <v>21500</v>
      </c>
      <c r="K35" s="256">
        <v>0</v>
      </c>
      <c r="L35" s="256">
        <v>0</v>
      </c>
      <c r="M35" s="256">
        <v>0</v>
      </c>
      <c r="N35" s="256">
        <v>0</v>
      </c>
      <c r="O35" s="256">
        <v>0</v>
      </c>
      <c r="P35" s="256">
        <v>0</v>
      </c>
      <c r="Q35" s="401">
        <v>0</v>
      </c>
      <c r="R35" s="401">
        <v>0</v>
      </c>
      <c r="S35" s="401">
        <v>0</v>
      </c>
      <c r="T35" s="401">
        <v>0</v>
      </c>
      <c r="U35" s="401">
        <v>0</v>
      </c>
      <c r="V35" s="401">
        <v>0</v>
      </c>
      <c r="W35" s="401">
        <v>0</v>
      </c>
      <c r="X35" s="401">
        <v>0</v>
      </c>
      <c r="Y35" s="401"/>
      <c r="Z35" s="401"/>
      <c r="AA35" s="401"/>
      <c r="AB35" s="401"/>
      <c r="AC35" s="401"/>
      <c r="AD35" s="401"/>
      <c r="AE35" s="401"/>
      <c r="AF35" s="401"/>
    </row>
    <row r="36" spans="2:32" ht="17.25">
      <c r="B36" s="1244"/>
      <c r="C36" s="402" t="s">
        <v>111</v>
      </c>
      <c r="D36" s="256">
        <v>0</v>
      </c>
      <c r="E36" s="256">
        <v>0</v>
      </c>
      <c r="F36" s="256">
        <v>0</v>
      </c>
      <c r="G36" s="256">
        <v>0</v>
      </c>
      <c r="H36" s="256">
        <v>0</v>
      </c>
      <c r="I36" s="256">
        <v>20000</v>
      </c>
      <c r="J36" s="256">
        <v>37380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401">
        <v>0</v>
      </c>
      <c r="R36" s="401">
        <v>0</v>
      </c>
      <c r="S36" s="401">
        <v>0</v>
      </c>
      <c r="T36" s="401">
        <v>0</v>
      </c>
      <c r="U36" s="401">
        <v>0</v>
      </c>
      <c r="V36" s="401">
        <v>0</v>
      </c>
      <c r="W36" s="401">
        <v>0</v>
      </c>
      <c r="X36" s="401">
        <v>0</v>
      </c>
      <c r="Y36" s="401"/>
      <c r="Z36" s="401"/>
      <c r="AA36" s="401"/>
      <c r="AB36" s="401"/>
      <c r="AC36" s="401"/>
      <c r="AD36" s="401"/>
      <c r="AE36" s="401"/>
      <c r="AF36" s="401"/>
    </row>
    <row r="37" spans="2:32" ht="17.25">
      <c r="B37" s="1244"/>
      <c r="C37" s="402" t="s">
        <v>112</v>
      </c>
      <c r="D37" s="256"/>
      <c r="E37" s="256"/>
      <c r="F37" s="256"/>
      <c r="G37" s="256"/>
      <c r="H37" s="256"/>
      <c r="I37" s="256">
        <v>0</v>
      </c>
      <c r="J37" s="256">
        <v>50000</v>
      </c>
      <c r="K37" s="256">
        <v>0</v>
      </c>
      <c r="L37" s="256">
        <v>0</v>
      </c>
      <c r="M37" s="256">
        <v>0</v>
      </c>
      <c r="N37" s="256">
        <v>0</v>
      </c>
      <c r="O37" s="256">
        <v>0</v>
      </c>
      <c r="P37" s="256">
        <v>0</v>
      </c>
      <c r="Q37" s="401">
        <v>0</v>
      </c>
      <c r="R37" s="401">
        <v>0</v>
      </c>
      <c r="S37" s="401">
        <v>0</v>
      </c>
      <c r="T37" s="401">
        <v>0</v>
      </c>
      <c r="U37" s="401">
        <v>0</v>
      </c>
      <c r="V37" s="401">
        <v>0</v>
      </c>
      <c r="W37" s="401">
        <v>0</v>
      </c>
      <c r="X37" s="401">
        <v>0</v>
      </c>
      <c r="Y37" s="401"/>
      <c r="Z37" s="401"/>
      <c r="AA37" s="401"/>
      <c r="AB37" s="401"/>
      <c r="AC37" s="401">
        <v>50079</v>
      </c>
      <c r="AD37" s="401">
        <v>100000</v>
      </c>
      <c r="AE37" s="401">
        <v>140000</v>
      </c>
      <c r="AF37" s="401">
        <v>193000</v>
      </c>
    </row>
    <row r="38" spans="2:32" ht="17.25">
      <c r="B38" s="1244"/>
      <c r="C38" s="402" t="s">
        <v>113</v>
      </c>
      <c r="D38" s="256">
        <v>0</v>
      </c>
      <c r="E38" s="256">
        <v>0</v>
      </c>
      <c r="F38" s="256">
        <v>0</v>
      </c>
      <c r="G38" s="256">
        <v>0</v>
      </c>
      <c r="H38" s="256">
        <v>50000</v>
      </c>
      <c r="I38" s="256">
        <v>130000</v>
      </c>
      <c r="J38" s="256">
        <v>348234</v>
      </c>
      <c r="K38" s="256">
        <v>0</v>
      </c>
      <c r="L38" s="256">
        <v>0</v>
      </c>
      <c r="M38" s="256">
        <v>15000</v>
      </c>
      <c r="N38" s="256">
        <v>43000</v>
      </c>
      <c r="O38" s="256">
        <v>43000</v>
      </c>
      <c r="P38" s="256">
        <v>135301</v>
      </c>
      <c r="Q38" s="401">
        <v>248563</v>
      </c>
      <c r="R38" s="401">
        <v>301563</v>
      </c>
      <c r="S38" s="401">
        <v>301563</v>
      </c>
      <c r="T38" s="401">
        <v>307593</v>
      </c>
      <c r="U38" s="401">
        <v>325256</v>
      </c>
      <c r="V38" s="401">
        <v>342069</v>
      </c>
      <c r="W38" s="401">
        <v>0</v>
      </c>
      <c r="X38" s="401">
        <v>0</v>
      </c>
      <c r="Y38" s="401">
        <v>127742</v>
      </c>
      <c r="Z38" s="401">
        <v>127742</v>
      </c>
      <c r="AA38" s="401">
        <v>127742</v>
      </c>
      <c r="AB38" s="401">
        <v>127742</v>
      </c>
      <c r="AC38" s="401">
        <v>272742</v>
      </c>
      <c r="AD38" s="401">
        <v>337742</v>
      </c>
      <c r="AE38" s="401">
        <v>437742</v>
      </c>
      <c r="AF38" s="401">
        <v>437742</v>
      </c>
    </row>
    <row r="39" spans="2:32" ht="15.75">
      <c r="B39" s="1244"/>
      <c r="C39" s="268"/>
      <c r="D39" s="258">
        <f t="shared" ref="D39:AE39" si="5">SUM(D29:D38)</f>
        <v>7866</v>
      </c>
      <c r="E39" s="258">
        <f t="shared" si="5"/>
        <v>12589</v>
      </c>
      <c r="F39" s="258">
        <f t="shared" si="5"/>
        <v>14912</v>
      </c>
      <c r="G39" s="258">
        <f t="shared" si="5"/>
        <v>26390</v>
      </c>
      <c r="H39" s="258">
        <f t="shared" si="5"/>
        <v>138994</v>
      </c>
      <c r="I39" s="258">
        <f t="shared" si="5"/>
        <v>282087</v>
      </c>
      <c r="J39" s="258">
        <f t="shared" si="5"/>
        <v>636023</v>
      </c>
      <c r="K39" s="258">
        <f t="shared" si="5"/>
        <v>0</v>
      </c>
      <c r="L39" s="258">
        <f t="shared" si="5"/>
        <v>10620</v>
      </c>
      <c r="M39" s="258">
        <f t="shared" si="5"/>
        <v>26120</v>
      </c>
      <c r="N39" s="258">
        <f t="shared" si="5"/>
        <v>59020</v>
      </c>
      <c r="O39" s="258">
        <f t="shared" si="5"/>
        <v>74370</v>
      </c>
      <c r="P39" s="258">
        <f t="shared" si="5"/>
        <v>170171</v>
      </c>
      <c r="Q39" s="400">
        <f t="shared" si="5"/>
        <v>291133</v>
      </c>
      <c r="R39" s="400">
        <f t="shared" si="5"/>
        <v>344133</v>
      </c>
      <c r="S39" s="400">
        <f t="shared" si="5"/>
        <v>344633</v>
      </c>
      <c r="T39" s="400">
        <f t="shared" si="5"/>
        <v>355663</v>
      </c>
      <c r="U39" s="400">
        <f t="shared" si="5"/>
        <v>386326</v>
      </c>
      <c r="V39" s="400">
        <f t="shared" si="5"/>
        <v>509389</v>
      </c>
      <c r="W39" s="400">
        <f t="shared" si="5"/>
        <v>0</v>
      </c>
      <c r="X39" s="400">
        <f t="shared" si="5"/>
        <v>4000</v>
      </c>
      <c r="Y39" s="400">
        <f t="shared" si="5"/>
        <v>137875</v>
      </c>
      <c r="Z39" s="400">
        <f t="shared" si="5"/>
        <v>155962</v>
      </c>
      <c r="AA39" s="400">
        <f t="shared" si="5"/>
        <v>156962</v>
      </c>
      <c r="AB39" s="400">
        <f t="shared" si="5"/>
        <v>201962</v>
      </c>
      <c r="AC39" s="400">
        <f t="shared" si="5"/>
        <v>424541</v>
      </c>
      <c r="AD39" s="400">
        <f t="shared" si="5"/>
        <v>544962</v>
      </c>
      <c r="AE39" s="400">
        <f t="shared" si="5"/>
        <v>691962</v>
      </c>
      <c r="AF39" s="400">
        <f t="shared" ref="AF39" si="6">SUM(AF29:AF38)</f>
        <v>750962</v>
      </c>
    </row>
    <row r="40" spans="2:32" ht="18.75">
      <c r="B40" s="1244"/>
      <c r="C40" s="269" t="s">
        <v>209</v>
      </c>
      <c r="D40" s="258"/>
      <c r="E40" s="258"/>
      <c r="F40" s="258"/>
      <c r="G40" s="258"/>
      <c r="H40" s="258"/>
      <c r="I40" s="258"/>
      <c r="J40" s="258"/>
      <c r="K40" s="258">
        <f>K39</f>
        <v>0</v>
      </c>
      <c r="L40" s="258">
        <f t="shared" ref="L40:V40" si="7">L39-K39</f>
        <v>10620</v>
      </c>
      <c r="M40" s="258">
        <f t="shared" si="7"/>
        <v>15500</v>
      </c>
      <c r="N40" s="258">
        <f t="shared" si="7"/>
        <v>32900</v>
      </c>
      <c r="O40" s="258">
        <f t="shared" si="7"/>
        <v>15350</v>
      </c>
      <c r="P40" s="258">
        <f t="shared" si="7"/>
        <v>95801</v>
      </c>
      <c r="Q40" s="400">
        <f t="shared" si="7"/>
        <v>120962</v>
      </c>
      <c r="R40" s="400">
        <f t="shared" si="7"/>
        <v>53000</v>
      </c>
      <c r="S40" s="400">
        <f t="shared" si="7"/>
        <v>500</v>
      </c>
      <c r="T40" s="400">
        <f t="shared" si="7"/>
        <v>11030</v>
      </c>
      <c r="U40" s="400">
        <f t="shared" si="7"/>
        <v>30663</v>
      </c>
      <c r="V40" s="400">
        <f t="shared" si="7"/>
        <v>123063</v>
      </c>
      <c r="W40" s="400">
        <v>0</v>
      </c>
      <c r="X40" s="400">
        <f t="shared" ref="X40:AF40" si="8">X39-W39</f>
        <v>4000</v>
      </c>
      <c r="Y40" s="400">
        <f t="shared" si="8"/>
        <v>133875</v>
      </c>
      <c r="Z40" s="400">
        <f t="shared" si="8"/>
        <v>18087</v>
      </c>
      <c r="AA40" s="400">
        <f t="shared" si="8"/>
        <v>1000</v>
      </c>
      <c r="AB40" s="400">
        <f t="shared" si="8"/>
        <v>45000</v>
      </c>
      <c r="AC40" s="400">
        <f t="shared" si="8"/>
        <v>222579</v>
      </c>
      <c r="AD40" s="400">
        <f t="shared" si="8"/>
        <v>120421</v>
      </c>
      <c r="AE40" s="400">
        <f t="shared" si="8"/>
        <v>147000</v>
      </c>
      <c r="AF40" s="400">
        <f t="shared" si="8"/>
        <v>59000</v>
      </c>
    </row>
    <row r="41" spans="2:32" ht="33" customHeight="1" thickBot="1">
      <c r="B41" s="1245"/>
      <c r="C41" s="269" t="s">
        <v>1588</v>
      </c>
      <c r="D41" s="268"/>
      <c r="E41" s="268"/>
      <c r="F41" s="268"/>
      <c r="G41" s="268"/>
      <c r="H41" s="268"/>
      <c r="I41" s="268"/>
      <c r="J41" s="268"/>
      <c r="K41" s="258">
        <v>0</v>
      </c>
      <c r="L41" s="258">
        <f t="shared" ref="L41:V41" si="9">K39</f>
        <v>0</v>
      </c>
      <c r="M41" s="258">
        <f t="shared" si="9"/>
        <v>10620</v>
      </c>
      <c r="N41" s="258">
        <f t="shared" si="9"/>
        <v>26120</v>
      </c>
      <c r="O41" s="258">
        <f t="shared" si="9"/>
        <v>59020</v>
      </c>
      <c r="P41" s="258">
        <f t="shared" si="9"/>
        <v>74370</v>
      </c>
      <c r="Q41" s="400">
        <f t="shared" si="9"/>
        <v>170171</v>
      </c>
      <c r="R41" s="400">
        <f t="shared" si="9"/>
        <v>291133</v>
      </c>
      <c r="S41" s="400">
        <f t="shared" si="9"/>
        <v>344133</v>
      </c>
      <c r="T41" s="400">
        <f t="shared" si="9"/>
        <v>344633</v>
      </c>
      <c r="U41" s="400">
        <f t="shared" si="9"/>
        <v>355663</v>
      </c>
      <c r="V41" s="400">
        <f t="shared" si="9"/>
        <v>386326</v>
      </c>
      <c r="W41" s="400">
        <v>0</v>
      </c>
      <c r="X41" s="400">
        <f t="shared" ref="X41:AF41" si="10">W39</f>
        <v>0</v>
      </c>
      <c r="Y41" s="400">
        <f t="shared" si="10"/>
        <v>4000</v>
      </c>
      <c r="Z41" s="400">
        <f t="shared" si="10"/>
        <v>137875</v>
      </c>
      <c r="AA41" s="400">
        <f t="shared" si="10"/>
        <v>155962</v>
      </c>
      <c r="AB41" s="400">
        <f t="shared" si="10"/>
        <v>156962</v>
      </c>
      <c r="AC41" s="400">
        <f t="shared" si="10"/>
        <v>201962</v>
      </c>
      <c r="AD41" s="400">
        <f t="shared" si="10"/>
        <v>424541</v>
      </c>
      <c r="AE41" s="400">
        <f t="shared" si="10"/>
        <v>544962</v>
      </c>
      <c r="AF41" s="400">
        <f t="shared" si="10"/>
        <v>691962</v>
      </c>
    </row>
    <row r="42" spans="2:32">
      <c r="B42" s="40"/>
    </row>
    <row r="43" spans="2:32" ht="18.75" customHeight="1"/>
    <row r="44" spans="2:32" ht="18.75" customHeight="1"/>
    <row r="45" spans="2:32" ht="18.75" customHeight="1"/>
    <row r="46" spans="2:32" ht="18.75" customHeight="1"/>
    <row r="47" spans="2:32" ht="18.75" customHeight="1"/>
  </sheetData>
  <mergeCells count="2">
    <mergeCell ref="B4:B9"/>
    <mergeCell ref="B31:B41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Y84"/>
  <sheetViews>
    <sheetView rightToLeft="1" zoomScaleNormal="100" workbookViewId="0">
      <selection activeCell="A10" sqref="A10"/>
    </sheetView>
  </sheetViews>
  <sheetFormatPr defaultRowHeight="14.25"/>
  <cols>
    <col min="1" max="1" width="14.28515625" style="22" customWidth="1"/>
    <col min="2" max="2" width="22.5703125" style="22" bestFit="1" customWidth="1"/>
    <col min="3" max="3" width="11" style="25" customWidth="1"/>
    <col min="4" max="10" width="11" style="25" hidden="1" customWidth="1"/>
    <col min="11" max="24" width="11" style="25" customWidth="1"/>
    <col min="25" max="25" width="9.85546875" style="22" bestFit="1" customWidth="1"/>
    <col min="26" max="16384" width="9.140625" style="22"/>
  </cols>
  <sheetData>
    <row r="1" spans="1:25" ht="18">
      <c r="A1" s="1246" t="s">
        <v>1605</v>
      </c>
      <c r="B1" s="1246"/>
    </row>
    <row r="2" spans="1:25" ht="15">
      <c r="A2" s="278"/>
      <c r="B2" s="175"/>
      <c r="C2" s="176" t="s">
        <v>230</v>
      </c>
      <c r="D2" s="176" t="s">
        <v>3</v>
      </c>
      <c r="E2" s="176" t="s">
        <v>229</v>
      </c>
      <c r="F2" s="176" t="s">
        <v>5</v>
      </c>
      <c r="G2" s="176" t="s">
        <v>228</v>
      </c>
      <c r="H2" s="176" t="s">
        <v>7</v>
      </c>
      <c r="I2" s="176" t="s">
        <v>8</v>
      </c>
      <c r="J2" s="176" t="s">
        <v>9</v>
      </c>
      <c r="K2" s="176" t="s">
        <v>225</v>
      </c>
      <c r="L2" s="176" t="s">
        <v>11</v>
      </c>
      <c r="M2" s="176" t="s">
        <v>12</v>
      </c>
      <c r="N2" s="176" t="s">
        <v>226</v>
      </c>
      <c r="O2" s="176" t="s">
        <v>227</v>
      </c>
      <c r="P2" s="176" t="s">
        <v>1607</v>
      </c>
      <c r="Q2" s="176" t="s">
        <v>1644</v>
      </c>
      <c r="R2" s="176" t="s">
        <v>1698</v>
      </c>
      <c r="S2" s="176" t="s">
        <v>1760</v>
      </c>
      <c r="T2" s="176" t="s">
        <v>1794</v>
      </c>
      <c r="U2" s="176" t="s">
        <v>1529</v>
      </c>
      <c r="V2" s="176" t="s">
        <v>1897</v>
      </c>
      <c r="W2" s="176" t="s">
        <v>2030</v>
      </c>
      <c r="X2" s="176" t="s">
        <v>1531</v>
      </c>
      <c r="Y2" s="278" t="s">
        <v>263</v>
      </c>
    </row>
    <row r="3" spans="1:25" ht="15">
      <c r="A3" s="278"/>
      <c r="B3" s="281" t="s">
        <v>218</v>
      </c>
      <c r="C3" s="177">
        <f t="shared" ref="C3" si="0">SUM(C4:C9)</f>
        <v>581499</v>
      </c>
      <c r="D3" s="177">
        <f t="shared" ref="D3:V3" si="1">SUM(D4:D9)</f>
        <v>581499</v>
      </c>
      <c r="E3" s="177">
        <f t="shared" si="1"/>
        <v>586499</v>
      </c>
      <c r="F3" s="177">
        <f t="shared" si="1"/>
        <v>624499</v>
      </c>
      <c r="G3" s="177">
        <f t="shared" si="1"/>
        <v>605499</v>
      </c>
      <c r="H3" s="177">
        <f t="shared" si="1"/>
        <v>678800</v>
      </c>
      <c r="I3" s="177">
        <f t="shared" si="1"/>
        <v>762958</v>
      </c>
      <c r="J3" s="177">
        <f t="shared" si="1"/>
        <v>815958</v>
      </c>
      <c r="K3" s="177">
        <f t="shared" si="1"/>
        <v>754458</v>
      </c>
      <c r="L3" s="177">
        <f t="shared" si="1"/>
        <v>708488</v>
      </c>
      <c r="M3" s="177">
        <f t="shared" si="1"/>
        <v>717779</v>
      </c>
      <c r="N3" s="177">
        <f t="shared" si="1"/>
        <v>710097</v>
      </c>
      <c r="O3" s="177">
        <f t="shared" si="1"/>
        <v>710097</v>
      </c>
      <c r="P3" s="177">
        <f t="shared" si="1"/>
        <v>714097</v>
      </c>
      <c r="Q3" s="177">
        <f t="shared" si="1"/>
        <v>838525</v>
      </c>
      <c r="R3" s="177">
        <f t="shared" si="1"/>
        <v>804525</v>
      </c>
      <c r="S3" s="177">
        <f t="shared" si="1"/>
        <v>765165</v>
      </c>
      <c r="T3" s="177">
        <f t="shared" si="1"/>
        <v>760165</v>
      </c>
      <c r="U3" s="177">
        <f t="shared" si="1"/>
        <v>958646</v>
      </c>
      <c r="V3" s="177">
        <f t="shared" si="1"/>
        <v>1025246</v>
      </c>
      <c r="W3" s="177">
        <f>SUM(W4:W9)</f>
        <v>1138886</v>
      </c>
      <c r="X3" s="177">
        <f>SUM(X4:X9)</f>
        <v>1158561</v>
      </c>
      <c r="Y3" s="277">
        <f>X3/$X$21</f>
        <v>0.83382465342501444</v>
      </c>
    </row>
    <row r="4" spans="1:25" ht="15">
      <c r="A4" s="281" t="s">
        <v>218</v>
      </c>
      <c r="B4" s="282" t="s">
        <v>219</v>
      </c>
      <c r="C4" s="178">
        <v>260000</v>
      </c>
      <c r="D4" s="178">
        <v>260000</v>
      </c>
      <c r="E4" s="178">
        <v>265000</v>
      </c>
      <c r="F4" s="178">
        <v>303000</v>
      </c>
      <c r="G4" s="178">
        <v>284000</v>
      </c>
      <c r="H4" s="178">
        <v>357301</v>
      </c>
      <c r="I4" s="178">
        <v>451459</v>
      </c>
      <c r="J4" s="178">
        <v>504459</v>
      </c>
      <c r="K4" s="178">
        <v>442959</v>
      </c>
      <c r="L4" s="178">
        <v>396989</v>
      </c>
      <c r="M4" s="178">
        <v>411280</v>
      </c>
      <c r="N4" s="178">
        <v>392598</v>
      </c>
      <c r="O4" s="178">
        <v>392598</v>
      </c>
      <c r="P4" s="178">
        <v>392598</v>
      </c>
      <c r="Q4" s="178">
        <v>517026</v>
      </c>
      <c r="R4" s="178">
        <v>483026</v>
      </c>
      <c r="S4" s="178">
        <v>443666</v>
      </c>
      <c r="T4" s="178">
        <v>413666</v>
      </c>
      <c r="U4" s="178">
        <v>547635</v>
      </c>
      <c r="V4" s="178">
        <v>564314</v>
      </c>
      <c r="W4" s="178">
        <v>647314</v>
      </c>
      <c r="X4" s="178">
        <v>616449</v>
      </c>
      <c r="Y4" s="277">
        <f t="shared" ref="Y4:Y20" si="2">X4/$X$21</f>
        <v>0.44366276249519593</v>
      </c>
    </row>
    <row r="5" spans="1:25" ht="15">
      <c r="A5" s="281" t="s">
        <v>218</v>
      </c>
      <c r="B5" s="282" t="s">
        <v>217</v>
      </c>
      <c r="C5" s="178">
        <v>49000</v>
      </c>
      <c r="D5" s="178">
        <v>49000</v>
      </c>
      <c r="E5" s="178">
        <v>49000</v>
      </c>
      <c r="F5" s="178">
        <v>49000</v>
      </c>
      <c r="G5" s="178">
        <v>49000</v>
      </c>
      <c r="H5" s="178">
        <v>49000</v>
      </c>
      <c r="I5" s="178">
        <v>49000</v>
      </c>
      <c r="J5" s="178">
        <v>49000</v>
      </c>
      <c r="K5" s="178">
        <v>49000</v>
      </c>
      <c r="L5" s="178">
        <v>49000</v>
      </c>
      <c r="M5" s="178">
        <v>49000</v>
      </c>
      <c r="N5" s="178">
        <v>49000</v>
      </c>
      <c r="O5" s="178">
        <v>49000</v>
      </c>
      <c r="P5" s="178">
        <v>49000</v>
      </c>
      <c r="Q5" s="178">
        <v>49000</v>
      </c>
      <c r="R5" s="178">
        <v>49000</v>
      </c>
      <c r="S5" s="178">
        <v>49000</v>
      </c>
      <c r="T5" s="178">
        <v>49000</v>
      </c>
      <c r="U5" s="178">
        <v>49000</v>
      </c>
      <c r="V5" s="178">
        <v>49000</v>
      </c>
      <c r="W5" s="178">
        <v>49000</v>
      </c>
      <c r="X5" s="178">
        <v>49000</v>
      </c>
      <c r="Y5" s="277">
        <f t="shared" si="2"/>
        <v>3.5265651111875601E-2</v>
      </c>
    </row>
    <row r="6" spans="1:25" ht="15">
      <c r="A6" s="281" t="s">
        <v>218</v>
      </c>
      <c r="B6" s="282" t="s">
        <v>215</v>
      </c>
      <c r="C6" s="178">
        <v>5000</v>
      </c>
      <c r="D6" s="178">
        <v>5000</v>
      </c>
      <c r="E6" s="178">
        <v>5000</v>
      </c>
      <c r="F6" s="178">
        <v>5000</v>
      </c>
      <c r="G6" s="178">
        <v>5000</v>
      </c>
      <c r="H6" s="178">
        <v>5000</v>
      </c>
      <c r="I6" s="178">
        <v>5000</v>
      </c>
      <c r="J6" s="178">
        <v>5000</v>
      </c>
      <c r="K6" s="178">
        <v>5000</v>
      </c>
      <c r="L6" s="178">
        <v>5000</v>
      </c>
      <c r="M6" s="178"/>
      <c r="N6" s="178">
        <v>41000</v>
      </c>
      <c r="O6" s="178">
        <v>41000</v>
      </c>
      <c r="P6" s="178">
        <v>45000</v>
      </c>
      <c r="Q6" s="178">
        <v>45000</v>
      </c>
      <c r="R6" s="178">
        <v>45000</v>
      </c>
      <c r="S6" s="178">
        <v>45000</v>
      </c>
      <c r="T6" s="178">
        <v>70000</v>
      </c>
      <c r="U6" s="178">
        <v>95000</v>
      </c>
      <c r="V6" s="178">
        <v>95000</v>
      </c>
      <c r="W6" s="178">
        <v>95000</v>
      </c>
      <c r="X6" s="178">
        <v>95000</v>
      </c>
      <c r="Y6" s="277">
        <f t="shared" si="2"/>
        <v>6.8372180727105755E-2</v>
      </c>
    </row>
    <row r="7" spans="1:25" ht="15">
      <c r="A7" s="281" t="s">
        <v>218</v>
      </c>
      <c r="B7" s="282" t="s">
        <v>214</v>
      </c>
      <c r="C7" s="178">
        <v>57380</v>
      </c>
      <c r="D7" s="178">
        <v>57380</v>
      </c>
      <c r="E7" s="178">
        <v>57380</v>
      </c>
      <c r="F7" s="178">
        <v>57380</v>
      </c>
      <c r="G7" s="178">
        <v>57380</v>
      </c>
      <c r="H7" s="178">
        <v>57380</v>
      </c>
      <c r="I7" s="178">
        <v>47380</v>
      </c>
      <c r="J7" s="178">
        <v>47380</v>
      </c>
      <c r="K7" s="178">
        <v>47380</v>
      </c>
      <c r="L7" s="178">
        <v>47380</v>
      </c>
      <c r="M7" s="178">
        <v>47380</v>
      </c>
      <c r="N7" s="178">
        <v>47380</v>
      </c>
      <c r="O7" s="178">
        <v>47380</v>
      </c>
      <c r="P7" s="178">
        <v>47380</v>
      </c>
      <c r="Q7" s="178">
        <v>47380</v>
      </c>
      <c r="R7" s="178">
        <v>47380</v>
      </c>
      <c r="S7" s="178">
        <v>47380</v>
      </c>
      <c r="T7" s="178">
        <v>47380</v>
      </c>
      <c r="U7" s="178">
        <v>47380</v>
      </c>
      <c r="V7" s="178">
        <v>47380</v>
      </c>
      <c r="W7" s="178">
        <v>47380</v>
      </c>
      <c r="X7" s="178">
        <v>47380</v>
      </c>
      <c r="Y7" s="277">
        <f t="shared" si="2"/>
        <v>3.4099725503687062E-2</v>
      </c>
    </row>
    <row r="8" spans="1:25" ht="15">
      <c r="A8" s="281" t="s">
        <v>218</v>
      </c>
      <c r="B8" s="282" t="s">
        <v>213</v>
      </c>
      <c r="C8" s="178">
        <v>160119</v>
      </c>
      <c r="D8" s="178">
        <v>160119</v>
      </c>
      <c r="E8" s="178">
        <v>160119</v>
      </c>
      <c r="F8" s="178">
        <v>160119</v>
      </c>
      <c r="G8" s="178">
        <v>160119</v>
      </c>
      <c r="H8" s="178">
        <v>160119</v>
      </c>
      <c r="I8" s="178">
        <v>160119</v>
      </c>
      <c r="J8" s="178">
        <v>160119</v>
      </c>
      <c r="K8" s="178">
        <v>160119</v>
      </c>
      <c r="L8" s="178">
        <v>160119</v>
      </c>
      <c r="M8" s="178">
        <v>160119</v>
      </c>
      <c r="N8" s="178">
        <v>130119</v>
      </c>
      <c r="O8" s="178">
        <v>130119</v>
      </c>
      <c r="P8" s="178">
        <v>130119</v>
      </c>
      <c r="Q8" s="178">
        <v>130119</v>
      </c>
      <c r="R8" s="178">
        <v>130119</v>
      </c>
      <c r="S8" s="178">
        <v>130119</v>
      </c>
      <c r="T8" s="178">
        <v>130119</v>
      </c>
      <c r="U8" s="178">
        <v>119552</v>
      </c>
      <c r="V8" s="178">
        <v>119552</v>
      </c>
      <c r="W8" s="178">
        <v>110192</v>
      </c>
      <c r="X8" s="178">
        <v>107732</v>
      </c>
      <c r="Y8" s="277">
        <f t="shared" si="2"/>
        <v>7.7535492358869029E-2</v>
      </c>
    </row>
    <row r="9" spans="1:25" ht="15">
      <c r="A9" s="281" t="s">
        <v>218</v>
      </c>
      <c r="B9" s="282" t="s">
        <v>211</v>
      </c>
      <c r="C9" s="178">
        <v>50000</v>
      </c>
      <c r="D9" s="178">
        <v>50000</v>
      </c>
      <c r="E9" s="178">
        <v>50000</v>
      </c>
      <c r="F9" s="178">
        <v>50000</v>
      </c>
      <c r="G9" s="178">
        <v>50000</v>
      </c>
      <c r="H9" s="178">
        <v>50000</v>
      </c>
      <c r="I9" s="178">
        <v>50000</v>
      </c>
      <c r="J9" s="178">
        <v>50000</v>
      </c>
      <c r="K9" s="178">
        <v>50000</v>
      </c>
      <c r="L9" s="178">
        <v>50000</v>
      </c>
      <c r="M9" s="178">
        <v>50000</v>
      </c>
      <c r="N9" s="178">
        <v>50000</v>
      </c>
      <c r="O9" s="178">
        <v>50000</v>
      </c>
      <c r="P9" s="178">
        <v>50000</v>
      </c>
      <c r="Q9" s="178">
        <v>50000</v>
      </c>
      <c r="R9" s="178">
        <v>50000</v>
      </c>
      <c r="S9" s="178">
        <v>50000</v>
      </c>
      <c r="T9" s="178">
        <v>50000</v>
      </c>
      <c r="U9" s="178">
        <v>100079</v>
      </c>
      <c r="V9" s="178">
        <v>150000</v>
      </c>
      <c r="W9" s="178">
        <v>190000</v>
      </c>
      <c r="X9" s="178">
        <v>243000</v>
      </c>
      <c r="Y9" s="277">
        <f t="shared" si="2"/>
        <v>0.17488884122828105</v>
      </c>
    </row>
    <row r="10" spans="1:25" ht="15">
      <c r="A10" s="278"/>
      <c r="B10" s="281" t="s">
        <v>222</v>
      </c>
      <c r="C10" s="274">
        <v>35995</v>
      </c>
      <c r="D10" s="274">
        <v>35995</v>
      </c>
      <c r="E10" s="274">
        <v>35995</v>
      </c>
      <c r="F10" s="274">
        <v>35995</v>
      </c>
      <c r="G10" s="274">
        <v>35995</v>
      </c>
      <c r="H10" s="274">
        <v>35995</v>
      </c>
      <c r="I10" s="274">
        <v>35995</v>
      </c>
      <c r="J10" s="274">
        <v>35995</v>
      </c>
      <c r="K10" s="274">
        <v>35995</v>
      </c>
      <c r="L10" s="274">
        <v>27847</v>
      </c>
      <c r="M10" s="274">
        <v>23977</v>
      </c>
      <c r="N10" s="274">
        <v>17500</v>
      </c>
      <c r="O10" s="274">
        <v>17500</v>
      </c>
      <c r="P10" s="274">
        <v>17500</v>
      </c>
      <c r="Q10" s="274">
        <v>17500</v>
      </c>
      <c r="R10" s="274">
        <v>32500</v>
      </c>
      <c r="S10" s="274">
        <v>32500</v>
      </c>
      <c r="T10" s="274">
        <v>42500</v>
      </c>
      <c r="U10" s="274">
        <v>44000</v>
      </c>
      <c r="V10" s="274">
        <v>46500</v>
      </c>
      <c r="W10" s="274">
        <v>53500</v>
      </c>
      <c r="X10" s="274">
        <v>58500</v>
      </c>
      <c r="Y10" s="277">
        <f t="shared" si="2"/>
        <v>4.2102869184586174E-2</v>
      </c>
    </row>
    <row r="11" spans="1:25" ht="15">
      <c r="A11" s="281" t="s">
        <v>222</v>
      </c>
      <c r="B11" s="282" t="s">
        <v>213</v>
      </c>
      <c r="C11" s="178">
        <v>35995</v>
      </c>
      <c r="D11" s="178">
        <v>35995</v>
      </c>
      <c r="E11" s="178">
        <v>35995</v>
      </c>
      <c r="F11" s="178">
        <v>35995</v>
      </c>
      <c r="G11" s="178">
        <v>35995</v>
      </c>
      <c r="H11" s="178">
        <v>35995</v>
      </c>
      <c r="I11" s="178">
        <v>35995</v>
      </c>
      <c r="J11" s="178">
        <v>35995</v>
      </c>
      <c r="K11" s="178">
        <v>35995</v>
      </c>
      <c r="L11" s="178">
        <v>27847</v>
      </c>
      <c r="M11" s="178">
        <v>23977</v>
      </c>
      <c r="N11" s="178">
        <v>17500</v>
      </c>
      <c r="O11" s="178">
        <v>17500</v>
      </c>
      <c r="P11" s="178">
        <v>17500</v>
      </c>
      <c r="Q11" s="178">
        <v>17500</v>
      </c>
      <c r="R11" s="178">
        <v>32500</v>
      </c>
      <c r="S11" s="178">
        <v>32500</v>
      </c>
      <c r="T11" s="178">
        <v>42500</v>
      </c>
      <c r="U11" s="178">
        <v>44000</v>
      </c>
      <c r="V11" s="138">
        <v>46500</v>
      </c>
      <c r="W11" s="138">
        <v>53500</v>
      </c>
      <c r="X11" s="138">
        <v>58500</v>
      </c>
      <c r="Y11" s="277">
        <f t="shared" si="2"/>
        <v>4.2102869184586174E-2</v>
      </c>
    </row>
    <row r="12" spans="1:25" ht="15">
      <c r="A12" s="278"/>
      <c r="B12" s="281" t="s">
        <v>221</v>
      </c>
      <c r="C12" s="274">
        <v>96121</v>
      </c>
      <c r="D12" s="274">
        <v>106241</v>
      </c>
      <c r="E12" s="274">
        <v>106741</v>
      </c>
      <c r="F12" s="274">
        <v>106513</v>
      </c>
      <c r="G12" s="274">
        <v>121563</v>
      </c>
      <c r="H12" s="274">
        <v>123063</v>
      </c>
      <c r="I12" s="274">
        <v>130763</v>
      </c>
      <c r="J12" s="274">
        <v>130763</v>
      </c>
      <c r="K12" s="274">
        <v>125634</v>
      </c>
      <c r="L12" s="274">
        <v>130105</v>
      </c>
      <c r="M12" s="274">
        <v>139105</v>
      </c>
      <c r="N12" s="274">
        <v>164855</v>
      </c>
      <c r="O12" s="274">
        <v>164855</v>
      </c>
      <c r="P12" s="274">
        <f>SUM(P13:P20)</f>
        <v>162823</v>
      </c>
      <c r="Q12" s="274">
        <f>SUM(Q13:Q20)</f>
        <v>168456</v>
      </c>
      <c r="R12" s="274">
        <f>SUM(R13:R20)</f>
        <v>166543</v>
      </c>
      <c r="S12" s="274">
        <v>165543</v>
      </c>
      <c r="T12" s="274">
        <v>173543</v>
      </c>
      <c r="U12" s="274">
        <v>172543</v>
      </c>
      <c r="V12" s="274">
        <v>175543</v>
      </c>
      <c r="W12" s="274">
        <v>174043</v>
      </c>
      <c r="X12" s="274">
        <f>SUM(X13:X20)</f>
        <v>172393</v>
      </c>
      <c r="Y12" s="277">
        <f t="shared" si="2"/>
        <v>0.12407247739039939</v>
      </c>
    </row>
    <row r="13" spans="1:25" ht="15">
      <c r="A13" s="281" t="s">
        <v>221</v>
      </c>
      <c r="B13" s="282" t="s">
        <v>217</v>
      </c>
      <c r="C13" s="178">
        <v>54856</v>
      </c>
      <c r="D13" s="178">
        <v>63276</v>
      </c>
      <c r="E13" s="178">
        <v>63276</v>
      </c>
      <c r="F13" s="178">
        <v>66248</v>
      </c>
      <c r="G13" s="178">
        <v>79298</v>
      </c>
      <c r="H13" s="178">
        <v>77298</v>
      </c>
      <c r="I13" s="178">
        <v>82298</v>
      </c>
      <c r="J13" s="178">
        <v>82298</v>
      </c>
      <c r="K13" s="178">
        <v>82298</v>
      </c>
      <c r="L13" s="178">
        <v>86769</v>
      </c>
      <c r="M13" s="178">
        <v>86769</v>
      </c>
      <c r="N13" s="178">
        <v>91369</v>
      </c>
      <c r="O13" s="178">
        <v>91369</v>
      </c>
      <c r="P13" s="179">
        <v>91369</v>
      </c>
      <c r="Q13" s="179">
        <v>91369</v>
      </c>
      <c r="R13" s="179">
        <v>86869</v>
      </c>
      <c r="S13" s="179">
        <v>86869</v>
      </c>
      <c r="T13" s="178">
        <v>86869</v>
      </c>
      <c r="U13" s="178">
        <v>86869</v>
      </c>
      <c r="V13" s="178">
        <v>89869</v>
      </c>
      <c r="W13" s="178">
        <v>89869</v>
      </c>
      <c r="X13" s="178">
        <v>89219</v>
      </c>
      <c r="Y13" s="277">
        <f t="shared" si="2"/>
        <v>6.4211553603069987E-2</v>
      </c>
    </row>
    <row r="14" spans="1:25" ht="15">
      <c r="A14" s="281" t="s">
        <v>221</v>
      </c>
      <c r="B14" s="282" t="s">
        <v>216</v>
      </c>
      <c r="C14" s="178">
        <v>3000</v>
      </c>
      <c r="D14" s="178">
        <v>3000</v>
      </c>
      <c r="E14" s="178">
        <v>3000</v>
      </c>
      <c r="F14" s="178"/>
      <c r="G14" s="178"/>
      <c r="H14" s="178"/>
      <c r="I14" s="178"/>
      <c r="J14" s="178"/>
      <c r="K14" s="178"/>
      <c r="L14" s="178"/>
      <c r="M14" s="178">
        <v>2000</v>
      </c>
      <c r="N14" s="178">
        <v>2000</v>
      </c>
      <c r="O14" s="178">
        <v>2000</v>
      </c>
      <c r="P14" s="179">
        <v>2000</v>
      </c>
      <c r="Q14" s="179">
        <v>2000</v>
      </c>
      <c r="R14" s="179">
        <v>5087</v>
      </c>
      <c r="S14" s="138">
        <v>5087</v>
      </c>
      <c r="T14" s="178">
        <v>5087</v>
      </c>
      <c r="U14" s="178">
        <v>5087</v>
      </c>
      <c r="V14" s="178">
        <v>5087</v>
      </c>
      <c r="W14" s="178">
        <v>5087</v>
      </c>
      <c r="X14" s="178">
        <v>5087</v>
      </c>
      <c r="Y14" s="277">
        <f t="shared" si="2"/>
        <v>3.6611503511451262E-3</v>
      </c>
    </row>
    <row r="15" spans="1:25" ht="15">
      <c r="A15" s="281" t="s">
        <v>221</v>
      </c>
      <c r="B15" s="282" t="s">
        <v>1664</v>
      </c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9">
        <v>133</v>
      </c>
      <c r="R15" s="179">
        <v>133</v>
      </c>
      <c r="S15" s="179">
        <v>133</v>
      </c>
      <c r="T15" s="178">
        <v>133</v>
      </c>
      <c r="U15" s="178">
        <v>133</v>
      </c>
      <c r="V15" s="178">
        <v>133</v>
      </c>
      <c r="W15" s="178">
        <v>133</v>
      </c>
      <c r="X15" s="178">
        <v>133</v>
      </c>
      <c r="Y15" s="277">
        <f t="shared" si="2"/>
        <v>9.5721053017948051E-5</v>
      </c>
    </row>
    <row r="16" spans="1:25" ht="15">
      <c r="A16" s="281" t="s">
        <v>221</v>
      </c>
      <c r="B16" s="282" t="s">
        <v>223</v>
      </c>
      <c r="C16" s="178">
        <v>1629</v>
      </c>
      <c r="D16" s="178">
        <v>1629</v>
      </c>
      <c r="E16" s="178">
        <v>1629</v>
      </c>
      <c r="F16" s="178">
        <v>1629</v>
      </c>
      <c r="G16" s="178">
        <v>1629</v>
      </c>
      <c r="H16" s="178">
        <v>1629</v>
      </c>
      <c r="I16" s="178">
        <v>1629</v>
      </c>
      <c r="J16" s="178">
        <v>1629</v>
      </c>
      <c r="K16" s="178"/>
      <c r="L16" s="178"/>
      <c r="M16" s="178"/>
      <c r="N16" s="178"/>
      <c r="O16" s="178"/>
      <c r="P16" s="178">
        <v>0</v>
      </c>
      <c r="Q16" s="178"/>
      <c r="R16" s="179"/>
      <c r="S16" s="179"/>
      <c r="T16" s="178">
        <v>0</v>
      </c>
      <c r="U16" s="178">
        <v>0</v>
      </c>
      <c r="V16" s="178"/>
      <c r="W16" s="178"/>
      <c r="X16" s="178"/>
      <c r="Y16" s="277">
        <f t="shared" si="2"/>
        <v>0</v>
      </c>
    </row>
    <row r="17" spans="1:25" ht="15">
      <c r="A17" s="281" t="s">
        <v>221</v>
      </c>
      <c r="B17" s="282" t="s">
        <v>215</v>
      </c>
      <c r="C17" s="178">
        <v>14700</v>
      </c>
      <c r="D17" s="178">
        <v>16400</v>
      </c>
      <c r="E17" s="178">
        <v>16900</v>
      </c>
      <c r="F17" s="178">
        <v>17200</v>
      </c>
      <c r="G17" s="178">
        <v>19200</v>
      </c>
      <c r="H17" s="178">
        <v>21200</v>
      </c>
      <c r="I17" s="178">
        <v>23200</v>
      </c>
      <c r="J17" s="178">
        <v>23200</v>
      </c>
      <c r="K17" s="178">
        <v>19700</v>
      </c>
      <c r="L17" s="178">
        <v>19700</v>
      </c>
      <c r="M17" s="178">
        <v>15700</v>
      </c>
      <c r="N17" s="178">
        <v>9850</v>
      </c>
      <c r="O17" s="178">
        <v>9850</v>
      </c>
      <c r="P17" s="179">
        <v>8150</v>
      </c>
      <c r="Q17" s="179">
        <v>9650</v>
      </c>
      <c r="R17" s="179">
        <v>9150</v>
      </c>
      <c r="S17" s="179">
        <v>7150</v>
      </c>
      <c r="T17" s="178">
        <v>13150</v>
      </c>
      <c r="U17" s="178">
        <v>12150</v>
      </c>
      <c r="V17" s="178">
        <v>12150</v>
      </c>
      <c r="W17" s="178">
        <v>11650</v>
      </c>
      <c r="X17" s="178">
        <v>12650</v>
      </c>
      <c r="Y17" s="277">
        <f t="shared" si="2"/>
        <v>9.1042956441882931E-3</v>
      </c>
    </row>
    <row r="18" spans="1:25" ht="15">
      <c r="A18" s="281" t="s">
        <v>221</v>
      </c>
      <c r="B18" s="282" t="s">
        <v>214</v>
      </c>
      <c r="C18" s="178">
        <v>14564</v>
      </c>
      <c r="D18" s="178">
        <v>14564</v>
      </c>
      <c r="E18" s="178">
        <v>14564</v>
      </c>
      <c r="F18" s="178">
        <v>14064</v>
      </c>
      <c r="G18" s="178">
        <v>14064</v>
      </c>
      <c r="H18" s="178">
        <v>14064</v>
      </c>
      <c r="I18" s="178">
        <v>14564</v>
      </c>
      <c r="J18" s="178">
        <v>14564</v>
      </c>
      <c r="K18" s="178">
        <v>14564</v>
      </c>
      <c r="L18" s="178">
        <v>14564</v>
      </c>
      <c r="M18" s="178">
        <v>14564</v>
      </c>
      <c r="N18" s="178">
        <v>21564</v>
      </c>
      <c r="O18" s="178">
        <v>21564</v>
      </c>
      <c r="P18" s="179">
        <v>21564</v>
      </c>
      <c r="Q18" s="179">
        <v>25564</v>
      </c>
      <c r="R18" s="179">
        <v>25564</v>
      </c>
      <c r="S18" s="179">
        <v>25564</v>
      </c>
      <c r="T18" s="178">
        <v>25564</v>
      </c>
      <c r="U18" s="178">
        <v>25564</v>
      </c>
      <c r="V18" s="178">
        <v>25564</v>
      </c>
      <c r="W18" s="178">
        <v>24564</v>
      </c>
      <c r="X18" s="178">
        <v>24564</v>
      </c>
      <c r="Y18" s="277">
        <f t="shared" si="2"/>
        <v>1.7678886814532904E-2</v>
      </c>
    </row>
    <row r="19" spans="1:25" ht="15">
      <c r="A19" s="281" t="s">
        <v>221</v>
      </c>
      <c r="B19" s="282" t="s">
        <v>213</v>
      </c>
      <c r="C19" s="178">
        <v>7372</v>
      </c>
      <c r="D19" s="178">
        <v>7372</v>
      </c>
      <c r="E19" s="178">
        <v>7372</v>
      </c>
      <c r="F19" s="178">
        <v>7372</v>
      </c>
      <c r="G19" s="178">
        <v>7372</v>
      </c>
      <c r="H19" s="178">
        <v>8872</v>
      </c>
      <c r="I19" s="178">
        <v>9072</v>
      </c>
      <c r="J19" s="178">
        <v>9072</v>
      </c>
      <c r="K19" s="178">
        <v>9072</v>
      </c>
      <c r="L19" s="178">
        <v>9072</v>
      </c>
      <c r="M19" s="178">
        <v>9072</v>
      </c>
      <c r="N19" s="178">
        <v>9072</v>
      </c>
      <c r="O19" s="178">
        <v>9072</v>
      </c>
      <c r="P19" s="179">
        <v>8740</v>
      </c>
      <c r="Q19" s="179">
        <v>8740</v>
      </c>
      <c r="R19" s="179">
        <v>8740</v>
      </c>
      <c r="S19" s="179">
        <v>8740</v>
      </c>
      <c r="T19" s="178">
        <v>10740</v>
      </c>
      <c r="U19" s="178">
        <v>10740</v>
      </c>
      <c r="V19" s="178">
        <v>10740</v>
      </c>
      <c r="W19" s="178">
        <v>10740</v>
      </c>
      <c r="X19" s="178">
        <v>8740</v>
      </c>
      <c r="Y19" s="277">
        <f t="shared" si="2"/>
        <v>6.2902406268937295E-3</v>
      </c>
    </row>
    <row r="20" spans="1:25" ht="15">
      <c r="A20" s="281" t="s">
        <v>221</v>
      </c>
      <c r="B20" s="282" t="s">
        <v>211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>
        <v>11000</v>
      </c>
      <c r="N20" s="178">
        <v>31000</v>
      </c>
      <c r="O20" s="178">
        <v>31000</v>
      </c>
      <c r="P20" s="179">
        <v>31000</v>
      </c>
      <c r="Q20" s="179">
        <v>31000</v>
      </c>
      <c r="R20" s="179">
        <v>31000</v>
      </c>
      <c r="S20" s="179">
        <v>32000</v>
      </c>
      <c r="T20" s="178">
        <v>32000</v>
      </c>
      <c r="U20" s="178">
        <v>32000</v>
      </c>
      <c r="V20" s="178">
        <v>32000</v>
      </c>
      <c r="W20" s="178">
        <v>32000</v>
      </c>
      <c r="X20" s="178">
        <v>32000</v>
      </c>
      <c r="Y20" s="277">
        <f t="shared" si="2"/>
        <v>2.3030629297551411E-2</v>
      </c>
    </row>
    <row r="21" spans="1:25" ht="15">
      <c r="A21" s="278"/>
      <c r="B21" s="180" t="s">
        <v>133</v>
      </c>
      <c r="C21" s="275">
        <f t="shared" ref="C21:N21" si="3">C12+C10+C3</f>
        <v>713615</v>
      </c>
      <c r="D21" s="275">
        <f t="shared" si="3"/>
        <v>723735</v>
      </c>
      <c r="E21" s="275">
        <f t="shared" si="3"/>
        <v>729235</v>
      </c>
      <c r="F21" s="275">
        <f t="shared" si="3"/>
        <v>767007</v>
      </c>
      <c r="G21" s="275">
        <f t="shared" si="3"/>
        <v>763057</v>
      </c>
      <c r="H21" s="275">
        <f t="shared" si="3"/>
        <v>837858</v>
      </c>
      <c r="I21" s="275">
        <f t="shared" si="3"/>
        <v>929716</v>
      </c>
      <c r="J21" s="275">
        <f t="shared" si="3"/>
        <v>982716</v>
      </c>
      <c r="K21" s="275">
        <f t="shared" si="3"/>
        <v>916087</v>
      </c>
      <c r="L21" s="275">
        <f t="shared" si="3"/>
        <v>866440</v>
      </c>
      <c r="M21" s="275">
        <f t="shared" si="3"/>
        <v>880861</v>
      </c>
      <c r="N21" s="275">
        <f t="shared" si="3"/>
        <v>892452</v>
      </c>
      <c r="O21" s="275">
        <f>O12+O10+O3</f>
        <v>892452</v>
      </c>
      <c r="P21" s="275">
        <f>P12+P10+P3</f>
        <v>894420</v>
      </c>
      <c r="Q21" s="275">
        <f>SUM(Q12,Q10,Q3)</f>
        <v>1024481</v>
      </c>
      <c r="R21" s="275">
        <f>SUM(R12,R10,R3)</f>
        <v>1003568</v>
      </c>
      <c r="S21" s="275">
        <f>SUM(S12,S10,S3)</f>
        <v>963208</v>
      </c>
      <c r="T21" s="275">
        <f>SUM(T12,T10,T3)</f>
        <v>976208</v>
      </c>
      <c r="U21" s="275">
        <f t="shared" ref="U21:X21" si="4">SUM(U12,U10,U3)</f>
        <v>1175189</v>
      </c>
      <c r="V21" s="275">
        <f t="shared" si="4"/>
        <v>1247289</v>
      </c>
      <c r="W21" s="275">
        <f t="shared" si="4"/>
        <v>1366429</v>
      </c>
      <c r="X21" s="275">
        <f t="shared" si="4"/>
        <v>1389454</v>
      </c>
      <c r="Y21" s="276">
        <f>S21/$S$21</f>
        <v>1</v>
      </c>
    </row>
    <row r="27" spans="1:25" ht="18">
      <c r="A27" s="173"/>
      <c r="B27" s="388"/>
      <c r="C27" s="273" t="s">
        <v>263</v>
      </c>
    </row>
    <row r="28" spans="1:25" ht="15">
      <c r="A28" s="272" t="s">
        <v>219</v>
      </c>
      <c r="B28" s="270">
        <f>X4</f>
        <v>616449</v>
      </c>
      <c r="C28" s="271">
        <f t="shared" ref="C28:C37" si="5">B28/$B$37</f>
        <v>0.44366276249519593</v>
      </c>
    </row>
    <row r="29" spans="1:25" ht="15">
      <c r="A29" s="272" t="s">
        <v>217</v>
      </c>
      <c r="B29" s="270">
        <v>138219</v>
      </c>
      <c r="C29" s="271">
        <f t="shared" si="5"/>
        <v>9.9477204714945588E-2</v>
      </c>
    </row>
    <row r="30" spans="1:25" ht="15">
      <c r="A30" s="272" t="s">
        <v>216</v>
      </c>
      <c r="B30" s="270">
        <v>5087</v>
      </c>
      <c r="C30" s="271">
        <f t="shared" si="5"/>
        <v>3.6611503511451262E-3</v>
      </c>
    </row>
    <row r="31" spans="1:25" ht="15">
      <c r="A31" s="272" t="s">
        <v>1664</v>
      </c>
      <c r="B31" s="270">
        <v>133</v>
      </c>
      <c r="C31" s="271">
        <f t="shared" si="5"/>
        <v>9.5721053017948051E-5</v>
      </c>
    </row>
    <row r="32" spans="1:25" ht="15">
      <c r="A32" s="272" t="s">
        <v>223</v>
      </c>
      <c r="B32" s="270"/>
      <c r="C32" s="271">
        <f t="shared" si="5"/>
        <v>0</v>
      </c>
    </row>
    <row r="33" spans="1:3" ht="15">
      <c r="A33" s="272" t="s">
        <v>215</v>
      </c>
      <c r="B33" s="1049">
        <v>107650</v>
      </c>
      <c r="C33" s="271">
        <f t="shared" si="5"/>
        <v>7.7476476371294054E-2</v>
      </c>
    </row>
    <row r="34" spans="1:3" ht="15">
      <c r="A34" s="272" t="s">
        <v>214</v>
      </c>
      <c r="B34" s="270">
        <v>71944</v>
      </c>
      <c r="C34" s="271">
        <f t="shared" si="5"/>
        <v>5.1778612318219966E-2</v>
      </c>
    </row>
    <row r="35" spans="1:3" ht="15">
      <c r="A35" s="272" t="s">
        <v>213</v>
      </c>
      <c r="B35" s="270">
        <v>174972</v>
      </c>
      <c r="C35" s="271">
        <f t="shared" si="5"/>
        <v>0.12592860217034893</v>
      </c>
    </row>
    <row r="36" spans="1:3" ht="15">
      <c r="A36" s="272" t="s">
        <v>211</v>
      </c>
      <c r="B36" s="270">
        <v>275000</v>
      </c>
      <c r="C36" s="271">
        <f t="shared" si="5"/>
        <v>0.19791947052583245</v>
      </c>
    </row>
    <row r="37" spans="1:3" ht="19.5">
      <c r="A37" s="173"/>
      <c r="B37" s="279">
        <f>SUM(B28:B36)</f>
        <v>1389454</v>
      </c>
      <c r="C37" s="280">
        <f t="shared" si="5"/>
        <v>1</v>
      </c>
    </row>
    <row r="60" spans="1:24" ht="18">
      <c r="A60" s="1247" t="s">
        <v>1604</v>
      </c>
      <c r="B60" s="1247"/>
    </row>
    <row r="61" spans="1:24" ht="15">
      <c r="A61" s="24"/>
      <c r="B61" s="96" t="s">
        <v>230</v>
      </c>
      <c r="C61" s="96" t="s">
        <v>3</v>
      </c>
      <c r="D61" s="96" t="s">
        <v>229</v>
      </c>
      <c r="E61" s="96" t="s">
        <v>5</v>
      </c>
      <c r="F61" s="96" t="s">
        <v>228</v>
      </c>
      <c r="G61" s="96" t="s">
        <v>7</v>
      </c>
      <c r="H61" s="96" t="s">
        <v>8</v>
      </c>
      <c r="I61" s="96" t="s">
        <v>9</v>
      </c>
      <c r="J61" s="96" t="s">
        <v>225</v>
      </c>
      <c r="K61" s="96" t="s">
        <v>11</v>
      </c>
      <c r="L61" s="96" t="s">
        <v>12</v>
      </c>
      <c r="M61" s="96" t="s">
        <v>226</v>
      </c>
      <c r="N61" s="96" t="s">
        <v>227</v>
      </c>
      <c r="O61" s="139" t="s">
        <v>1607</v>
      </c>
      <c r="P61" s="139" t="s">
        <v>1644</v>
      </c>
      <c r="Q61" s="139" t="s">
        <v>1698</v>
      </c>
      <c r="R61" s="139" t="s">
        <v>1760</v>
      </c>
      <c r="S61" s="139" t="s">
        <v>1794</v>
      </c>
      <c r="T61" s="139" t="s">
        <v>1529</v>
      </c>
      <c r="U61" s="139" t="s">
        <v>1897</v>
      </c>
      <c r="V61" s="139" t="s">
        <v>2030</v>
      </c>
      <c r="W61" s="139" t="s">
        <v>1531</v>
      </c>
      <c r="X61" s="22"/>
    </row>
    <row r="62" spans="1:24" ht="15">
      <c r="A62" s="93" t="s">
        <v>218</v>
      </c>
      <c r="B62" s="94">
        <v>49</v>
      </c>
      <c r="C62" s="94">
        <v>49</v>
      </c>
      <c r="D62" s="94">
        <v>50</v>
      </c>
      <c r="E62" s="94">
        <v>53</v>
      </c>
      <c r="F62" s="94">
        <v>52</v>
      </c>
      <c r="G62" s="94">
        <v>56</v>
      </c>
      <c r="H62" s="94">
        <v>58</v>
      </c>
      <c r="I62" s="94">
        <v>60</v>
      </c>
      <c r="J62" s="94">
        <v>57</v>
      </c>
      <c r="K62" s="94">
        <v>56</v>
      </c>
      <c r="L62" s="94">
        <v>56</v>
      </c>
      <c r="M62" s="94">
        <v>65</v>
      </c>
      <c r="N62" s="94">
        <v>65</v>
      </c>
      <c r="O62" s="94">
        <v>66</v>
      </c>
      <c r="P62" s="94">
        <v>72</v>
      </c>
      <c r="Q62" s="94">
        <v>69</v>
      </c>
      <c r="R62" s="94">
        <v>65</v>
      </c>
      <c r="S62" s="94">
        <v>70</v>
      </c>
      <c r="T62" s="94">
        <v>80</v>
      </c>
      <c r="U62" s="94">
        <v>85</v>
      </c>
      <c r="V62" s="94">
        <v>91</v>
      </c>
      <c r="W62" s="94">
        <v>91</v>
      </c>
      <c r="X62" s="22"/>
    </row>
    <row r="63" spans="1:24" ht="15">
      <c r="A63" s="93" t="s">
        <v>222</v>
      </c>
      <c r="B63" s="94">
        <v>18</v>
      </c>
      <c r="C63" s="94">
        <v>18</v>
      </c>
      <c r="D63" s="94">
        <v>18</v>
      </c>
      <c r="E63" s="94">
        <v>18</v>
      </c>
      <c r="F63" s="94">
        <v>18</v>
      </c>
      <c r="G63" s="94">
        <v>18</v>
      </c>
      <c r="H63" s="94">
        <v>18</v>
      </c>
      <c r="I63" s="94">
        <v>18</v>
      </c>
      <c r="J63" s="94">
        <v>18</v>
      </c>
      <c r="K63" s="94">
        <v>12</v>
      </c>
      <c r="L63" s="94">
        <v>9</v>
      </c>
      <c r="M63" s="94">
        <v>6</v>
      </c>
      <c r="N63" s="94">
        <v>6</v>
      </c>
      <c r="O63" s="94">
        <v>6</v>
      </c>
      <c r="P63" s="94">
        <v>6</v>
      </c>
      <c r="Q63" s="94">
        <v>9</v>
      </c>
      <c r="R63" s="94">
        <v>9</v>
      </c>
      <c r="S63" s="94">
        <v>12</v>
      </c>
      <c r="T63" s="94">
        <v>13</v>
      </c>
      <c r="U63" s="94">
        <v>14</v>
      </c>
      <c r="V63" s="94">
        <v>16</v>
      </c>
      <c r="W63" s="94">
        <v>17</v>
      </c>
      <c r="X63" s="22"/>
    </row>
    <row r="64" spans="1:24" ht="15">
      <c r="A64" s="93" t="s">
        <v>221</v>
      </c>
      <c r="B64" s="94">
        <v>48</v>
      </c>
      <c r="C64" s="94">
        <v>51</v>
      </c>
      <c r="D64" s="94">
        <v>53</v>
      </c>
      <c r="E64" s="94">
        <v>52</v>
      </c>
      <c r="F64" s="94">
        <v>58</v>
      </c>
      <c r="G64" s="94">
        <v>59</v>
      </c>
      <c r="H64" s="94">
        <v>65</v>
      </c>
      <c r="I64" s="94">
        <v>65</v>
      </c>
      <c r="J64" s="94">
        <v>64</v>
      </c>
      <c r="K64" s="94">
        <v>66</v>
      </c>
      <c r="L64" s="94">
        <v>74</v>
      </c>
      <c r="M64" s="94">
        <v>79</v>
      </c>
      <c r="N64" s="94">
        <v>79</v>
      </c>
      <c r="O64" s="94">
        <v>76</v>
      </c>
      <c r="P64" s="94">
        <v>77</v>
      </c>
      <c r="Q64" s="94">
        <v>77</v>
      </c>
      <c r="R64" s="94">
        <v>77</v>
      </c>
      <c r="S64" s="94">
        <v>79</v>
      </c>
      <c r="T64" s="94">
        <v>79</v>
      </c>
      <c r="U64" s="94">
        <v>80</v>
      </c>
      <c r="V64" s="94">
        <v>78</v>
      </c>
      <c r="W64" s="94">
        <v>77</v>
      </c>
      <c r="X64" s="22"/>
    </row>
    <row r="65" spans="1:24" ht="15">
      <c r="A65" s="95" t="s">
        <v>48</v>
      </c>
      <c r="B65" s="97">
        <v>115</v>
      </c>
      <c r="C65" s="97">
        <v>118</v>
      </c>
      <c r="D65" s="97">
        <v>121</v>
      </c>
      <c r="E65" s="97">
        <v>123</v>
      </c>
      <c r="F65" s="97">
        <v>128</v>
      </c>
      <c r="G65" s="97">
        <v>133</v>
      </c>
      <c r="H65" s="97">
        <v>141</v>
      </c>
      <c r="I65" s="97">
        <v>143</v>
      </c>
      <c r="J65" s="97">
        <v>139</v>
      </c>
      <c r="K65" s="97">
        <v>134</v>
      </c>
      <c r="L65" s="97">
        <v>139</v>
      </c>
      <c r="M65" s="97">
        <v>150</v>
      </c>
      <c r="N65" s="97">
        <v>150</v>
      </c>
      <c r="O65" s="97">
        <f>O64+O63+O62</f>
        <v>148</v>
      </c>
      <c r="P65" s="97">
        <f>SUM(P62:P64)</f>
        <v>155</v>
      </c>
      <c r="Q65" s="97">
        <f>SUM(Q62:Q64)</f>
        <v>155</v>
      </c>
      <c r="R65" s="97">
        <f>SUM(R62:R64)</f>
        <v>151</v>
      </c>
      <c r="S65" s="97">
        <f>SUM(S62:S64)</f>
        <v>161</v>
      </c>
      <c r="T65" s="97">
        <f t="shared" ref="T65:V65" si="6">SUM(T62:T64)</f>
        <v>172</v>
      </c>
      <c r="U65" s="97">
        <f t="shared" si="6"/>
        <v>179</v>
      </c>
      <c r="V65" s="97">
        <f t="shared" si="6"/>
        <v>185</v>
      </c>
      <c r="W65" s="97">
        <f t="shared" ref="W65" si="7">SUM(W62:W64)</f>
        <v>185</v>
      </c>
      <c r="X65" s="22"/>
    </row>
    <row r="66" spans="1:24"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</row>
    <row r="67" spans="1:24"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</row>
    <row r="68" spans="1:24"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</row>
    <row r="69" spans="1:24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</row>
    <row r="70" spans="1:24"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</row>
    <row r="71" spans="1:24"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 spans="1:24"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  <row r="73" spans="1:24"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</row>
    <row r="74" spans="1:24"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</row>
    <row r="75" spans="1:24"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</row>
    <row r="76" spans="1:24"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</row>
    <row r="77" spans="1:24"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</row>
    <row r="78" spans="1:24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</row>
    <row r="79" spans="1:24"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</row>
    <row r="80" spans="1:24"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</row>
    <row r="81" spans="3:24"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</row>
    <row r="82" spans="3:24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</row>
    <row r="83" spans="3:24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</row>
    <row r="84" spans="3:24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</row>
  </sheetData>
  <mergeCells count="2">
    <mergeCell ref="A1:B1"/>
    <mergeCell ref="A60:B60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E101"/>
  <sheetViews>
    <sheetView rightToLeft="1" topLeftCell="A28" zoomScaleNormal="100" workbookViewId="0">
      <selection activeCell="B5" sqref="B5"/>
    </sheetView>
  </sheetViews>
  <sheetFormatPr defaultRowHeight="14.25"/>
  <cols>
    <col min="1" max="1" width="17.85546875" style="23" customWidth="1"/>
    <col min="2" max="2" width="10.42578125" style="23" customWidth="1"/>
    <col min="3" max="3" width="10.140625" style="23" hidden="1" customWidth="1"/>
    <col min="4" max="4" width="10.7109375" style="23" hidden="1" customWidth="1"/>
    <col min="5" max="5" width="10.5703125" style="23" hidden="1" customWidth="1"/>
    <col min="6" max="6" width="10.140625" style="23" hidden="1" customWidth="1"/>
    <col min="7" max="7" width="11.140625" style="23" hidden="1" customWidth="1"/>
    <col min="8" max="8" width="10.85546875" style="23" customWidth="1"/>
    <col min="9" max="9" width="9.85546875" style="23" customWidth="1"/>
    <col min="10" max="10" width="10.7109375" style="23" bestFit="1" customWidth="1"/>
    <col min="11" max="11" width="10.42578125" style="23" customWidth="1"/>
    <col min="12" max="12" width="10.7109375" style="23" customWidth="1"/>
    <col min="13" max="13" width="10.5703125" style="23" customWidth="1"/>
    <col min="14" max="15" width="9.140625" style="23"/>
    <col min="16" max="16" width="10.42578125" style="23" customWidth="1"/>
    <col min="17" max="16384" width="9.140625" style="23"/>
  </cols>
  <sheetData>
    <row r="1" spans="1:31">
      <c r="A1" s="278"/>
      <c r="B1" s="212" t="s">
        <v>35</v>
      </c>
      <c r="C1" s="212" t="s">
        <v>36</v>
      </c>
      <c r="D1" s="212" t="s">
        <v>37</v>
      </c>
      <c r="E1" s="212" t="s">
        <v>38</v>
      </c>
      <c r="F1" s="212" t="s">
        <v>39</v>
      </c>
      <c r="G1" s="212" t="s">
        <v>40</v>
      </c>
      <c r="H1" s="212" t="s">
        <v>41</v>
      </c>
      <c r="I1" s="212" t="s">
        <v>42</v>
      </c>
      <c r="J1" s="212" t="s">
        <v>43</v>
      </c>
      <c r="K1" s="212" t="s">
        <v>44</v>
      </c>
      <c r="L1" s="212" t="s">
        <v>195</v>
      </c>
      <c r="M1" s="212" t="s">
        <v>202</v>
      </c>
      <c r="N1" s="212" t="s">
        <v>1606</v>
      </c>
      <c r="O1" s="212" t="s">
        <v>1645</v>
      </c>
      <c r="P1" s="212" t="s">
        <v>1699</v>
      </c>
      <c r="Q1" s="212" t="s">
        <v>1761</v>
      </c>
      <c r="R1" s="212" t="s">
        <v>1795</v>
      </c>
      <c r="S1" s="212" t="s">
        <v>1861</v>
      </c>
      <c r="T1" s="212" t="s">
        <v>1898</v>
      </c>
      <c r="U1" s="212" t="s">
        <v>2032</v>
      </c>
      <c r="V1" s="212" t="s">
        <v>2173</v>
      </c>
      <c r="W1" s="212"/>
      <c r="X1" s="212"/>
      <c r="Y1" s="212"/>
      <c r="Z1" s="212"/>
      <c r="AA1" s="212"/>
      <c r="AB1" s="212"/>
      <c r="AC1" s="212"/>
      <c r="AD1" s="212"/>
      <c r="AE1" s="212"/>
    </row>
    <row r="2" spans="1:31">
      <c r="A2" s="303" t="s">
        <v>218</v>
      </c>
      <c r="B2" s="304"/>
      <c r="C2" s="304">
        <v>5000</v>
      </c>
      <c r="D2" s="304">
        <v>38000</v>
      </c>
      <c r="E2" s="304"/>
      <c r="F2" s="304">
        <v>92301</v>
      </c>
      <c r="G2" s="304">
        <v>113261</v>
      </c>
      <c r="H2" s="304">
        <f t="shared" ref="H2:K2" si="0">SUM(H3:H6)</f>
        <v>53000</v>
      </c>
      <c r="I2" s="304">
        <f t="shared" si="0"/>
        <v>0</v>
      </c>
      <c r="J2" s="304">
        <f t="shared" si="0"/>
        <v>6030</v>
      </c>
      <c r="K2" s="304">
        <f t="shared" si="0"/>
        <v>14291</v>
      </c>
      <c r="L2" s="304">
        <f>SUM(L3:L6)</f>
        <v>77317</v>
      </c>
      <c r="M2" s="304">
        <v>0</v>
      </c>
      <c r="N2" s="304">
        <v>4000</v>
      </c>
      <c r="O2" s="304">
        <f>SUM(O3:O5)</f>
        <v>127742</v>
      </c>
      <c r="P2" s="304">
        <f>SUM(P3:P5)</f>
        <v>0</v>
      </c>
      <c r="Q2" s="304">
        <f>SUM(Q3:Q5)</f>
        <v>0</v>
      </c>
      <c r="R2" s="304">
        <f>SUM(R3:R5)</f>
        <v>25000</v>
      </c>
      <c r="S2" s="304">
        <f>SUM(S3:S6)</f>
        <v>235079</v>
      </c>
      <c r="T2" s="304">
        <f>SUM(T3:T6)</f>
        <v>99921</v>
      </c>
      <c r="U2" s="304">
        <f>SUM(U3:U6)</f>
        <v>140000</v>
      </c>
      <c r="V2" s="304">
        <f>SUM(V3:V6)</f>
        <v>53000</v>
      </c>
      <c r="W2" s="304"/>
      <c r="X2" s="304"/>
      <c r="Y2" s="304"/>
      <c r="Z2" s="304"/>
      <c r="AA2" s="304"/>
      <c r="AB2" s="304"/>
      <c r="AC2" s="304"/>
      <c r="AD2" s="304"/>
      <c r="AE2" s="304"/>
    </row>
    <row r="3" spans="1:31" ht="15">
      <c r="A3" s="305" t="s">
        <v>219</v>
      </c>
      <c r="B3" s="174"/>
      <c r="C3" s="174">
        <v>5000</v>
      </c>
      <c r="D3" s="174">
        <v>38000</v>
      </c>
      <c r="E3" s="174"/>
      <c r="F3" s="174">
        <v>92301</v>
      </c>
      <c r="G3" s="174">
        <v>113261</v>
      </c>
      <c r="H3" s="174">
        <v>53000</v>
      </c>
      <c r="I3" s="174"/>
      <c r="J3" s="174">
        <v>6030</v>
      </c>
      <c r="K3" s="174">
        <v>14291</v>
      </c>
      <c r="L3" s="138">
        <v>16317</v>
      </c>
      <c r="M3" s="174">
        <v>0</v>
      </c>
      <c r="N3" s="174">
        <v>0</v>
      </c>
      <c r="O3" s="174">
        <v>127742</v>
      </c>
      <c r="P3" s="174">
        <v>0</v>
      </c>
      <c r="Q3" s="174"/>
      <c r="R3" s="174">
        <v>0</v>
      </c>
      <c r="S3" s="174">
        <v>160000</v>
      </c>
      <c r="T3" s="174">
        <v>50000</v>
      </c>
      <c r="U3" s="174">
        <v>100000</v>
      </c>
      <c r="V3" s="174">
        <v>0</v>
      </c>
      <c r="W3" s="174"/>
      <c r="X3" s="174"/>
      <c r="Y3" s="174"/>
      <c r="Z3" s="174"/>
      <c r="AA3" s="174"/>
      <c r="AB3" s="174"/>
      <c r="AC3" s="174"/>
      <c r="AD3" s="174"/>
      <c r="AE3" s="174"/>
    </row>
    <row r="4" spans="1:31">
      <c r="A4" s="305" t="s">
        <v>215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>
        <v>41000</v>
      </c>
      <c r="M4" s="174">
        <v>0</v>
      </c>
      <c r="N4" s="174">
        <v>4000</v>
      </c>
      <c r="O4" s="174">
        <v>0</v>
      </c>
      <c r="P4" s="174">
        <v>0</v>
      </c>
      <c r="Q4" s="174"/>
      <c r="R4" s="174">
        <v>25000</v>
      </c>
      <c r="S4" s="174">
        <v>25000</v>
      </c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</row>
    <row r="5" spans="1:31">
      <c r="A5" s="305" t="s">
        <v>213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>
        <v>20000</v>
      </c>
      <c r="M5" s="174">
        <v>0</v>
      </c>
      <c r="N5" s="174">
        <v>0</v>
      </c>
      <c r="O5" s="174">
        <v>0</v>
      </c>
      <c r="P5" s="174">
        <v>0</v>
      </c>
      <c r="Q5" s="174"/>
      <c r="R5" s="174">
        <v>0</v>
      </c>
      <c r="S5" s="174">
        <v>0</v>
      </c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</row>
    <row r="6" spans="1:31">
      <c r="A6" s="305" t="s">
        <v>211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>
        <v>50079</v>
      </c>
      <c r="T6" s="174">
        <v>49921</v>
      </c>
      <c r="U6" s="174">
        <v>40000</v>
      </c>
      <c r="V6" s="174">
        <v>53000</v>
      </c>
      <c r="W6" s="174"/>
      <c r="X6" s="174"/>
      <c r="Y6" s="174"/>
      <c r="Z6" s="174"/>
      <c r="AA6" s="174"/>
      <c r="AB6" s="174"/>
      <c r="AC6" s="174"/>
      <c r="AD6" s="174"/>
      <c r="AE6" s="174"/>
    </row>
    <row r="7" spans="1:31">
      <c r="A7" s="303" t="s">
        <v>222</v>
      </c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>
        <v>15000</v>
      </c>
      <c r="Q7" s="304"/>
      <c r="R7" s="304">
        <v>10000</v>
      </c>
      <c r="S7" s="304">
        <v>1500</v>
      </c>
      <c r="T7" s="304">
        <f>T8</f>
        <v>2500</v>
      </c>
      <c r="U7" s="304">
        <f>U8</f>
        <v>7000</v>
      </c>
      <c r="V7" s="304">
        <f>V8</f>
        <v>5000</v>
      </c>
      <c r="W7" s="304"/>
      <c r="X7" s="304"/>
      <c r="Y7" s="304"/>
      <c r="Z7" s="304"/>
      <c r="AA7" s="304"/>
      <c r="AB7" s="304"/>
      <c r="AC7" s="304"/>
      <c r="AD7" s="304"/>
      <c r="AE7" s="304"/>
    </row>
    <row r="8" spans="1:31">
      <c r="A8" s="305" t="s">
        <v>213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>
        <v>15000</v>
      </c>
      <c r="Q8" s="174"/>
      <c r="R8" s="174">
        <v>10000</v>
      </c>
      <c r="S8" s="174">
        <v>1500</v>
      </c>
      <c r="T8" s="174">
        <v>2500</v>
      </c>
      <c r="U8" s="174">
        <v>7000</v>
      </c>
      <c r="V8" s="174">
        <v>5000</v>
      </c>
      <c r="W8" s="174"/>
      <c r="X8" s="174"/>
      <c r="Y8" s="174"/>
      <c r="Z8" s="174"/>
      <c r="AA8" s="174"/>
      <c r="AB8" s="174"/>
      <c r="AC8" s="174"/>
      <c r="AD8" s="174"/>
      <c r="AE8" s="174"/>
    </row>
    <row r="9" spans="1:31">
      <c r="A9" s="303" t="s">
        <v>212</v>
      </c>
      <c r="B9" s="304">
        <v>10620</v>
      </c>
      <c r="C9" s="304">
        <v>500</v>
      </c>
      <c r="D9" s="304">
        <v>4900</v>
      </c>
      <c r="E9" s="304">
        <v>15350</v>
      </c>
      <c r="F9" s="304">
        <v>3500</v>
      </c>
      <c r="G9" s="304">
        <v>7700</v>
      </c>
      <c r="H9" s="304"/>
      <c r="I9" s="304">
        <v>500</v>
      </c>
      <c r="J9" s="304">
        <v>5000</v>
      </c>
      <c r="K9" s="304">
        <v>13000</v>
      </c>
      <c r="L9" s="304">
        <v>45250</v>
      </c>
      <c r="M9" s="304">
        <v>0</v>
      </c>
      <c r="N9" s="304">
        <v>0</v>
      </c>
      <c r="O9" s="304">
        <f t="shared" ref="O9:U9" si="1">SUM(O10:O16)</f>
        <v>6133</v>
      </c>
      <c r="P9" s="304">
        <f t="shared" si="1"/>
        <v>3087</v>
      </c>
      <c r="Q9" s="304">
        <f t="shared" si="1"/>
        <v>1000</v>
      </c>
      <c r="R9" s="304">
        <f t="shared" si="1"/>
        <v>10000</v>
      </c>
      <c r="S9" s="304">
        <f t="shared" si="1"/>
        <v>1000</v>
      </c>
      <c r="T9" s="304">
        <f t="shared" si="1"/>
        <v>3000</v>
      </c>
      <c r="U9" s="304">
        <f t="shared" si="1"/>
        <v>0</v>
      </c>
      <c r="V9" s="304">
        <f t="shared" ref="V9" si="2">SUM(V10:V16)</f>
        <v>1000</v>
      </c>
      <c r="W9" s="304"/>
      <c r="X9" s="304"/>
      <c r="Y9" s="304"/>
      <c r="Z9" s="304"/>
      <c r="AA9" s="304"/>
      <c r="AB9" s="304"/>
      <c r="AC9" s="304"/>
      <c r="AD9" s="304"/>
      <c r="AE9" s="304"/>
    </row>
    <row r="10" spans="1:31">
      <c r="A10" s="305" t="s">
        <v>217</v>
      </c>
      <c r="B10" s="174">
        <v>8920</v>
      </c>
      <c r="C10" s="174"/>
      <c r="D10" s="174">
        <v>3900</v>
      </c>
      <c r="E10" s="174">
        <v>13350</v>
      </c>
      <c r="F10" s="174"/>
      <c r="G10" s="174">
        <v>5000</v>
      </c>
      <c r="H10" s="174"/>
      <c r="I10" s="174"/>
      <c r="J10" s="174">
        <v>5000</v>
      </c>
      <c r="K10" s="174"/>
      <c r="L10" s="174">
        <v>17600</v>
      </c>
      <c r="M10" s="174">
        <v>0</v>
      </c>
      <c r="N10" s="174">
        <v>0</v>
      </c>
      <c r="O10" s="174"/>
      <c r="P10" s="174"/>
      <c r="Q10" s="174"/>
      <c r="R10" s="174"/>
      <c r="S10" s="174"/>
      <c r="T10" s="174">
        <v>3000</v>
      </c>
      <c r="U10" s="174">
        <v>0</v>
      </c>
      <c r="V10" s="174">
        <v>0</v>
      </c>
      <c r="W10" s="174"/>
      <c r="X10" s="174"/>
      <c r="Y10" s="174"/>
      <c r="Z10" s="174"/>
      <c r="AA10" s="174"/>
      <c r="AB10" s="174"/>
      <c r="AC10" s="174"/>
      <c r="AD10" s="174"/>
      <c r="AE10" s="174"/>
    </row>
    <row r="11" spans="1:31">
      <c r="A11" s="305" t="s">
        <v>1664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48">
        <v>133</v>
      </c>
      <c r="P11" s="148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</row>
    <row r="12" spans="1:31">
      <c r="A12" s="305" t="s">
        <v>216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>
        <v>2000</v>
      </c>
      <c r="L12" s="174"/>
      <c r="M12" s="174">
        <v>0</v>
      </c>
      <c r="N12" s="174">
        <v>0</v>
      </c>
      <c r="O12" s="174"/>
      <c r="P12" s="174">
        <v>3087</v>
      </c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</row>
    <row r="13" spans="1:31">
      <c r="A13" s="305" t="s">
        <v>215</v>
      </c>
      <c r="B13" s="174">
        <v>1700</v>
      </c>
      <c r="C13" s="174">
        <v>500</v>
      </c>
      <c r="D13" s="174">
        <v>500</v>
      </c>
      <c r="E13" s="174">
        <v>2000</v>
      </c>
      <c r="F13" s="174">
        <v>2000</v>
      </c>
      <c r="G13" s="174">
        <v>2000</v>
      </c>
      <c r="H13" s="174"/>
      <c r="I13" s="174">
        <v>500</v>
      </c>
      <c r="J13" s="174"/>
      <c r="K13" s="174"/>
      <c r="L13" s="174">
        <v>650</v>
      </c>
      <c r="M13" s="174">
        <v>0</v>
      </c>
      <c r="N13" s="174">
        <v>0</v>
      </c>
      <c r="O13" s="174">
        <v>2000</v>
      </c>
      <c r="P13" s="174"/>
      <c r="Q13" s="174"/>
      <c r="R13" s="174">
        <v>8000</v>
      </c>
      <c r="S13" s="174">
        <v>1000</v>
      </c>
      <c r="T13" s="174"/>
      <c r="U13" s="174"/>
      <c r="V13" s="174">
        <v>1000</v>
      </c>
      <c r="W13" s="174"/>
      <c r="X13" s="174"/>
      <c r="Y13" s="174"/>
      <c r="Z13" s="174"/>
      <c r="AA13" s="174"/>
      <c r="AB13" s="174"/>
      <c r="AC13" s="174"/>
      <c r="AD13" s="174"/>
      <c r="AE13" s="174"/>
    </row>
    <row r="14" spans="1:31">
      <c r="A14" s="305" t="s">
        <v>214</v>
      </c>
      <c r="B14" s="174"/>
      <c r="C14" s="174"/>
      <c r="D14" s="174">
        <v>500</v>
      </c>
      <c r="E14" s="174"/>
      <c r="F14" s="174"/>
      <c r="G14" s="174">
        <v>500</v>
      </c>
      <c r="H14" s="174"/>
      <c r="I14" s="174"/>
      <c r="J14" s="174"/>
      <c r="K14" s="174"/>
      <c r="L14" s="174">
        <v>7000</v>
      </c>
      <c r="M14" s="174">
        <v>0</v>
      </c>
      <c r="N14" s="174">
        <v>0</v>
      </c>
      <c r="O14" s="174">
        <v>4000</v>
      </c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</row>
    <row r="15" spans="1:31">
      <c r="A15" s="305" t="s">
        <v>1824</v>
      </c>
      <c r="B15" s="174"/>
      <c r="C15" s="174"/>
      <c r="D15" s="174"/>
      <c r="E15" s="174"/>
      <c r="F15" s="174">
        <v>1500</v>
      </c>
      <c r="G15" s="174">
        <v>200</v>
      </c>
      <c r="H15" s="174"/>
      <c r="I15" s="174"/>
      <c r="J15" s="174"/>
      <c r="K15" s="174"/>
      <c r="L15" s="174"/>
      <c r="M15" s="174">
        <v>0</v>
      </c>
      <c r="N15" s="174">
        <v>0</v>
      </c>
      <c r="O15" s="174"/>
      <c r="P15" s="174"/>
      <c r="Q15" s="174"/>
      <c r="R15" s="174">
        <v>2000</v>
      </c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</row>
    <row r="16" spans="1:31">
      <c r="A16" s="305" t="s">
        <v>211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>
        <v>11000</v>
      </c>
      <c r="L16" s="174">
        <v>20000</v>
      </c>
      <c r="M16" s="174">
        <v>0</v>
      </c>
      <c r="N16" s="174">
        <v>0</v>
      </c>
      <c r="O16" s="174"/>
      <c r="P16" s="174"/>
      <c r="Q16" s="174">
        <v>1000</v>
      </c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</row>
    <row r="17" spans="1:31">
      <c r="A17" s="303" t="s">
        <v>48</v>
      </c>
      <c r="B17" s="304">
        <f t="shared" ref="B17:K17" si="3">B9+B7+B2</f>
        <v>10620</v>
      </c>
      <c r="C17" s="304">
        <f t="shared" si="3"/>
        <v>5500</v>
      </c>
      <c r="D17" s="304">
        <f t="shared" si="3"/>
        <v>42900</v>
      </c>
      <c r="E17" s="304">
        <f t="shared" si="3"/>
        <v>15350</v>
      </c>
      <c r="F17" s="304">
        <f t="shared" si="3"/>
        <v>95801</v>
      </c>
      <c r="G17" s="304">
        <f t="shared" si="3"/>
        <v>120961</v>
      </c>
      <c r="H17" s="304">
        <f t="shared" si="3"/>
        <v>53000</v>
      </c>
      <c r="I17" s="304">
        <f t="shared" si="3"/>
        <v>500</v>
      </c>
      <c r="J17" s="304">
        <f t="shared" si="3"/>
        <v>11030</v>
      </c>
      <c r="K17" s="304">
        <f t="shared" si="3"/>
        <v>27291</v>
      </c>
      <c r="L17" s="304">
        <f>L9+L7+L2</f>
        <v>122567</v>
      </c>
      <c r="M17" s="304">
        <f t="shared" ref="M17:U17" si="4">M9+M7+M2</f>
        <v>0</v>
      </c>
      <c r="N17" s="304">
        <f t="shared" si="4"/>
        <v>4000</v>
      </c>
      <c r="O17" s="304">
        <f t="shared" si="4"/>
        <v>133875</v>
      </c>
      <c r="P17" s="304">
        <f t="shared" si="4"/>
        <v>18087</v>
      </c>
      <c r="Q17" s="304">
        <f t="shared" si="4"/>
        <v>1000</v>
      </c>
      <c r="R17" s="304">
        <f t="shared" si="4"/>
        <v>45000</v>
      </c>
      <c r="S17" s="304">
        <f t="shared" si="4"/>
        <v>237579</v>
      </c>
      <c r="T17" s="304">
        <f t="shared" si="4"/>
        <v>105421</v>
      </c>
      <c r="U17" s="304">
        <f t="shared" si="4"/>
        <v>147000</v>
      </c>
      <c r="V17" s="304">
        <f t="shared" ref="V17" si="5">V9+V7+V2</f>
        <v>59000</v>
      </c>
      <c r="W17" s="304"/>
      <c r="X17" s="304"/>
      <c r="Y17" s="304"/>
      <c r="Z17" s="304"/>
      <c r="AA17" s="304"/>
      <c r="AB17" s="304"/>
      <c r="AC17" s="304"/>
      <c r="AD17" s="304"/>
      <c r="AE17" s="304"/>
    </row>
    <row r="18" spans="1:3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20" spans="1:31" ht="19.5" customHeight="1">
      <c r="A20" s="1248" t="s">
        <v>1599</v>
      </c>
      <c r="B20" s="1249"/>
      <c r="C20" s="1249"/>
    </row>
    <row r="21" spans="1:31">
      <c r="A21" s="148"/>
      <c r="B21" s="1042" t="s">
        <v>34</v>
      </c>
      <c r="C21" s="1042" t="s">
        <v>35</v>
      </c>
      <c r="D21" s="1042" t="s">
        <v>36</v>
      </c>
      <c r="E21" s="1042" t="s">
        <v>37</v>
      </c>
      <c r="F21" s="1042" t="s">
        <v>38</v>
      </c>
      <c r="G21" s="1042" t="s">
        <v>39</v>
      </c>
      <c r="H21" s="1042" t="s">
        <v>40</v>
      </c>
      <c r="I21" s="1042" t="s">
        <v>41</v>
      </c>
      <c r="J21" s="1042" t="s">
        <v>42</v>
      </c>
      <c r="K21" s="1042" t="s">
        <v>43</v>
      </c>
      <c r="L21" s="1042" t="s">
        <v>44</v>
      </c>
      <c r="M21" s="1042" t="s">
        <v>195</v>
      </c>
      <c r="N21" s="1042" t="s">
        <v>202</v>
      </c>
      <c r="O21" s="1042" t="s">
        <v>1606</v>
      </c>
      <c r="P21" s="1042" t="s">
        <v>1645</v>
      </c>
      <c r="Q21" s="1042" t="s">
        <v>1699</v>
      </c>
      <c r="R21" s="1042" t="s">
        <v>1761</v>
      </c>
      <c r="S21" s="1042" t="s">
        <v>1795</v>
      </c>
      <c r="T21" s="1042" t="s">
        <v>1861</v>
      </c>
      <c r="U21" s="1042" t="s">
        <v>1898</v>
      </c>
      <c r="V21" s="1042" t="s">
        <v>2032</v>
      </c>
      <c r="W21" s="1067" t="s">
        <v>2173</v>
      </c>
    </row>
    <row r="22" spans="1:31">
      <c r="A22" s="284" t="s">
        <v>218</v>
      </c>
      <c r="B22" s="150">
        <v>0</v>
      </c>
      <c r="C22" s="150">
        <v>0</v>
      </c>
      <c r="D22" s="150">
        <v>5000</v>
      </c>
      <c r="E22" s="150">
        <v>38000</v>
      </c>
      <c r="F22" s="150">
        <v>0</v>
      </c>
      <c r="G22" s="1050">
        <f t="shared" ref="G22:U22" si="6">F2</f>
        <v>92301</v>
      </c>
      <c r="H22" s="1050">
        <f t="shared" si="6"/>
        <v>113261</v>
      </c>
      <c r="I22" s="1050">
        <f t="shared" si="6"/>
        <v>53000</v>
      </c>
      <c r="J22" s="1050">
        <f t="shared" si="6"/>
        <v>0</v>
      </c>
      <c r="K22" s="1050">
        <f t="shared" si="6"/>
        <v>6030</v>
      </c>
      <c r="L22" s="1050">
        <f t="shared" si="6"/>
        <v>14291</v>
      </c>
      <c r="M22" s="1050">
        <f t="shared" si="6"/>
        <v>77317</v>
      </c>
      <c r="N22" s="1050">
        <f t="shared" si="6"/>
        <v>0</v>
      </c>
      <c r="O22" s="1050">
        <f t="shared" si="6"/>
        <v>4000</v>
      </c>
      <c r="P22" s="1050">
        <f t="shared" si="6"/>
        <v>127742</v>
      </c>
      <c r="Q22" s="1050">
        <f t="shared" si="6"/>
        <v>0</v>
      </c>
      <c r="R22" s="1050">
        <f t="shared" si="6"/>
        <v>0</v>
      </c>
      <c r="S22" s="1050">
        <f t="shared" si="6"/>
        <v>25000</v>
      </c>
      <c r="T22" s="1050">
        <f t="shared" si="6"/>
        <v>235079</v>
      </c>
      <c r="U22" s="1050">
        <f t="shared" si="6"/>
        <v>99921</v>
      </c>
      <c r="V22" s="1050">
        <f>U2</f>
        <v>140000</v>
      </c>
      <c r="W22" s="1050">
        <f>V2</f>
        <v>53000</v>
      </c>
    </row>
    <row r="23" spans="1:31">
      <c r="A23" s="284" t="s">
        <v>222</v>
      </c>
      <c r="B23" s="150">
        <v>0</v>
      </c>
      <c r="C23" s="150">
        <v>0</v>
      </c>
      <c r="D23" s="150">
        <v>0</v>
      </c>
      <c r="E23" s="150">
        <v>0</v>
      </c>
      <c r="F23" s="150">
        <v>0</v>
      </c>
      <c r="G23" s="1050">
        <f t="shared" ref="G23:U23" si="7">F7</f>
        <v>0</v>
      </c>
      <c r="H23" s="1050">
        <f t="shared" si="7"/>
        <v>0</v>
      </c>
      <c r="I23" s="1050">
        <f t="shared" si="7"/>
        <v>0</v>
      </c>
      <c r="J23" s="1050">
        <f t="shared" si="7"/>
        <v>0</v>
      </c>
      <c r="K23" s="1050">
        <f t="shared" si="7"/>
        <v>0</v>
      </c>
      <c r="L23" s="1050">
        <f t="shared" si="7"/>
        <v>0</v>
      </c>
      <c r="M23" s="1050">
        <f t="shared" si="7"/>
        <v>0</v>
      </c>
      <c r="N23" s="1050">
        <f t="shared" si="7"/>
        <v>0</v>
      </c>
      <c r="O23" s="1050">
        <f t="shared" si="7"/>
        <v>0</v>
      </c>
      <c r="P23" s="1050">
        <f t="shared" si="7"/>
        <v>0</v>
      </c>
      <c r="Q23" s="1050">
        <f t="shared" si="7"/>
        <v>15000</v>
      </c>
      <c r="R23" s="1050">
        <f t="shared" si="7"/>
        <v>0</v>
      </c>
      <c r="S23" s="1050">
        <f t="shared" si="7"/>
        <v>10000</v>
      </c>
      <c r="T23" s="1050">
        <f t="shared" si="7"/>
        <v>1500</v>
      </c>
      <c r="U23" s="1050">
        <f t="shared" si="7"/>
        <v>2500</v>
      </c>
      <c r="V23" s="1050">
        <f>U7</f>
        <v>7000</v>
      </c>
      <c r="W23" s="1050">
        <f>V7</f>
        <v>5000</v>
      </c>
    </row>
    <row r="24" spans="1:31">
      <c r="A24" s="284" t="s">
        <v>221</v>
      </c>
      <c r="B24" s="150">
        <v>0</v>
      </c>
      <c r="C24" s="150">
        <v>10620</v>
      </c>
      <c r="D24" s="150">
        <v>500</v>
      </c>
      <c r="E24" s="150">
        <v>4900</v>
      </c>
      <c r="F24" s="150">
        <v>15350</v>
      </c>
      <c r="G24" s="1050">
        <f t="shared" ref="G24:U24" si="8">F9</f>
        <v>3500</v>
      </c>
      <c r="H24" s="1050">
        <f t="shared" si="8"/>
        <v>7700</v>
      </c>
      <c r="I24" s="1050">
        <f t="shared" si="8"/>
        <v>0</v>
      </c>
      <c r="J24" s="1050">
        <f t="shared" si="8"/>
        <v>500</v>
      </c>
      <c r="K24" s="1050">
        <f t="shared" si="8"/>
        <v>5000</v>
      </c>
      <c r="L24" s="1050">
        <f t="shared" si="8"/>
        <v>13000</v>
      </c>
      <c r="M24" s="1050">
        <f t="shared" si="8"/>
        <v>45250</v>
      </c>
      <c r="N24" s="1050">
        <f t="shared" si="8"/>
        <v>0</v>
      </c>
      <c r="O24" s="1050">
        <f t="shared" si="8"/>
        <v>0</v>
      </c>
      <c r="P24" s="1050">
        <f t="shared" si="8"/>
        <v>6133</v>
      </c>
      <c r="Q24" s="1050">
        <f t="shared" si="8"/>
        <v>3087</v>
      </c>
      <c r="R24" s="1050">
        <f t="shared" si="8"/>
        <v>1000</v>
      </c>
      <c r="S24" s="1050">
        <f t="shared" si="8"/>
        <v>10000</v>
      </c>
      <c r="T24" s="1050">
        <f t="shared" si="8"/>
        <v>1000</v>
      </c>
      <c r="U24" s="1050">
        <f t="shared" si="8"/>
        <v>3000</v>
      </c>
      <c r="V24" s="1050">
        <f>U9</f>
        <v>0</v>
      </c>
      <c r="W24" s="1050">
        <f>V9</f>
        <v>1000</v>
      </c>
    </row>
    <row r="25" spans="1:31">
      <c r="A25" s="300" t="s">
        <v>48</v>
      </c>
      <c r="B25" s="300">
        <v>0</v>
      </c>
      <c r="C25" s="301">
        <v>10620</v>
      </c>
      <c r="D25" s="302">
        <v>5500</v>
      </c>
      <c r="E25" s="302">
        <v>42900</v>
      </c>
      <c r="F25" s="302">
        <v>15350</v>
      </c>
      <c r="G25" s="302">
        <f t="shared" ref="G25:U25" si="9">F17</f>
        <v>95801</v>
      </c>
      <c r="H25" s="302">
        <f t="shared" si="9"/>
        <v>120961</v>
      </c>
      <c r="I25" s="302">
        <f t="shared" si="9"/>
        <v>53000</v>
      </c>
      <c r="J25" s="302">
        <f t="shared" si="9"/>
        <v>500</v>
      </c>
      <c r="K25" s="302">
        <f t="shared" si="9"/>
        <v>11030</v>
      </c>
      <c r="L25" s="302">
        <f t="shared" si="9"/>
        <v>27291</v>
      </c>
      <c r="M25" s="302">
        <f t="shared" si="9"/>
        <v>122567</v>
      </c>
      <c r="N25" s="302">
        <f t="shared" si="9"/>
        <v>0</v>
      </c>
      <c r="O25" s="302">
        <f t="shared" si="9"/>
        <v>4000</v>
      </c>
      <c r="P25" s="302">
        <f t="shared" si="9"/>
        <v>133875</v>
      </c>
      <c r="Q25" s="302">
        <f t="shared" si="9"/>
        <v>18087</v>
      </c>
      <c r="R25" s="302">
        <f t="shared" si="9"/>
        <v>1000</v>
      </c>
      <c r="S25" s="302">
        <f t="shared" si="9"/>
        <v>45000</v>
      </c>
      <c r="T25" s="302">
        <f t="shared" si="9"/>
        <v>237579</v>
      </c>
      <c r="U25" s="302">
        <f t="shared" si="9"/>
        <v>105421</v>
      </c>
      <c r="V25" s="302">
        <f>U17</f>
        <v>147000</v>
      </c>
      <c r="W25" s="302">
        <f>V17</f>
        <v>59000</v>
      </c>
    </row>
    <row r="45" spans="1:23" ht="19.5" customHeight="1">
      <c r="A45" s="1248" t="s">
        <v>1600</v>
      </c>
      <c r="B45" s="1249"/>
      <c r="C45" s="1249"/>
    </row>
    <row r="46" spans="1:23">
      <c r="B46" s="389" t="s">
        <v>34</v>
      </c>
      <c r="C46" s="389" t="s">
        <v>35</v>
      </c>
      <c r="D46" s="389" t="s">
        <v>36</v>
      </c>
      <c r="E46" s="389" t="s">
        <v>37</v>
      </c>
      <c r="F46" s="389" t="s">
        <v>38</v>
      </c>
      <c r="G46" s="389" t="s">
        <v>39</v>
      </c>
      <c r="H46" s="389" t="s">
        <v>40</v>
      </c>
      <c r="I46" s="389" t="s">
        <v>41</v>
      </c>
      <c r="J46" s="389" t="s">
        <v>42</v>
      </c>
      <c r="K46" s="389" t="s">
        <v>43</v>
      </c>
      <c r="L46" s="389" t="s">
        <v>44</v>
      </c>
      <c r="M46" s="389" t="s">
        <v>195</v>
      </c>
      <c r="N46" s="389" t="s">
        <v>202</v>
      </c>
      <c r="O46" s="389" t="s">
        <v>1606</v>
      </c>
      <c r="P46" s="389" t="s">
        <v>1645</v>
      </c>
      <c r="Q46" s="389" t="s">
        <v>1699</v>
      </c>
      <c r="R46" s="389" t="s">
        <v>1761</v>
      </c>
      <c r="S46" s="389" t="s">
        <v>1795</v>
      </c>
      <c r="T46" s="389" t="s">
        <v>1861</v>
      </c>
      <c r="U46" s="389" t="s">
        <v>1898</v>
      </c>
      <c r="V46" s="389" t="s">
        <v>2032</v>
      </c>
      <c r="W46" s="389" t="s">
        <v>2173</v>
      </c>
    </row>
    <row r="47" spans="1:23" ht="15">
      <c r="A47" s="287" t="s">
        <v>219</v>
      </c>
      <c r="B47" s="291">
        <v>0</v>
      </c>
      <c r="C47" s="291"/>
      <c r="D47" s="291">
        <v>5000</v>
      </c>
      <c r="E47" s="291">
        <v>38000</v>
      </c>
      <c r="F47" s="291"/>
      <c r="G47" s="291">
        <v>92301</v>
      </c>
      <c r="H47" s="291">
        <v>113261</v>
      </c>
      <c r="I47" s="295">
        <f t="shared" ref="I47:U47" si="10">H3</f>
        <v>53000</v>
      </c>
      <c r="J47" s="295">
        <f t="shared" si="10"/>
        <v>0</v>
      </c>
      <c r="K47" s="295">
        <f t="shared" si="10"/>
        <v>6030</v>
      </c>
      <c r="L47" s="295">
        <f t="shared" si="10"/>
        <v>14291</v>
      </c>
      <c r="M47" s="295">
        <f t="shared" si="10"/>
        <v>16317</v>
      </c>
      <c r="N47" s="295">
        <f t="shared" si="10"/>
        <v>0</v>
      </c>
      <c r="O47" s="295">
        <f t="shared" si="10"/>
        <v>0</v>
      </c>
      <c r="P47" s="295">
        <f t="shared" si="10"/>
        <v>127742</v>
      </c>
      <c r="Q47" s="295">
        <f t="shared" si="10"/>
        <v>0</v>
      </c>
      <c r="R47" s="295">
        <f t="shared" si="10"/>
        <v>0</v>
      </c>
      <c r="S47" s="295">
        <f t="shared" si="10"/>
        <v>0</v>
      </c>
      <c r="T47" s="295">
        <f t="shared" si="10"/>
        <v>160000</v>
      </c>
      <c r="U47" s="295">
        <f t="shared" si="10"/>
        <v>50000</v>
      </c>
      <c r="V47" s="295">
        <f>U3</f>
        <v>100000</v>
      </c>
      <c r="W47" s="295">
        <f>V3</f>
        <v>0</v>
      </c>
    </row>
    <row r="48" spans="1:23" ht="15">
      <c r="A48" s="287" t="s">
        <v>217</v>
      </c>
      <c r="B48" s="291">
        <v>0</v>
      </c>
      <c r="C48" s="291">
        <v>8920</v>
      </c>
      <c r="D48" s="291"/>
      <c r="E48" s="291">
        <v>3900</v>
      </c>
      <c r="F48" s="291">
        <v>13350</v>
      </c>
      <c r="G48" s="291"/>
      <c r="H48" s="291">
        <v>5000</v>
      </c>
      <c r="I48" s="291"/>
      <c r="J48" s="291"/>
      <c r="K48" s="291">
        <v>5000</v>
      </c>
      <c r="L48" s="291"/>
      <c r="M48" s="291">
        <v>17600</v>
      </c>
      <c r="N48" s="291">
        <v>0</v>
      </c>
      <c r="O48" s="295">
        <v>0</v>
      </c>
      <c r="P48" s="295">
        <v>0</v>
      </c>
      <c r="Q48" s="295"/>
      <c r="R48" s="295"/>
      <c r="S48" s="295"/>
      <c r="T48" s="295"/>
      <c r="U48" s="295">
        <v>3000</v>
      </c>
      <c r="V48" s="295">
        <v>0</v>
      </c>
      <c r="W48" s="295">
        <v>0</v>
      </c>
    </row>
    <row r="49" spans="1:23" ht="15">
      <c r="A49" s="287" t="s">
        <v>216</v>
      </c>
      <c r="B49" s="291">
        <v>0</v>
      </c>
      <c r="C49" s="291"/>
      <c r="D49" s="291"/>
      <c r="E49" s="291"/>
      <c r="F49" s="291"/>
      <c r="G49" s="291"/>
      <c r="H49" s="291"/>
      <c r="I49" s="291"/>
      <c r="J49" s="291"/>
      <c r="K49" s="291"/>
      <c r="L49" s="291">
        <v>2000</v>
      </c>
      <c r="M49" s="291"/>
      <c r="N49" s="291">
        <v>0</v>
      </c>
      <c r="O49" s="295">
        <v>0</v>
      </c>
      <c r="P49" s="295">
        <v>0</v>
      </c>
      <c r="Q49" s="295">
        <v>3087</v>
      </c>
      <c r="R49" s="295"/>
      <c r="S49" s="295"/>
      <c r="T49" s="295"/>
      <c r="U49" s="295"/>
      <c r="V49" s="295"/>
      <c r="W49" s="295"/>
    </row>
    <row r="50" spans="1:23" ht="15">
      <c r="A50" s="287" t="s">
        <v>215</v>
      </c>
      <c r="B50" s="291">
        <v>0</v>
      </c>
      <c r="C50" s="291">
        <v>1700</v>
      </c>
      <c r="D50" s="291">
        <v>500</v>
      </c>
      <c r="E50" s="291">
        <v>500</v>
      </c>
      <c r="F50" s="291">
        <v>2000</v>
      </c>
      <c r="G50" s="291">
        <v>2000</v>
      </c>
      <c r="H50" s="291">
        <v>2000</v>
      </c>
      <c r="I50" s="291"/>
      <c r="J50" s="291">
        <v>500</v>
      </c>
      <c r="K50" s="291"/>
      <c r="L50" s="291"/>
      <c r="M50" s="291">
        <v>41650</v>
      </c>
      <c r="N50" s="291">
        <v>0</v>
      </c>
      <c r="O50" s="295">
        <v>4000</v>
      </c>
      <c r="P50" s="295">
        <v>2000</v>
      </c>
      <c r="Q50" s="295"/>
      <c r="R50" s="295"/>
      <c r="S50" s="295">
        <v>33000</v>
      </c>
      <c r="T50" s="295">
        <v>26000</v>
      </c>
      <c r="U50" s="295"/>
      <c r="V50" s="295"/>
      <c r="W50" s="295">
        <v>1000</v>
      </c>
    </row>
    <row r="51" spans="1:23" ht="15">
      <c r="A51" s="287" t="s">
        <v>214</v>
      </c>
      <c r="B51" s="291">
        <v>0</v>
      </c>
      <c r="C51" s="291"/>
      <c r="D51" s="291"/>
      <c r="E51" s="291">
        <v>500</v>
      </c>
      <c r="F51" s="291"/>
      <c r="G51" s="291"/>
      <c r="H51" s="291">
        <v>500</v>
      </c>
      <c r="I51" s="291"/>
      <c r="J51" s="291"/>
      <c r="K51" s="291"/>
      <c r="L51" s="291"/>
      <c r="M51" s="291">
        <v>7000</v>
      </c>
      <c r="N51" s="291">
        <v>0</v>
      </c>
      <c r="O51" s="295">
        <v>0</v>
      </c>
      <c r="P51" s="295">
        <v>4000</v>
      </c>
      <c r="Q51" s="295"/>
      <c r="R51" s="295"/>
      <c r="S51" s="295"/>
      <c r="T51" s="295"/>
      <c r="U51" s="295"/>
      <c r="V51" s="295"/>
      <c r="W51" s="295"/>
    </row>
    <row r="52" spans="1:23" ht="15">
      <c r="A52" s="287" t="s">
        <v>213</v>
      </c>
      <c r="B52" s="291">
        <v>0</v>
      </c>
      <c r="C52" s="291"/>
      <c r="D52" s="291"/>
      <c r="E52" s="291"/>
      <c r="F52" s="291"/>
      <c r="G52" s="291">
        <v>1500</v>
      </c>
      <c r="H52" s="291">
        <v>200</v>
      </c>
      <c r="I52" s="291"/>
      <c r="J52" s="291"/>
      <c r="K52" s="291"/>
      <c r="L52" s="291"/>
      <c r="M52" s="291">
        <v>20000</v>
      </c>
      <c r="N52" s="291">
        <v>0</v>
      </c>
      <c r="O52" s="295">
        <v>0</v>
      </c>
      <c r="P52" s="295">
        <v>0</v>
      </c>
      <c r="Q52" s="295">
        <v>15000</v>
      </c>
      <c r="R52" s="295"/>
      <c r="S52" s="295">
        <v>12000</v>
      </c>
      <c r="T52" s="295">
        <v>1500</v>
      </c>
      <c r="U52" s="295">
        <v>2500</v>
      </c>
      <c r="V52" s="295">
        <v>7000</v>
      </c>
      <c r="W52" s="295">
        <v>5000</v>
      </c>
    </row>
    <row r="53" spans="1:23" ht="15">
      <c r="A53" s="287" t="s">
        <v>211</v>
      </c>
      <c r="B53" s="291">
        <v>0</v>
      </c>
      <c r="C53" s="291">
        <v>0</v>
      </c>
      <c r="D53" s="291">
        <v>0</v>
      </c>
      <c r="E53" s="291">
        <v>0</v>
      </c>
      <c r="F53" s="291">
        <v>0</v>
      </c>
      <c r="G53" s="291">
        <v>0</v>
      </c>
      <c r="H53" s="291">
        <v>0</v>
      </c>
      <c r="I53" s="291">
        <v>0</v>
      </c>
      <c r="J53" s="291">
        <v>0</v>
      </c>
      <c r="K53" s="291">
        <v>0</v>
      </c>
      <c r="L53" s="291">
        <v>11000</v>
      </c>
      <c r="M53" s="291">
        <v>20000</v>
      </c>
      <c r="N53" s="291">
        <v>0</v>
      </c>
      <c r="O53" s="295">
        <v>0</v>
      </c>
      <c r="P53" s="295">
        <v>0</v>
      </c>
      <c r="Q53" s="295"/>
      <c r="R53" s="295">
        <v>1000</v>
      </c>
      <c r="S53" s="295"/>
      <c r="T53" s="295">
        <v>50079</v>
      </c>
      <c r="U53" s="295">
        <v>49921</v>
      </c>
      <c r="V53" s="295">
        <v>40000</v>
      </c>
      <c r="W53" s="295">
        <v>53000</v>
      </c>
    </row>
    <row r="54" spans="1:23" ht="15">
      <c r="A54" s="299" t="s">
        <v>1664</v>
      </c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5"/>
      <c r="P54" s="295">
        <v>133</v>
      </c>
      <c r="Q54" s="295"/>
      <c r="R54" s="295"/>
      <c r="S54" s="295"/>
      <c r="T54" s="295"/>
      <c r="U54" s="295"/>
      <c r="V54" s="295"/>
      <c r="W54" s="295"/>
    </row>
    <row r="55" spans="1:23" ht="15">
      <c r="A55" s="296" t="s">
        <v>48</v>
      </c>
      <c r="B55" s="297">
        <v>0</v>
      </c>
      <c r="C55" s="297">
        <v>10620</v>
      </c>
      <c r="D55" s="297">
        <v>5500</v>
      </c>
      <c r="E55" s="297">
        <v>42900</v>
      </c>
      <c r="F55" s="297">
        <v>15350</v>
      </c>
      <c r="G55" s="297">
        <v>95801</v>
      </c>
      <c r="H55" s="298">
        <f t="shared" ref="H55:U55" si="11">SUM(H47:H54)</f>
        <v>120961</v>
      </c>
      <c r="I55" s="298">
        <f t="shared" si="11"/>
        <v>53000</v>
      </c>
      <c r="J55" s="298">
        <f t="shared" si="11"/>
        <v>500</v>
      </c>
      <c r="K55" s="298">
        <f t="shared" si="11"/>
        <v>11030</v>
      </c>
      <c r="L55" s="298">
        <f t="shared" si="11"/>
        <v>27291</v>
      </c>
      <c r="M55" s="298">
        <f t="shared" si="11"/>
        <v>122567</v>
      </c>
      <c r="N55" s="298">
        <f t="shared" si="11"/>
        <v>0</v>
      </c>
      <c r="O55" s="298">
        <f t="shared" si="11"/>
        <v>4000</v>
      </c>
      <c r="P55" s="298">
        <f t="shared" si="11"/>
        <v>133875</v>
      </c>
      <c r="Q55" s="298">
        <f t="shared" si="11"/>
        <v>18087</v>
      </c>
      <c r="R55" s="298">
        <f t="shared" si="11"/>
        <v>1000</v>
      </c>
      <c r="S55" s="298">
        <f t="shared" si="11"/>
        <v>45000</v>
      </c>
      <c r="T55" s="298">
        <f t="shared" si="11"/>
        <v>237579</v>
      </c>
      <c r="U55" s="298">
        <f t="shared" si="11"/>
        <v>105421</v>
      </c>
      <c r="V55" s="298">
        <f t="shared" ref="V55:W55" si="12">SUM(V47:V54)</f>
        <v>147000</v>
      </c>
      <c r="W55" s="298">
        <f t="shared" si="12"/>
        <v>59000</v>
      </c>
    </row>
    <row r="77" spans="1:23" ht="18" customHeight="1">
      <c r="A77" s="1248" t="s">
        <v>1602</v>
      </c>
      <c r="B77" s="1249"/>
      <c r="C77" s="1249"/>
    </row>
    <row r="78" spans="1:23">
      <c r="A78" s="1042"/>
      <c r="B78" s="1042" t="s">
        <v>34</v>
      </c>
      <c r="C78" s="1042" t="s">
        <v>35</v>
      </c>
      <c r="D78" s="1042" t="s">
        <v>36</v>
      </c>
      <c r="E78" s="1042" t="s">
        <v>37</v>
      </c>
      <c r="F78" s="1042" t="s">
        <v>38</v>
      </c>
      <c r="G78" s="1042" t="s">
        <v>39</v>
      </c>
      <c r="H78" s="1042" t="s">
        <v>40</v>
      </c>
      <c r="I78" s="1042" t="s">
        <v>41</v>
      </c>
      <c r="J78" s="1042" t="s">
        <v>42</v>
      </c>
      <c r="K78" s="1042" t="s">
        <v>43</v>
      </c>
      <c r="L78" s="1042" t="s">
        <v>44</v>
      </c>
      <c r="M78" s="1042" t="s">
        <v>195</v>
      </c>
      <c r="N78" s="1042" t="s">
        <v>202</v>
      </c>
      <c r="O78" s="1042" t="s">
        <v>1606</v>
      </c>
      <c r="P78" s="1042" t="s">
        <v>1645</v>
      </c>
      <c r="Q78" s="1042" t="s">
        <v>1699</v>
      </c>
      <c r="R78" s="1042" t="s">
        <v>1761</v>
      </c>
      <c r="S78" s="1042" t="s">
        <v>1795</v>
      </c>
      <c r="T78" s="1042" t="s">
        <v>1861</v>
      </c>
      <c r="U78" s="1042" t="s">
        <v>1898</v>
      </c>
      <c r="V78" s="1042" t="s">
        <v>2032</v>
      </c>
      <c r="W78" s="1067" t="s">
        <v>2173</v>
      </c>
    </row>
    <row r="79" spans="1:23" ht="15">
      <c r="A79" s="292" t="s">
        <v>218</v>
      </c>
      <c r="B79" s="283">
        <v>0</v>
      </c>
      <c r="C79" s="283"/>
      <c r="D79" s="283">
        <v>1</v>
      </c>
      <c r="E79" s="283">
        <v>1</v>
      </c>
      <c r="F79" s="283"/>
      <c r="G79" s="283">
        <v>1</v>
      </c>
      <c r="H79" s="283">
        <v>1</v>
      </c>
      <c r="I79" s="283">
        <v>1</v>
      </c>
      <c r="J79" s="283"/>
      <c r="K79" s="283">
        <v>1</v>
      </c>
      <c r="L79" s="283">
        <v>1</v>
      </c>
      <c r="M79" s="283">
        <v>12</v>
      </c>
      <c r="N79" s="283">
        <v>0</v>
      </c>
      <c r="O79" s="148">
        <v>1</v>
      </c>
      <c r="P79" s="148">
        <v>7</v>
      </c>
      <c r="Q79" s="148">
        <v>0</v>
      </c>
      <c r="R79" s="148">
        <v>0</v>
      </c>
      <c r="S79" s="148">
        <v>6</v>
      </c>
      <c r="T79" s="148">
        <v>15</v>
      </c>
      <c r="U79" s="148">
        <v>8</v>
      </c>
      <c r="V79" s="148">
        <v>8</v>
      </c>
      <c r="W79" s="148">
        <v>4</v>
      </c>
    </row>
    <row r="80" spans="1:23" ht="15">
      <c r="A80" s="292" t="s">
        <v>222</v>
      </c>
      <c r="B80" s="283">
        <v>0</v>
      </c>
      <c r="C80" s="283">
        <v>0</v>
      </c>
      <c r="D80" s="283">
        <v>0</v>
      </c>
      <c r="E80" s="283">
        <v>0</v>
      </c>
      <c r="F80" s="283">
        <v>0</v>
      </c>
      <c r="G80" s="283">
        <v>0</v>
      </c>
      <c r="H80" s="283">
        <v>0</v>
      </c>
      <c r="I80" s="283">
        <v>0</v>
      </c>
      <c r="J80" s="283">
        <v>0</v>
      </c>
      <c r="K80" s="283">
        <v>0</v>
      </c>
      <c r="L80" s="283">
        <v>0</v>
      </c>
      <c r="M80" s="283">
        <v>0</v>
      </c>
      <c r="N80" s="283">
        <v>0</v>
      </c>
      <c r="O80" s="148">
        <v>0</v>
      </c>
      <c r="P80" s="148">
        <v>0</v>
      </c>
      <c r="Q80" s="148">
        <v>3</v>
      </c>
      <c r="R80" s="148">
        <v>0</v>
      </c>
      <c r="S80" s="148">
        <v>3</v>
      </c>
      <c r="T80" s="148">
        <v>1</v>
      </c>
      <c r="U80" s="148">
        <v>1</v>
      </c>
      <c r="V80" s="148">
        <v>2</v>
      </c>
      <c r="W80" s="148">
        <v>1</v>
      </c>
    </row>
    <row r="81" spans="1:23" ht="15">
      <c r="A81" s="292" t="s">
        <v>221</v>
      </c>
      <c r="B81" s="283">
        <v>0</v>
      </c>
      <c r="C81" s="283">
        <v>2</v>
      </c>
      <c r="D81" s="283">
        <v>1</v>
      </c>
      <c r="E81" s="283">
        <v>3</v>
      </c>
      <c r="F81" s="283">
        <v>2</v>
      </c>
      <c r="G81" s="283">
        <v>2</v>
      </c>
      <c r="H81" s="283">
        <v>4</v>
      </c>
      <c r="I81" s="283"/>
      <c r="J81" s="283">
        <v>1</v>
      </c>
      <c r="K81" s="283">
        <v>3</v>
      </c>
      <c r="L81" s="283">
        <v>9</v>
      </c>
      <c r="M81" s="283">
        <v>12</v>
      </c>
      <c r="N81" s="283">
        <v>0</v>
      </c>
      <c r="O81" s="148">
        <v>0</v>
      </c>
      <c r="P81" s="148">
        <v>3</v>
      </c>
      <c r="Q81" s="148">
        <v>2</v>
      </c>
      <c r="R81" s="148">
        <v>1</v>
      </c>
      <c r="S81" s="148">
        <v>3</v>
      </c>
      <c r="T81" s="148">
        <v>1</v>
      </c>
      <c r="U81" s="148">
        <v>1</v>
      </c>
      <c r="V81" s="148">
        <v>0</v>
      </c>
      <c r="W81" s="148">
        <v>1</v>
      </c>
    </row>
    <row r="82" spans="1:23" ht="15">
      <c r="A82" s="293" t="s">
        <v>48</v>
      </c>
      <c r="B82" s="294"/>
      <c r="C82" s="294">
        <v>2</v>
      </c>
      <c r="D82" s="294">
        <v>2</v>
      </c>
      <c r="E82" s="294">
        <v>4</v>
      </c>
      <c r="F82" s="294">
        <v>2</v>
      </c>
      <c r="G82" s="294">
        <v>3</v>
      </c>
      <c r="H82" s="290">
        <f t="shared" ref="H82:S82" si="13">SUM(H79:H81)</f>
        <v>5</v>
      </c>
      <c r="I82" s="290">
        <f t="shared" si="13"/>
        <v>1</v>
      </c>
      <c r="J82" s="290">
        <f t="shared" si="13"/>
        <v>1</v>
      </c>
      <c r="K82" s="290">
        <f t="shared" si="13"/>
        <v>4</v>
      </c>
      <c r="L82" s="290">
        <f t="shared" si="13"/>
        <v>10</v>
      </c>
      <c r="M82" s="290">
        <f t="shared" si="13"/>
        <v>24</v>
      </c>
      <c r="N82" s="290">
        <f t="shared" si="13"/>
        <v>0</v>
      </c>
      <c r="O82" s="290">
        <f t="shared" si="13"/>
        <v>1</v>
      </c>
      <c r="P82" s="290">
        <f t="shared" si="13"/>
        <v>10</v>
      </c>
      <c r="Q82" s="290">
        <f t="shared" si="13"/>
        <v>5</v>
      </c>
      <c r="R82" s="290">
        <f t="shared" si="13"/>
        <v>1</v>
      </c>
      <c r="S82" s="290">
        <f t="shared" si="13"/>
        <v>12</v>
      </c>
      <c r="T82" s="290">
        <f>SUM(T79:T81)</f>
        <v>17</v>
      </c>
      <c r="U82" s="290">
        <f>SUM(U79:U81)</f>
        <v>10</v>
      </c>
      <c r="V82" s="290">
        <f>SUM(V79:V81)</f>
        <v>10</v>
      </c>
      <c r="W82" s="290">
        <f>SUM(W79:W81)</f>
        <v>6</v>
      </c>
    </row>
    <row r="83" spans="1:23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</row>
    <row r="84" spans="1:23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</row>
    <row r="85" spans="1:23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</row>
    <row r="86" spans="1:23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</row>
    <row r="87" spans="1:23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</row>
    <row r="88" spans="1:23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</row>
    <row r="89" spans="1:23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</row>
    <row r="90" spans="1:23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</row>
    <row r="91" spans="1:23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</row>
    <row r="92" spans="1:23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</row>
    <row r="93" spans="1:23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</row>
    <row r="94" spans="1:23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</row>
    <row r="95" spans="1:23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</row>
    <row r="96" spans="1:23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</row>
    <row r="97" spans="1:14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</row>
    <row r="98" spans="1:14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</row>
    <row r="99" spans="1:14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</row>
    <row r="100" spans="1:14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</row>
    <row r="101" spans="1:14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</row>
  </sheetData>
  <mergeCells count="3">
    <mergeCell ref="A20:C20"/>
    <mergeCell ref="A45:C45"/>
    <mergeCell ref="A77:C7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W52"/>
  <sheetViews>
    <sheetView rightToLeft="1" workbookViewId="0">
      <selection activeCell="M5" sqref="M5"/>
    </sheetView>
  </sheetViews>
  <sheetFormatPr defaultRowHeight="14.25"/>
  <cols>
    <col min="1" max="1" width="11.7109375" style="23" customWidth="1"/>
    <col min="2" max="2" width="11.28515625" style="23" customWidth="1"/>
    <col min="3" max="3" width="11.5703125" style="23" customWidth="1"/>
    <col min="4" max="7" width="0" style="23" hidden="1" customWidth="1"/>
    <col min="8" max="8" width="10" style="23" customWidth="1"/>
    <col min="9" max="16384" width="9.140625" style="23"/>
  </cols>
  <sheetData>
    <row r="1" spans="1:23" ht="18.75" customHeight="1">
      <c r="A1" s="1248" t="s">
        <v>1601</v>
      </c>
      <c r="B1" s="1249"/>
      <c r="C1" s="1249"/>
    </row>
    <row r="2" spans="1:23">
      <c r="A2" s="286"/>
      <c r="B2" s="1042" t="s">
        <v>34</v>
      </c>
      <c r="C2" s="1042" t="s">
        <v>35</v>
      </c>
      <c r="D2" s="1042" t="s">
        <v>36</v>
      </c>
      <c r="E2" s="1042" t="s">
        <v>37</v>
      </c>
      <c r="F2" s="1042" t="s">
        <v>38</v>
      </c>
      <c r="G2" s="1042" t="s">
        <v>39</v>
      </c>
      <c r="H2" s="1042" t="s">
        <v>40</v>
      </c>
      <c r="I2" s="1042" t="s">
        <v>41</v>
      </c>
      <c r="J2" s="1042" t="s">
        <v>42</v>
      </c>
      <c r="K2" s="1042" t="s">
        <v>43</v>
      </c>
      <c r="L2" s="1042" t="s">
        <v>44</v>
      </c>
      <c r="M2" s="1042" t="s">
        <v>195</v>
      </c>
      <c r="N2" s="1042" t="s">
        <v>202</v>
      </c>
      <c r="O2" s="1042" t="s">
        <v>1606</v>
      </c>
      <c r="P2" s="1042" t="s">
        <v>1645</v>
      </c>
      <c r="Q2" s="1042" t="s">
        <v>1699</v>
      </c>
      <c r="R2" s="1042" t="s">
        <v>1761</v>
      </c>
      <c r="S2" s="1042" t="s">
        <v>1795</v>
      </c>
      <c r="T2" s="1042" t="s">
        <v>1861</v>
      </c>
      <c r="U2" s="1042" t="s">
        <v>1898</v>
      </c>
      <c r="V2" s="1042" t="s">
        <v>2032</v>
      </c>
      <c r="W2" s="1067" t="s">
        <v>2173</v>
      </c>
    </row>
    <row r="3" spans="1:23" ht="15">
      <c r="A3" s="287" t="s">
        <v>218</v>
      </c>
      <c r="B3" s="149">
        <v>0</v>
      </c>
      <c r="C3" s="149">
        <v>0</v>
      </c>
      <c r="D3" s="149">
        <v>0</v>
      </c>
      <c r="E3" s="149">
        <v>0</v>
      </c>
      <c r="F3" s="149">
        <v>19000</v>
      </c>
      <c r="G3" s="149">
        <v>19000</v>
      </c>
      <c r="H3" s="149">
        <v>29000</v>
      </c>
      <c r="I3" s="149">
        <v>0</v>
      </c>
      <c r="J3" s="149">
        <v>61500</v>
      </c>
      <c r="K3" s="149">
        <v>52000</v>
      </c>
      <c r="L3" s="149">
        <v>5000</v>
      </c>
      <c r="M3" s="149">
        <v>85000</v>
      </c>
      <c r="N3" s="149">
        <v>0</v>
      </c>
      <c r="O3" s="149">
        <v>0</v>
      </c>
      <c r="P3" s="149">
        <v>0</v>
      </c>
      <c r="Q3" s="149">
        <v>34000</v>
      </c>
      <c r="R3" s="149">
        <v>39360</v>
      </c>
      <c r="S3" s="149">
        <v>30000</v>
      </c>
      <c r="T3" s="149">
        <v>36597</v>
      </c>
      <c r="U3" s="149">
        <v>33322</v>
      </c>
      <c r="V3" s="149">
        <v>26361</v>
      </c>
      <c r="W3" s="149">
        <v>33324</v>
      </c>
    </row>
    <row r="4" spans="1:23" ht="15">
      <c r="A4" s="287" t="s">
        <v>222</v>
      </c>
      <c r="B4" s="149">
        <v>0</v>
      </c>
      <c r="C4" s="149">
        <v>0</v>
      </c>
      <c r="D4" s="149">
        <v>0</v>
      </c>
      <c r="E4" s="149">
        <v>0</v>
      </c>
      <c r="F4" s="149">
        <v>0</v>
      </c>
      <c r="G4" s="149">
        <v>0</v>
      </c>
      <c r="H4" s="149">
        <v>0</v>
      </c>
      <c r="I4" s="149">
        <v>0</v>
      </c>
      <c r="J4" s="149">
        <v>0</v>
      </c>
      <c r="K4" s="149">
        <v>8148</v>
      </c>
      <c r="L4" s="149">
        <v>3870</v>
      </c>
      <c r="M4" s="149">
        <v>6477</v>
      </c>
      <c r="N4" s="149">
        <v>0</v>
      </c>
      <c r="O4" s="149">
        <v>0</v>
      </c>
      <c r="P4" s="149">
        <v>0</v>
      </c>
      <c r="Q4" s="149">
        <v>0</v>
      </c>
      <c r="R4" s="149">
        <v>0</v>
      </c>
      <c r="S4" s="149">
        <v>0</v>
      </c>
      <c r="T4" s="149">
        <v>0</v>
      </c>
      <c r="U4" s="149"/>
      <c r="V4" s="149"/>
      <c r="W4" s="149"/>
    </row>
    <row r="5" spans="1:23" ht="15">
      <c r="A5" s="287" t="s">
        <v>221</v>
      </c>
      <c r="B5" s="149">
        <v>4000</v>
      </c>
      <c r="C5" s="149">
        <v>500</v>
      </c>
      <c r="D5" s="149">
        <v>0</v>
      </c>
      <c r="E5" s="149">
        <v>5129</v>
      </c>
      <c r="F5" s="149">
        <v>300</v>
      </c>
      <c r="G5" s="149">
        <v>2000</v>
      </c>
      <c r="H5" s="149">
        <v>0</v>
      </c>
      <c r="I5" s="149">
        <v>0</v>
      </c>
      <c r="J5" s="149">
        <v>5629</v>
      </c>
      <c r="K5" s="149">
        <v>529</v>
      </c>
      <c r="L5" s="149">
        <v>4000</v>
      </c>
      <c r="M5" s="149">
        <v>19500</v>
      </c>
      <c r="N5" s="149">
        <v>0</v>
      </c>
      <c r="O5" s="149">
        <v>2032</v>
      </c>
      <c r="P5" s="149">
        <v>500</v>
      </c>
      <c r="Q5" s="149">
        <v>5000</v>
      </c>
      <c r="R5" s="149">
        <v>2000</v>
      </c>
      <c r="S5" s="149">
        <v>2000</v>
      </c>
      <c r="T5" s="149">
        <v>2000</v>
      </c>
      <c r="U5" s="149"/>
      <c r="V5" s="149">
        <v>1500</v>
      </c>
      <c r="W5" s="149">
        <v>2650</v>
      </c>
    </row>
    <row r="6" spans="1:23" ht="15">
      <c r="A6" s="288" t="s">
        <v>48</v>
      </c>
      <c r="B6" s="289">
        <v>4000</v>
      </c>
      <c r="C6" s="289">
        <v>500</v>
      </c>
      <c r="D6" s="290">
        <v>0</v>
      </c>
      <c r="E6" s="289">
        <v>5129</v>
      </c>
      <c r="F6" s="289">
        <v>19300</v>
      </c>
      <c r="G6" s="289">
        <v>21000</v>
      </c>
      <c r="H6" s="289">
        <v>29000</v>
      </c>
      <c r="I6" s="290">
        <v>0</v>
      </c>
      <c r="J6" s="289">
        <v>67129</v>
      </c>
      <c r="K6" s="289">
        <v>60677</v>
      </c>
      <c r="L6" s="289">
        <v>12870</v>
      </c>
      <c r="M6" s="289">
        <v>110977</v>
      </c>
      <c r="N6" s="290">
        <v>0</v>
      </c>
      <c r="O6" s="289">
        <v>2032</v>
      </c>
      <c r="P6" s="289">
        <v>500</v>
      </c>
      <c r="Q6" s="289">
        <f t="shared" ref="Q6:V6" si="0">SUM(Q3:Q5)</f>
        <v>39000</v>
      </c>
      <c r="R6" s="289">
        <f t="shared" si="0"/>
        <v>41360</v>
      </c>
      <c r="S6" s="289">
        <f t="shared" si="0"/>
        <v>32000</v>
      </c>
      <c r="T6" s="289">
        <f t="shared" si="0"/>
        <v>38597</v>
      </c>
      <c r="U6" s="289">
        <f t="shared" si="0"/>
        <v>33322</v>
      </c>
      <c r="V6" s="289">
        <f t="shared" si="0"/>
        <v>27861</v>
      </c>
      <c r="W6" s="289">
        <f t="shared" ref="W6" si="1">SUM(W3:W5)</f>
        <v>35974</v>
      </c>
    </row>
    <row r="27" spans="1:21" ht="18" customHeight="1">
      <c r="A27" s="1248" t="s">
        <v>1603</v>
      </c>
      <c r="B27" s="1249"/>
      <c r="C27" s="1249"/>
    </row>
    <row r="28" spans="1:21">
      <c r="A28" s="1042"/>
      <c r="B28" s="1042" t="s">
        <v>34</v>
      </c>
      <c r="C28" s="1042" t="s">
        <v>35</v>
      </c>
      <c r="D28" s="1042" t="s">
        <v>37</v>
      </c>
      <c r="E28" s="1042" t="s">
        <v>38</v>
      </c>
      <c r="F28" s="1042" t="s">
        <v>39</v>
      </c>
      <c r="G28" s="1042" t="s">
        <v>40</v>
      </c>
      <c r="H28" s="1042" t="s">
        <v>42</v>
      </c>
      <c r="I28" s="1042" t="s">
        <v>43</v>
      </c>
      <c r="J28" s="1042" t="s">
        <v>44</v>
      </c>
      <c r="K28" s="1042" t="s">
        <v>195</v>
      </c>
      <c r="L28" s="1042" t="s">
        <v>202</v>
      </c>
      <c r="M28" s="1042" t="s">
        <v>1606</v>
      </c>
      <c r="N28" s="1042" t="s">
        <v>1645</v>
      </c>
      <c r="O28" s="1042" t="s">
        <v>1699</v>
      </c>
      <c r="P28" s="1042" t="s">
        <v>1761</v>
      </c>
      <c r="Q28" s="1042" t="s">
        <v>1795</v>
      </c>
      <c r="R28" s="1042" t="s">
        <v>1861</v>
      </c>
      <c r="S28" s="1042" t="s">
        <v>1898</v>
      </c>
      <c r="T28" s="1042" t="s">
        <v>2032</v>
      </c>
      <c r="U28" s="1067" t="s">
        <v>2173</v>
      </c>
    </row>
    <row r="29" spans="1:21" ht="15">
      <c r="A29" s="284" t="s">
        <v>218</v>
      </c>
      <c r="B29" s="283"/>
      <c r="C29" s="283"/>
      <c r="D29" s="283"/>
      <c r="E29" s="283">
        <v>1</v>
      </c>
      <c r="F29" s="283">
        <v>1</v>
      </c>
      <c r="G29" s="283">
        <v>2</v>
      </c>
      <c r="H29" s="283">
        <v>3</v>
      </c>
      <c r="I29" s="283">
        <v>2</v>
      </c>
      <c r="J29" s="283">
        <v>1</v>
      </c>
      <c r="K29" s="283">
        <v>3</v>
      </c>
      <c r="L29" s="283">
        <v>0</v>
      </c>
      <c r="M29" s="148">
        <v>0</v>
      </c>
      <c r="N29" s="148">
        <v>0</v>
      </c>
      <c r="O29" s="148">
        <v>3</v>
      </c>
      <c r="P29" s="148">
        <v>4</v>
      </c>
      <c r="Q29" s="148">
        <v>1</v>
      </c>
      <c r="R29" s="148">
        <v>5</v>
      </c>
      <c r="S29" s="148">
        <v>3</v>
      </c>
      <c r="T29" s="148">
        <v>2</v>
      </c>
      <c r="U29" s="148">
        <v>4</v>
      </c>
    </row>
    <row r="30" spans="1:21" ht="15">
      <c r="A30" s="284" t="s">
        <v>222</v>
      </c>
      <c r="B30" s="283"/>
      <c r="C30" s="283"/>
      <c r="D30" s="283"/>
      <c r="E30" s="283"/>
      <c r="F30" s="283"/>
      <c r="G30" s="283"/>
      <c r="H30" s="283"/>
      <c r="I30" s="283">
        <v>6</v>
      </c>
      <c r="J30" s="283">
        <v>3</v>
      </c>
      <c r="K30" s="283">
        <v>3</v>
      </c>
      <c r="L30" s="283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0</v>
      </c>
      <c r="S30" s="148"/>
      <c r="T30" s="148"/>
      <c r="U30" s="148">
        <v>0</v>
      </c>
    </row>
    <row r="31" spans="1:21" ht="15">
      <c r="A31" s="284" t="s">
        <v>221</v>
      </c>
      <c r="B31" s="283">
        <v>2</v>
      </c>
      <c r="C31" s="283">
        <v>1</v>
      </c>
      <c r="D31" s="283">
        <v>4</v>
      </c>
      <c r="E31" s="283">
        <v>1</v>
      </c>
      <c r="F31" s="283">
        <v>1</v>
      </c>
      <c r="G31" s="283"/>
      <c r="H31" s="283">
        <v>2</v>
      </c>
      <c r="I31" s="283">
        <v>1</v>
      </c>
      <c r="J31" s="283">
        <v>1</v>
      </c>
      <c r="K31" s="283">
        <v>7</v>
      </c>
      <c r="L31" s="283">
        <v>0</v>
      </c>
      <c r="M31" s="148">
        <v>3</v>
      </c>
      <c r="N31" s="148">
        <v>2</v>
      </c>
      <c r="O31" s="148">
        <v>2</v>
      </c>
      <c r="P31" s="148">
        <v>1</v>
      </c>
      <c r="Q31" s="148">
        <v>1</v>
      </c>
      <c r="R31" s="148">
        <v>1</v>
      </c>
      <c r="S31" s="148"/>
      <c r="T31" s="148">
        <v>2</v>
      </c>
      <c r="U31" s="148">
        <v>2</v>
      </c>
    </row>
    <row r="32" spans="1:21" ht="15">
      <c r="A32" s="285" t="s">
        <v>48</v>
      </c>
      <c r="B32" s="283">
        <v>2</v>
      </c>
      <c r="C32" s="283">
        <v>1</v>
      </c>
      <c r="D32" s="283">
        <v>4</v>
      </c>
      <c r="E32" s="283">
        <v>2</v>
      </c>
      <c r="F32" s="283">
        <v>2</v>
      </c>
      <c r="G32" s="283">
        <v>2</v>
      </c>
      <c r="H32" s="283">
        <v>5</v>
      </c>
      <c r="I32" s="283">
        <v>9</v>
      </c>
      <c r="J32" s="283">
        <v>5</v>
      </c>
      <c r="K32" s="148">
        <f t="shared" ref="K32:T32" si="2">SUM(K29:K31)</f>
        <v>13</v>
      </c>
      <c r="L32" s="148">
        <f t="shared" si="2"/>
        <v>0</v>
      </c>
      <c r="M32" s="148">
        <f t="shared" si="2"/>
        <v>3</v>
      </c>
      <c r="N32" s="148">
        <f t="shared" si="2"/>
        <v>2</v>
      </c>
      <c r="O32" s="148">
        <f t="shared" si="2"/>
        <v>5</v>
      </c>
      <c r="P32" s="148">
        <f t="shared" si="2"/>
        <v>5</v>
      </c>
      <c r="Q32" s="148">
        <f t="shared" si="2"/>
        <v>2</v>
      </c>
      <c r="R32" s="148">
        <f t="shared" si="2"/>
        <v>6</v>
      </c>
      <c r="S32" s="148">
        <f t="shared" si="2"/>
        <v>3</v>
      </c>
      <c r="T32" s="148">
        <f t="shared" si="2"/>
        <v>4</v>
      </c>
      <c r="U32" s="148">
        <f t="shared" ref="U32" si="3">SUM(U29:U31)</f>
        <v>6</v>
      </c>
    </row>
    <row r="33" spans="1:1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1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1:1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1:1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</sheetData>
  <mergeCells count="2">
    <mergeCell ref="A1:C1"/>
    <mergeCell ref="A27:C27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86"/>
  <sheetViews>
    <sheetView rightToLeft="1" topLeftCell="G1" workbookViewId="0">
      <selection activeCell="K7" sqref="K7"/>
    </sheetView>
  </sheetViews>
  <sheetFormatPr defaultRowHeight="15"/>
  <cols>
    <col min="1" max="1" width="30.85546875" bestFit="1" customWidth="1"/>
    <col min="2" max="2" width="20.85546875" bestFit="1" customWidth="1"/>
    <col min="3" max="3" width="17.5703125" customWidth="1"/>
    <col min="4" max="4" width="40.85546875" bestFit="1" customWidth="1"/>
    <col min="5" max="5" width="11.5703125" style="2" bestFit="1" customWidth="1"/>
    <col min="6" max="6" width="20.85546875" style="2" customWidth="1"/>
    <col min="7" max="7" width="10.5703125" style="141" bestFit="1" customWidth="1"/>
    <col min="8" max="8" width="11.140625" style="2" bestFit="1" customWidth="1"/>
    <col min="9" max="9" width="12.140625" style="2" bestFit="1" customWidth="1"/>
    <col min="10" max="10" width="13.7109375" style="2" bestFit="1" customWidth="1"/>
    <col min="11" max="11" width="12" style="2" customWidth="1"/>
  </cols>
  <sheetData>
    <row r="1" spans="1:11">
      <c r="A1" t="s">
        <v>1235</v>
      </c>
      <c r="B1" t="s">
        <v>0</v>
      </c>
      <c r="C1" t="s">
        <v>302</v>
      </c>
      <c r="D1" t="s">
        <v>2128</v>
      </c>
      <c r="E1" t="s">
        <v>220</v>
      </c>
      <c r="F1" t="s">
        <v>2129</v>
      </c>
      <c r="G1" t="s">
        <v>224</v>
      </c>
      <c r="H1" t="s">
        <v>2130</v>
      </c>
      <c r="I1" t="s">
        <v>2131</v>
      </c>
      <c r="J1" t="s">
        <v>493</v>
      </c>
      <c r="K1" t="s">
        <v>1611</v>
      </c>
    </row>
    <row r="2" spans="1:11">
      <c r="A2" t="s">
        <v>1960</v>
      </c>
      <c r="B2" t="s">
        <v>211</v>
      </c>
      <c r="C2" t="s">
        <v>1961</v>
      </c>
      <c r="D2" t="s">
        <v>1238</v>
      </c>
      <c r="E2" t="s">
        <v>218</v>
      </c>
      <c r="F2" t="s">
        <v>23</v>
      </c>
      <c r="G2">
        <v>50079</v>
      </c>
      <c r="H2" t="s">
        <v>1878</v>
      </c>
      <c r="I2" t="s">
        <v>1962</v>
      </c>
      <c r="J2" s="1051">
        <v>3.5999999999999997E-2</v>
      </c>
      <c r="K2" s="1051">
        <v>3.5999999999999997E-2</v>
      </c>
    </row>
    <row r="3" spans="1:11">
      <c r="A3" t="s">
        <v>1236</v>
      </c>
      <c r="B3" t="s">
        <v>213</v>
      </c>
      <c r="C3" t="s">
        <v>1237</v>
      </c>
      <c r="D3" t="s">
        <v>1238</v>
      </c>
      <c r="E3" t="s">
        <v>218</v>
      </c>
      <c r="F3" t="s">
        <v>23</v>
      </c>
      <c r="G3">
        <v>48689</v>
      </c>
      <c r="H3" t="s">
        <v>705</v>
      </c>
      <c r="I3" t="s">
        <v>1583</v>
      </c>
      <c r="J3" s="1051">
        <v>3.5000000000000003E-2</v>
      </c>
      <c r="K3" s="1051">
        <v>7.1000000000000008E-2</v>
      </c>
    </row>
    <row r="4" spans="1:11">
      <c r="A4" t="s">
        <v>1239</v>
      </c>
      <c r="B4" t="s">
        <v>219</v>
      </c>
      <c r="C4" t="s">
        <v>1240</v>
      </c>
      <c r="D4" t="s">
        <v>1238</v>
      </c>
      <c r="E4" t="s">
        <v>218</v>
      </c>
      <c r="F4" t="s">
        <v>23</v>
      </c>
      <c r="G4">
        <v>40369</v>
      </c>
      <c r="H4" t="s">
        <v>571</v>
      </c>
      <c r="I4" t="s">
        <v>1582</v>
      </c>
      <c r="J4" s="1051">
        <v>2.9100000000000001E-2</v>
      </c>
      <c r="K4" s="1051">
        <v>0.10010000000000001</v>
      </c>
    </row>
    <row r="5" spans="1:11">
      <c r="A5" t="s">
        <v>2132</v>
      </c>
      <c r="B5" t="s">
        <v>219</v>
      </c>
      <c r="C5" t="s">
        <v>2133</v>
      </c>
      <c r="D5" t="s">
        <v>1238</v>
      </c>
      <c r="E5" t="s">
        <v>218</v>
      </c>
      <c r="F5" t="s">
        <v>23</v>
      </c>
      <c r="G5">
        <v>40000</v>
      </c>
      <c r="H5" t="s">
        <v>2043</v>
      </c>
      <c r="I5" t="s">
        <v>2134</v>
      </c>
      <c r="J5" s="1051">
        <v>2.8799999999999999E-2</v>
      </c>
      <c r="K5" s="1051">
        <v>0.12890000000000001</v>
      </c>
    </row>
    <row r="6" spans="1:11">
      <c r="A6" t="s">
        <v>1963</v>
      </c>
      <c r="B6" t="s">
        <v>219</v>
      </c>
      <c r="C6" t="s">
        <v>1964</v>
      </c>
      <c r="D6" t="s">
        <v>1238</v>
      </c>
      <c r="E6" t="s">
        <v>218</v>
      </c>
      <c r="F6" t="s">
        <v>23</v>
      </c>
      <c r="G6">
        <v>40000</v>
      </c>
      <c r="H6" t="s">
        <v>1562</v>
      </c>
      <c r="I6" t="s">
        <v>1965</v>
      </c>
      <c r="J6" s="1051">
        <v>2.8799999999999999E-2</v>
      </c>
      <c r="K6" s="1051">
        <v>0.15770000000000001</v>
      </c>
    </row>
    <row r="7" spans="1:11">
      <c r="A7" t="s">
        <v>1665</v>
      </c>
      <c r="B7" t="s">
        <v>219</v>
      </c>
      <c r="C7" t="s">
        <v>1666</v>
      </c>
      <c r="D7" t="s">
        <v>1238</v>
      </c>
      <c r="E7" t="s">
        <v>218</v>
      </c>
      <c r="F7" t="s">
        <v>23</v>
      </c>
      <c r="G7">
        <v>39892</v>
      </c>
      <c r="H7" t="s">
        <v>1658</v>
      </c>
      <c r="I7" t="s">
        <v>1667</v>
      </c>
      <c r="J7" s="1051">
        <v>2.87E-2</v>
      </c>
      <c r="K7" s="1051">
        <v>0.18640000000000001</v>
      </c>
    </row>
    <row r="8" spans="1:11">
      <c r="A8" t="s">
        <v>1966</v>
      </c>
      <c r="B8" t="s">
        <v>219</v>
      </c>
      <c r="C8" t="s">
        <v>1967</v>
      </c>
      <c r="D8" t="s">
        <v>1238</v>
      </c>
      <c r="E8" t="s">
        <v>218</v>
      </c>
      <c r="F8" t="s">
        <v>23</v>
      </c>
      <c r="G8">
        <v>30000</v>
      </c>
      <c r="H8" t="s">
        <v>1869</v>
      </c>
      <c r="I8" t="s">
        <v>1968</v>
      </c>
      <c r="J8" s="1051">
        <v>2.1600000000000001E-2</v>
      </c>
      <c r="K8" s="1051">
        <v>0.20800000000000002</v>
      </c>
    </row>
    <row r="9" spans="1:11">
      <c r="A9" t="s">
        <v>1969</v>
      </c>
      <c r="B9" t="s">
        <v>219</v>
      </c>
      <c r="C9" t="s">
        <v>1970</v>
      </c>
      <c r="D9" t="s">
        <v>1238</v>
      </c>
      <c r="E9" t="s">
        <v>218</v>
      </c>
      <c r="F9" t="s">
        <v>23</v>
      </c>
      <c r="G9">
        <v>30000</v>
      </c>
      <c r="H9" t="s">
        <v>1926</v>
      </c>
      <c r="I9" t="s">
        <v>1971</v>
      </c>
      <c r="J9" s="1051">
        <v>2.1600000000000001E-2</v>
      </c>
      <c r="K9" s="1051">
        <v>0.22960000000000003</v>
      </c>
    </row>
    <row r="10" spans="1:11">
      <c r="A10" t="s">
        <v>1241</v>
      </c>
      <c r="B10" t="s">
        <v>211</v>
      </c>
      <c r="C10" t="s">
        <v>1242</v>
      </c>
      <c r="D10" t="s">
        <v>1238</v>
      </c>
      <c r="E10" t="s">
        <v>218</v>
      </c>
      <c r="F10" t="s">
        <v>23</v>
      </c>
      <c r="G10">
        <v>30000</v>
      </c>
      <c r="H10" t="s">
        <v>710</v>
      </c>
      <c r="I10" t="s">
        <v>1580</v>
      </c>
      <c r="J10" s="1051">
        <v>2.1600000000000001E-2</v>
      </c>
      <c r="K10" s="1051">
        <v>0.25120000000000003</v>
      </c>
    </row>
    <row r="11" spans="1:11">
      <c r="A11" t="s">
        <v>2135</v>
      </c>
      <c r="B11" t="s">
        <v>211</v>
      </c>
      <c r="C11" t="s">
        <v>2136</v>
      </c>
      <c r="D11" t="s">
        <v>1238</v>
      </c>
      <c r="E11" t="s">
        <v>218</v>
      </c>
      <c r="F11" t="s">
        <v>23</v>
      </c>
      <c r="G11">
        <v>30000</v>
      </c>
      <c r="H11" t="s">
        <v>2045</v>
      </c>
      <c r="I11" t="s">
        <v>2137</v>
      </c>
      <c r="J11" s="1051">
        <v>2.1600000000000001E-2</v>
      </c>
      <c r="K11" s="1051">
        <v>0.27280000000000004</v>
      </c>
    </row>
    <row r="12" spans="1:11">
      <c r="A12" t="s">
        <v>1243</v>
      </c>
      <c r="B12" t="s">
        <v>219</v>
      </c>
      <c r="C12" t="s">
        <v>1244</v>
      </c>
      <c r="D12" t="s">
        <v>1238</v>
      </c>
      <c r="E12" t="s">
        <v>218</v>
      </c>
      <c r="F12" t="s">
        <v>23</v>
      </c>
      <c r="G12">
        <v>27788</v>
      </c>
      <c r="H12" t="s">
        <v>582</v>
      </c>
      <c r="I12" t="s">
        <v>1579</v>
      </c>
      <c r="J12" s="1051">
        <v>0.02</v>
      </c>
      <c r="K12" s="1051">
        <v>0.29280000000000006</v>
      </c>
    </row>
    <row r="13" spans="1:11">
      <c r="A13" t="s">
        <v>1972</v>
      </c>
      <c r="B13" t="s">
        <v>219</v>
      </c>
      <c r="C13" t="s">
        <v>1973</v>
      </c>
      <c r="D13" t="s">
        <v>1238</v>
      </c>
      <c r="E13" t="s">
        <v>218</v>
      </c>
      <c r="F13" t="s">
        <v>23</v>
      </c>
      <c r="G13">
        <v>25000</v>
      </c>
      <c r="H13" t="s">
        <v>1565</v>
      </c>
      <c r="I13" t="s">
        <v>1974</v>
      </c>
      <c r="J13" s="1051">
        <v>1.7999999999999999E-2</v>
      </c>
      <c r="K13" s="1051">
        <v>0.31080000000000008</v>
      </c>
    </row>
    <row r="14" spans="1:11">
      <c r="A14" t="s">
        <v>1668</v>
      </c>
      <c r="B14" t="s">
        <v>219</v>
      </c>
      <c r="C14" t="s">
        <v>1669</v>
      </c>
      <c r="D14" t="s">
        <v>1238</v>
      </c>
      <c r="E14" t="s">
        <v>218</v>
      </c>
      <c r="F14" t="s">
        <v>23</v>
      </c>
      <c r="G14">
        <v>24599</v>
      </c>
      <c r="H14" t="s">
        <v>1500</v>
      </c>
      <c r="I14" t="s">
        <v>1670</v>
      </c>
      <c r="J14" s="1051">
        <v>1.77E-2</v>
      </c>
      <c r="K14" s="1051">
        <v>0.32850000000000007</v>
      </c>
    </row>
    <row r="15" spans="1:11">
      <c r="A15" t="s">
        <v>1245</v>
      </c>
      <c r="B15" t="s">
        <v>219</v>
      </c>
      <c r="C15" t="s">
        <v>1246</v>
      </c>
      <c r="D15" t="s">
        <v>1238</v>
      </c>
      <c r="E15" t="s">
        <v>218</v>
      </c>
      <c r="F15" t="s">
        <v>23</v>
      </c>
      <c r="G15">
        <v>24441</v>
      </c>
      <c r="H15" t="s">
        <v>594</v>
      </c>
      <c r="I15" t="s">
        <v>1578</v>
      </c>
      <c r="J15" s="1051">
        <v>1.7600000000000001E-2</v>
      </c>
      <c r="K15" s="1051">
        <v>0.34610000000000007</v>
      </c>
    </row>
    <row r="16" spans="1:11">
      <c r="A16" t="s">
        <v>1247</v>
      </c>
      <c r="B16" t="s">
        <v>213</v>
      </c>
      <c r="C16" t="s">
        <v>1248</v>
      </c>
      <c r="D16" t="s">
        <v>1238</v>
      </c>
      <c r="E16" t="s">
        <v>218</v>
      </c>
      <c r="F16" t="s">
        <v>23</v>
      </c>
      <c r="G16">
        <v>23953</v>
      </c>
      <c r="H16" t="s">
        <v>705</v>
      </c>
      <c r="I16" t="s">
        <v>1577</v>
      </c>
      <c r="J16" s="1051">
        <v>1.72E-2</v>
      </c>
      <c r="K16" s="1051">
        <v>0.36330000000000007</v>
      </c>
    </row>
    <row r="17" spans="1:11">
      <c r="A17" t="s">
        <v>1249</v>
      </c>
      <c r="B17" t="s">
        <v>219</v>
      </c>
      <c r="C17" t="s">
        <v>1250</v>
      </c>
      <c r="D17" t="s">
        <v>1238</v>
      </c>
      <c r="E17" t="s">
        <v>218</v>
      </c>
      <c r="F17" t="s">
        <v>23</v>
      </c>
      <c r="G17">
        <v>23000</v>
      </c>
      <c r="H17" t="s">
        <v>567</v>
      </c>
      <c r="I17" t="s">
        <v>1576</v>
      </c>
      <c r="J17" s="1051">
        <v>1.66E-2</v>
      </c>
      <c r="K17" s="1051">
        <v>0.37990000000000007</v>
      </c>
    </row>
    <row r="18" spans="1:11">
      <c r="A18" t="s">
        <v>2390</v>
      </c>
      <c r="B18" t="s">
        <v>211</v>
      </c>
      <c r="C18" t="s">
        <v>2391</v>
      </c>
      <c r="D18" t="s">
        <v>1238</v>
      </c>
      <c r="E18" t="s">
        <v>218</v>
      </c>
      <c r="F18" t="s">
        <v>23</v>
      </c>
      <c r="G18">
        <v>23000</v>
      </c>
      <c r="H18" t="s">
        <v>2379</v>
      </c>
      <c r="I18" t="s">
        <v>2392</v>
      </c>
      <c r="J18" s="1051">
        <v>1.66E-2</v>
      </c>
      <c r="K18" s="1051">
        <v>0.39650000000000007</v>
      </c>
    </row>
    <row r="19" spans="1:11">
      <c r="A19" t="s">
        <v>1671</v>
      </c>
      <c r="B19" t="s">
        <v>219</v>
      </c>
      <c r="C19" t="s">
        <v>1672</v>
      </c>
      <c r="D19" t="s">
        <v>1238</v>
      </c>
      <c r="E19" t="s">
        <v>218</v>
      </c>
      <c r="F19" t="s">
        <v>23</v>
      </c>
      <c r="G19">
        <v>20152</v>
      </c>
      <c r="H19" t="s">
        <v>1659</v>
      </c>
      <c r="I19" t="s">
        <v>1673</v>
      </c>
      <c r="J19" s="1051">
        <v>1.4500000000000001E-2</v>
      </c>
      <c r="K19" s="1051">
        <v>0.41100000000000009</v>
      </c>
    </row>
    <row r="20" spans="1:11">
      <c r="A20" t="s">
        <v>1674</v>
      </c>
      <c r="B20" t="s">
        <v>219</v>
      </c>
      <c r="C20" t="s">
        <v>1675</v>
      </c>
      <c r="D20" t="s">
        <v>1238</v>
      </c>
      <c r="E20" t="s">
        <v>218</v>
      </c>
      <c r="F20" t="s">
        <v>23</v>
      </c>
      <c r="G20">
        <v>20094</v>
      </c>
      <c r="H20" t="s">
        <v>1655</v>
      </c>
      <c r="I20" t="s">
        <v>1676</v>
      </c>
      <c r="J20" s="1051">
        <v>1.4500000000000001E-2</v>
      </c>
      <c r="K20" s="1051">
        <v>0.4255000000000001</v>
      </c>
    </row>
    <row r="21" spans="1:11">
      <c r="A21" t="s">
        <v>1251</v>
      </c>
      <c r="B21" t="s">
        <v>217</v>
      </c>
      <c r="C21" t="s">
        <v>1252</v>
      </c>
      <c r="D21" t="s">
        <v>1238</v>
      </c>
      <c r="E21" t="s">
        <v>218</v>
      </c>
      <c r="F21" t="s">
        <v>23</v>
      </c>
      <c r="G21">
        <v>20000</v>
      </c>
      <c r="H21" t="s">
        <v>959</v>
      </c>
      <c r="I21" t="s">
        <v>1522</v>
      </c>
      <c r="J21" s="1051">
        <v>1.44E-2</v>
      </c>
      <c r="K21" s="1051">
        <v>0.43990000000000012</v>
      </c>
    </row>
    <row r="22" spans="1:11">
      <c r="A22" t="s">
        <v>1975</v>
      </c>
      <c r="B22" t="s">
        <v>219</v>
      </c>
      <c r="C22" t="s">
        <v>1976</v>
      </c>
      <c r="D22" t="s">
        <v>1238</v>
      </c>
      <c r="E22" t="s">
        <v>218</v>
      </c>
      <c r="F22" t="s">
        <v>23</v>
      </c>
      <c r="G22">
        <v>20000</v>
      </c>
      <c r="H22" t="s">
        <v>1870</v>
      </c>
      <c r="I22" t="s">
        <v>1977</v>
      </c>
      <c r="J22" s="1051">
        <v>1.44E-2</v>
      </c>
      <c r="K22" s="1051">
        <v>0.45430000000000015</v>
      </c>
    </row>
    <row r="23" spans="1:11">
      <c r="A23" t="s">
        <v>1978</v>
      </c>
      <c r="B23" t="s">
        <v>219</v>
      </c>
      <c r="C23" t="s">
        <v>1979</v>
      </c>
      <c r="D23" t="s">
        <v>1238</v>
      </c>
      <c r="E23" t="s">
        <v>218</v>
      </c>
      <c r="F23" t="s">
        <v>23</v>
      </c>
      <c r="G23">
        <v>20000</v>
      </c>
      <c r="H23" t="s">
        <v>1558</v>
      </c>
      <c r="I23" t="s">
        <v>1980</v>
      </c>
      <c r="J23" s="1051">
        <v>1.44E-2</v>
      </c>
      <c r="K23" s="1051">
        <v>0.46870000000000017</v>
      </c>
    </row>
    <row r="24" spans="1:11">
      <c r="A24" t="s">
        <v>2138</v>
      </c>
      <c r="B24" t="s">
        <v>219</v>
      </c>
      <c r="C24" t="s">
        <v>2139</v>
      </c>
      <c r="D24" t="s">
        <v>1238</v>
      </c>
      <c r="E24" t="s">
        <v>218</v>
      </c>
      <c r="F24" t="s">
        <v>23</v>
      </c>
      <c r="G24">
        <v>20000</v>
      </c>
      <c r="H24" t="s">
        <v>1506</v>
      </c>
      <c r="I24" t="s">
        <v>2140</v>
      </c>
      <c r="J24" s="1051">
        <v>1.44E-2</v>
      </c>
      <c r="K24" s="1051">
        <v>0.4831000000000002</v>
      </c>
    </row>
    <row r="25" spans="1:11">
      <c r="A25" t="s">
        <v>1253</v>
      </c>
      <c r="B25" t="s">
        <v>213</v>
      </c>
      <c r="C25" t="s">
        <v>1254</v>
      </c>
      <c r="D25" t="s">
        <v>1238</v>
      </c>
      <c r="E25" t="s">
        <v>218</v>
      </c>
      <c r="F25" t="s">
        <v>23</v>
      </c>
      <c r="G25">
        <v>20000</v>
      </c>
      <c r="H25" t="s">
        <v>1221</v>
      </c>
      <c r="I25" t="s">
        <v>1575</v>
      </c>
      <c r="J25" s="1051">
        <v>1.44E-2</v>
      </c>
      <c r="K25" s="1051">
        <v>0.49750000000000022</v>
      </c>
    </row>
    <row r="26" spans="1:11">
      <c r="A26" t="s">
        <v>1255</v>
      </c>
      <c r="B26" t="s">
        <v>211</v>
      </c>
      <c r="C26" t="s">
        <v>1256</v>
      </c>
      <c r="D26" t="s">
        <v>1238</v>
      </c>
      <c r="E26" t="s">
        <v>218</v>
      </c>
      <c r="F26" t="s">
        <v>23</v>
      </c>
      <c r="G26">
        <v>20000</v>
      </c>
      <c r="H26" t="s">
        <v>703</v>
      </c>
      <c r="I26" t="s">
        <v>1574</v>
      </c>
      <c r="J26" s="1051">
        <v>1.44E-2</v>
      </c>
      <c r="K26" s="1051">
        <v>0.51190000000000024</v>
      </c>
    </row>
    <row r="27" spans="1:11">
      <c r="A27" t="s">
        <v>1257</v>
      </c>
      <c r="B27" t="s">
        <v>214</v>
      </c>
      <c r="C27" t="s">
        <v>1258</v>
      </c>
      <c r="D27" t="s">
        <v>1238</v>
      </c>
      <c r="E27" t="s">
        <v>218</v>
      </c>
      <c r="F27" t="s">
        <v>23</v>
      </c>
      <c r="G27">
        <v>20000</v>
      </c>
      <c r="H27" t="s">
        <v>785</v>
      </c>
      <c r="I27" t="s">
        <v>1573</v>
      </c>
      <c r="J27" s="1051">
        <v>1.44E-2</v>
      </c>
      <c r="K27" s="1051">
        <v>0.52630000000000021</v>
      </c>
    </row>
    <row r="28" spans="1:11">
      <c r="A28" t="s">
        <v>1259</v>
      </c>
      <c r="B28" t="s">
        <v>219</v>
      </c>
      <c r="C28" t="s">
        <v>1260</v>
      </c>
      <c r="D28" t="s">
        <v>1238</v>
      </c>
      <c r="E28" t="s">
        <v>218</v>
      </c>
      <c r="F28" t="s">
        <v>23</v>
      </c>
      <c r="G28">
        <v>18000</v>
      </c>
      <c r="H28" t="s">
        <v>719</v>
      </c>
      <c r="I28" t="s">
        <v>1572</v>
      </c>
      <c r="J28" s="1051">
        <v>1.2999999999999999E-2</v>
      </c>
      <c r="K28" s="1051">
        <v>0.53930000000000022</v>
      </c>
    </row>
    <row r="29" spans="1:11">
      <c r="A29" t="s">
        <v>1263</v>
      </c>
      <c r="B29" t="s">
        <v>214</v>
      </c>
      <c r="C29" t="s">
        <v>1264</v>
      </c>
      <c r="D29" t="s">
        <v>1238</v>
      </c>
      <c r="E29" t="s">
        <v>218</v>
      </c>
      <c r="F29" t="s">
        <v>23</v>
      </c>
      <c r="G29">
        <v>17380</v>
      </c>
      <c r="H29" t="s">
        <v>765</v>
      </c>
      <c r="I29" t="s">
        <v>1570</v>
      </c>
      <c r="J29" s="1051">
        <v>1.2500000000000001E-2</v>
      </c>
      <c r="K29" s="1051">
        <v>0.55180000000000018</v>
      </c>
    </row>
    <row r="30" spans="1:11">
      <c r="A30" t="s">
        <v>1265</v>
      </c>
      <c r="B30" t="s">
        <v>219</v>
      </c>
      <c r="C30" t="s">
        <v>1266</v>
      </c>
      <c r="D30" t="s">
        <v>1238</v>
      </c>
      <c r="E30" t="s">
        <v>218</v>
      </c>
      <c r="F30" t="s">
        <v>23</v>
      </c>
      <c r="G30">
        <v>15246</v>
      </c>
      <c r="H30" t="s">
        <v>638</v>
      </c>
      <c r="I30" t="s">
        <v>1568</v>
      </c>
      <c r="J30" s="1051">
        <v>1.0999999999999999E-2</v>
      </c>
      <c r="K30" s="1051">
        <v>0.56280000000000019</v>
      </c>
    </row>
    <row r="31" spans="1:11">
      <c r="A31" t="s">
        <v>1984</v>
      </c>
      <c r="B31" t="s">
        <v>219</v>
      </c>
      <c r="C31" t="s">
        <v>1985</v>
      </c>
      <c r="D31" t="s">
        <v>1238</v>
      </c>
      <c r="E31" t="s">
        <v>218</v>
      </c>
      <c r="F31" t="s">
        <v>23</v>
      </c>
      <c r="G31">
        <v>15000</v>
      </c>
      <c r="H31" t="s">
        <v>1921</v>
      </c>
      <c r="I31" t="s">
        <v>1986</v>
      </c>
      <c r="J31" s="1051">
        <v>1.0800000000000001E-2</v>
      </c>
      <c r="K31" s="1051">
        <v>0.57360000000000022</v>
      </c>
    </row>
    <row r="32" spans="1:11">
      <c r="A32" t="s">
        <v>1981</v>
      </c>
      <c r="B32" t="s">
        <v>219</v>
      </c>
      <c r="C32" t="s">
        <v>1982</v>
      </c>
      <c r="D32" t="s">
        <v>1238</v>
      </c>
      <c r="E32" t="s">
        <v>218</v>
      </c>
      <c r="F32" t="s">
        <v>23</v>
      </c>
      <c r="G32">
        <v>15000</v>
      </c>
      <c r="H32" t="s">
        <v>1872</v>
      </c>
      <c r="I32" t="s">
        <v>1983</v>
      </c>
      <c r="J32" s="1051">
        <v>1.0800000000000001E-2</v>
      </c>
      <c r="K32" s="1051">
        <v>0.58440000000000025</v>
      </c>
    </row>
    <row r="33" spans="1:11">
      <c r="A33" t="s">
        <v>2141</v>
      </c>
      <c r="B33" t="s">
        <v>219</v>
      </c>
      <c r="C33" t="s">
        <v>2142</v>
      </c>
      <c r="D33" t="s">
        <v>1238</v>
      </c>
      <c r="E33" t="s">
        <v>218</v>
      </c>
      <c r="F33" t="s">
        <v>23</v>
      </c>
      <c r="G33">
        <v>15000</v>
      </c>
      <c r="H33" t="s">
        <v>2044</v>
      </c>
      <c r="I33" t="s">
        <v>2143</v>
      </c>
      <c r="J33" s="1051">
        <v>1.0800000000000001E-2</v>
      </c>
      <c r="K33" s="1051">
        <v>0.59520000000000028</v>
      </c>
    </row>
    <row r="34" spans="1:11">
      <c r="A34" t="s">
        <v>1261</v>
      </c>
      <c r="B34" t="s">
        <v>219</v>
      </c>
      <c r="C34" t="s">
        <v>1262</v>
      </c>
      <c r="D34" t="s">
        <v>1238</v>
      </c>
      <c r="E34" t="s">
        <v>218</v>
      </c>
      <c r="F34" t="s">
        <v>23</v>
      </c>
      <c r="G34">
        <v>14291</v>
      </c>
      <c r="H34" t="s">
        <v>1196</v>
      </c>
      <c r="I34" t="s">
        <v>1571</v>
      </c>
      <c r="J34" s="1051">
        <v>1.03E-2</v>
      </c>
      <c r="K34" s="1051">
        <v>0.60550000000000026</v>
      </c>
    </row>
    <row r="35" spans="1:11">
      <c r="A35" t="s">
        <v>1267</v>
      </c>
      <c r="B35" t="s">
        <v>219</v>
      </c>
      <c r="C35" t="s">
        <v>1268</v>
      </c>
      <c r="D35" t="s">
        <v>1238</v>
      </c>
      <c r="E35" t="s">
        <v>218</v>
      </c>
      <c r="F35" t="s">
        <v>23</v>
      </c>
      <c r="G35">
        <v>12754</v>
      </c>
      <c r="H35" t="s">
        <v>642</v>
      </c>
      <c r="I35" t="s">
        <v>1567</v>
      </c>
      <c r="J35" s="1051">
        <v>9.1999999999999998E-3</v>
      </c>
      <c r="K35" s="1051">
        <v>0.61470000000000025</v>
      </c>
    </row>
    <row r="36" spans="1:11">
      <c r="A36" t="s">
        <v>1269</v>
      </c>
      <c r="B36" t="s">
        <v>219</v>
      </c>
      <c r="C36" t="s">
        <v>1270</v>
      </c>
      <c r="D36" t="s">
        <v>1238</v>
      </c>
      <c r="E36" t="s">
        <v>218</v>
      </c>
      <c r="F36" t="s">
        <v>23</v>
      </c>
      <c r="G36">
        <v>10139</v>
      </c>
      <c r="H36" t="s">
        <v>1230</v>
      </c>
      <c r="I36" t="s">
        <v>1566</v>
      </c>
      <c r="J36" s="1051">
        <v>7.3000000000000001E-3</v>
      </c>
      <c r="K36" s="1051">
        <v>0.62200000000000022</v>
      </c>
    </row>
    <row r="37" spans="1:11">
      <c r="A37" t="s">
        <v>1987</v>
      </c>
      <c r="B37" t="s">
        <v>219</v>
      </c>
      <c r="C37" t="s">
        <v>1988</v>
      </c>
      <c r="D37" t="s">
        <v>1238</v>
      </c>
      <c r="E37" t="s">
        <v>218</v>
      </c>
      <c r="F37" t="s">
        <v>23</v>
      </c>
      <c r="G37">
        <v>10000</v>
      </c>
      <c r="H37" t="s">
        <v>1871</v>
      </c>
      <c r="I37" t="s">
        <v>1989</v>
      </c>
      <c r="J37" s="1051">
        <v>7.1999999999999998E-3</v>
      </c>
      <c r="K37" s="1051">
        <v>0.6292000000000002</v>
      </c>
    </row>
    <row r="38" spans="1:11">
      <c r="A38" t="s">
        <v>2144</v>
      </c>
      <c r="B38" t="s">
        <v>219</v>
      </c>
      <c r="C38" t="s">
        <v>2145</v>
      </c>
      <c r="D38" t="s">
        <v>1238</v>
      </c>
      <c r="E38" t="s">
        <v>218</v>
      </c>
      <c r="F38" t="s">
        <v>23</v>
      </c>
      <c r="G38">
        <v>10000</v>
      </c>
      <c r="H38" t="s">
        <v>2048</v>
      </c>
      <c r="I38" t="s">
        <v>2146</v>
      </c>
      <c r="J38" s="1051">
        <v>7.1999999999999998E-3</v>
      </c>
      <c r="K38" s="1051">
        <v>0.63640000000000019</v>
      </c>
    </row>
    <row r="39" spans="1:11">
      <c r="A39" t="s">
        <v>2147</v>
      </c>
      <c r="B39" t="s">
        <v>219</v>
      </c>
      <c r="C39" t="s">
        <v>2148</v>
      </c>
      <c r="D39" t="s">
        <v>1238</v>
      </c>
      <c r="E39" t="s">
        <v>218</v>
      </c>
      <c r="F39" t="s">
        <v>23</v>
      </c>
      <c r="G39">
        <v>10000</v>
      </c>
      <c r="H39" t="s">
        <v>2040</v>
      </c>
      <c r="I39" t="s">
        <v>2149</v>
      </c>
      <c r="J39" s="1051">
        <v>7.1999999999999998E-3</v>
      </c>
      <c r="K39" s="1051">
        <v>0.64360000000000017</v>
      </c>
    </row>
    <row r="40" spans="1:11">
      <c r="A40" t="s">
        <v>1271</v>
      </c>
      <c r="B40" t="s">
        <v>213</v>
      </c>
      <c r="C40" t="s">
        <v>1272</v>
      </c>
      <c r="D40" t="s">
        <v>1238</v>
      </c>
      <c r="E40" t="s">
        <v>218</v>
      </c>
      <c r="F40" t="s">
        <v>23</v>
      </c>
      <c r="G40">
        <v>10000</v>
      </c>
      <c r="H40" t="s">
        <v>741</v>
      </c>
      <c r="I40" t="s">
        <v>1563</v>
      </c>
      <c r="J40" s="1051">
        <v>7.1999999999999998E-3</v>
      </c>
      <c r="K40" s="1051">
        <v>0.65080000000000016</v>
      </c>
    </row>
    <row r="41" spans="1:11">
      <c r="A41" t="s">
        <v>1990</v>
      </c>
      <c r="B41" t="s">
        <v>211</v>
      </c>
      <c r="C41" t="s">
        <v>1991</v>
      </c>
      <c r="D41" t="s">
        <v>1238</v>
      </c>
      <c r="E41" t="s">
        <v>218</v>
      </c>
      <c r="F41" t="s">
        <v>23</v>
      </c>
      <c r="G41">
        <v>10000</v>
      </c>
      <c r="H41" t="s">
        <v>1922</v>
      </c>
      <c r="I41" t="s">
        <v>1992</v>
      </c>
      <c r="J41" s="1051">
        <v>7.1999999999999998E-3</v>
      </c>
      <c r="K41" s="1051">
        <v>0.65800000000000014</v>
      </c>
    </row>
    <row r="42" spans="1:11">
      <c r="A42" t="s">
        <v>1993</v>
      </c>
      <c r="B42" t="s">
        <v>211</v>
      </c>
      <c r="C42" t="s">
        <v>1994</v>
      </c>
      <c r="D42" t="s">
        <v>1238</v>
      </c>
      <c r="E42" t="s">
        <v>218</v>
      </c>
      <c r="F42" t="s">
        <v>23</v>
      </c>
      <c r="G42">
        <v>10000</v>
      </c>
      <c r="H42" t="s">
        <v>1922</v>
      </c>
      <c r="I42" t="s">
        <v>1992</v>
      </c>
      <c r="J42" s="1051">
        <v>7.1999999999999998E-3</v>
      </c>
      <c r="K42" s="1051">
        <v>0.66520000000000012</v>
      </c>
    </row>
    <row r="43" spans="1:11">
      <c r="A43" t="s">
        <v>1995</v>
      </c>
      <c r="B43" t="s">
        <v>211</v>
      </c>
      <c r="C43" t="s">
        <v>1996</v>
      </c>
      <c r="D43" t="s">
        <v>1238</v>
      </c>
      <c r="E43" t="s">
        <v>218</v>
      </c>
      <c r="F43" t="s">
        <v>23</v>
      </c>
      <c r="G43">
        <v>10000</v>
      </c>
      <c r="H43" t="s">
        <v>1922</v>
      </c>
      <c r="I43" t="s">
        <v>1992</v>
      </c>
      <c r="J43" s="1051">
        <v>7.1999999999999998E-3</v>
      </c>
      <c r="K43" s="1051">
        <v>0.67240000000000011</v>
      </c>
    </row>
    <row r="44" spans="1:11">
      <c r="A44" t="s">
        <v>1997</v>
      </c>
      <c r="B44" t="s">
        <v>211</v>
      </c>
      <c r="C44" t="s">
        <v>1998</v>
      </c>
      <c r="D44" t="s">
        <v>1238</v>
      </c>
      <c r="E44" t="s">
        <v>218</v>
      </c>
      <c r="F44" t="s">
        <v>23</v>
      </c>
      <c r="G44">
        <v>10000</v>
      </c>
      <c r="H44" t="s">
        <v>1922</v>
      </c>
      <c r="I44" t="s">
        <v>1992</v>
      </c>
      <c r="J44" s="1051">
        <v>7.1999999999999998E-3</v>
      </c>
      <c r="K44" s="1051">
        <v>0.67960000000000009</v>
      </c>
    </row>
    <row r="45" spans="1:11">
      <c r="A45" t="s">
        <v>2150</v>
      </c>
      <c r="B45" t="s">
        <v>211</v>
      </c>
      <c r="C45" t="s">
        <v>2151</v>
      </c>
      <c r="D45" t="s">
        <v>1238</v>
      </c>
      <c r="E45" t="s">
        <v>218</v>
      </c>
      <c r="F45" t="s">
        <v>23</v>
      </c>
      <c r="G45">
        <v>10000</v>
      </c>
      <c r="H45" t="s">
        <v>2045</v>
      </c>
      <c r="I45" t="s">
        <v>2152</v>
      </c>
      <c r="J45" s="1051">
        <v>7.1999999999999998E-3</v>
      </c>
      <c r="K45" s="1051">
        <v>0.68680000000000008</v>
      </c>
    </row>
    <row r="46" spans="1:11">
      <c r="A46" t="s">
        <v>2393</v>
      </c>
      <c r="B46" t="s">
        <v>211</v>
      </c>
      <c r="C46" t="s">
        <v>2394</v>
      </c>
      <c r="D46" t="s">
        <v>1238</v>
      </c>
      <c r="E46" t="s">
        <v>218</v>
      </c>
      <c r="F46" t="s">
        <v>23</v>
      </c>
      <c r="G46">
        <v>10000</v>
      </c>
      <c r="H46" t="s">
        <v>2379</v>
      </c>
      <c r="I46" t="s">
        <v>2392</v>
      </c>
      <c r="J46" s="1051">
        <v>7.1999999999999998E-3</v>
      </c>
      <c r="K46" s="1051">
        <v>0.69400000000000006</v>
      </c>
    </row>
    <row r="47" spans="1:11">
      <c r="A47" t="s">
        <v>2395</v>
      </c>
      <c r="B47" t="s">
        <v>211</v>
      </c>
      <c r="C47" t="s">
        <v>2396</v>
      </c>
      <c r="D47" t="s">
        <v>1238</v>
      </c>
      <c r="E47" t="s">
        <v>218</v>
      </c>
      <c r="F47" t="s">
        <v>23</v>
      </c>
      <c r="G47">
        <v>10000</v>
      </c>
      <c r="H47" t="s">
        <v>2379</v>
      </c>
      <c r="I47" t="s">
        <v>2392</v>
      </c>
      <c r="J47" s="1051">
        <v>7.1999999999999998E-3</v>
      </c>
      <c r="K47" s="1051">
        <v>0.70120000000000005</v>
      </c>
    </row>
    <row r="48" spans="1:11">
      <c r="A48" t="s">
        <v>2397</v>
      </c>
      <c r="B48" t="s">
        <v>211</v>
      </c>
      <c r="C48" t="s">
        <v>2398</v>
      </c>
      <c r="D48" t="s">
        <v>1238</v>
      </c>
      <c r="E48" t="s">
        <v>218</v>
      </c>
      <c r="F48" t="s">
        <v>23</v>
      </c>
      <c r="G48">
        <v>10000</v>
      </c>
      <c r="H48" t="s">
        <v>2379</v>
      </c>
      <c r="I48" t="s">
        <v>2392</v>
      </c>
      <c r="J48" s="1051">
        <v>7.1999999999999998E-3</v>
      </c>
      <c r="K48" s="1051">
        <v>0.70840000000000003</v>
      </c>
    </row>
    <row r="49" spans="1:11">
      <c r="A49" t="s">
        <v>1273</v>
      </c>
      <c r="B49" t="s">
        <v>215</v>
      </c>
      <c r="C49" t="s">
        <v>1274</v>
      </c>
      <c r="D49" t="s">
        <v>1238</v>
      </c>
      <c r="E49" t="s">
        <v>218</v>
      </c>
      <c r="F49" t="s">
        <v>197</v>
      </c>
      <c r="G49">
        <v>10000</v>
      </c>
      <c r="H49" t="s">
        <v>1227</v>
      </c>
      <c r="I49" t="s">
        <v>1551</v>
      </c>
      <c r="J49" s="1051">
        <v>7.1999999999999998E-3</v>
      </c>
      <c r="K49" s="1051">
        <v>0.71560000000000001</v>
      </c>
    </row>
    <row r="50" spans="1:11">
      <c r="A50" t="s">
        <v>1275</v>
      </c>
      <c r="B50" t="s">
        <v>217</v>
      </c>
      <c r="C50" t="s">
        <v>1276</v>
      </c>
      <c r="D50" t="s">
        <v>1277</v>
      </c>
      <c r="E50" t="s">
        <v>212</v>
      </c>
      <c r="F50" t="s">
        <v>22</v>
      </c>
      <c r="G50">
        <v>10000</v>
      </c>
      <c r="H50" t="s">
        <v>1229</v>
      </c>
      <c r="I50" t="s">
        <v>1545</v>
      </c>
      <c r="J50" s="1051">
        <v>7.1999999999999998E-3</v>
      </c>
      <c r="K50" s="1051">
        <v>0.7228</v>
      </c>
    </row>
    <row r="51" spans="1:11">
      <c r="A51" t="s">
        <v>1999</v>
      </c>
      <c r="B51" t="s">
        <v>211</v>
      </c>
      <c r="C51" t="s">
        <v>2000</v>
      </c>
      <c r="D51" t="s">
        <v>1238</v>
      </c>
      <c r="E51" t="s">
        <v>218</v>
      </c>
      <c r="F51" t="s">
        <v>23</v>
      </c>
      <c r="G51">
        <v>9921</v>
      </c>
      <c r="H51" t="s">
        <v>1922</v>
      </c>
      <c r="I51" t="s">
        <v>1992</v>
      </c>
      <c r="J51" s="1051">
        <v>7.1000000000000004E-3</v>
      </c>
      <c r="K51" s="1051">
        <v>0.72989999999999999</v>
      </c>
    </row>
    <row r="52" spans="1:11">
      <c r="A52" t="s">
        <v>1677</v>
      </c>
      <c r="B52" t="s">
        <v>219</v>
      </c>
      <c r="C52" t="s">
        <v>1678</v>
      </c>
      <c r="D52" t="s">
        <v>1238</v>
      </c>
      <c r="E52" t="s">
        <v>218</v>
      </c>
      <c r="F52" t="s">
        <v>23</v>
      </c>
      <c r="G52">
        <v>9833</v>
      </c>
      <c r="H52" t="s">
        <v>1657</v>
      </c>
      <c r="I52" t="s">
        <v>2001</v>
      </c>
      <c r="J52" s="1051">
        <v>7.1000000000000004E-3</v>
      </c>
      <c r="K52" s="1051">
        <v>0.73699999999999999</v>
      </c>
    </row>
    <row r="53" spans="1:11">
      <c r="A53" t="s">
        <v>2002</v>
      </c>
      <c r="B53" t="s">
        <v>215</v>
      </c>
      <c r="C53" t="s">
        <v>2003</v>
      </c>
      <c r="D53" t="s">
        <v>1238</v>
      </c>
      <c r="E53" t="s">
        <v>218</v>
      </c>
      <c r="F53" t="s">
        <v>197</v>
      </c>
      <c r="G53">
        <v>8000</v>
      </c>
      <c r="H53" t="s">
        <v>1865</v>
      </c>
      <c r="I53" t="s">
        <v>2004</v>
      </c>
      <c r="J53" s="1051">
        <v>5.7999999999999996E-3</v>
      </c>
      <c r="K53" s="1051">
        <v>0.74280000000000002</v>
      </c>
    </row>
    <row r="54" spans="1:11">
      <c r="A54" t="s">
        <v>1278</v>
      </c>
      <c r="B54" t="s">
        <v>217</v>
      </c>
      <c r="C54" t="s">
        <v>1279</v>
      </c>
      <c r="D54" t="s">
        <v>1280</v>
      </c>
      <c r="E54" t="s">
        <v>212</v>
      </c>
      <c r="F54" t="s">
        <v>22</v>
      </c>
      <c r="G54">
        <v>8000</v>
      </c>
      <c r="H54" t="s">
        <v>667</v>
      </c>
      <c r="I54" t="s">
        <v>1560</v>
      </c>
      <c r="J54" s="1051">
        <v>5.7999999999999996E-3</v>
      </c>
      <c r="K54" s="1051">
        <v>0.74860000000000004</v>
      </c>
    </row>
    <row r="55" spans="1:11">
      <c r="A55" t="s">
        <v>1281</v>
      </c>
      <c r="B55" t="s">
        <v>211</v>
      </c>
      <c r="C55" t="s">
        <v>1282</v>
      </c>
      <c r="D55" t="s">
        <v>1283</v>
      </c>
      <c r="E55" t="s">
        <v>212</v>
      </c>
      <c r="F55" t="s">
        <v>23</v>
      </c>
      <c r="G55">
        <v>7000</v>
      </c>
      <c r="H55" t="s">
        <v>1229</v>
      </c>
      <c r="I55" t="s">
        <v>1545</v>
      </c>
      <c r="J55" s="1051">
        <v>5.0000000000000001E-3</v>
      </c>
      <c r="K55" s="1051">
        <v>0.75360000000000005</v>
      </c>
    </row>
    <row r="56" spans="1:11">
      <c r="A56" t="s">
        <v>2005</v>
      </c>
      <c r="B56" t="s">
        <v>215</v>
      </c>
      <c r="C56" t="s">
        <v>2006</v>
      </c>
      <c r="D56" t="s">
        <v>1238</v>
      </c>
      <c r="E56" t="s">
        <v>218</v>
      </c>
      <c r="F56" t="s">
        <v>197</v>
      </c>
      <c r="G56">
        <v>7000</v>
      </c>
      <c r="H56" t="s">
        <v>1865</v>
      </c>
      <c r="I56" t="s">
        <v>2004</v>
      </c>
      <c r="J56" s="1051">
        <v>5.0000000000000001E-3</v>
      </c>
      <c r="K56" s="1051">
        <v>0.75860000000000005</v>
      </c>
    </row>
    <row r="57" spans="1:11">
      <c r="A57" t="s">
        <v>1859</v>
      </c>
      <c r="B57" t="s">
        <v>215</v>
      </c>
      <c r="C57" t="s">
        <v>1858</v>
      </c>
      <c r="D57" t="s">
        <v>1238</v>
      </c>
      <c r="E57" t="s">
        <v>218</v>
      </c>
      <c r="F57" t="s">
        <v>197</v>
      </c>
      <c r="G57">
        <v>7000</v>
      </c>
      <c r="H57" t="s">
        <v>1535</v>
      </c>
      <c r="I57" t="s">
        <v>1830</v>
      </c>
      <c r="J57" s="1051">
        <v>5.0000000000000001E-3</v>
      </c>
      <c r="K57" s="1051">
        <v>0.76360000000000006</v>
      </c>
    </row>
    <row r="58" spans="1:11">
      <c r="A58" t="s">
        <v>1284</v>
      </c>
      <c r="B58" t="s">
        <v>217</v>
      </c>
      <c r="C58" t="s">
        <v>1285</v>
      </c>
      <c r="D58" t="s">
        <v>1286</v>
      </c>
      <c r="E58" t="s">
        <v>212</v>
      </c>
      <c r="F58" t="s">
        <v>23</v>
      </c>
      <c r="G58">
        <v>7000</v>
      </c>
      <c r="H58" t="s">
        <v>703</v>
      </c>
      <c r="I58" t="s">
        <v>1544</v>
      </c>
      <c r="J58" s="1051">
        <v>5.0000000000000001E-3</v>
      </c>
      <c r="K58" s="1051">
        <v>0.76860000000000006</v>
      </c>
    </row>
    <row r="59" spans="1:11">
      <c r="A59" t="s">
        <v>1742</v>
      </c>
      <c r="B59" t="s">
        <v>213</v>
      </c>
      <c r="C59" t="s">
        <v>1743</v>
      </c>
      <c r="D59" t="s">
        <v>1744</v>
      </c>
      <c r="E59" t="s">
        <v>222</v>
      </c>
      <c r="F59" t="s">
        <v>22</v>
      </c>
      <c r="G59">
        <v>6500</v>
      </c>
      <c r="H59" t="s">
        <v>1724</v>
      </c>
      <c r="I59" t="s">
        <v>1745</v>
      </c>
      <c r="J59" s="1051">
        <v>4.7000000000000002E-3</v>
      </c>
      <c r="K59" s="1051">
        <v>0.7733000000000001</v>
      </c>
    </row>
    <row r="60" spans="1:11">
      <c r="A60" t="s">
        <v>1287</v>
      </c>
      <c r="B60" t="s">
        <v>215</v>
      </c>
      <c r="C60" t="s">
        <v>1288</v>
      </c>
      <c r="D60" t="s">
        <v>1289</v>
      </c>
      <c r="E60" t="s">
        <v>218</v>
      </c>
      <c r="F60" t="s">
        <v>197</v>
      </c>
      <c r="G60">
        <v>6000</v>
      </c>
      <c r="H60" t="s">
        <v>1225</v>
      </c>
      <c r="I60" t="s">
        <v>1557</v>
      </c>
      <c r="J60" s="1051">
        <v>4.3E-3</v>
      </c>
      <c r="K60" s="1051">
        <v>0.77760000000000007</v>
      </c>
    </row>
    <row r="61" spans="1:11">
      <c r="A61" t="s">
        <v>1290</v>
      </c>
      <c r="B61" t="s">
        <v>217</v>
      </c>
      <c r="C61" t="s">
        <v>1291</v>
      </c>
      <c r="D61" t="s">
        <v>1286</v>
      </c>
      <c r="E61" t="s">
        <v>212</v>
      </c>
      <c r="F61" t="s">
        <v>23</v>
      </c>
      <c r="G61">
        <v>6000</v>
      </c>
      <c r="H61" t="s">
        <v>1227</v>
      </c>
      <c r="I61" t="s">
        <v>1556</v>
      </c>
      <c r="J61" s="1051">
        <v>4.3E-3</v>
      </c>
      <c r="K61" s="1051">
        <v>0.78190000000000004</v>
      </c>
    </row>
    <row r="62" spans="1:11">
      <c r="A62" t="s">
        <v>1746</v>
      </c>
      <c r="B62" t="s">
        <v>213</v>
      </c>
      <c r="C62" t="s">
        <v>1747</v>
      </c>
      <c r="D62" t="s">
        <v>1748</v>
      </c>
      <c r="E62" t="s">
        <v>222</v>
      </c>
      <c r="F62" t="s">
        <v>22</v>
      </c>
      <c r="G62">
        <v>6000</v>
      </c>
      <c r="H62" t="s">
        <v>1549</v>
      </c>
      <c r="I62" t="s">
        <v>1749</v>
      </c>
      <c r="J62" s="1051">
        <v>4.3E-3</v>
      </c>
      <c r="K62" s="1051">
        <v>0.78620000000000001</v>
      </c>
    </row>
    <row r="63" spans="1:11">
      <c r="A63" t="s">
        <v>1680</v>
      </c>
      <c r="B63" t="s">
        <v>219</v>
      </c>
      <c r="C63" t="s">
        <v>1681</v>
      </c>
      <c r="D63" t="s">
        <v>1238</v>
      </c>
      <c r="E63" t="s">
        <v>218</v>
      </c>
      <c r="F63" t="s">
        <v>23</v>
      </c>
      <c r="G63">
        <v>5851</v>
      </c>
      <c r="H63" t="s">
        <v>1660</v>
      </c>
      <c r="I63" t="s">
        <v>1682</v>
      </c>
      <c r="J63" s="1051">
        <v>4.1999999999999997E-3</v>
      </c>
      <c r="K63" s="1051">
        <v>0.79039999999999999</v>
      </c>
    </row>
    <row r="64" spans="1:11">
      <c r="A64" t="s">
        <v>1857</v>
      </c>
      <c r="B64" t="s">
        <v>213</v>
      </c>
      <c r="C64" t="s">
        <v>1856</v>
      </c>
      <c r="D64" t="s">
        <v>1827</v>
      </c>
      <c r="E64" t="s">
        <v>222</v>
      </c>
      <c r="F64" t="s">
        <v>22</v>
      </c>
      <c r="G64">
        <v>5500</v>
      </c>
      <c r="H64" t="s">
        <v>1812</v>
      </c>
      <c r="I64" t="s">
        <v>1749</v>
      </c>
      <c r="J64" s="1051">
        <v>4.0000000000000001E-3</v>
      </c>
      <c r="K64" s="1051">
        <v>0.7944</v>
      </c>
    </row>
    <row r="65" spans="1:11">
      <c r="A65" t="s">
        <v>1292</v>
      </c>
      <c r="B65" t="s">
        <v>217</v>
      </c>
      <c r="C65" t="s">
        <v>1293</v>
      </c>
      <c r="D65" t="s">
        <v>1238</v>
      </c>
      <c r="E65" t="s">
        <v>218</v>
      </c>
      <c r="F65" t="s">
        <v>23</v>
      </c>
      <c r="G65">
        <v>5000</v>
      </c>
      <c r="H65" t="s">
        <v>1555</v>
      </c>
      <c r="I65" t="s">
        <v>1510</v>
      </c>
      <c r="J65" s="1051">
        <v>3.5999999999999999E-3</v>
      </c>
      <c r="K65" s="1051">
        <v>0.79800000000000004</v>
      </c>
    </row>
    <row r="66" spans="1:11">
      <c r="A66" t="s">
        <v>1294</v>
      </c>
      <c r="B66" t="s">
        <v>217</v>
      </c>
      <c r="C66" t="s">
        <v>1295</v>
      </c>
      <c r="D66" t="s">
        <v>1238</v>
      </c>
      <c r="E66" t="s">
        <v>218</v>
      </c>
      <c r="F66" t="s">
        <v>23</v>
      </c>
      <c r="G66">
        <v>5000</v>
      </c>
      <c r="H66" t="s">
        <v>959</v>
      </c>
      <c r="I66" t="s">
        <v>1522</v>
      </c>
      <c r="J66" s="1051">
        <v>3.5999999999999999E-3</v>
      </c>
      <c r="K66" s="1051">
        <v>0.80160000000000009</v>
      </c>
    </row>
    <row r="67" spans="1:11">
      <c r="A67" t="s">
        <v>1296</v>
      </c>
      <c r="B67" t="s">
        <v>217</v>
      </c>
      <c r="C67" t="s">
        <v>1297</v>
      </c>
      <c r="D67" t="s">
        <v>1238</v>
      </c>
      <c r="E67" t="s">
        <v>218</v>
      </c>
      <c r="F67" t="s">
        <v>23</v>
      </c>
      <c r="G67">
        <v>5000</v>
      </c>
      <c r="H67" t="s">
        <v>959</v>
      </c>
      <c r="I67" t="s">
        <v>1522</v>
      </c>
      <c r="J67" s="1051">
        <v>3.5999999999999999E-3</v>
      </c>
      <c r="K67" s="1051">
        <v>0.80520000000000014</v>
      </c>
    </row>
    <row r="68" spans="1:11">
      <c r="A68" t="s">
        <v>2153</v>
      </c>
      <c r="B68" t="s">
        <v>219</v>
      </c>
      <c r="C68" t="s">
        <v>2154</v>
      </c>
      <c r="D68" t="s">
        <v>1238</v>
      </c>
      <c r="E68" t="s">
        <v>218</v>
      </c>
      <c r="F68" t="s">
        <v>23</v>
      </c>
      <c r="G68">
        <v>5000</v>
      </c>
      <c r="H68" t="s">
        <v>2041</v>
      </c>
      <c r="I68" t="s">
        <v>1579</v>
      </c>
      <c r="J68" s="1051">
        <v>3.5999999999999999E-3</v>
      </c>
      <c r="K68" s="1051">
        <v>0.80880000000000019</v>
      </c>
    </row>
    <row r="69" spans="1:11">
      <c r="A69" t="s">
        <v>2007</v>
      </c>
      <c r="B69" t="s">
        <v>219</v>
      </c>
      <c r="C69" t="s">
        <v>2008</v>
      </c>
      <c r="D69" t="s">
        <v>1238</v>
      </c>
      <c r="E69" t="s">
        <v>218</v>
      </c>
      <c r="F69" t="s">
        <v>23</v>
      </c>
      <c r="G69">
        <v>5000</v>
      </c>
      <c r="H69" t="s">
        <v>1916</v>
      </c>
      <c r="I69" t="s">
        <v>2009</v>
      </c>
      <c r="J69" s="1051">
        <v>3.5999999999999999E-3</v>
      </c>
      <c r="K69" s="1051">
        <v>0.81240000000000023</v>
      </c>
    </row>
    <row r="70" spans="1:11">
      <c r="A70" t="s">
        <v>1298</v>
      </c>
      <c r="B70" t="s">
        <v>211</v>
      </c>
      <c r="C70" t="s">
        <v>1299</v>
      </c>
      <c r="D70" t="s">
        <v>1283</v>
      </c>
      <c r="E70" t="s">
        <v>212</v>
      </c>
      <c r="F70" t="s">
        <v>23</v>
      </c>
      <c r="G70">
        <v>5000</v>
      </c>
      <c r="H70" t="s">
        <v>1229</v>
      </c>
      <c r="I70" t="s">
        <v>1545</v>
      </c>
      <c r="J70" s="1051">
        <v>3.5999999999999999E-3</v>
      </c>
      <c r="K70" s="1051">
        <v>0.81600000000000028</v>
      </c>
    </row>
    <row r="71" spans="1:11">
      <c r="A71" t="s">
        <v>1300</v>
      </c>
      <c r="B71" t="s">
        <v>211</v>
      </c>
      <c r="C71" t="s">
        <v>1301</v>
      </c>
      <c r="D71" t="s">
        <v>1283</v>
      </c>
      <c r="E71" t="s">
        <v>212</v>
      </c>
      <c r="F71" t="s">
        <v>23</v>
      </c>
      <c r="G71">
        <v>5000</v>
      </c>
      <c r="H71" t="s">
        <v>1229</v>
      </c>
      <c r="I71" t="s">
        <v>1545</v>
      </c>
      <c r="J71" s="1051">
        <v>3.5999999999999999E-3</v>
      </c>
      <c r="K71" s="1051">
        <v>0.81960000000000033</v>
      </c>
    </row>
    <row r="72" spans="1:11">
      <c r="A72" t="s">
        <v>1302</v>
      </c>
      <c r="B72" t="s">
        <v>215</v>
      </c>
      <c r="C72" t="s">
        <v>1303</v>
      </c>
      <c r="D72" t="s">
        <v>1289</v>
      </c>
      <c r="E72" t="s">
        <v>218</v>
      </c>
      <c r="F72" t="s">
        <v>197</v>
      </c>
      <c r="G72">
        <v>5000</v>
      </c>
      <c r="H72" t="s">
        <v>1216</v>
      </c>
      <c r="I72" t="s">
        <v>1554</v>
      </c>
      <c r="J72" s="1051">
        <v>3.5999999999999999E-3</v>
      </c>
      <c r="K72" s="1051">
        <v>0.82320000000000038</v>
      </c>
    </row>
    <row r="73" spans="1:11">
      <c r="A73" t="s">
        <v>1851</v>
      </c>
      <c r="B73" t="s">
        <v>215</v>
      </c>
      <c r="C73" t="s">
        <v>1850</v>
      </c>
      <c r="D73" t="s">
        <v>1849</v>
      </c>
      <c r="E73" t="s">
        <v>212</v>
      </c>
      <c r="F73" t="s">
        <v>197</v>
      </c>
      <c r="G73">
        <v>5000</v>
      </c>
      <c r="H73" t="s">
        <v>1581</v>
      </c>
      <c r="I73" t="s">
        <v>1848</v>
      </c>
      <c r="J73" s="1051">
        <v>3.5999999999999999E-3</v>
      </c>
      <c r="K73" s="1051">
        <v>0.82680000000000042</v>
      </c>
    </row>
    <row r="74" spans="1:11">
      <c r="A74" t="s">
        <v>1304</v>
      </c>
      <c r="B74" t="s">
        <v>215</v>
      </c>
      <c r="C74" t="s">
        <v>1305</v>
      </c>
      <c r="D74" t="s">
        <v>1238</v>
      </c>
      <c r="E74" t="s">
        <v>218</v>
      </c>
      <c r="F74" t="s">
        <v>197</v>
      </c>
      <c r="G74">
        <v>5000</v>
      </c>
      <c r="H74" t="s">
        <v>1228</v>
      </c>
      <c r="I74" t="s">
        <v>1553</v>
      </c>
      <c r="J74" s="1051">
        <v>3.5999999999999999E-3</v>
      </c>
      <c r="K74" s="1051">
        <v>0.83040000000000047</v>
      </c>
    </row>
    <row r="75" spans="1:11">
      <c r="A75" t="s">
        <v>1306</v>
      </c>
      <c r="B75" t="s">
        <v>215</v>
      </c>
      <c r="C75" t="s">
        <v>1307</v>
      </c>
      <c r="D75" t="s">
        <v>1238</v>
      </c>
      <c r="E75" t="s">
        <v>218</v>
      </c>
      <c r="F75" t="s">
        <v>197</v>
      </c>
      <c r="G75">
        <v>5000</v>
      </c>
      <c r="H75" t="s">
        <v>1226</v>
      </c>
      <c r="I75" t="s">
        <v>1552</v>
      </c>
      <c r="J75" s="1051">
        <v>3.5999999999999999E-3</v>
      </c>
      <c r="K75" s="1051">
        <v>0.83400000000000052</v>
      </c>
    </row>
    <row r="76" spans="1:11">
      <c r="A76" t="s">
        <v>1308</v>
      </c>
      <c r="B76" t="s">
        <v>215</v>
      </c>
      <c r="C76" t="s">
        <v>1309</v>
      </c>
      <c r="D76" t="s">
        <v>1238</v>
      </c>
      <c r="E76" t="s">
        <v>218</v>
      </c>
      <c r="F76" t="s">
        <v>197</v>
      </c>
      <c r="G76">
        <v>5000</v>
      </c>
      <c r="H76" t="s">
        <v>1227</v>
      </c>
      <c r="I76" t="s">
        <v>1551</v>
      </c>
      <c r="J76" s="1051">
        <v>3.5999999999999999E-3</v>
      </c>
      <c r="K76" s="1051">
        <v>0.83760000000000057</v>
      </c>
    </row>
    <row r="77" spans="1:11">
      <c r="A77" t="s">
        <v>1855</v>
      </c>
      <c r="B77" t="s">
        <v>215</v>
      </c>
      <c r="C77" t="s">
        <v>1854</v>
      </c>
      <c r="D77" t="s">
        <v>1238</v>
      </c>
      <c r="E77" t="s">
        <v>218</v>
      </c>
      <c r="F77" t="s">
        <v>197</v>
      </c>
      <c r="G77">
        <v>5000</v>
      </c>
      <c r="H77" t="s">
        <v>1805</v>
      </c>
      <c r="I77" t="s">
        <v>1845</v>
      </c>
      <c r="J77" s="1051">
        <v>3.5999999999999999E-3</v>
      </c>
      <c r="K77" s="1051">
        <v>0.84120000000000061</v>
      </c>
    </row>
    <row r="78" spans="1:11">
      <c r="A78" t="s">
        <v>1853</v>
      </c>
      <c r="B78" t="s">
        <v>215</v>
      </c>
      <c r="C78" t="s">
        <v>1852</v>
      </c>
      <c r="D78" t="s">
        <v>1238</v>
      </c>
      <c r="E78" t="s">
        <v>218</v>
      </c>
      <c r="F78" t="s">
        <v>197</v>
      </c>
      <c r="G78">
        <v>5000</v>
      </c>
      <c r="H78" t="s">
        <v>1805</v>
      </c>
      <c r="I78" t="s">
        <v>1845</v>
      </c>
      <c r="J78" s="1051">
        <v>3.5999999999999999E-3</v>
      </c>
      <c r="K78" s="1051">
        <v>0.84480000000000066</v>
      </c>
    </row>
    <row r="79" spans="1:11">
      <c r="A79" t="s">
        <v>1310</v>
      </c>
      <c r="B79" t="s">
        <v>217</v>
      </c>
      <c r="C79" t="s">
        <v>1311</v>
      </c>
      <c r="D79" t="s">
        <v>1286</v>
      </c>
      <c r="E79" t="s">
        <v>212</v>
      </c>
      <c r="F79" t="s">
        <v>23</v>
      </c>
      <c r="G79">
        <v>5000</v>
      </c>
      <c r="H79" t="s">
        <v>703</v>
      </c>
      <c r="I79" t="s">
        <v>1544</v>
      </c>
      <c r="J79" s="1051">
        <v>3.5999999999999999E-3</v>
      </c>
      <c r="K79" s="1051">
        <v>0.84840000000000071</v>
      </c>
    </row>
    <row r="80" spans="1:11">
      <c r="A80" t="s">
        <v>1312</v>
      </c>
      <c r="B80" t="s">
        <v>217</v>
      </c>
      <c r="C80" t="s">
        <v>1313</v>
      </c>
      <c r="D80" t="s">
        <v>1286</v>
      </c>
      <c r="E80" t="s">
        <v>212</v>
      </c>
      <c r="F80" t="s">
        <v>23</v>
      </c>
      <c r="G80">
        <v>5000</v>
      </c>
      <c r="H80" t="s">
        <v>703</v>
      </c>
      <c r="I80" t="s">
        <v>1544</v>
      </c>
      <c r="J80" s="1051">
        <v>3.5999999999999999E-3</v>
      </c>
      <c r="K80" s="1051">
        <v>0.85200000000000076</v>
      </c>
    </row>
    <row r="81" spans="1:11">
      <c r="A81" t="s">
        <v>2155</v>
      </c>
      <c r="B81" t="s">
        <v>213</v>
      </c>
      <c r="C81" t="s">
        <v>2156</v>
      </c>
      <c r="D81" t="s">
        <v>2157</v>
      </c>
      <c r="E81" t="s">
        <v>222</v>
      </c>
      <c r="F81" t="s">
        <v>22</v>
      </c>
      <c r="G81">
        <v>5000</v>
      </c>
      <c r="H81" t="s">
        <v>2038</v>
      </c>
      <c r="I81" t="s">
        <v>1837</v>
      </c>
      <c r="J81" s="1051">
        <v>3.5999999999999999E-3</v>
      </c>
      <c r="K81" s="1051">
        <v>0.8556000000000008</v>
      </c>
    </row>
    <row r="82" spans="1:11">
      <c r="A82" t="s">
        <v>2399</v>
      </c>
      <c r="B82" t="s">
        <v>213</v>
      </c>
      <c r="C82" t="s">
        <v>2400</v>
      </c>
      <c r="D82" t="s">
        <v>2157</v>
      </c>
      <c r="E82" t="s">
        <v>222</v>
      </c>
      <c r="F82" t="s">
        <v>22</v>
      </c>
      <c r="G82">
        <v>5000</v>
      </c>
      <c r="H82" t="s">
        <v>2388</v>
      </c>
      <c r="I82" t="s">
        <v>1749</v>
      </c>
      <c r="J82" s="1051">
        <v>3.5999999999999999E-3</v>
      </c>
      <c r="K82" s="1051">
        <v>0.85920000000000085</v>
      </c>
    </row>
    <row r="83" spans="1:11">
      <c r="A83" t="s">
        <v>1314</v>
      </c>
      <c r="B83" t="s">
        <v>213</v>
      </c>
      <c r="C83" t="s">
        <v>1315</v>
      </c>
      <c r="D83" t="s">
        <v>1316</v>
      </c>
      <c r="E83" t="s">
        <v>222</v>
      </c>
      <c r="F83" t="s">
        <v>22</v>
      </c>
      <c r="G83">
        <v>4600</v>
      </c>
      <c r="H83" t="s">
        <v>1056</v>
      </c>
      <c r="I83" t="s">
        <v>1550</v>
      </c>
      <c r="J83" s="1051">
        <v>3.3E-3</v>
      </c>
      <c r="K83" s="1051">
        <v>0.86250000000000082</v>
      </c>
    </row>
    <row r="84" spans="1:11">
      <c r="A84" t="s">
        <v>1317</v>
      </c>
      <c r="B84" t="s">
        <v>211</v>
      </c>
      <c r="C84" t="s">
        <v>1318</v>
      </c>
      <c r="D84" t="s">
        <v>1283</v>
      </c>
      <c r="E84" t="s">
        <v>212</v>
      </c>
      <c r="F84" t="s">
        <v>23</v>
      </c>
      <c r="G84">
        <v>4000</v>
      </c>
      <c r="H84" t="s">
        <v>1203</v>
      </c>
      <c r="I84" t="s">
        <v>1507</v>
      </c>
      <c r="J84" s="1051">
        <v>2.8999999999999998E-3</v>
      </c>
      <c r="K84" s="1051">
        <v>0.86540000000000084</v>
      </c>
    </row>
    <row r="85" spans="1:11">
      <c r="A85" t="s">
        <v>1612</v>
      </c>
      <c r="B85" t="s">
        <v>215</v>
      </c>
      <c r="C85" t="s">
        <v>1288</v>
      </c>
      <c r="D85" t="s">
        <v>1289</v>
      </c>
      <c r="E85" t="s">
        <v>218</v>
      </c>
      <c r="F85" t="s">
        <v>197</v>
      </c>
      <c r="G85">
        <v>4000</v>
      </c>
      <c r="H85" t="s">
        <v>1613</v>
      </c>
      <c r="I85" t="s">
        <v>1614</v>
      </c>
      <c r="J85" s="1051">
        <v>2.8999999999999998E-3</v>
      </c>
      <c r="K85" s="1051">
        <v>0.86830000000000085</v>
      </c>
    </row>
    <row r="86" spans="1:11">
      <c r="A86" t="s">
        <v>1319</v>
      </c>
      <c r="B86" t="s">
        <v>217</v>
      </c>
      <c r="C86" t="s">
        <v>1320</v>
      </c>
      <c r="D86" t="s">
        <v>1286</v>
      </c>
      <c r="E86" t="s">
        <v>212</v>
      </c>
      <c r="F86" t="s">
        <v>23</v>
      </c>
      <c r="G86">
        <v>4000</v>
      </c>
      <c r="H86" t="s">
        <v>613</v>
      </c>
      <c r="I86" t="s">
        <v>1539</v>
      </c>
      <c r="J86" s="1051">
        <v>2.8999999999999998E-3</v>
      </c>
      <c r="K86" s="1051">
        <v>0.87120000000000086</v>
      </c>
    </row>
    <row r="87" spans="1:11">
      <c r="A87" t="s">
        <v>1683</v>
      </c>
      <c r="B87" t="s">
        <v>214</v>
      </c>
      <c r="C87" t="s">
        <v>1684</v>
      </c>
      <c r="D87" t="s">
        <v>1331</v>
      </c>
      <c r="E87" t="s">
        <v>212</v>
      </c>
      <c r="F87" t="s">
        <v>22</v>
      </c>
      <c r="G87">
        <v>4000</v>
      </c>
      <c r="H87" t="s">
        <v>1547</v>
      </c>
      <c r="I87" t="s">
        <v>1685</v>
      </c>
      <c r="J87" s="1051">
        <v>2.8999999999999998E-3</v>
      </c>
      <c r="K87" s="1051">
        <v>0.87410000000000088</v>
      </c>
    </row>
    <row r="88" spans="1:11">
      <c r="A88" t="s">
        <v>1321</v>
      </c>
      <c r="B88" t="s">
        <v>213</v>
      </c>
      <c r="C88" t="s">
        <v>1322</v>
      </c>
      <c r="D88" t="s">
        <v>1323</v>
      </c>
      <c r="E88" t="s">
        <v>222</v>
      </c>
      <c r="F88" t="s">
        <v>22</v>
      </c>
      <c r="G88">
        <v>4000</v>
      </c>
      <c r="H88" t="s">
        <v>989</v>
      </c>
      <c r="I88" t="s">
        <v>1533</v>
      </c>
      <c r="J88" s="1051">
        <v>2.8999999999999998E-3</v>
      </c>
      <c r="K88" s="1051">
        <v>0.87700000000000089</v>
      </c>
    </row>
    <row r="89" spans="1:11">
      <c r="A89" t="s">
        <v>1324</v>
      </c>
      <c r="B89" t="s">
        <v>217</v>
      </c>
      <c r="C89" t="s">
        <v>1325</v>
      </c>
      <c r="D89" t="s">
        <v>1326</v>
      </c>
      <c r="E89" t="s">
        <v>212</v>
      </c>
      <c r="F89" t="s">
        <v>22</v>
      </c>
      <c r="G89">
        <v>3900</v>
      </c>
      <c r="H89" t="s">
        <v>5</v>
      </c>
      <c r="I89" t="s">
        <v>1548</v>
      </c>
      <c r="J89" s="1051">
        <v>2.8E-3</v>
      </c>
      <c r="K89" s="1051">
        <v>0.87980000000000091</v>
      </c>
    </row>
    <row r="90" spans="1:11">
      <c r="A90" t="s">
        <v>1327</v>
      </c>
      <c r="B90" t="s">
        <v>214</v>
      </c>
      <c r="C90" t="s">
        <v>1328</v>
      </c>
      <c r="D90" t="s">
        <v>2158</v>
      </c>
      <c r="E90" t="s">
        <v>218</v>
      </c>
      <c r="F90" t="s">
        <v>23</v>
      </c>
      <c r="G90">
        <v>3500</v>
      </c>
      <c r="H90" t="s">
        <v>959</v>
      </c>
      <c r="I90" t="s">
        <v>1522</v>
      </c>
      <c r="J90" s="1051">
        <v>2.5000000000000001E-3</v>
      </c>
      <c r="K90" s="1051">
        <v>0.88230000000000086</v>
      </c>
    </row>
    <row r="91" spans="1:11">
      <c r="A91" t="s">
        <v>1329</v>
      </c>
      <c r="B91" t="s">
        <v>214</v>
      </c>
      <c r="C91" t="s">
        <v>1330</v>
      </c>
      <c r="D91" t="s">
        <v>1331</v>
      </c>
      <c r="E91" t="s">
        <v>212</v>
      </c>
      <c r="F91" t="s">
        <v>22</v>
      </c>
      <c r="G91">
        <v>3500</v>
      </c>
      <c r="H91" t="s">
        <v>1227</v>
      </c>
      <c r="I91" t="s">
        <v>1521</v>
      </c>
      <c r="J91" s="1051">
        <v>2.5000000000000001E-3</v>
      </c>
      <c r="K91" s="1051">
        <v>0.88480000000000081</v>
      </c>
    </row>
    <row r="92" spans="1:11">
      <c r="A92" t="s">
        <v>1332</v>
      </c>
      <c r="B92" t="s">
        <v>214</v>
      </c>
      <c r="C92" t="s">
        <v>1333</v>
      </c>
      <c r="D92" t="s">
        <v>2159</v>
      </c>
      <c r="E92" t="s">
        <v>212</v>
      </c>
      <c r="F92" t="s">
        <v>22</v>
      </c>
      <c r="G92">
        <v>3500</v>
      </c>
      <c r="H92" t="s">
        <v>718</v>
      </c>
      <c r="I92" t="s">
        <v>1520</v>
      </c>
      <c r="J92" s="1051">
        <v>2.5000000000000001E-3</v>
      </c>
      <c r="K92" s="1051">
        <v>0.88730000000000075</v>
      </c>
    </row>
    <row r="93" spans="1:11">
      <c r="A93" t="s">
        <v>1334</v>
      </c>
      <c r="B93" t="s">
        <v>213</v>
      </c>
      <c r="C93" t="s">
        <v>1335</v>
      </c>
      <c r="D93" t="s">
        <v>1238</v>
      </c>
      <c r="E93" t="s">
        <v>218</v>
      </c>
      <c r="F93" t="s">
        <v>23</v>
      </c>
      <c r="G93">
        <v>3089</v>
      </c>
      <c r="H93" t="s">
        <v>705</v>
      </c>
      <c r="I93" t="s">
        <v>1546</v>
      </c>
      <c r="J93" s="1051">
        <v>2.2000000000000001E-3</v>
      </c>
      <c r="K93" s="1051">
        <v>0.88950000000000073</v>
      </c>
    </row>
    <row r="94" spans="1:11">
      <c r="A94" t="s">
        <v>1336</v>
      </c>
      <c r="B94" t="s">
        <v>217</v>
      </c>
      <c r="C94" t="s">
        <v>1337</v>
      </c>
      <c r="D94" t="s">
        <v>1238</v>
      </c>
      <c r="E94" t="s">
        <v>218</v>
      </c>
      <c r="F94" t="s">
        <v>23</v>
      </c>
      <c r="G94">
        <v>3000</v>
      </c>
      <c r="H94" t="s">
        <v>959</v>
      </c>
      <c r="I94" t="s">
        <v>1522</v>
      </c>
      <c r="J94" s="1051">
        <v>2.2000000000000001E-3</v>
      </c>
      <c r="K94" s="1051">
        <v>0.89170000000000071</v>
      </c>
    </row>
    <row r="95" spans="1:11">
      <c r="A95" t="s">
        <v>1338</v>
      </c>
      <c r="B95" t="s">
        <v>211</v>
      </c>
      <c r="C95" t="s">
        <v>1339</v>
      </c>
      <c r="D95" t="s">
        <v>1283</v>
      </c>
      <c r="E95" t="s">
        <v>212</v>
      </c>
      <c r="F95" t="s">
        <v>23</v>
      </c>
      <c r="G95">
        <v>3000</v>
      </c>
      <c r="H95" t="s">
        <v>1229</v>
      </c>
      <c r="I95" t="s">
        <v>1545</v>
      </c>
      <c r="J95" s="1051">
        <v>2.2000000000000001E-3</v>
      </c>
      <c r="K95" s="1051">
        <v>0.89390000000000069</v>
      </c>
    </row>
    <row r="96" spans="1:11">
      <c r="A96" t="s">
        <v>1340</v>
      </c>
      <c r="B96" t="s">
        <v>214</v>
      </c>
      <c r="C96" t="s">
        <v>1341</v>
      </c>
      <c r="D96" t="s">
        <v>2158</v>
      </c>
      <c r="E96" t="s">
        <v>218</v>
      </c>
      <c r="F96" t="s">
        <v>23</v>
      </c>
      <c r="G96">
        <v>3000</v>
      </c>
      <c r="H96" t="s">
        <v>959</v>
      </c>
      <c r="I96" t="s">
        <v>1522</v>
      </c>
      <c r="J96" s="1051">
        <v>2.2000000000000001E-3</v>
      </c>
      <c r="K96" s="1051">
        <v>0.89610000000000067</v>
      </c>
    </row>
    <row r="97" spans="1:11">
      <c r="A97" t="s">
        <v>1342</v>
      </c>
      <c r="B97" t="s">
        <v>215</v>
      </c>
      <c r="C97" t="s">
        <v>1343</v>
      </c>
      <c r="D97" t="s">
        <v>1238</v>
      </c>
      <c r="E97" t="s">
        <v>218</v>
      </c>
      <c r="F97" t="s">
        <v>197</v>
      </c>
      <c r="G97">
        <v>3000</v>
      </c>
      <c r="H97" t="s">
        <v>1228</v>
      </c>
      <c r="I97" t="s">
        <v>1540</v>
      </c>
      <c r="J97" s="1051">
        <v>2.2000000000000001E-3</v>
      </c>
      <c r="K97" s="1051">
        <v>0.89830000000000065</v>
      </c>
    </row>
    <row r="98" spans="1:11">
      <c r="A98" t="s">
        <v>1847</v>
      </c>
      <c r="B98" t="s">
        <v>215</v>
      </c>
      <c r="C98" t="s">
        <v>1846</v>
      </c>
      <c r="D98" t="s">
        <v>1238</v>
      </c>
      <c r="E98" t="s">
        <v>218</v>
      </c>
      <c r="F98" t="s">
        <v>197</v>
      </c>
      <c r="G98">
        <v>3000</v>
      </c>
      <c r="H98" t="s">
        <v>1805</v>
      </c>
      <c r="I98" t="s">
        <v>1845</v>
      </c>
      <c r="J98" s="1051">
        <v>2.2000000000000001E-3</v>
      </c>
      <c r="K98" s="1051">
        <v>0.90050000000000063</v>
      </c>
    </row>
    <row r="99" spans="1:11">
      <c r="A99" t="s">
        <v>1841</v>
      </c>
      <c r="B99" t="s">
        <v>215</v>
      </c>
      <c r="C99" t="s">
        <v>1840</v>
      </c>
      <c r="D99" t="s">
        <v>1238</v>
      </c>
      <c r="E99" t="s">
        <v>218</v>
      </c>
      <c r="F99" t="s">
        <v>197</v>
      </c>
      <c r="G99">
        <v>3000</v>
      </c>
      <c r="H99" t="s">
        <v>1535</v>
      </c>
      <c r="I99" t="s">
        <v>1830</v>
      </c>
      <c r="J99" s="1051">
        <v>2.2000000000000001E-3</v>
      </c>
      <c r="K99" s="1051">
        <v>0.90270000000000061</v>
      </c>
    </row>
    <row r="100" spans="1:11">
      <c r="A100" t="s">
        <v>1344</v>
      </c>
      <c r="B100" t="s">
        <v>217</v>
      </c>
      <c r="C100" t="s">
        <v>1345</v>
      </c>
      <c r="D100" t="s">
        <v>1286</v>
      </c>
      <c r="E100" t="s">
        <v>212</v>
      </c>
      <c r="F100" t="s">
        <v>23</v>
      </c>
      <c r="G100">
        <v>3000</v>
      </c>
      <c r="H100" t="s">
        <v>613</v>
      </c>
      <c r="I100" t="s">
        <v>1539</v>
      </c>
      <c r="J100" s="1051">
        <v>2.2000000000000001E-3</v>
      </c>
      <c r="K100" s="1051">
        <v>0.90490000000000059</v>
      </c>
    </row>
    <row r="101" spans="1:11">
      <c r="A101" t="s">
        <v>1346</v>
      </c>
      <c r="B101" t="s">
        <v>217</v>
      </c>
      <c r="C101" t="s">
        <v>1347</v>
      </c>
      <c r="D101" t="s">
        <v>1286</v>
      </c>
      <c r="E101" t="s">
        <v>212</v>
      </c>
      <c r="F101" t="s">
        <v>23</v>
      </c>
      <c r="G101">
        <v>3000</v>
      </c>
      <c r="H101" t="s">
        <v>613</v>
      </c>
      <c r="I101" t="s">
        <v>1539</v>
      </c>
      <c r="J101" s="1051">
        <v>2.2000000000000001E-3</v>
      </c>
      <c r="K101" s="1051">
        <v>0.90710000000000057</v>
      </c>
    </row>
    <row r="102" spans="1:11">
      <c r="A102" t="s">
        <v>1348</v>
      </c>
      <c r="B102" t="s">
        <v>217</v>
      </c>
      <c r="C102" t="s">
        <v>1349</v>
      </c>
      <c r="D102" t="s">
        <v>1286</v>
      </c>
      <c r="E102" t="s">
        <v>212</v>
      </c>
      <c r="F102" t="s">
        <v>23</v>
      </c>
      <c r="G102">
        <v>3000</v>
      </c>
      <c r="H102" t="s">
        <v>703</v>
      </c>
      <c r="I102" t="s">
        <v>1544</v>
      </c>
      <c r="J102" s="1051">
        <v>2.2000000000000001E-3</v>
      </c>
      <c r="K102" s="1051">
        <v>0.90930000000000055</v>
      </c>
    </row>
    <row r="103" spans="1:11">
      <c r="A103" t="s">
        <v>1350</v>
      </c>
      <c r="B103" t="s">
        <v>214</v>
      </c>
      <c r="C103" t="s">
        <v>1351</v>
      </c>
      <c r="D103" t="s">
        <v>1331</v>
      </c>
      <c r="E103" t="s">
        <v>212</v>
      </c>
      <c r="F103" t="s">
        <v>22</v>
      </c>
      <c r="G103">
        <v>3000</v>
      </c>
      <c r="H103" t="s">
        <v>1011</v>
      </c>
      <c r="I103" t="s">
        <v>1538</v>
      </c>
      <c r="J103" s="1051">
        <v>2.2000000000000001E-3</v>
      </c>
      <c r="K103" s="1051">
        <v>0.91150000000000053</v>
      </c>
    </row>
    <row r="104" spans="1:11">
      <c r="A104" t="s">
        <v>1844</v>
      </c>
      <c r="B104" t="s">
        <v>215</v>
      </c>
      <c r="C104" t="s">
        <v>1843</v>
      </c>
      <c r="D104" t="s">
        <v>1388</v>
      </c>
      <c r="E104" t="s">
        <v>212</v>
      </c>
      <c r="F104" t="s">
        <v>196</v>
      </c>
      <c r="G104">
        <v>3000</v>
      </c>
      <c r="H104" t="s">
        <v>1805</v>
      </c>
      <c r="I104" t="s">
        <v>1842</v>
      </c>
      <c r="J104" s="1051">
        <v>2.2000000000000001E-3</v>
      </c>
      <c r="K104" s="1051">
        <v>0.91370000000000051</v>
      </c>
    </row>
    <row r="105" spans="1:11">
      <c r="A105" t="s">
        <v>2010</v>
      </c>
      <c r="B105" t="s">
        <v>217</v>
      </c>
      <c r="C105" t="s">
        <v>2011</v>
      </c>
      <c r="D105" t="s">
        <v>2012</v>
      </c>
      <c r="E105" t="s">
        <v>212</v>
      </c>
      <c r="F105" t="s">
        <v>23</v>
      </c>
      <c r="G105">
        <v>3000</v>
      </c>
      <c r="H105" t="s">
        <v>1559</v>
      </c>
      <c r="I105" t="s">
        <v>2013</v>
      </c>
      <c r="J105" s="1051">
        <v>2.2000000000000001E-3</v>
      </c>
      <c r="K105" s="1051">
        <v>0.91590000000000049</v>
      </c>
    </row>
    <row r="106" spans="1:11">
      <c r="A106" t="s">
        <v>1352</v>
      </c>
      <c r="B106" t="s">
        <v>217</v>
      </c>
      <c r="C106" t="s">
        <v>1353</v>
      </c>
      <c r="D106" t="s">
        <v>2160</v>
      </c>
      <c r="E106" t="s">
        <v>212</v>
      </c>
      <c r="F106" t="s">
        <v>23</v>
      </c>
      <c r="G106">
        <v>3000</v>
      </c>
      <c r="H106" t="s">
        <v>517</v>
      </c>
      <c r="I106" t="s">
        <v>1515</v>
      </c>
      <c r="J106" s="1051">
        <v>2.2000000000000001E-3</v>
      </c>
      <c r="K106" s="1051">
        <v>0.91810000000000047</v>
      </c>
    </row>
    <row r="107" spans="1:11">
      <c r="A107" t="s">
        <v>1354</v>
      </c>
      <c r="B107" t="s">
        <v>213</v>
      </c>
      <c r="C107" t="s">
        <v>1355</v>
      </c>
      <c r="D107" t="s">
        <v>1316</v>
      </c>
      <c r="E107" t="s">
        <v>222</v>
      </c>
      <c r="F107" t="s">
        <v>22</v>
      </c>
      <c r="G107">
        <v>3000</v>
      </c>
      <c r="H107" t="s">
        <v>1034</v>
      </c>
      <c r="I107" t="s">
        <v>1511</v>
      </c>
      <c r="J107" s="1051">
        <v>2.2000000000000001E-3</v>
      </c>
      <c r="K107" s="1051">
        <v>0.92030000000000045</v>
      </c>
    </row>
    <row r="108" spans="1:11">
      <c r="A108" t="s">
        <v>1839</v>
      </c>
      <c r="B108" t="s">
        <v>213</v>
      </c>
      <c r="C108" t="s">
        <v>1838</v>
      </c>
      <c r="D108" t="s">
        <v>1827</v>
      </c>
      <c r="E108" t="s">
        <v>222</v>
      </c>
      <c r="F108" t="s">
        <v>22</v>
      </c>
      <c r="G108">
        <v>3000</v>
      </c>
      <c r="H108" t="s">
        <v>1809</v>
      </c>
      <c r="I108" t="s">
        <v>1837</v>
      </c>
      <c r="J108" s="1051">
        <v>2.2000000000000001E-3</v>
      </c>
      <c r="K108" s="1051">
        <v>0.92250000000000043</v>
      </c>
    </row>
    <row r="109" spans="1:11">
      <c r="A109" t="s">
        <v>1356</v>
      </c>
      <c r="B109" t="s">
        <v>217</v>
      </c>
      <c r="C109" t="s">
        <v>1357</v>
      </c>
      <c r="D109" t="s">
        <v>1238</v>
      </c>
      <c r="E109" t="s">
        <v>218</v>
      </c>
      <c r="F109" t="s">
        <v>23</v>
      </c>
      <c r="G109">
        <v>2500</v>
      </c>
      <c r="H109" t="s">
        <v>959</v>
      </c>
      <c r="I109" t="s">
        <v>1522</v>
      </c>
      <c r="J109" s="1051">
        <v>1.8E-3</v>
      </c>
      <c r="K109" s="1051">
        <v>0.92430000000000045</v>
      </c>
    </row>
    <row r="110" spans="1:11">
      <c r="A110" t="s">
        <v>1358</v>
      </c>
      <c r="B110" t="s">
        <v>217</v>
      </c>
      <c r="C110" t="s">
        <v>1359</v>
      </c>
      <c r="D110" t="s">
        <v>1238</v>
      </c>
      <c r="E110" t="s">
        <v>218</v>
      </c>
      <c r="F110" t="s">
        <v>23</v>
      </c>
      <c r="G110">
        <v>2500</v>
      </c>
      <c r="H110" t="s">
        <v>934</v>
      </c>
      <c r="I110" t="s">
        <v>1528</v>
      </c>
      <c r="J110" s="1051">
        <v>1.8E-3</v>
      </c>
      <c r="K110" s="1051">
        <v>0.92610000000000048</v>
      </c>
    </row>
    <row r="111" spans="1:11">
      <c r="A111" t="s">
        <v>2014</v>
      </c>
      <c r="B111" t="s">
        <v>215</v>
      </c>
      <c r="C111" t="s">
        <v>2015</v>
      </c>
      <c r="D111" t="s">
        <v>1238</v>
      </c>
      <c r="E111" t="s">
        <v>218</v>
      </c>
      <c r="F111" t="s">
        <v>197</v>
      </c>
      <c r="G111">
        <v>2500</v>
      </c>
      <c r="H111" t="s">
        <v>1866</v>
      </c>
      <c r="I111" t="s">
        <v>2016</v>
      </c>
      <c r="J111" s="1051">
        <v>1.8E-3</v>
      </c>
      <c r="K111" s="1051">
        <v>0.9279000000000005</v>
      </c>
    </row>
    <row r="112" spans="1:11">
      <c r="A112" t="s">
        <v>1360</v>
      </c>
      <c r="B112" t="s">
        <v>214</v>
      </c>
      <c r="C112" t="s">
        <v>1361</v>
      </c>
      <c r="D112" t="s">
        <v>1331</v>
      </c>
      <c r="E112" t="s">
        <v>212</v>
      </c>
      <c r="F112" t="s">
        <v>22</v>
      </c>
      <c r="G112">
        <v>2500</v>
      </c>
      <c r="H112" t="s">
        <v>1227</v>
      </c>
      <c r="I112" t="s">
        <v>1521</v>
      </c>
      <c r="J112" s="1051">
        <v>1.8E-3</v>
      </c>
      <c r="K112" s="1051">
        <v>0.92970000000000053</v>
      </c>
    </row>
    <row r="113" spans="1:11">
      <c r="A113" t="s">
        <v>1362</v>
      </c>
      <c r="B113" t="s">
        <v>214</v>
      </c>
      <c r="C113" t="s">
        <v>1363</v>
      </c>
      <c r="D113" t="s">
        <v>2159</v>
      </c>
      <c r="E113" t="s">
        <v>212</v>
      </c>
      <c r="F113" t="s">
        <v>22</v>
      </c>
      <c r="G113">
        <v>2500</v>
      </c>
      <c r="H113" t="s">
        <v>718</v>
      </c>
      <c r="I113" t="s">
        <v>1520</v>
      </c>
      <c r="J113" s="1051">
        <v>1.8E-3</v>
      </c>
      <c r="K113" s="1051">
        <v>0.93150000000000055</v>
      </c>
    </row>
    <row r="114" spans="1:11">
      <c r="A114" t="s">
        <v>1364</v>
      </c>
      <c r="B114" t="s">
        <v>217</v>
      </c>
      <c r="C114" t="s">
        <v>1365</v>
      </c>
      <c r="D114" t="s">
        <v>2160</v>
      </c>
      <c r="E114" t="s">
        <v>212</v>
      </c>
      <c r="F114" t="s">
        <v>23</v>
      </c>
      <c r="G114">
        <v>2500</v>
      </c>
      <c r="H114" t="s">
        <v>582</v>
      </c>
      <c r="I114" t="s">
        <v>1516</v>
      </c>
      <c r="J114" s="1051">
        <v>1.8E-3</v>
      </c>
      <c r="K114" s="1051">
        <v>0.93330000000000057</v>
      </c>
    </row>
    <row r="115" spans="1:11">
      <c r="A115" t="s">
        <v>1412</v>
      </c>
      <c r="B115" t="s">
        <v>213</v>
      </c>
      <c r="C115" t="s">
        <v>1413</v>
      </c>
      <c r="D115" t="s">
        <v>1414</v>
      </c>
      <c r="E115" t="s">
        <v>222</v>
      </c>
      <c r="F115" t="s">
        <v>22</v>
      </c>
      <c r="G115">
        <v>2500</v>
      </c>
      <c r="H115" t="s">
        <v>1928</v>
      </c>
      <c r="I115" t="s">
        <v>1526</v>
      </c>
      <c r="J115" s="1051">
        <v>1.8E-3</v>
      </c>
      <c r="K115" s="1051">
        <v>0.9351000000000006</v>
      </c>
    </row>
    <row r="116" spans="1:11">
      <c r="A116" t="s">
        <v>1750</v>
      </c>
      <c r="B116" t="s">
        <v>213</v>
      </c>
      <c r="C116" t="s">
        <v>1751</v>
      </c>
      <c r="D116" t="s">
        <v>1752</v>
      </c>
      <c r="E116" t="s">
        <v>222</v>
      </c>
      <c r="F116" t="s">
        <v>22</v>
      </c>
      <c r="G116">
        <v>2500</v>
      </c>
      <c r="H116" t="s">
        <v>1721</v>
      </c>
      <c r="I116" t="s">
        <v>1753</v>
      </c>
      <c r="J116" s="1051">
        <v>1.8E-3</v>
      </c>
      <c r="K116" s="1051">
        <v>0.93690000000000062</v>
      </c>
    </row>
    <row r="117" spans="1:11">
      <c r="A117" t="s">
        <v>1354</v>
      </c>
      <c r="B117" t="s">
        <v>213</v>
      </c>
      <c r="C117" t="s">
        <v>1366</v>
      </c>
      <c r="D117" t="s">
        <v>1316</v>
      </c>
      <c r="E117" t="s">
        <v>222</v>
      </c>
      <c r="F117" t="s">
        <v>22</v>
      </c>
      <c r="G117">
        <v>2400</v>
      </c>
      <c r="H117" t="s">
        <v>1056</v>
      </c>
      <c r="I117" t="s">
        <v>1511</v>
      </c>
      <c r="J117" s="1051">
        <v>1.6999999999999999E-3</v>
      </c>
      <c r="K117" s="1051">
        <v>0.93860000000000066</v>
      </c>
    </row>
    <row r="118" spans="1:11">
      <c r="A118" t="s">
        <v>1367</v>
      </c>
      <c r="B118" t="s">
        <v>217</v>
      </c>
      <c r="C118" t="s">
        <v>1368</v>
      </c>
      <c r="D118" t="s">
        <v>1369</v>
      </c>
      <c r="E118" t="s">
        <v>212</v>
      </c>
      <c r="F118" t="s">
        <v>23</v>
      </c>
      <c r="G118">
        <v>2100</v>
      </c>
      <c r="H118" t="s">
        <v>1111</v>
      </c>
      <c r="I118" t="s">
        <v>1542</v>
      </c>
      <c r="J118" s="1051">
        <v>1.5E-3</v>
      </c>
      <c r="K118" s="1051">
        <v>0.9401000000000006</v>
      </c>
    </row>
    <row r="119" spans="1:11">
      <c r="A119" t="s">
        <v>1370</v>
      </c>
      <c r="B119" t="s">
        <v>217</v>
      </c>
      <c r="C119" t="s">
        <v>1371</v>
      </c>
      <c r="D119" t="s">
        <v>1238</v>
      </c>
      <c r="E119" t="s">
        <v>218</v>
      </c>
      <c r="F119" t="s">
        <v>23</v>
      </c>
      <c r="G119">
        <v>2000</v>
      </c>
      <c r="H119" t="s">
        <v>959</v>
      </c>
      <c r="I119" t="s">
        <v>1522</v>
      </c>
      <c r="J119" s="1051">
        <v>1.4E-3</v>
      </c>
      <c r="K119" s="1051">
        <v>0.94150000000000056</v>
      </c>
    </row>
    <row r="120" spans="1:11">
      <c r="A120" t="s">
        <v>1372</v>
      </c>
      <c r="B120" t="s">
        <v>211</v>
      </c>
      <c r="C120" t="s">
        <v>1373</v>
      </c>
      <c r="D120" t="s">
        <v>1283</v>
      </c>
      <c r="E120" t="s">
        <v>212</v>
      </c>
      <c r="F120" t="s">
        <v>23</v>
      </c>
      <c r="G120">
        <v>2000</v>
      </c>
      <c r="H120" t="s">
        <v>1203</v>
      </c>
      <c r="I120" t="s">
        <v>1507</v>
      </c>
      <c r="J120" s="1051">
        <v>1.4E-3</v>
      </c>
      <c r="K120" s="1051">
        <v>0.94290000000000052</v>
      </c>
    </row>
    <row r="121" spans="1:11">
      <c r="A121" t="s">
        <v>1374</v>
      </c>
      <c r="B121" t="s">
        <v>213</v>
      </c>
      <c r="C121" t="s">
        <v>1375</v>
      </c>
      <c r="D121" t="s">
        <v>1238</v>
      </c>
      <c r="E121" t="s">
        <v>218</v>
      </c>
      <c r="F121" t="s">
        <v>23</v>
      </c>
      <c r="G121">
        <v>2000</v>
      </c>
      <c r="H121" t="s">
        <v>702</v>
      </c>
      <c r="I121" t="s">
        <v>1541</v>
      </c>
      <c r="J121" s="1051">
        <v>1.4E-3</v>
      </c>
      <c r="K121" s="1051">
        <v>0.94430000000000047</v>
      </c>
    </row>
    <row r="122" spans="1:11">
      <c r="A122" t="s">
        <v>2017</v>
      </c>
      <c r="B122" t="s">
        <v>215</v>
      </c>
      <c r="C122" t="s">
        <v>2018</v>
      </c>
      <c r="D122" t="s">
        <v>1238</v>
      </c>
      <c r="E122" t="s">
        <v>218</v>
      </c>
      <c r="F122" t="s">
        <v>197</v>
      </c>
      <c r="G122">
        <v>2000</v>
      </c>
      <c r="H122" t="s">
        <v>1865</v>
      </c>
      <c r="I122" t="s">
        <v>2004</v>
      </c>
      <c r="J122" s="1051">
        <v>1.4E-3</v>
      </c>
      <c r="K122" s="1051">
        <v>0.94570000000000043</v>
      </c>
    </row>
    <row r="123" spans="1:11">
      <c r="A123" t="s">
        <v>2019</v>
      </c>
      <c r="B123" t="s">
        <v>215</v>
      </c>
      <c r="C123" t="s">
        <v>2020</v>
      </c>
      <c r="D123" t="s">
        <v>1238</v>
      </c>
      <c r="E123" t="s">
        <v>218</v>
      </c>
      <c r="F123" t="s">
        <v>197</v>
      </c>
      <c r="G123">
        <v>2000</v>
      </c>
      <c r="H123" t="s">
        <v>1865</v>
      </c>
      <c r="I123" t="s">
        <v>2004</v>
      </c>
      <c r="J123" s="1051">
        <v>1.4E-3</v>
      </c>
      <c r="K123" s="1051">
        <v>0.94710000000000039</v>
      </c>
    </row>
    <row r="124" spans="1:11">
      <c r="A124" t="s">
        <v>2021</v>
      </c>
      <c r="B124" t="s">
        <v>215</v>
      </c>
      <c r="C124" t="s">
        <v>2022</v>
      </c>
      <c r="D124" t="s">
        <v>1238</v>
      </c>
      <c r="E124" t="s">
        <v>218</v>
      </c>
      <c r="F124" t="s">
        <v>197</v>
      </c>
      <c r="G124">
        <v>2000</v>
      </c>
      <c r="H124" t="s">
        <v>1866</v>
      </c>
      <c r="I124" t="s">
        <v>2016</v>
      </c>
      <c r="J124" s="1051">
        <v>1.4E-3</v>
      </c>
      <c r="K124" s="1051">
        <v>0.94850000000000034</v>
      </c>
    </row>
    <row r="125" spans="1:11">
      <c r="A125" t="s">
        <v>1376</v>
      </c>
      <c r="B125" t="s">
        <v>215</v>
      </c>
      <c r="C125" t="s">
        <v>1377</v>
      </c>
      <c r="D125" t="s">
        <v>1238</v>
      </c>
      <c r="E125" t="s">
        <v>218</v>
      </c>
      <c r="F125" t="s">
        <v>197</v>
      </c>
      <c r="G125">
        <v>2000</v>
      </c>
      <c r="H125" t="s">
        <v>1228</v>
      </c>
      <c r="I125" t="s">
        <v>1540</v>
      </c>
      <c r="J125" s="1051">
        <v>1.4E-3</v>
      </c>
      <c r="K125" s="1051">
        <v>0.9499000000000003</v>
      </c>
    </row>
    <row r="126" spans="1:11">
      <c r="A126" t="s">
        <v>1832</v>
      </c>
      <c r="B126" t="s">
        <v>215</v>
      </c>
      <c r="C126" t="s">
        <v>1831</v>
      </c>
      <c r="D126" t="s">
        <v>1238</v>
      </c>
      <c r="E126" t="s">
        <v>218</v>
      </c>
      <c r="F126" t="s">
        <v>197</v>
      </c>
      <c r="G126">
        <v>2000</v>
      </c>
      <c r="H126" t="s">
        <v>1535</v>
      </c>
      <c r="I126" t="s">
        <v>1830</v>
      </c>
      <c r="J126" s="1051">
        <v>1.4E-3</v>
      </c>
      <c r="K126" s="1051">
        <v>0.95130000000000026</v>
      </c>
    </row>
    <row r="127" spans="1:11">
      <c r="A127" t="s">
        <v>1378</v>
      </c>
      <c r="B127" t="s">
        <v>217</v>
      </c>
      <c r="C127" t="s">
        <v>1379</v>
      </c>
      <c r="D127" t="s">
        <v>1286</v>
      </c>
      <c r="E127" t="s">
        <v>212</v>
      </c>
      <c r="F127" t="s">
        <v>23</v>
      </c>
      <c r="G127">
        <v>2000</v>
      </c>
      <c r="H127" t="s">
        <v>613</v>
      </c>
      <c r="I127" t="s">
        <v>1539</v>
      </c>
      <c r="J127" s="1051">
        <v>1.4E-3</v>
      </c>
      <c r="K127" s="1051">
        <v>0.95270000000000021</v>
      </c>
    </row>
    <row r="128" spans="1:11">
      <c r="A128" t="s">
        <v>1836</v>
      </c>
      <c r="B128" t="s">
        <v>213</v>
      </c>
      <c r="C128" t="s">
        <v>1835</v>
      </c>
      <c r="D128" t="s">
        <v>1834</v>
      </c>
      <c r="E128" t="s">
        <v>212</v>
      </c>
      <c r="F128" t="s">
        <v>23</v>
      </c>
      <c r="G128">
        <v>2000</v>
      </c>
      <c r="H128" t="s">
        <v>1801</v>
      </c>
      <c r="I128" t="s">
        <v>1833</v>
      </c>
      <c r="J128" s="1051">
        <v>1.4E-3</v>
      </c>
      <c r="K128" s="1051">
        <v>0.95410000000000017</v>
      </c>
    </row>
    <row r="129" spans="1:11">
      <c r="A129" t="s">
        <v>1380</v>
      </c>
      <c r="B129" t="s">
        <v>214</v>
      </c>
      <c r="C129" t="s">
        <v>1381</v>
      </c>
      <c r="D129" t="s">
        <v>1331</v>
      </c>
      <c r="E129" t="s">
        <v>212</v>
      </c>
      <c r="F129" t="s">
        <v>22</v>
      </c>
      <c r="G129">
        <v>2000</v>
      </c>
      <c r="H129" t="s">
        <v>1011</v>
      </c>
      <c r="I129" t="s">
        <v>1538</v>
      </c>
      <c r="J129" s="1051">
        <v>1.4E-3</v>
      </c>
      <c r="K129" s="1051">
        <v>0.95550000000000013</v>
      </c>
    </row>
    <row r="130" spans="1:11">
      <c r="A130" t="s">
        <v>1382</v>
      </c>
      <c r="B130" t="s">
        <v>217</v>
      </c>
      <c r="C130" t="s">
        <v>1383</v>
      </c>
      <c r="D130" t="s">
        <v>1384</v>
      </c>
      <c r="E130" t="s">
        <v>212</v>
      </c>
      <c r="F130" t="s">
        <v>22</v>
      </c>
      <c r="G130">
        <v>2000</v>
      </c>
      <c r="H130" t="s">
        <v>1140</v>
      </c>
      <c r="I130" t="s">
        <v>1537</v>
      </c>
      <c r="J130" s="1051">
        <v>1.4E-3</v>
      </c>
      <c r="K130" s="1051">
        <v>0.95690000000000008</v>
      </c>
    </row>
    <row r="131" spans="1:11">
      <c r="A131" t="s">
        <v>1385</v>
      </c>
      <c r="B131" t="s">
        <v>217</v>
      </c>
      <c r="C131" t="s">
        <v>1386</v>
      </c>
      <c r="D131" t="s">
        <v>1387</v>
      </c>
      <c r="E131" t="s">
        <v>212</v>
      </c>
      <c r="F131" t="s">
        <v>22</v>
      </c>
      <c r="G131">
        <v>2000</v>
      </c>
      <c r="H131" t="s">
        <v>732</v>
      </c>
      <c r="I131" t="s">
        <v>1519</v>
      </c>
      <c r="J131" s="1051">
        <v>1.4E-3</v>
      </c>
      <c r="K131" s="1051">
        <v>0.95830000000000004</v>
      </c>
    </row>
    <row r="132" spans="1:11">
      <c r="A132" t="s">
        <v>1686</v>
      </c>
      <c r="B132" t="s">
        <v>215</v>
      </c>
      <c r="C132" t="s">
        <v>1687</v>
      </c>
      <c r="D132" t="s">
        <v>1688</v>
      </c>
      <c r="E132" t="s">
        <v>212</v>
      </c>
      <c r="F132" t="s">
        <v>196</v>
      </c>
      <c r="G132">
        <v>2000</v>
      </c>
      <c r="H132" t="s">
        <v>1651</v>
      </c>
      <c r="I132" t="s">
        <v>1689</v>
      </c>
      <c r="J132" s="1051">
        <v>1.4E-3</v>
      </c>
      <c r="K132" s="1051">
        <v>0.9597</v>
      </c>
    </row>
    <row r="133" spans="1:11">
      <c r="A133" t="s">
        <v>1389</v>
      </c>
      <c r="B133" t="s">
        <v>216</v>
      </c>
      <c r="C133" t="s">
        <v>1390</v>
      </c>
      <c r="D133" t="s">
        <v>2161</v>
      </c>
      <c r="E133" t="s">
        <v>212</v>
      </c>
      <c r="F133" t="s">
        <v>23</v>
      </c>
      <c r="G133">
        <v>2000</v>
      </c>
      <c r="H133" t="s">
        <v>12</v>
      </c>
      <c r="I133" t="s">
        <v>1534</v>
      </c>
      <c r="J133" s="1051">
        <v>1.4E-3</v>
      </c>
      <c r="K133" s="1051">
        <v>0.96109999999999995</v>
      </c>
    </row>
    <row r="134" spans="1:11">
      <c r="A134" t="s">
        <v>1391</v>
      </c>
      <c r="B134" t="s">
        <v>213</v>
      </c>
      <c r="C134" t="s">
        <v>1392</v>
      </c>
      <c r="D134" t="s">
        <v>1323</v>
      </c>
      <c r="E134" t="s">
        <v>222</v>
      </c>
      <c r="F134" t="s">
        <v>22</v>
      </c>
      <c r="G134">
        <v>2000</v>
      </c>
      <c r="H134" t="s">
        <v>975</v>
      </c>
      <c r="I134" t="s">
        <v>1533</v>
      </c>
      <c r="J134" s="1051">
        <v>1.4E-3</v>
      </c>
      <c r="K134" s="1051">
        <v>0.96249999999999991</v>
      </c>
    </row>
    <row r="135" spans="1:11">
      <c r="A135" t="s">
        <v>2162</v>
      </c>
      <c r="B135" t="s">
        <v>213</v>
      </c>
      <c r="C135" t="s">
        <v>2163</v>
      </c>
      <c r="D135" t="s">
        <v>2157</v>
      </c>
      <c r="E135" t="s">
        <v>222</v>
      </c>
      <c r="F135" t="s">
        <v>22</v>
      </c>
      <c r="G135">
        <v>2000</v>
      </c>
      <c r="H135" t="s">
        <v>2040</v>
      </c>
      <c r="I135" t="s">
        <v>2164</v>
      </c>
      <c r="J135" s="1051">
        <v>1.4E-3</v>
      </c>
      <c r="K135" s="1051">
        <v>0.96389999999999987</v>
      </c>
    </row>
    <row r="136" spans="1:11">
      <c r="A136" t="s">
        <v>1393</v>
      </c>
      <c r="B136" t="s">
        <v>213</v>
      </c>
      <c r="C136" t="s">
        <v>1394</v>
      </c>
      <c r="D136" t="s">
        <v>1395</v>
      </c>
      <c r="E136" t="s">
        <v>212</v>
      </c>
      <c r="F136" t="s">
        <v>22</v>
      </c>
      <c r="G136">
        <v>2000</v>
      </c>
      <c r="H136" t="s">
        <v>858</v>
      </c>
      <c r="I136" t="s">
        <v>1532</v>
      </c>
      <c r="J136" s="1051">
        <v>1.4E-3</v>
      </c>
      <c r="K136" s="1051">
        <v>0.96529999999999982</v>
      </c>
    </row>
    <row r="137" spans="1:11">
      <c r="A137" t="s">
        <v>1396</v>
      </c>
      <c r="B137" t="s">
        <v>217</v>
      </c>
      <c r="C137" t="s">
        <v>1397</v>
      </c>
      <c r="D137" t="s">
        <v>1398</v>
      </c>
      <c r="E137" t="s">
        <v>212</v>
      </c>
      <c r="F137" t="s">
        <v>22</v>
      </c>
      <c r="G137">
        <v>1750</v>
      </c>
      <c r="H137" t="s">
        <v>893</v>
      </c>
      <c r="I137" t="s">
        <v>1530</v>
      </c>
      <c r="J137" s="1051">
        <v>1.2999999999999999E-3</v>
      </c>
      <c r="K137" s="1051">
        <v>0.96659999999999979</v>
      </c>
    </row>
    <row r="138" spans="1:11">
      <c r="A138" t="s">
        <v>1399</v>
      </c>
      <c r="B138" t="s">
        <v>217</v>
      </c>
      <c r="C138" t="s">
        <v>1400</v>
      </c>
      <c r="D138" t="s">
        <v>1398</v>
      </c>
      <c r="E138" t="s">
        <v>212</v>
      </c>
      <c r="F138" t="s">
        <v>22</v>
      </c>
      <c r="G138">
        <v>1750</v>
      </c>
      <c r="H138" t="s">
        <v>893</v>
      </c>
      <c r="I138" t="s">
        <v>1530</v>
      </c>
      <c r="J138" s="1051">
        <v>1.2999999999999999E-3</v>
      </c>
      <c r="K138" s="1051">
        <v>0.96789999999999976</v>
      </c>
    </row>
    <row r="139" spans="1:11">
      <c r="A139" t="s">
        <v>1754</v>
      </c>
      <c r="B139" t="s">
        <v>216</v>
      </c>
      <c r="C139" t="s">
        <v>1755</v>
      </c>
      <c r="D139" t="s">
        <v>1756</v>
      </c>
      <c r="E139" t="s">
        <v>212</v>
      </c>
      <c r="F139" t="s">
        <v>22</v>
      </c>
      <c r="G139">
        <v>1587</v>
      </c>
      <c r="H139" t="s">
        <v>1698</v>
      </c>
      <c r="I139" t="s">
        <v>1548</v>
      </c>
      <c r="J139" s="1051">
        <v>1.1000000000000001E-3</v>
      </c>
      <c r="K139" s="1051">
        <v>0.96899999999999975</v>
      </c>
    </row>
    <row r="140" spans="1:11">
      <c r="A140" t="s">
        <v>1401</v>
      </c>
      <c r="B140" t="s">
        <v>217</v>
      </c>
      <c r="C140" t="s">
        <v>1402</v>
      </c>
      <c r="D140" t="s">
        <v>1238</v>
      </c>
      <c r="E140" t="s">
        <v>218</v>
      </c>
      <c r="F140" t="s">
        <v>23</v>
      </c>
      <c r="G140">
        <v>1500</v>
      </c>
      <c r="H140" t="s">
        <v>959</v>
      </c>
      <c r="I140" t="s">
        <v>1522</v>
      </c>
      <c r="J140" s="1051">
        <v>1.1000000000000001E-3</v>
      </c>
      <c r="K140" s="1051">
        <v>0.97009999999999974</v>
      </c>
    </row>
    <row r="141" spans="1:11">
      <c r="A141" t="s">
        <v>1403</v>
      </c>
      <c r="B141" t="s">
        <v>217</v>
      </c>
      <c r="C141" t="s">
        <v>1404</v>
      </c>
      <c r="D141" t="s">
        <v>1238</v>
      </c>
      <c r="E141" t="s">
        <v>218</v>
      </c>
      <c r="F141" t="s">
        <v>23</v>
      </c>
      <c r="G141">
        <v>1500</v>
      </c>
      <c r="H141" t="s">
        <v>934</v>
      </c>
      <c r="I141" t="s">
        <v>1528</v>
      </c>
      <c r="J141" s="1051">
        <v>1.1000000000000001E-3</v>
      </c>
      <c r="K141" s="1051">
        <v>0.97119999999999973</v>
      </c>
    </row>
    <row r="142" spans="1:11">
      <c r="A142" t="s">
        <v>1405</v>
      </c>
      <c r="B142" t="s">
        <v>213</v>
      </c>
      <c r="C142" t="s">
        <v>1406</v>
      </c>
      <c r="D142" t="s">
        <v>1407</v>
      </c>
      <c r="E142" t="s">
        <v>212</v>
      </c>
      <c r="F142" t="s">
        <v>22</v>
      </c>
      <c r="G142">
        <v>1500</v>
      </c>
      <c r="H142" t="s">
        <v>606</v>
      </c>
      <c r="I142" t="s">
        <v>1527</v>
      </c>
      <c r="J142" s="1051">
        <v>1.1000000000000001E-3</v>
      </c>
      <c r="K142" s="1051">
        <v>0.97229999999999972</v>
      </c>
    </row>
    <row r="143" spans="1:11">
      <c r="A143" t="s">
        <v>1408</v>
      </c>
      <c r="B143" t="s">
        <v>214</v>
      </c>
      <c r="C143" t="s">
        <v>1409</v>
      </c>
      <c r="D143" t="s">
        <v>2158</v>
      </c>
      <c r="E143" t="s">
        <v>218</v>
      </c>
      <c r="F143" t="s">
        <v>23</v>
      </c>
      <c r="G143">
        <v>1500</v>
      </c>
      <c r="H143" t="s">
        <v>959</v>
      </c>
      <c r="I143" t="s">
        <v>1522</v>
      </c>
      <c r="J143" s="1051">
        <v>1.1000000000000001E-3</v>
      </c>
      <c r="K143" s="1051">
        <v>0.97339999999999971</v>
      </c>
    </row>
    <row r="144" spans="1:11">
      <c r="A144" t="s">
        <v>2023</v>
      </c>
      <c r="B144" t="s">
        <v>215</v>
      </c>
      <c r="C144" t="s">
        <v>2024</v>
      </c>
      <c r="D144" t="s">
        <v>1238</v>
      </c>
      <c r="E144" t="s">
        <v>218</v>
      </c>
      <c r="F144" t="s">
        <v>197</v>
      </c>
      <c r="G144">
        <v>1500</v>
      </c>
      <c r="H144" t="s">
        <v>1866</v>
      </c>
      <c r="I144" t="s">
        <v>2016</v>
      </c>
      <c r="J144" s="1051">
        <v>1.1000000000000001E-3</v>
      </c>
      <c r="K144" s="1051">
        <v>0.9744999999999997</v>
      </c>
    </row>
    <row r="145" spans="1:11">
      <c r="A145" t="s">
        <v>1757</v>
      </c>
      <c r="B145" t="s">
        <v>216</v>
      </c>
      <c r="C145" t="s">
        <v>1758</v>
      </c>
      <c r="D145" t="s">
        <v>1756</v>
      </c>
      <c r="E145" t="s">
        <v>212</v>
      </c>
      <c r="F145" t="s">
        <v>22</v>
      </c>
      <c r="G145">
        <v>1500</v>
      </c>
      <c r="H145" t="s">
        <v>1698</v>
      </c>
      <c r="I145" t="s">
        <v>1548</v>
      </c>
      <c r="J145" s="1051">
        <v>1.1000000000000001E-3</v>
      </c>
      <c r="K145" s="1051">
        <v>0.97559999999999969</v>
      </c>
    </row>
    <row r="146" spans="1:11">
      <c r="A146" t="s">
        <v>1410</v>
      </c>
      <c r="B146" t="s">
        <v>217</v>
      </c>
      <c r="C146" t="s">
        <v>1411</v>
      </c>
      <c r="D146" t="s">
        <v>2160</v>
      </c>
      <c r="E146" t="s">
        <v>212</v>
      </c>
      <c r="F146" t="s">
        <v>23</v>
      </c>
      <c r="G146">
        <v>1500</v>
      </c>
      <c r="H146" t="s">
        <v>582</v>
      </c>
      <c r="I146" t="s">
        <v>1516</v>
      </c>
      <c r="J146" s="1051">
        <v>1.1000000000000001E-3</v>
      </c>
      <c r="K146" s="1051">
        <v>0.97669999999999968</v>
      </c>
    </row>
    <row r="147" spans="1:11">
      <c r="A147" t="s">
        <v>1829</v>
      </c>
      <c r="B147" t="s">
        <v>213</v>
      </c>
      <c r="C147" t="s">
        <v>1828</v>
      </c>
      <c r="D147" t="s">
        <v>1827</v>
      </c>
      <c r="E147" t="s">
        <v>222</v>
      </c>
      <c r="F147" t="s">
        <v>22</v>
      </c>
      <c r="G147">
        <v>1500</v>
      </c>
      <c r="H147" t="s">
        <v>1826</v>
      </c>
      <c r="I147" t="s">
        <v>1749</v>
      </c>
      <c r="J147" s="1051">
        <v>1.1000000000000001E-3</v>
      </c>
      <c r="K147" s="1051">
        <v>0.97779999999999967</v>
      </c>
    </row>
    <row r="148" spans="1:11">
      <c r="A148" t="s">
        <v>2025</v>
      </c>
      <c r="B148" t="s">
        <v>213</v>
      </c>
      <c r="C148" t="s">
        <v>2026</v>
      </c>
      <c r="D148" t="s">
        <v>1827</v>
      </c>
      <c r="E148" t="s">
        <v>222</v>
      </c>
      <c r="F148" t="s">
        <v>22</v>
      </c>
      <c r="G148">
        <v>1500</v>
      </c>
      <c r="H148" t="s">
        <v>1870</v>
      </c>
      <c r="I148" t="s">
        <v>1749</v>
      </c>
      <c r="J148" s="1051">
        <v>1.1000000000000001E-3</v>
      </c>
      <c r="K148" s="1051">
        <v>0.97889999999999966</v>
      </c>
    </row>
    <row r="149" spans="1:11">
      <c r="A149" t="s">
        <v>1412</v>
      </c>
      <c r="B149" t="s">
        <v>213</v>
      </c>
      <c r="C149" t="s">
        <v>1413</v>
      </c>
      <c r="D149" t="s">
        <v>1414</v>
      </c>
      <c r="E149" t="s">
        <v>222</v>
      </c>
      <c r="F149" t="s">
        <v>22</v>
      </c>
      <c r="G149">
        <v>1500</v>
      </c>
      <c r="H149" t="s">
        <v>858</v>
      </c>
      <c r="I149" t="s">
        <v>1526</v>
      </c>
      <c r="J149" s="1051">
        <v>1.1000000000000001E-3</v>
      </c>
      <c r="K149" s="1051">
        <v>0.97999999999999965</v>
      </c>
    </row>
    <row r="150" spans="1:11">
      <c r="A150" t="s">
        <v>1415</v>
      </c>
      <c r="B150" t="s">
        <v>217</v>
      </c>
      <c r="C150" t="s">
        <v>1416</v>
      </c>
      <c r="D150" t="s">
        <v>1417</v>
      </c>
      <c r="E150" t="s">
        <v>212</v>
      </c>
      <c r="F150" t="s">
        <v>23</v>
      </c>
      <c r="G150">
        <v>1050</v>
      </c>
      <c r="H150" t="s">
        <v>620</v>
      </c>
      <c r="I150" t="s">
        <v>1525</v>
      </c>
      <c r="J150" s="1051">
        <v>8.0000000000000004E-4</v>
      </c>
      <c r="K150" s="1051">
        <v>0.98079999999999967</v>
      </c>
    </row>
    <row r="151" spans="1:11">
      <c r="A151" t="s">
        <v>1418</v>
      </c>
      <c r="B151" t="s">
        <v>217</v>
      </c>
      <c r="C151" t="s">
        <v>1419</v>
      </c>
      <c r="D151" t="s">
        <v>1238</v>
      </c>
      <c r="E151" t="s">
        <v>218</v>
      </c>
      <c r="F151" t="s">
        <v>23</v>
      </c>
      <c r="G151">
        <v>1000</v>
      </c>
      <c r="H151" t="s">
        <v>959</v>
      </c>
      <c r="I151" t="s">
        <v>1522</v>
      </c>
      <c r="J151" s="1051">
        <v>6.9999999999999999E-4</v>
      </c>
      <c r="K151" s="1051">
        <v>0.98149999999999971</v>
      </c>
    </row>
    <row r="152" spans="1:11">
      <c r="A152" t="s">
        <v>1420</v>
      </c>
      <c r="B152" t="s">
        <v>211</v>
      </c>
      <c r="C152" t="s">
        <v>1421</v>
      </c>
      <c r="D152" t="s">
        <v>1283</v>
      </c>
      <c r="E152" t="s">
        <v>212</v>
      </c>
      <c r="F152" t="s">
        <v>23</v>
      </c>
      <c r="G152">
        <v>1000</v>
      </c>
      <c r="H152" t="s">
        <v>1203</v>
      </c>
      <c r="I152" t="s">
        <v>1507</v>
      </c>
      <c r="J152" s="1051">
        <v>6.9999999999999999E-4</v>
      </c>
      <c r="K152" s="1051">
        <v>0.98219999999999974</v>
      </c>
    </row>
    <row r="153" spans="1:11">
      <c r="A153" t="s">
        <v>1422</v>
      </c>
      <c r="B153" t="s">
        <v>211</v>
      </c>
      <c r="C153" t="s">
        <v>1423</v>
      </c>
      <c r="D153" t="s">
        <v>1283</v>
      </c>
      <c r="E153" t="s">
        <v>212</v>
      </c>
      <c r="F153" t="s">
        <v>23</v>
      </c>
      <c r="G153">
        <v>1000</v>
      </c>
      <c r="H153" t="s">
        <v>1203</v>
      </c>
      <c r="I153" t="s">
        <v>1507</v>
      </c>
      <c r="J153" s="1051">
        <v>6.9999999999999999E-4</v>
      </c>
      <c r="K153" s="1051">
        <v>0.98289999999999977</v>
      </c>
    </row>
    <row r="154" spans="1:11">
      <c r="A154" t="s">
        <v>1424</v>
      </c>
      <c r="B154" t="s">
        <v>211</v>
      </c>
      <c r="C154" t="s">
        <v>1425</v>
      </c>
      <c r="D154" t="s">
        <v>1283</v>
      </c>
      <c r="E154" t="s">
        <v>212</v>
      </c>
      <c r="F154" t="s">
        <v>23</v>
      </c>
      <c r="G154">
        <v>1000</v>
      </c>
      <c r="H154" t="s">
        <v>1203</v>
      </c>
      <c r="I154" t="s">
        <v>1507</v>
      </c>
      <c r="J154" s="1051">
        <v>6.9999999999999999E-4</v>
      </c>
      <c r="K154" s="1051">
        <v>0.98359999999999981</v>
      </c>
    </row>
    <row r="155" spans="1:11">
      <c r="A155" t="s">
        <v>1426</v>
      </c>
      <c r="B155" t="s">
        <v>213</v>
      </c>
      <c r="C155" t="s">
        <v>1427</v>
      </c>
      <c r="D155" t="s">
        <v>1428</v>
      </c>
      <c r="E155" t="s">
        <v>212</v>
      </c>
      <c r="F155" t="s">
        <v>23</v>
      </c>
      <c r="G155">
        <v>1000</v>
      </c>
      <c r="H155" t="s">
        <v>1034</v>
      </c>
      <c r="I155" t="s">
        <v>1524</v>
      </c>
      <c r="J155" s="1051">
        <v>6.9999999999999999E-4</v>
      </c>
      <c r="K155" s="1051">
        <v>0.98429999999999984</v>
      </c>
    </row>
    <row r="156" spans="1:11">
      <c r="A156" t="s">
        <v>1429</v>
      </c>
      <c r="B156" t="s">
        <v>217</v>
      </c>
      <c r="C156" t="s">
        <v>1430</v>
      </c>
      <c r="D156" t="s">
        <v>2165</v>
      </c>
      <c r="E156" t="s">
        <v>212</v>
      </c>
      <c r="F156" t="s">
        <v>23</v>
      </c>
      <c r="G156">
        <v>1000</v>
      </c>
      <c r="H156" t="s">
        <v>1221</v>
      </c>
      <c r="I156" t="s">
        <v>1523</v>
      </c>
      <c r="J156" s="1051">
        <v>6.9999999999999999E-4</v>
      </c>
      <c r="K156" s="1051">
        <v>0.98499999999999988</v>
      </c>
    </row>
    <row r="157" spans="1:11">
      <c r="A157" t="s">
        <v>1431</v>
      </c>
      <c r="B157" t="s">
        <v>213</v>
      </c>
      <c r="C157" t="s">
        <v>1432</v>
      </c>
      <c r="D157" t="s">
        <v>1407</v>
      </c>
      <c r="E157" t="s">
        <v>212</v>
      </c>
      <c r="F157" t="s">
        <v>22</v>
      </c>
      <c r="G157">
        <v>1000</v>
      </c>
      <c r="H157" t="s">
        <v>959</v>
      </c>
      <c r="I157" t="s">
        <v>1522</v>
      </c>
      <c r="J157" s="1051">
        <v>6.9999999999999999E-4</v>
      </c>
      <c r="K157" s="1051">
        <v>0.98569999999999991</v>
      </c>
    </row>
    <row r="158" spans="1:11">
      <c r="A158" t="s">
        <v>1433</v>
      </c>
      <c r="B158" t="s">
        <v>214</v>
      </c>
      <c r="C158" t="s">
        <v>1434</v>
      </c>
      <c r="D158" t="s">
        <v>2158</v>
      </c>
      <c r="E158" t="s">
        <v>218</v>
      </c>
      <c r="F158" t="s">
        <v>23</v>
      </c>
      <c r="G158">
        <v>1000</v>
      </c>
      <c r="H158" t="s">
        <v>959</v>
      </c>
      <c r="I158" t="s">
        <v>1522</v>
      </c>
      <c r="J158" s="1051">
        <v>6.9999999999999999E-4</v>
      </c>
      <c r="K158" s="1051">
        <v>0.98639999999999994</v>
      </c>
    </row>
    <row r="159" spans="1:11">
      <c r="A159" t="s">
        <v>1435</v>
      </c>
      <c r="B159" t="s">
        <v>214</v>
      </c>
      <c r="C159" t="s">
        <v>1436</v>
      </c>
      <c r="D159" t="s">
        <v>2158</v>
      </c>
      <c r="E159" t="s">
        <v>218</v>
      </c>
      <c r="F159" t="s">
        <v>23</v>
      </c>
      <c r="G159">
        <v>1000</v>
      </c>
      <c r="H159" t="s">
        <v>959</v>
      </c>
      <c r="I159" t="s">
        <v>1522</v>
      </c>
      <c r="J159" s="1051">
        <v>6.9999999999999999E-4</v>
      </c>
      <c r="K159" s="1051">
        <v>0.98709999999999998</v>
      </c>
    </row>
    <row r="160" spans="1:11">
      <c r="A160" t="s">
        <v>1437</v>
      </c>
      <c r="B160" t="s">
        <v>214</v>
      </c>
      <c r="C160" t="s">
        <v>1438</v>
      </c>
      <c r="D160" t="s">
        <v>1331</v>
      </c>
      <c r="E160" t="s">
        <v>212</v>
      </c>
      <c r="F160" t="s">
        <v>22</v>
      </c>
      <c r="G160">
        <v>1000</v>
      </c>
      <c r="H160" t="s">
        <v>1227</v>
      </c>
      <c r="I160" t="s">
        <v>1521</v>
      </c>
      <c r="J160" s="1051">
        <v>6.9999999999999999E-4</v>
      </c>
      <c r="K160" s="1051">
        <v>0.98780000000000001</v>
      </c>
    </row>
    <row r="161" spans="1:11">
      <c r="A161" t="s">
        <v>1439</v>
      </c>
      <c r="B161" t="s">
        <v>214</v>
      </c>
      <c r="C161" t="s">
        <v>1440</v>
      </c>
      <c r="D161" t="s">
        <v>2159</v>
      </c>
      <c r="E161" t="s">
        <v>212</v>
      </c>
      <c r="F161" t="s">
        <v>22</v>
      </c>
      <c r="G161">
        <v>1000</v>
      </c>
      <c r="H161" t="s">
        <v>718</v>
      </c>
      <c r="I161" t="s">
        <v>1520</v>
      </c>
      <c r="J161" s="1051">
        <v>6.9999999999999999E-4</v>
      </c>
      <c r="K161" s="1051">
        <v>0.98850000000000005</v>
      </c>
    </row>
    <row r="162" spans="1:11">
      <c r="A162" t="s">
        <v>1441</v>
      </c>
      <c r="B162" t="s">
        <v>217</v>
      </c>
      <c r="C162" t="s">
        <v>1442</v>
      </c>
      <c r="D162" t="s">
        <v>1387</v>
      </c>
      <c r="E162" t="s">
        <v>212</v>
      </c>
      <c r="F162" t="s">
        <v>22</v>
      </c>
      <c r="G162">
        <v>1000</v>
      </c>
      <c r="H162" t="s">
        <v>732</v>
      </c>
      <c r="I162" t="s">
        <v>1519</v>
      </c>
      <c r="J162" s="1051">
        <v>6.9999999999999999E-4</v>
      </c>
      <c r="K162" s="1051">
        <v>0.98920000000000008</v>
      </c>
    </row>
    <row r="163" spans="1:11">
      <c r="A163" t="s">
        <v>1825</v>
      </c>
      <c r="B163" t="s">
        <v>211</v>
      </c>
      <c r="C163" t="s">
        <v>1768</v>
      </c>
      <c r="D163" t="s">
        <v>1769</v>
      </c>
      <c r="E163" t="s">
        <v>212</v>
      </c>
      <c r="F163" t="s">
        <v>22</v>
      </c>
      <c r="G163">
        <v>1000</v>
      </c>
      <c r="H163" t="s">
        <v>1770</v>
      </c>
      <c r="I163" t="s">
        <v>1771</v>
      </c>
      <c r="J163" s="1051">
        <v>6.9999999999999999E-4</v>
      </c>
      <c r="K163" s="1051">
        <v>0.98990000000000011</v>
      </c>
    </row>
    <row r="164" spans="1:11">
      <c r="A164" t="s">
        <v>2027</v>
      </c>
      <c r="B164" t="s">
        <v>215</v>
      </c>
      <c r="C164" t="s">
        <v>2028</v>
      </c>
      <c r="D164" t="s">
        <v>2029</v>
      </c>
      <c r="E164" t="s">
        <v>212</v>
      </c>
      <c r="F164" t="s">
        <v>196</v>
      </c>
      <c r="G164">
        <v>1000</v>
      </c>
      <c r="H164" t="s">
        <v>1562</v>
      </c>
      <c r="I164" t="s">
        <v>1830</v>
      </c>
      <c r="J164" s="1051">
        <v>6.9999999999999999E-4</v>
      </c>
      <c r="K164" s="1051">
        <v>0.99060000000000015</v>
      </c>
    </row>
    <row r="165" spans="1:11">
      <c r="A165" t="s">
        <v>2401</v>
      </c>
      <c r="B165" t="s">
        <v>215</v>
      </c>
      <c r="C165" t="s">
        <v>2402</v>
      </c>
      <c r="D165" t="s">
        <v>2029</v>
      </c>
      <c r="E165" t="s">
        <v>212</v>
      </c>
      <c r="F165" t="s">
        <v>196</v>
      </c>
      <c r="G165">
        <v>1000</v>
      </c>
      <c r="H165" t="s">
        <v>2374</v>
      </c>
      <c r="I165" t="s">
        <v>2403</v>
      </c>
      <c r="J165" s="1051">
        <v>6.9999999999999999E-4</v>
      </c>
      <c r="K165" s="1051">
        <v>0.99130000000000018</v>
      </c>
    </row>
    <row r="166" spans="1:11">
      <c r="A166" t="s">
        <v>1443</v>
      </c>
      <c r="B166" t="s">
        <v>211</v>
      </c>
      <c r="C166" t="s">
        <v>1444</v>
      </c>
      <c r="D166" t="s">
        <v>1445</v>
      </c>
      <c r="E166" t="s">
        <v>212</v>
      </c>
      <c r="F166" t="s">
        <v>23</v>
      </c>
      <c r="G166">
        <v>1000</v>
      </c>
      <c r="H166" t="s">
        <v>1209</v>
      </c>
      <c r="I166" t="s">
        <v>1517</v>
      </c>
      <c r="J166" s="1051">
        <v>6.9999999999999999E-4</v>
      </c>
      <c r="K166" s="1051">
        <v>0.99200000000000021</v>
      </c>
    </row>
    <row r="167" spans="1:11">
      <c r="A167" t="s">
        <v>1446</v>
      </c>
      <c r="B167" t="s">
        <v>217</v>
      </c>
      <c r="C167" t="s">
        <v>1447</v>
      </c>
      <c r="D167" t="s">
        <v>2160</v>
      </c>
      <c r="E167" t="s">
        <v>212</v>
      </c>
      <c r="F167" t="s">
        <v>23</v>
      </c>
      <c r="G167">
        <v>1000</v>
      </c>
      <c r="H167" t="s">
        <v>582</v>
      </c>
      <c r="I167" t="s">
        <v>1516</v>
      </c>
      <c r="J167" s="1051">
        <v>6.9999999999999999E-4</v>
      </c>
      <c r="K167" s="1051">
        <v>0.99270000000000025</v>
      </c>
    </row>
    <row r="168" spans="1:11">
      <c r="A168" t="s">
        <v>1448</v>
      </c>
      <c r="B168" t="s">
        <v>217</v>
      </c>
      <c r="C168" t="s">
        <v>1449</v>
      </c>
      <c r="D168" t="s">
        <v>2160</v>
      </c>
      <c r="E168" t="s">
        <v>212</v>
      </c>
      <c r="F168" t="s">
        <v>23</v>
      </c>
      <c r="G168">
        <v>1000</v>
      </c>
      <c r="H168" t="s">
        <v>517</v>
      </c>
      <c r="I168" t="s">
        <v>1515</v>
      </c>
      <c r="J168" s="1051">
        <v>6.9999999999999999E-4</v>
      </c>
      <c r="K168" s="1051">
        <v>0.99340000000000028</v>
      </c>
    </row>
    <row r="169" spans="1:11">
      <c r="A169" t="s">
        <v>1450</v>
      </c>
      <c r="B169" t="s">
        <v>217</v>
      </c>
      <c r="C169" t="s">
        <v>1451</v>
      </c>
      <c r="D169" t="s">
        <v>2160</v>
      </c>
      <c r="E169" t="s">
        <v>212</v>
      </c>
      <c r="F169" t="s">
        <v>23</v>
      </c>
      <c r="G169">
        <v>1000</v>
      </c>
      <c r="H169" t="s">
        <v>517</v>
      </c>
      <c r="I169" t="s">
        <v>1515</v>
      </c>
      <c r="J169" s="1051">
        <v>6.9999999999999999E-4</v>
      </c>
      <c r="K169" s="1051">
        <v>0.99410000000000032</v>
      </c>
    </row>
    <row r="170" spans="1:11">
      <c r="A170" t="s">
        <v>1452</v>
      </c>
      <c r="B170" t="s">
        <v>217</v>
      </c>
      <c r="C170" t="s">
        <v>1453</v>
      </c>
      <c r="D170" t="s">
        <v>1454</v>
      </c>
      <c r="E170" t="s">
        <v>212</v>
      </c>
      <c r="F170" t="s">
        <v>23</v>
      </c>
      <c r="G170">
        <v>920</v>
      </c>
      <c r="H170" t="s">
        <v>669</v>
      </c>
      <c r="I170" t="s">
        <v>1514</v>
      </c>
      <c r="J170" s="1051">
        <v>6.9999999999999999E-4</v>
      </c>
      <c r="K170" s="1051">
        <v>0.99480000000000035</v>
      </c>
    </row>
    <row r="171" spans="1:11">
      <c r="A171" t="s">
        <v>1455</v>
      </c>
      <c r="B171" t="s">
        <v>217</v>
      </c>
      <c r="C171" t="s">
        <v>1456</v>
      </c>
      <c r="D171" t="s">
        <v>1457</v>
      </c>
      <c r="E171" t="s">
        <v>212</v>
      </c>
      <c r="F171" t="s">
        <v>22</v>
      </c>
      <c r="G171">
        <v>850</v>
      </c>
      <c r="H171" t="s">
        <v>872</v>
      </c>
      <c r="I171" t="s">
        <v>1513</v>
      </c>
      <c r="J171" s="1051">
        <v>5.9999999999999995E-4</v>
      </c>
      <c r="K171" s="1051">
        <v>0.9954000000000004</v>
      </c>
    </row>
    <row r="172" spans="1:11">
      <c r="A172" t="s">
        <v>1458</v>
      </c>
      <c r="B172" t="s">
        <v>213</v>
      </c>
      <c r="C172" t="s">
        <v>1459</v>
      </c>
      <c r="D172" t="s">
        <v>1460</v>
      </c>
      <c r="E172" t="s">
        <v>212</v>
      </c>
      <c r="F172" t="s">
        <v>23</v>
      </c>
      <c r="G172">
        <v>800</v>
      </c>
      <c r="H172" t="s">
        <v>1512</v>
      </c>
      <c r="I172" t="s">
        <v>1511</v>
      </c>
      <c r="J172" s="1051">
        <v>5.9999999999999995E-4</v>
      </c>
      <c r="K172" s="1051">
        <v>0.99600000000000044</v>
      </c>
    </row>
    <row r="173" spans="1:11">
      <c r="A173" t="s">
        <v>1462</v>
      </c>
      <c r="B173" t="s">
        <v>215</v>
      </c>
      <c r="C173" t="s">
        <v>1463</v>
      </c>
      <c r="D173" t="s">
        <v>1461</v>
      </c>
      <c r="E173" t="s">
        <v>212</v>
      </c>
      <c r="F173" t="s">
        <v>197</v>
      </c>
      <c r="G173">
        <v>650</v>
      </c>
      <c r="H173" t="s">
        <v>1231</v>
      </c>
      <c r="I173" t="s">
        <v>1510</v>
      </c>
      <c r="J173" s="1051">
        <v>5.0000000000000001E-4</v>
      </c>
      <c r="K173" s="1051">
        <v>0.99650000000000039</v>
      </c>
    </row>
    <row r="174" spans="1:11">
      <c r="A174" t="s">
        <v>1464</v>
      </c>
      <c r="B174" t="s">
        <v>217</v>
      </c>
      <c r="C174" t="s">
        <v>1465</v>
      </c>
      <c r="D174" t="s">
        <v>1466</v>
      </c>
      <c r="E174" t="s">
        <v>212</v>
      </c>
      <c r="F174" t="s">
        <v>23</v>
      </c>
      <c r="G174">
        <v>600</v>
      </c>
      <c r="H174" t="s">
        <v>1222</v>
      </c>
      <c r="I174" t="s">
        <v>1509</v>
      </c>
      <c r="J174" s="1051">
        <v>4.0000000000000002E-4</v>
      </c>
      <c r="K174" s="1051">
        <v>0.99690000000000034</v>
      </c>
    </row>
    <row r="175" spans="1:11">
      <c r="A175" t="s">
        <v>1467</v>
      </c>
      <c r="B175" t="s">
        <v>217</v>
      </c>
      <c r="C175" t="s">
        <v>1468</v>
      </c>
      <c r="D175" t="s">
        <v>1469</v>
      </c>
      <c r="E175" t="s">
        <v>212</v>
      </c>
      <c r="F175" t="s">
        <v>23</v>
      </c>
      <c r="G175">
        <v>519</v>
      </c>
      <c r="H175" t="s">
        <v>1133</v>
      </c>
      <c r="I175" t="s">
        <v>1508</v>
      </c>
      <c r="J175" s="1051">
        <v>4.0000000000000002E-4</v>
      </c>
      <c r="K175" s="1051">
        <v>0.9973000000000003</v>
      </c>
    </row>
    <row r="176" spans="1:11">
      <c r="A176" t="s">
        <v>1470</v>
      </c>
      <c r="B176" t="s">
        <v>211</v>
      </c>
      <c r="C176" t="s">
        <v>1471</v>
      </c>
      <c r="D176" t="s">
        <v>1283</v>
      </c>
      <c r="E176" t="s">
        <v>212</v>
      </c>
      <c r="F176" t="s">
        <v>23</v>
      </c>
      <c r="G176">
        <v>500</v>
      </c>
      <c r="H176" t="s">
        <v>1203</v>
      </c>
      <c r="I176" t="s">
        <v>1507</v>
      </c>
      <c r="J176" s="1051">
        <v>4.0000000000000002E-4</v>
      </c>
      <c r="K176" s="1051">
        <v>0.99770000000000025</v>
      </c>
    </row>
    <row r="177" spans="1:11">
      <c r="A177" t="s">
        <v>1472</v>
      </c>
      <c r="B177" t="s">
        <v>211</v>
      </c>
      <c r="C177" t="s">
        <v>1473</v>
      </c>
      <c r="D177" t="s">
        <v>1283</v>
      </c>
      <c r="E177" t="s">
        <v>212</v>
      </c>
      <c r="F177" t="s">
        <v>23</v>
      </c>
      <c r="G177">
        <v>500</v>
      </c>
      <c r="H177" t="s">
        <v>1203</v>
      </c>
      <c r="I177" t="s">
        <v>1507</v>
      </c>
      <c r="J177" s="1051">
        <v>4.0000000000000002E-4</v>
      </c>
      <c r="K177" s="1051">
        <v>0.99810000000000021</v>
      </c>
    </row>
    <row r="178" spans="1:11">
      <c r="A178" t="s">
        <v>1474</v>
      </c>
      <c r="B178" t="s">
        <v>214</v>
      </c>
      <c r="C178" t="s">
        <v>1475</v>
      </c>
      <c r="D178" t="s">
        <v>1476</v>
      </c>
      <c r="E178" t="s">
        <v>212</v>
      </c>
      <c r="F178" t="s">
        <v>23</v>
      </c>
      <c r="G178">
        <v>500</v>
      </c>
      <c r="H178" t="s">
        <v>589</v>
      </c>
      <c r="I178" t="s">
        <v>1505</v>
      </c>
      <c r="J178" s="1051">
        <v>4.0000000000000002E-4</v>
      </c>
      <c r="K178" s="1051">
        <v>0.99850000000000017</v>
      </c>
    </row>
    <row r="179" spans="1:11">
      <c r="A179" t="s">
        <v>1477</v>
      </c>
      <c r="B179" t="s">
        <v>214</v>
      </c>
      <c r="C179" t="s">
        <v>1478</v>
      </c>
      <c r="D179" t="s">
        <v>1479</v>
      </c>
      <c r="E179" t="s">
        <v>212</v>
      </c>
      <c r="F179" t="s">
        <v>23</v>
      </c>
      <c r="G179">
        <v>500</v>
      </c>
      <c r="H179" t="s">
        <v>936</v>
      </c>
      <c r="I179" t="s">
        <v>1504</v>
      </c>
      <c r="J179" s="1051">
        <v>4.0000000000000002E-4</v>
      </c>
      <c r="K179" s="1051">
        <v>0.99890000000000012</v>
      </c>
    </row>
    <row r="180" spans="1:11">
      <c r="A180" t="s">
        <v>1480</v>
      </c>
      <c r="B180" t="s">
        <v>214</v>
      </c>
      <c r="C180" t="s">
        <v>1481</v>
      </c>
      <c r="D180" t="s">
        <v>1482</v>
      </c>
      <c r="E180" t="s">
        <v>212</v>
      </c>
      <c r="F180" t="s">
        <v>23</v>
      </c>
      <c r="G180">
        <v>500</v>
      </c>
      <c r="H180" t="s">
        <v>642</v>
      </c>
      <c r="I180" t="s">
        <v>1503</v>
      </c>
      <c r="J180" s="1051">
        <v>4.0000000000000002E-4</v>
      </c>
      <c r="K180" s="1051">
        <v>0.99930000000000008</v>
      </c>
    </row>
    <row r="181" spans="1:11">
      <c r="A181" t="s">
        <v>1483</v>
      </c>
      <c r="B181" t="s">
        <v>217</v>
      </c>
      <c r="C181" t="s">
        <v>1484</v>
      </c>
      <c r="D181" t="s">
        <v>1485</v>
      </c>
      <c r="E181" t="s">
        <v>212</v>
      </c>
      <c r="F181" t="s">
        <v>23</v>
      </c>
      <c r="G181">
        <v>480</v>
      </c>
      <c r="H181" t="s">
        <v>1037</v>
      </c>
      <c r="I181" t="s">
        <v>1502</v>
      </c>
      <c r="J181" s="1051">
        <v>2.9999999999999997E-4</v>
      </c>
      <c r="K181" s="1051">
        <v>0.99960000000000004</v>
      </c>
    </row>
    <row r="182" spans="1:11">
      <c r="A182" t="s">
        <v>1486</v>
      </c>
      <c r="B182" t="s">
        <v>217</v>
      </c>
      <c r="C182" t="s">
        <v>1487</v>
      </c>
      <c r="D182" t="s">
        <v>2166</v>
      </c>
      <c r="E182" t="s">
        <v>212</v>
      </c>
      <c r="F182" t="s">
        <v>23</v>
      </c>
      <c r="G182">
        <v>300</v>
      </c>
      <c r="H182" t="s">
        <v>623</v>
      </c>
      <c r="I182" t="s">
        <v>1501</v>
      </c>
      <c r="J182" s="1051">
        <v>2.0000000000000001E-4</v>
      </c>
      <c r="K182" s="1051">
        <v>0.99980000000000002</v>
      </c>
    </row>
    <row r="183" spans="1:11">
      <c r="A183" t="s">
        <v>1488</v>
      </c>
      <c r="B183" t="s">
        <v>213</v>
      </c>
      <c r="C183" t="s">
        <v>1489</v>
      </c>
      <c r="D183" t="s">
        <v>1490</v>
      </c>
      <c r="E183" t="s">
        <v>212</v>
      </c>
      <c r="F183" t="s">
        <v>23</v>
      </c>
      <c r="G183">
        <v>240</v>
      </c>
      <c r="H183" t="s">
        <v>742</v>
      </c>
      <c r="I183" t="s">
        <v>1499</v>
      </c>
      <c r="J183" s="1051">
        <v>2.0000000000000001E-4</v>
      </c>
      <c r="K183" s="1051">
        <v>1</v>
      </c>
    </row>
    <row r="184" spans="1:11">
      <c r="A184" t="s">
        <v>1491</v>
      </c>
      <c r="B184" t="s">
        <v>213</v>
      </c>
      <c r="C184" t="s">
        <v>1492</v>
      </c>
      <c r="D184" t="s">
        <v>1493</v>
      </c>
      <c r="E184" t="s">
        <v>212</v>
      </c>
      <c r="F184" t="s">
        <v>23</v>
      </c>
      <c r="G184">
        <v>200</v>
      </c>
      <c r="H184" t="s">
        <v>588</v>
      </c>
      <c r="I184" t="s">
        <v>1498</v>
      </c>
      <c r="J184" s="1051">
        <v>1E-4</v>
      </c>
      <c r="K184" s="1051">
        <v>1.0001</v>
      </c>
    </row>
    <row r="185" spans="1:11">
      <c r="A185" t="s">
        <v>1690</v>
      </c>
      <c r="B185" t="s">
        <v>1664</v>
      </c>
      <c r="C185" t="s">
        <v>1691</v>
      </c>
      <c r="D185" t="s">
        <v>1692</v>
      </c>
      <c r="E185" t="s">
        <v>212</v>
      </c>
      <c r="F185" t="s">
        <v>22</v>
      </c>
      <c r="G185">
        <v>133</v>
      </c>
      <c r="H185" t="s">
        <v>1660</v>
      </c>
      <c r="I185" t="s">
        <v>1693</v>
      </c>
      <c r="J185" s="1051">
        <v>1E-4</v>
      </c>
      <c r="K185" s="1051">
        <v>1.0002</v>
      </c>
    </row>
    <row r="186" spans="1:11">
      <c r="A186" t="s">
        <v>1494</v>
      </c>
      <c r="B186" t="s">
        <v>214</v>
      </c>
      <c r="C186" t="s">
        <v>1495</v>
      </c>
      <c r="D186" t="s">
        <v>2167</v>
      </c>
      <c r="E186" t="s">
        <v>212</v>
      </c>
      <c r="F186" t="s">
        <v>23</v>
      </c>
      <c r="G186">
        <v>64</v>
      </c>
      <c r="H186" t="s">
        <v>1165</v>
      </c>
      <c r="I186" t="s">
        <v>1497</v>
      </c>
      <c r="J186" s="1051">
        <v>0</v>
      </c>
      <c r="K186" s="1051">
        <v>1.0002</v>
      </c>
    </row>
  </sheetData>
  <conditionalFormatting sqref="B2">
    <cfRule type="duplicateValues" dxfId="3" priority="2"/>
  </conditionalFormatting>
  <conditionalFormatting sqref="B3:B180">
    <cfRule type="duplicateValues" dxfId="2" priority="1"/>
  </conditionalFormatting>
  <hyperlinks>
    <hyperlink ref="E111" r:id="rId1" display="http://new.tse.ir/cms/Portals/1/paziresh/%D8%A7%D8%B7%D9%84%D8%A7%D8%B9%DB%8C%D9%87 %D9%BE%D8%B0%DB%8C%D8%B1%D9%87 %D9%86%D9%88%DB%8C%D8%B3%DB%8C2 (1).pdf"/>
  </hyperlinks>
  <pageMargins left="0.7" right="0.7" top="0.75" bottom="0.75" header="0.3" footer="0.3"/>
  <drawing r:id="rId2"/>
  <tableParts count="1">
    <tablePart r:id="rId3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C34"/>
  <sheetViews>
    <sheetView rightToLeft="1" workbookViewId="0">
      <selection activeCell="H2" sqref="H2"/>
    </sheetView>
  </sheetViews>
  <sheetFormatPr defaultRowHeight="15"/>
  <cols>
    <col min="1" max="1" width="12.85546875" style="41" bestFit="1" customWidth="1"/>
    <col min="2" max="7" width="9.140625" style="41" customWidth="1"/>
    <col min="8" max="16384" width="9.140625" style="41"/>
  </cols>
  <sheetData>
    <row r="1" spans="1:29">
      <c r="A1" s="450" t="s">
        <v>117</v>
      </c>
      <c r="B1" s="450" t="s">
        <v>1</v>
      </c>
      <c r="C1" s="450" t="s">
        <v>2</v>
      </c>
      <c r="D1" s="450" t="s">
        <v>3</v>
      </c>
      <c r="E1" s="450" t="s">
        <v>4</v>
      </c>
      <c r="F1" s="450" t="s">
        <v>5</v>
      </c>
      <c r="G1" s="450" t="s">
        <v>6</v>
      </c>
      <c r="H1" s="450" t="s">
        <v>7</v>
      </c>
      <c r="I1" s="450" t="s">
        <v>8</v>
      </c>
      <c r="J1" s="450" t="s">
        <v>9</v>
      </c>
      <c r="K1" s="450" t="s">
        <v>10</v>
      </c>
      <c r="L1" s="450" t="s">
        <v>11</v>
      </c>
      <c r="M1" s="450" t="s">
        <v>12</v>
      </c>
      <c r="N1" s="450" t="s">
        <v>357</v>
      </c>
      <c r="O1" s="450" t="s">
        <v>1175</v>
      </c>
      <c r="P1" s="450" t="s">
        <v>1607</v>
      </c>
      <c r="Q1" s="450" t="s">
        <v>1644</v>
      </c>
      <c r="R1" s="450" t="s">
        <v>1698</v>
      </c>
      <c r="S1" s="450" t="s">
        <v>1793</v>
      </c>
      <c r="T1" s="450" t="s">
        <v>1794</v>
      </c>
      <c r="U1" s="450" t="s">
        <v>1529</v>
      </c>
      <c r="V1" s="450" t="s">
        <v>1915</v>
      </c>
      <c r="W1" s="1004" t="s">
        <v>2030</v>
      </c>
      <c r="X1" s="1053" t="s">
        <v>1531</v>
      </c>
      <c r="Y1" s="1053"/>
      <c r="Z1" s="1053"/>
      <c r="AA1" s="1053"/>
      <c r="AB1" s="1053"/>
      <c r="AC1" s="1053"/>
    </row>
    <row r="2" spans="1:29">
      <c r="A2" s="410" t="s">
        <v>17</v>
      </c>
      <c r="B2" s="409">
        <v>105142.62933470499</v>
      </c>
      <c r="C2" s="409">
        <v>105607.21689267999</v>
      </c>
      <c r="D2" s="409">
        <v>105765.21833579399</v>
      </c>
      <c r="E2" s="409">
        <v>109759.18484936</v>
      </c>
      <c r="F2" s="409">
        <v>111141.73138762001</v>
      </c>
      <c r="G2" s="409">
        <v>110618.900449126</v>
      </c>
      <c r="H2" s="409">
        <v>111229.60433332399</v>
      </c>
      <c r="I2" s="409">
        <v>110525.69278880001</v>
      </c>
      <c r="J2" s="409">
        <v>110033.79944129501</v>
      </c>
      <c r="K2" s="409">
        <v>113222.92340561999</v>
      </c>
      <c r="L2" s="409">
        <v>113475.4432161</v>
      </c>
      <c r="M2" s="409">
        <v>111456.22162549999</v>
      </c>
      <c r="N2" s="409">
        <v>73805.6826</v>
      </c>
      <c r="O2" s="409">
        <v>73421.959300000002</v>
      </c>
      <c r="P2" s="409">
        <v>73129</v>
      </c>
      <c r="Q2" s="409">
        <v>72543.546300000002</v>
      </c>
      <c r="R2" s="409">
        <v>90850.359349999999</v>
      </c>
      <c r="S2" s="409">
        <v>93987.204549999995</v>
      </c>
      <c r="T2" s="409">
        <v>101881.378813845</v>
      </c>
      <c r="U2" s="409">
        <v>104200.87993784501</v>
      </c>
      <c r="V2" s="409">
        <v>105076.600708645</v>
      </c>
      <c r="W2" s="409">
        <v>104150.277158645</v>
      </c>
      <c r="X2" s="409">
        <v>107728.84043984499</v>
      </c>
      <c r="Y2" s="409"/>
      <c r="Z2" s="409"/>
      <c r="AA2" s="409"/>
      <c r="AB2" s="409"/>
      <c r="AC2" s="409"/>
    </row>
    <row r="3" spans="1:29">
      <c r="A3" s="410" t="s">
        <v>18</v>
      </c>
      <c r="B3" s="409">
        <v>450889.33303385897</v>
      </c>
      <c r="C3" s="409">
        <v>503418.537213812</v>
      </c>
      <c r="D3" s="409">
        <v>533327.06856438098</v>
      </c>
      <c r="E3" s="409">
        <v>528441.94271640002</v>
      </c>
      <c r="F3" s="409">
        <v>533122.33151528705</v>
      </c>
      <c r="G3" s="409">
        <v>521236.37045819499</v>
      </c>
      <c r="H3" s="409">
        <v>592553.74042514199</v>
      </c>
      <c r="I3" s="409">
        <v>669453.90743549098</v>
      </c>
      <c r="J3" s="409">
        <v>713964.38985328004</v>
      </c>
      <c r="K3" s="409">
        <v>681396.43699845497</v>
      </c>
      <c r="L3" s="409">
        <v>640883.19218282599</v>
      </c>
      <c r="M3" s="409">
        <v>656642.16982645704</v>
      </c>
      <c r="N3" s="409">
        <v>637741.92693321698</v>
      </c>
      <c r="O3" s="409">
        <v>663379.21456927701</v>
      </c>
      <c r="P3" s="409">
        <v>678198</v>
      </c>
      <c r="Q3" s="409">
        <v>751795.06029909104</v>
      </c>
      <c r="R3" s="409">
        <v>740866.75071177399</v>
      </c>
      <c r="S3" s="409">
        <v>713415.666000898</v>
      </c>
      <c r="T3" s="409">
        <v>696891.99673919496</v>
      </c>
      <c r="U3" s="409">
        <v>780464.20574046497</v>
      </c>
      <c r="V3" s="409">
        <v>884387.94965027797</v>
      </c>
      <c r="W3" s="409">
        <v>929022.67565332598</v>
      </c>
      <c r="X3" s="409">
        <v>974788.83356439299</v>
      </c>
      <c r="Y3" s="409"/>
      <c r="Z3" s="409"/>
      <c r="AA3" s="409"/>
      <c r="AB3" s="409"/>
      <c r="AC3" s="409"/>
    </row>
    <row r="4" spans="1:29">
      <c r="A4" s="408" t="s">
        <v>48</v>
      </c>
      <c r="B4" s="89">
        <v>556031.96236856398</v>
      </c>
      <c r="C4" s="89">
        <v>609025.75410649204</v>
      </c>
      <c r="D4" s="89">
        <v>639092.28690017504</v>
      </c>
      <c r="E4" s="89">
        <v>638201.12756576005</v>
      </c>
      <c r="F4" s="89">
        <v>644264.06290290703</v>
      </c>
      <c r="G4" s="89">
        <v>631855.27090732101</v>
      </c>
      <c r="H4" s="89">
        <v>703783.344758466</v>
      </c>
      <c r="I4" s="89">
        <v>779979.60022429097</v>
      </c>
      <c r="J4" s="89">
        <v>823998.18929457502</v>
      </c>
      <c r="K4" s="89">
        <v>794619.36040407501</v>
      </c>
      <c r="L4" s="89">
        <v>754358.63539892598</v>
      </c>
      <c r="M4" s="89">
        <v>768098.39145195705</v>
      </c>
      <c r="N4" s="89">
        <v>711547.60953321704</v>
      </c>
      <c r="O4" s="89">
        <v>736801.173869277</v>
      </c>
      <c r="P4" s="89">
        <v>751328</v>
      </c>
      <c r="Q4" s="89">
        <v>824338.60659909109</v>
      </c>
      <c r="R4" s="89">
        <v>831717.11006177403</v>
      </c>
      <c r="S4" s="89">
        <v>807402.87055089802</v>
      </c>
      <c r="T4" s="89">
        <v>798773.37555303995</v>
      </c>
      <c r="U4" s="89">
        <v>884665.08567831002</v>
      </c>
      <c r="V4" s="89">
        <v>989464.55035892292</v>
      </c>
      <c r="W4" s="89">
        <v>1033172.952811971</v>
      </c>
      <c r="X4" s="89">
        <v>1082517.6740042381</v>
      </c>
      <c r="Y4" s="89"/>
      <c r="Z4" s="89"/>
      <c r="AA4" s="89"/>
      <c r="AB4" s="89"/>
      <c r="AC4" s="89"/>
    </row>
    <row r="7" spans="1:29">
      <c r="A7" s="450" t="s">
        <v>117</v>
      </c>
      <c r="B7" s="450" t="s">
        <v>11</v>
      </c>
      <c r="C7" s="450" t="s">
        <v>12</v>
      </c>
      <c r="D7" s="450" t="s">
        <v>49</v>
      </c>
      <c r="E7" s="450" t="s">
        <v>227</v>
      </c>
      <c r="F7" s="450" t="s">
        <v>1607</v>
      </c>
      <c r="G7" s="450" t="s">
        <v>1644</v>
      </c>
      <c r="H7" s="450" t="s">
        <v>1698</v>
      </c>
      <c r="I7" s="450" t="s">
        <v>1760</v>
      </c>
      <c r="J7" s="450" t="s">
        <v>1794</v>
      </c>
      <c r="K7" s="450" t="s">
        <v>1529</v>
      </c>
      <c r="L7" s="450" t="s">
        <v>1897</v>
      </c>
      <c r="M7" s="450" t="s">
        <v>2030</v>
      </c>
      <c r="N7" s="450" t="s">
        <v>1531</v>
      </c>
    </row>
    <row r="8" spans="1:29">
      <c r="A8" s="410" t="s">
        <v>17</v>
      </c>
      <c r="B8" s="409">
        <v>113475.4432161</v>
      </c>
      <c r="C8" s="409">
        <v>111456.22162549999</v>
      </c>
      <c r="D8" s="409">
        <v>73805.6826</v>
      </c>
      <c r="E8" s="409">
        <v>73421.959300000002</v>
      </c>
      <c r="F8" s="409">
        <v>73129</v>
      </c>
      <c r="G8" s="409">
        <v>72543.546300000002</v>
      </c>
      <c r="H8" s="409">
        <v>90850.359349999999</v>
      </c>
      <c r="I8" s="409">
        <v>93987.204549999995</v>
      </c>
      <c r="J8" s="409">
        <v>101881.378813845</v>
      </c>
      <c r="K8" s="409">
        <v>104200.87993784501</v>
      </c>
      <c r="L8" s="409">
        <v>105076.600708645</v>
      </c>
      <c r="M8" s="409">
        <v>104150.277158645</v>
      </c>
      <c r="N8" s="409">
        <v>107728.84043984499</v>
      </c>
    </row>
    <row r="9" spans="1:29">
      <c r="A9" s="410" t="s">
        <v>18</v>
      </c>
      <c r="B9" s="409">
        <v>640883.19218282599</v>
      </c>
      <c r="C9" s="409">
        <v>656642.16982645704</v>
      </c>
      <c r="D9" s="409">
        <v>637741.92693321698</v>
      </c>
      <c r="E9" s="409">
        <v>663379.21456927701</v>
      </c>
      <c r="F9" s="409">
        <v>678198</v>
      </c>
      <c r="G9" s="409">
        <v>751795.06029909104</v>
      </c>
      <c r="H9" s="409">
        <v>740866.75071177399</v>
      </c>
      <c r="I9" s="409">
        <v>713415.666000898</v>
      </c>
      <c r="J9" s="409">
        <v>696891.99673919496</v>
      </c>
      <c r="K9" s="409">
        <v>780464.20574046497</v>
      </c>
      <c r="L9" s="409">
        <v>884387.94965027797</v>
      </c>
      <c r="M9" s="409">
        <v>929022.67565332598</v>
      </c>
      <c r="N9" s="409">
        <v>974788.83356439299</v>
      </c>
    </row>
    <row r="10" spans="1:29">
      <c r="A10" s="408" t="s">
        <v>48</v>
      </c>
      <c r="B10" s="89">
        <v>754358.63539892598</v>
      </c>
      <c r="C10" s="89">
        <v>768098.39145195705</v>
      </c>
      <c r="D10" s="89">
        <v>711547.60953321704</v>
      </c>
      <c r="E10" s="89">
        <v>736801.173869277</v>
      </c>
      <c r="F10" s="89">
        <v>751328</v>
      </c>
      <c r="G10" s="89">
        <v>824338.60659909109</v>
      </c>
      <c r="H10" s="89">
        <v>831717.11006177403</v>
      </c>
      <c r="I10" s="89">
        <v>807402.87055089802</v>
      </c>
      <c r="J10" s="89">
        <v>798773.37555303995</v>
      </c>
      <c r="K10" s="89">
        <v>884665.08567831002</v>
      </c>
      <c r="L10" s="89">
        <v>989464.55035892292</v>
      </c>
      <c r="M10" s="89">
        <v>1033172.952811971</v>
      </c>
      <c r="N10" s="89">
        <v>1082517.6740042381</v>
      </c>
    </row>
    <row r="29" spans="1:7" ht="15.75" thickBot="1"/>
    <row r="30" spans="1:7" ht="21.75" thickBot="1">
      <c r="A30" s="1169" t="s">
        <v>19</v>
      </c>
      <c r="B30" s="1171" t="s">
        <v>1932</v>
      </c>
      <c r="C30" s="1252" t="s">
        <v>120</v>
      </c>
      <c r="D30" s="1252"/>
      <c r="E30" s="1253"/>
      <c r="F30" s="1254" t="s">
        <v>258</v>
      </c>
      <c r="G30" s="1253"/>
    </row>
    <row r="31" spans="1:7" ht="42">
      <c r="A31" s="1250"/>
      <c r="B31" s="1251"/>
      <c r="C31" s="970" t="s">
        <v>2172</v>
      </c>
      <c r="D31" s="971" t="s">
        <v>2031</v>
      </c>
      <c r="E31" s="971" t="s">
        <v>1641</v>
      </c>
      <c r="F31" s="476" t="s">
        <v>259</v>
      </c>
      <c r="G31" s="465" t="s">
        <v>1610</v>
      </c>
    </row>
    <row r="32" spans="1:7" ht="36">
      <c r="A32" s="451" t="s">
        <v>17</v>
      </c>
      <c r="B32" s="580" t="s">
        <v>235</v>
      </c>
      <c r="C32" s="579">
        <v>107728.84043984499</v>
      </c>
      <c r="D32" s="578">
        <v>104150.277158645</v>
      </c>
      <c r="E32" s="578">
        <v>73805.6826</v>
      </c>
      <c r="F32" s="577">
        <v>3.4359613616284701E-2</v>
      </c>
      <c r="G32" s="806">
        <v>0.45962799400821464</v>
      </c>
    </row>
    <row r="33" spans="1:7" ht="54">
      <c r="A33" s="451" t="s">
        <v>18</v>
      </c>
      <c r="B33" s="580" t="s">
        <v>165</v>
      </c>
      <c r="C33" s="579">
        <v>974788.83356439299</v>
      </c>
      <c r="D33" s="578">
        <v>929022.67565332598</v>
      </c>
      <c r="E33" s="578">
        <v>637741.92693321698</v>
      </c>
      <c r="F33" s="577">
        <v>4.9262691977763007E-2</v>
      </c>
      <c r="G33" s="806">
        <v>0.52850046766091152</v>
      </c>
    </row>
    <row r="34" spans="1:7" ht="21" thickBot="1">
      <c r="A34" s="805"/>
      <c r="B34" s="804" t="s">
        <v>133</v>
      </c>
      <c r="C34" s="456">
        <v>1082517.6740042381</v>
      </c>
      <c r="D34" s="456">
        <v>1033172.952811971</v>
      </c>
      <c r="E34" s="803">
        <v>711547.60953321704</v>
      </c>
      <c r="F34" s="802">
        <v>4.7760368733972713E-2</v>
      </c>
      <c r="G34" s="801">
        <v>0.52135663095598272</v>
      </c>
    </row>
  </sheetData>
  <mergeCells count="4">
    <mergeCell ref="A30:A31"/>
    <mergeCell ref="B30:B31"/>
    <mergeCell ref="C30:E30"/>
    <mergeCell ref="F30:G30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C84"/>
  <sheetViews>
    <sheetView rightToLeft="1" zoomScaleNormal="100" workbookViewId="0">
      <selection activeCell="G2" sqref="G2"/>
    </sheetView>
  </sheetViews>
  <sheetFormatPr defaultRowHeight="15"/>
  <cols>
    <col min="1" max="1" width="9.140625" style="38"/>
    <col min="2" max="2" width="9.140625" style="2"/>
    <col min="3" max="3" width="20.7109375" style="2" bestFit="1" customWidth="1"/>
    <col min="4" max="4" width="9.140625" style="2"/>
    <col min="5" max="5" width="8" style="2" bestFit="1" customWidth="1"/>
    <col min="6" max="6" width="11.85546875" style="2" bestFit="1" customWidth="1"/>
    <col min="7" max="7" width="10.5703125" style="2" customWidth="1"/>
    <col min="8" max="10" width="8.7109375" style="2" bestFit="1" customWidth="1"/>
    <col min="11" max="11" width="9.5703125" style="2" bestFit="1" customWidth="1"/>
    <col min="12" max="12" width="7.5703125" style="2" bestFit="1" customWidth="1"/>
    <col min="13" max="13" width="8.42578125" style="2" bestFit="1" customWidth="1"/>
    <col min="14" max="16384" width="9.140625" style="2"/>
  </cols>
  <sheetData>
    <row r="1" spans="1:29" ht="19.5">
      <c r="A1" s="447"/>
      <c r="B1" s="444"/>
      <c r="C1" s="151"/>
      <c r="D1" s="152" t="s">
        <v>34</v>
      </c>
      <c r="E1" s="152" t="s">
        <v>35</v>
      </c>
      <c r="F1" s="152" t="s">
        <v>36</v>
      </c>
      <c r="G1" s="152" t="s">
        <v>37</v>
      </c>
      <c r="H1" s="152" t="s">
        <v>38</v>
      </c>
      <c r="I1" s="152" t="s">
        <v>39</v>
      </c>
      <c r="J1" s="152" t="s">
        <v>40</v>
      </c>
      <c r="K1" s="152" t="s">
        <v>41</v>
      </c>
      <c r="L1" s="152" t="s">
        <v>42</v>
      </c>
      <c r="M1" s="152" t="s">
        <v>43</v>
      </c>
      <c r="N1" s="152" t="s">
        <v>44</v>
      </c>
      <c r="O1" s="152" t="s">
        <v>195</v>
      </c>
      <c r="P1" s="152" t="s">
        <v>202</v>
      </c>
      <c r="Q1" s="152" t="s">
        <v>1606</v>
      </c>
      <c r="R1" s="152" t="s">
        <v>1645</v>
      </c>
      <c r="S1" s="152" t="s">
        <v>1699</v>
      </c>
      <c r="T1" s="152" t="s">
        <v>1761</v>
      </c>
      <c r="U1" s="152" t="s">
        <v>1795</v>
      </c>
      <c r="V1" s="152" t="s">
        <v>1861</v>
      </c>
      <c r="W1" s="152" t="s">
        <v>1898</v>
      </c>
      <c r="X1" s="152" t="s">
        <v>2032</v>
      </c>
      <c r="Y1" s="152" t="s">
        <v>2173</v>
      </c>
      <c r="Z1" s="152"/>
      <c r="AA1" s="152"/>
      <c r="AB1" s="152"/>
      <c r="AC1" s="152"/>
    </row>
    <row r="2" spans="1:29" ht="33.75" customHeight="1">
      <c r="A2" s="1258" t="s">
        <v>201</v>
      </c>
      <c r="B2" s="1255" t="s">
        <v>17</v>
      </c>
      <c r="C2" s="44" t="s">
        <v>33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</row>
    <row r="3" spans="1:29">
      <c r="A3" s="1258"/>
      <c r="B3" s="1255"/>
      <c r="C3" s="44" t="s">
        <v>32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</row>
    <row r="4" spans="1:29">
      <c r="A4" s="1258"/>
      <c r="B4" s="1255"/>
      <c r="C4" s="44" t="s">
        <v>31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</row>
    <row r="5" spans="1:29">
      <c r="A5" s="1258"/>
      <c r="B5" s="1256" t="s">
        <v>18</v>
      </c>
      <c r="C5" s="44" t="s">
        <v>33</v>
      </c>
      <c r="D5" s="44">
        <v>32</v>
      </c>
      <c r="E5" s="44">
        <v>27</v>
      </c>
      <c r="F5" s="44">
        <v>7</v>
      </c>
      <c r="G5" s="44">
        <v>13</v>
      </c>
      <c r="H5" s="44">
        <v>40</v>
      </c>
      <c r="I5" s="44">
        <v>15</v>
      </c>
      <c r="J5" s="44">
        <v>15</v>
      </c>
      <c r="K5" s="44">
        <v>5</v>
      </c>
      <c r="L5" s="44">
        <v>7</v>
      </c>
      <c r="M5" s="44">
        <v>15</v>
      </c>
      <c r="N5" s="44">
        <v>13</v>
      </c>
      <c r="O5" s="44">
        <v>120</v>
      </c>
      <c r="P5" s="44">
        <v>7</v>
      </c>
      <c r="Q5" s="321">
        <v>11</v>
      </c>
      <c r="R5" s="321">
        <v>10</v>
      </c>
      <c r="S5" s="321">
        <v>10</v>
      </c>
      <c r="T5" s="321">
        <v>9</v>
      </c>
      <c r="U5" s="321">
        <v>11</v>
      </c>
      <c r="V5" s="321">
        <v>12</v>
      </c>
      <c r="W5" s="321">
        <v>9</v>
      </c>
      <c r="X5" s="321">
        <v>25</v>
      </c>
      <c r="Y5" s="321">
        <v>22</v>
      </c>
      <c r="Z5" s="321"/>
      <c r="AA5" s="321"/>
      <c r="AB5" s="321"/>
      <c r="AC5" s="321"/>
    </row>
    <row r="6" spans="1:29">
      <c r="A6" s="1258"/>
      <c r="B6" s="1256"/>
      <c r="C6" s="44" t="s">
        <v>32</v>
      </c>
      <c r="D6" s="44">
        <v>7885.3419999999996</v>
      </c>
      <c r="E6" s="44">
        <v>7171.5829999999996</v>
      </c>
      <c r="F6" s="44">
        <v>1413.248</v>
      </c>
      <c r="G6" s="44">
        <v>2616.2199999999998</v>
      </c>
      <c r="H6" s="44">
        <v>5380.6710000000003</v>
      </c>
      <c r="I6" s="44">
        <v>2630.1669999999999</v>
      </c>
      <c r="J6" s="44">
        <v>6635.2169999999996</v>
      </c>
      <c r="K6" s="44">
        <v>973.11300000000006</v>
      </c>
      <c r="L6" s="44">
        <v>2471.924</v>
      </c>
      <c r="M6" s="44">
        <v>4144</v>
      </c>
      <c r="N6" s="44">
        <v>4690</v>
      </c>
      <c r="O6" s="44">
        <v>9115.2109999999993</v>
      </c>
      <c r="P6" s="44">
        <v>1513.471</v>
      </c>
      <c r="Q6" s="321">
        <v>2604.2730000000001</v>
      </c>
      <c r="R6" s="321">
        <v>7775.4629999999997</v>
      </c>
      <c r="S6" s="321">
        <v>3261.71</v>
      </c>
      <c r="T6" s="321">
        <v>3578.384</v>
      </c>
      <c r="U6" s="321">
        <v>1910.672</v>
      </c>
      <c r="V6" s="321">
        <v>2059.69</v>
      </c>
      <c r="W6" s="321">
        <v>3224.1</v>
      </c>
      <c r="X6" s="321">
        <v>36419.754000000001</v>
      </c>
      <c r="Y6" s="321">
        <v>27375.737000000001</v>
      </c>
      <c r="Z6" s="321"/>
      <c r="AA6" s="321"/>
      <c r="AB6" s="321"/>
      <c r="AC6" s="321"/>
    </row>
    <row r="7" spans="1:29">
      <c r="A7" s="1258"/>
      <c r="B7" s="1256"/>
      <c r="C7" s="44" t="s">
        <v>31</v>
      </c>
      <c r="D7" s="44">
        <v>7332.1125439999996</v>
      </c>
      <c r="E7" s="44">
        <v>6458.1046850000002</v>
      </c>
      <c r="F7" s="44">
        <v>1318.3236445</v>
      </c>
      <c r="G7" s="44">
        <v>2407.7588000000001</v>
      </c>
      <c r="H7" s="44">
        <v>4796.3422320850004</v>
      </c>
      <c r="I7" s="44">
        <v>2249.1001646</v>
      </c>
      <c r="J7" s="44">
        <v>6195.0030500000003</v>
      </c>
      <c r="K7" s="44">
        <v>872.94267000000002</v>
      </c>
      <c r="L7" s="44">
        <v>2215.7396032000001</v>
      </c>
      <c r="M7" s="44">
        <v>3744.7559999999999</v>
      </c>
      <c r="N7" s="44">
        <v>4545.83</v>
      </c>
      <c r="O7" s="44">
        <v>7624.6092590429998</v>
      </c>
      <c r="P7" s="44">
        <v>1408.4143999999999</v>
      </c>
      <c r="Q7" s="321">
        <v>2351.708707455</v>
      </c>
      <c r="R7" s="321">
        <v>7126.3913094099998</v>
      </c>
      <c r="S7" s="321">
        <v>3177.4359690000001</v>
      </c>
      <c r="T7" s="321">
        <v>3402.3085999999998</v>
      </c>
      <c r="U7" s="321">
        <v>1785.9169340000001</v>
      </c>
      <c r="V7" s="321">
        <v>1865.0537633230001</v>
      </c>
      <c r="W7" s="321">
        <v>3196.7702300000001</v>
      </c>
      <c r="X7" s="321">
        <v>35497.777549999999</v>
      </c>
      <c r="Y7" s="321">
        <v>26245.779146699999</v>
      </c>
      <c r="Z7" s="321"/>
      <c r="AA7" s="321"/>
      <c r="AB7" s="321"/>
      <c r="AC7" s="321"/>
    </row>
    <row r="8" spans="1:29" ht="28.5" customHeight="1">
      <c r="A8" s="1258"/>
      <c r="B8" s="1257" t="s">
        <v>48</v>
      </c>
      <c r="C8" s="153" t="s">
        <v>33</v>
      </c>
      <c r="D8" s="154">
        <v>32</v>
      </c>
      <c r="E8" s="154">
        <v>27</v>
      </c>
      <c r="F8" s="154">
        <v>7</v>
      </c>
      <c r="G8" s="154">
        <v>13</v>
      </c>
      <c r="H8" s="154">
        <v>40</v>
      </c>
      <c r="I8" s="154">
        <v>15</v>
      </c>
      <c r="J8" s="154">
        <v>15</v>
      </c>
      <c r="K8" s="154">
        <v>5</v>
      </c>
      <c r="L8" s="154">
        <v>7</v>
      </c>
      <c r="M8" s="154">
        <v>15</v>
      </c>
      <c r="N8" s="154">
        <v>13</v>
      </c>
      <c r="O8" s="154">
        <v>120</v>
      </c>
      <c r="P8" s="154">
        <v>7</v>
      </c>
      <c r="Q8" s="154">
        <v>11</v>
      </c>
      <c r="R8" s="154">
        <v>10</v>
      </c>
      <c r="S8" s="154">
        <v>10</v>
      </c>
      <c r="T8" s="154">
        <v>9</v>
      </c>
      <c r="U8" s="154">
        <v>11</v>
      </c>
      <c r="V8" s="154">
        <v>12</v>
      </c>
      <c r="W8" s="154">
        <v>9</v>
      </c>
      <c r="X8" s="154">
        <v>25</v>
      </c>
      <c r="Y8" s="154">
        <v>22</v>
      </c>
      <c r="Z8" s="154"/>
      <c r="AA8" s="154"/>
      <c r="AB8" s="154"/>
      <c r="AC8" s="154"/>
    </row>
    <row r="9" spans="1:29">
      <c r="A9" s="1258"/>
      <c r="B9" s="1257"/>
      <c r="C9" s="154" t="s">
        <v>32</v>
      </c>
      <c r="D9" s="154">
        <v>7885.3419999999996</v>
      </c>
      <c r="E9" s="154">
        <v>7171.5829999999996</v>
      </c>
      <c r="F9" s="154">
        <v>1413.248</v>
      </c>
      <c r="G9" s="154">
        <v>2616.2199999999998</v>
      </c>
      <c r="H9" s="154">
        <v>5380.6710000000003</v>
      </c>
      <c r="I9" s="154">
        <v>2630.1669999999999</v>
      </c>
      <c r="J9" s="154">
        <v>6635.2169999999996</v>
      </c>
      <c r="K9" s="154">
        <v>973.11300000000006</v>
      </c>
      <c r="L9" s="154">
        <v>2471.924</v>
      </c>
      <c r="M9" s="154">
        <v>4144</v>
      </c>
      <c r="N9" s="154">
        <v>4690</v>
      </c>
      <c r="O9" s="154">
        <v>9115.2109999999993</v>
      </c>
      <c r="P9" s="154">
        <v>1513.471</v>
      </c>
      <c r="Q9" s="154">
        <v>2604.2730000000001</v>
      </c>
      <c r="R9" s="154">
        <v>7775.4629999999997</v>
      </c>
      <c r="S9" s="154">
        <v>3261.71</v>
      </c>
      <c r="T9" s="154">
        <v>3578.384</v>
      </c>
      <c r="U9" s="154">
        <v>1910.672</v>
      </c>
      <c r="V9" s="154">
        <v>2059.69</v>
      </c>
      <c r="W9" s="154">
        <v>3224.1</v>
      </c>
      <c r="X9" s="154">
        <v>36419.754000000001</v>
      </c>
      <c r="Y9" s="154">
        <v>27375.737000000001</v>
      </c>
      <c r="Z9" s="154"/>
      <c r="AA9" s="154"/>
      <c r="AB9" s="154"/>
      <c r="AC9" s="154"/>
    </row>
    <row r="10" spans="1:29">
      <c r="A10" s="1258"/>
      <c r="B10" s="1257"/>
      <c r="C10" s="153" t="s">
        <v>31</v>
      </c>
      <c r="D10" s="154">
        <v>7332.1125439999996</v>
      </c>
      <c r="E10" s="154">
        <v>6458.1046850000002</v>
      </c>
      <c r="F10" s="154">
        <v>1318.3236445</v>
      </c>
      <c r="G10" s="154">
        <v>2407.7588000000001</v>
      </c>
      <c r="H10" s="154">
        <v>4796.3422320850004</v>
      </c>
      <c r="I10" s="154">
        <v>2249.1001646</v>
      </c>
      <c r="J10" s="154">
        <v>6195.0030500000003</v>
      </c>
      <c r="K10" s="154">
        <v>872.94267000000002</v>
      </c>
      <c r="L10" s="154">
        <v>2215.7396032000001</v>
      </c>
      <c r="M10" s="154">
        <v>3744.7559999999999</v>
      </c>
      <c r="N10" s="154">
        <v>4545.83</v>
      </c>
      <c r="O10" s="154">
        <v>7624.6092590429998</v>
      </c>
      <c r="P10" s="154">
        <v>1408.4143999999999</v>
      </c>
      <c r="Q10" s="154">
        <v>2351.708707455</v>
      </c>
      <c r="R10" s="154">
        <v>7126.3913094099998</v>
      </c>
      <c r="S10" s="154">
        <v>3177.4359690000001</v>
      </c>
      <c r="T10" s="154">
        <v>3402.3085999999998</v>
      </c>
      <c r="U10" s="154">
        <v>1785.9169340000001</v>
      </c>
      <c r="V10" s="154">
        <v>1865.0537633230001</v>
      </c>
      <c r="W10" s="154">
        <v>3196.7702300000001</v>
      </c>
      <c r="X10" s="154">
        <v>35497.777549999999</v>
      </c>
      <c r="Y10" s="154">
        <v>26245.779146699999</v>
      </c>
      <c r="Z10" s="154"/>
      <c r="AA10" s="154"/>
      <c r="AB10" s="154"/>
      <c r="AC10" s="154"/>
    </row>
    <row r="11" spans="1:29">
      <c r="A11" s="1260" t="s">
        <v>200</v>
      </c>
      <c r="B11" s="1261" t="s">
        <v>17</v>
      </c>
      <c r="C11" s="44" t="s">
        <v>33</v>
      </c>
      <c r="D11" s="44">
        <v>5</v>
      </c>
      <c r="E11" s="44">
        <v>21</v>
      </c>
      <c r="F11" s="44">
        <v>13</v>
      </c>
      <c r="G11" s="321">
        <v>8</v>
      </c>
      <c r="H11" s="321">
        <v>9</v>
      </c>
      <c r="I11" s="321">
        <v>10</v>
      </c>
      <c r="J11" s="321">
        <v>5</v>
      </c>
      <c r="K11" s="321">
        <v>7</v>
      </c>
      <c r="L11" s="321">
        <v>31</v>
      </c>
      <c r="M11" s="321">
        <v>19</v>
      </c>
      <c r="N11" s="321">
        <v>1</v>
      </c>
      <c r="O11" s="321">
        <v>11</v>
      </c>
      <c r="P11" s="321">
        <v>1</v>
      </c>
      <c r="Q11" s="321">
        <v>4</v>
      </c>
      <c r="R11" s="321">
        <v>17</v>
      </c>
      <c r="S11" s="321">
        <v>21</v>
      </c>
      <c r="T11" s="321">
        <v>7</v>
      </c>
      <c r="U11" s="321">
        <v>11</v>
      </c>
      <c r="V11" s="321">
        <v>14</v>
      </c>
      <c r="W11" s="321">
        <v>4</v>
      </c>
      <c r="X11" s="321">
        <v>6</v>
      </c>
      <c r="Y11" s="321">
        <v>10</v>
      </c>
      <c r="Z11" s="321"/>
      <c r="AA11" s="321"/>
      <c r="AB11" s="321"/>
      <c r="AC11" s="321"/>
    </row>
    <row r="12" spans="1:29">
      <c r="A12" s="1260"/>
      <c r="B12" s="1262"/>
      <c r="C12" s="44" t="s">
        <v>32</v>
      </c>
      <c r="D12" s="44">
        <v>480</v>
      </c>
      <c r="E12" s="44">
        <v>4182.5079999999998</v>
      </c>
      <c r="F12" s="44">
        <v>4026.9290000000001</v>
      </c>
      <c r="G12" s="321">
        <v>2304.25</v>
      </c>
      <c r="H12" s="321">
        <v>2652.4960000000001</v>
      </c>
      <c r="I12" s="321">
        <v>2825</v>
      </c>
      <c r="J12" s="321">
        <v>1676</v>
      </c>
      <c r="K12" s="321">
        <v>10228.786</v>
      </c>
      <c r="L12" s="321">
        <v>28832.649000000001</v>
      </c>
      <c r="M12" s="321">
        <v>8860</v>
      </c>
      <c r="N12" s="321">
        <v>100</v>
      </c>
      <c r="O12" s="321">
        <v>6425.47</v>
      </c>
      <c r="P12" s="321">
        <v>400</v>
      </c>
      <c r="Q12" s="321">
        <v>1850</v>
      </c>
      <c r="R12" s="321">
        <v>6697.45</v>
      </c>
      <c r="S12" s="321">
        <v>18337.900000000001</v>
      </c>
      <c r="T12" s="321">
        <v>5908</v>
      </c>
      <c r="U12" s="321">
        <v>6438.1369999999997</v>
      </c>
      <c r="V12" s="321">
        <v>5823.75</v>
      </c>
      <c r="W12" s="321">
        <v>2648.509</v>
      </c>
      <c r="X12" s="321">
        <v>2629.1289999999999</v>
      </c>
      <c r="Y12" s="321">
        <v>7338</v>
      </c>
      <c r="Z12" s="321"/>
      <c r="AA12" s="321"/>
      <c r="AB12" s="321"/>
      <c r="AC12" s="321"/>
    </row>
    <row r="13" spans="1:29">
      <c r="A13" s="1260"/>
      <c r="B13" s="1263"/>
      <c r="C13" s="44" t="s">
        <v>31</v>
      </c>
      <c r="D13" s="44">
        <v>480</v>
      </c>
      <c r="E13" s="44">
        <v>4196.759575</v>
      </c>
      <c r="F13" s="44">
        <v>3961.8286805789999</v>
      </c>
      <c r="G13" s="321">
        <v>2270.8371699999998</v>
      </c>
      <c r="H13" s="321">
        <v>2575.1207199999999</v>
      </c>
      <c r="I13" s="321">
        <v>2751.6370000000002</v>
      </c>
      <c r="J13" s="321">
        <v>1741.60814</v>
      </c>
      <c r="K13" s="321">
        <v>10228.786</v>
      </c>
      <c r="L13" s="321">
        <v>28860.86374035</v>
      </c>
      <c r="M13" s="321">
        <v>8928.3160000000007</v>
      </c>
      <c r="N13" s="321">
        <v>100</v>
      </c>
      <c r="O13" s="321">
        <v>6297.08929687</v>
      </c>
      <c r="P13" s="321">
        <v>400</v>
      </c>
      <c r="Q13" s="321">
        <v>1845.5</v>
      </c>
      <c r="R13" s="321">
        <v>6389.3945475</v>
      </c>
      <c r="S13" s="321">
        <v>17949.707617</v>
      </c>
      <c r="T13" s="321">
        <v>5599.2420000000002</v>
      </c>
      <c r="U13" s="321">
        <v>6431.8349449999996</v>
      </c>
      <c r="V13" s="321">
        <v>5784.1286499999997</v>
      </c>
      <c r="W13" s="321">
        <v>2502.3090000000002</v>
      </c>
      <c r="X13" s="321">
        <v>2461.6338340000002</v>
      </c>
      <c r="Y13" s="321">
        <v>7294.68</v>
      </c>
      <c r="Z13" s="321"/>
      <c r="AA13" s="321"/>
      <c r="AB13" s="321"/>
      <c r="AC13" s="321"/>
    </row>
    <row r="14" spans="1:29" ht="33.75" customHeight="1">
      <c r="A14" s="1260"/>
      <c r="B14" s="1255" t="s">
        <v>18</v>
      </c>
      <c r="C14" s="44" t="s">
        <v>33</v>
      </c>
      <c r="D14" s="44">
        <v>38</v>
      </c>
      <c r="E14" s="44">
        <v>107</v>
      </c>
      <c r="F14" s="44">
        <v>93</v>
      </c>
      <c r="G14" s="44">
        <v>88</v>
      </c>
      <c r="H14" s="44">
        <v>109</v>
      </c>
      <c r="I14" s="44">
        <v>111</v>
      </c>
      <c r="J14" s="44">
        <v>85</v>
      </c>
      <c r="K14" s="44">
        <v>57</v>
      </c>
      <c r="L14" s="44">
        <v>72</v>
      </c>
      <c r="M14" s="44">
        <v>74</v>
      </c>
      <c r="N14" s="44">
        <v>68</v>
      </c>
      <c r="O14" s="44">
        <v>316</v>
      </c>
      <c r="P14" s="44">
        <v>136</v>
      </c>
      <c r="Q14" s="321">
        <v>179</v>
      </c>
      <c r="R14" s="321">
        <v>93</v>
      </c>
      <c r="S14" s="321">
        <v>113</v>
      </c>
      <c r="T14" s="321">
        <v>96</v>
      </c>
      <c r="U14" s="321">
        <v>86</v>
      </c>
      <c r="V14" s="321">
        <v>69</v>
      </c>
      <c r="W14" s="321">
        <v>58</v>
      </c>
      <c r="X14" s="321">
        <v>76</v>
      </c>
      <c r="Y14" s="321">
        <v>98</v>
      </c>
      <c r="Z14" s="321"/>
      <c r="AA14" s="321"/>
      <c r="AB14" s="321"/>
      <c r="AC14" s="321"/>
    </row>
    <row r="15" spans="1:29">
      <c r="A15" s="1260"/>
      <c r="B15" s="1255"/>
      <c r="C15" s="44" t="s">
        <v>32</v>
      </c>
      <c r="D15" s="44">
        <v>2676.4690000000001</v>
      </c>
      <c r="E15" s="44">
        <v>6167.5889999999999</v>
      </c>
      <c r="F15" s="44">
        <v>6203.8059999999996</v>
      </c>
      <c r="G15" s="44">
        <v>10250.793</v>
      </c>
      <c r="H15" s="44">
        <v>10706.543</v>
      </c>
      <c r="I15" s="44">
        <v>28266.019</v>
      </c>
      <c r="J15" s="44">
        <v>18703.737000000001</v>
      </c>
      <c r="K15" s="44">
        <v>8172.3270000000002</v>
      </c>
      <c r="L15" s="44">
        <v>11441.365</v>
      </c>
      <c r="M15" s="44">
        <v>8093.0140000000001</v>
      </c>
      <c r="N15" s="44">
        <v>11357.138000000001</v>
      </c>
      <c r="O15" s="44">
        <v>10300.011</v>
      </c>
      <c r="P15" s="44">
        <v>6000.0150000000003</v>
      </c>
      <c r="Q15" s="321">
        <v>5268.0460000000003</v>
      </c>
      <c r="R15" s="321">
        <v>4312.4650000000001</v>
      </c>
      <c r="S15" s="321">
        <v>13927.588</v>
      </c>
      <c r="T15" s="321">
        <v>12665.468000000001</v>
      </c>
      <c r="U15" s="321">
        <v>16241.3</v>
      </c>
      <c r="V15" s="321">
        <v>11859.102999999999</v>
      </c>
      <c r="W15" s="321">
        <v>4918.567</v>
      </c>
      <c r="X15" s="321">
        <v>17783.481</v>
      </c>
      <c r="Y15" s="321">
        <v>20291.400000000001</v>
      </c>
      <c r="Z15" s="321"/>
      <c r="AA15" s="321"/>
      <c r="AB15" s="321"/>
      <c r="AC15" s="321"/>
    </row>
    <row r="16" spans="1:29">
      <c r="A16" s="1260"/>
      <c r="B16" s="1255"/>
      <c r="C16" s="44" t="s">
        <v>31</v>
      </c>
      <c r="D16" s="44">
        <v>2600.8335356960001</v>
      </c>
      <c r="E16" s="44">
        <v>5736.9469576669999</v>
      </c>
      <c r="F16" s="44">
        <v>5436.6329795669999</v>
      </c>
      <c r="G16" s="44">
        <v>10033.772407205999</v>
      </c>
      <c r="H16" s="44">
        <v>9045.2833244249996</v>
      </c>
      <c r="I16" s="44">
        <v>23963.776885321</v>
      </c>
      <c r="J16" s="44">
        <v>16494.992140299</v>
      </c>
      <c r="K16" s="44">
        <v>7009.9411089750001</v>
      </c>
      <c r="L16" s="44">
        <v>10288.180052209</v>
      </c>
      <c r="M16" s="44">
        <v>7156.9922938580003</v>
      </c>
      <c r="N16" s="44">
        <v>10169.182042787001</v>
      </c>
      <c r="O16" s="44">
        <v>9400.6140506470001</v>
      </c>
      <c r="P16" s="44">
        <v>5906.7773754469999</v>
      </c>
      <c r="Q16" s="321">
        <v>5062.9021660919998</v>
      </c>
      <c r="R16" s="321">
        <v>3767.2043590610001</v>
      </c>
      <c r="S16" s="321">
        <v>11161.168138380999</v>
      </c>
      <c r="T16" s="321">
        <v>10057.794150231</v>
      </c>
      <c r="U16" s="321">
        <v>14169.873907006</v>
      </c>
      <c r="V16" s="321">
        <v>11040.74335096</v>
      </c>
      <c r="W16" s="321">
        <v>4299.3751984480004</v>
      </c>
      <c r="X16" s="321">
        <v>15505.022334740999</v>
      </c>
      <c r="Y16" s="321">
        <v>16929.843372248</v>
      </c>
      <c r="Z16" s="321"/>
      <c r="AA16" s="321"/>
      <c r="AB16" s="321"/>
      <c r="AC16" s="321"/>
    </row>
    <row r="17" spans="1:29" ht="22.5" customHeight="1">
      <c r="A17" s="1260"/>
      <c r="B17" s="1257" t="s">
        <v>48</v>
      </c>
      <c r="C17" s="154" t="s">
        <v>33</v>
      </c>
      <c r="D17" s="154">
        <v>43</v>
      </c>
      <c r="E17" s="154">
        <v>128</v>
      </c>
      <c r="F17" s="154">
        <v>106</v>
      </c>
      <c r="G17" s="154">
        <v>96</v>
      </c>
      <c r="H17" s="154">
        <v>118</v>
      </c>
      <c r="I17" s="154">
        <v>121</v>
      </c>
      <c r="J17" s="154">
        <v>90</v>
      </c>
      <c r="K17" s="154">
        <v>64</v>
      </c>
      <c r="L17" s="154">
        <v>103</v>
      </c>
      <c r="M17" s="154">
        <v>93</v>
      </c>
      <c r="N17" s="154">
        <v>69</v>
      </c>
      <c r="O17" s="154">
        <v>327</v>
      </c>
      <c r="P17" s="154">
        <v>137</v>
      </c>
      <c r="Q17" s="154">
        <v>183</v>
      </c>
      <c r="R17" s="154">
        <v>110</v>
      </c>
      <c r="S17" s="154">
        <v>134</v>
      </c>
      <c r="T17" s="154">
        <v>103</v>
      </c>
      <c r="U17" s="154">
        <v>97</v>
      </c>
      <c r="V17" s="154">
        <v>83</v>
      </c>
      <c r="W17" s="154">
        <v>62</v>
      </c>
      <c r="X17" s="154">
        <v>82</v>
      </c>
      <c r="Y17" s="154">
        <v>108</v>
      </c>
      <c r="Z17" s="154"/>
      <c r="AA17" s="154"/>
      <c r="AB17" s="154"/>
      <c r="AC17" s="154"/>
    </row>
    <row r="18" spans="1:29" ht="22.5" customHeight="1">
      <c r="A18" s="1260"/>
      <c r="B18" s="1257"/>
      <c r="C18" s="154" t="s">
        <v>32</v>
      </c>
      <c r="D18" s="154">
        <v>3156.4690000000001</v>
      </c>
      <c r="E18" s="154">
        <v>10350.097</v>
      </c>
      <c r="F18" s="154">
        <v>10230.735000000001</v>
      </c>
      <c r="G18" s="154">
        <v>12555.043</v>
      </c>
      <c r="H18" s="154">
        <v>13359.039000000001</v>
      </c>
      <c r="I18" s="154">
        <v>31091.019</v>
      </c>
      <c r="J18" s="154">
        <v>20379.737000000001</v>
      </c>
      <c r="K18" s="154">
        <v>18401.113000000001</v>
      </c>
      <c r="L18" s="154">
        <v>40274.014000000003</v>
      </c>
      <c r="M18" s="154">
        <v>16953.013999999999</v>
      </c>
      <c r="N18" s="154">
        <v>11457.138000000001</v>
      </c>
      <c r="O18" s="154">
        <v>16725.481</v>
      </c>
      <c r="P18" s="154">
        <v>6400.0150000000003</v>
      </c>
      <c r="Q18" s="154">
        <v>7118.0460000000003</v>
      </c>
      <c r="R18" s="154">
        <v>11009.915000000001</v>
      </c>
      <c r="S18" s="154">
        <v>32265.488000000001</v>
      </c>
      <c r="T18" s="154">
        <v>18573.468000000001</v>
      </c>
      <c r="U18" s="154">
        <v>22679.436999999998</v>
      </c>
      <c r="V18" s="154">
        <v>17682.852999999999</v>
      </c>
      <c r="W18" s="154">
        <v>7567.076</v>
      </c>
      <c r="X18" s="154">
        <v>20412.61</v>
      </c>
      <c r="Y18" s="154">
        <v>27629.4</v>
      </c>
      <c r="Z18" s="154"/>
      <c r="AA18" s="154"/>
      <c r="AB18" s="154"/>
      <c r="AC18" s="154"/>
    </row>
    <row r="19" spans="1:29" ht="22.5" customHeight="1">
      <c r="A19" s="1260"/>
      <c r="B19" s="1257"/>
      <c r="C19" s="154" t="s">
        <v>31</v>
      </c>
      <c r="D19" s="154">
        <v>3080.8335356960001</v>
      </c>
      <c r="E19" s="154">
        <v>9933.7065326669999</v>
      </c>
      <c r="F19" s="154">
        <v>9398.4616601460002</v>
      </c>
      <c r="G19" s="154">
        <v>12304.609577206</v>
      </c>
      <c r="H19" s="154">
        <v>11620.404044424999</v>
      </c>
      <c r="I19" s="154">
        <v>26715.413885320999</v>
      </c>
      <c r="J19" s="154">
        <v>18236.600280299001</v>
      </c>
      <c r="K19" s="154">
        <v>17238.727108974999</v>
      </c>
      <c r="L19" s="154">
        <v>39149.043792559001</v>
      </c>
      <c r="M19" s="154">
        <v>16085.308293858001</v>
      </c>
      <c r="N19" s="154">
        <v>10269.182042787001</v>
      </c>
      <c r="O19" s="154">
        <v>15697.703347516999</v>
      </c>
      <c r="P19" s="154">
        <v>6306.7773754469999</v>
      </c>
      <c r="Q19" s="154">
        <v>6908.4021660919998</v>
      </c>
      <c r="R19" s="154">
        <v>10156.598906561001</v>
      </c>
      <c r="S19" s="154">
        <v>29110.875755380999</v>
      </c>
      <c r="T19" s="154">
        <v>15657.036150231001</v>
      </c>
      <c r="U19" s="154">
        <v>20601.708852005999</v>
      </c>
      <c r="V19" s="154">
        <v>16824.87200096</v>
      </c>
      <c r="W19" s="154">
        <v>6801.6841984480006</v>
      </c>
      <c r="X19" s="154">
        <v>17966.656168740999</v>
      </c>
      <c r="Y19" s="154">
        <v>24224.523372248001</v>
      </c>
      <c r="Z19" s="154"/>
      <c r="AA19" s="154"/>
      <c r="AB19" s="154"/>
      <c r="AC19" s="154"/>
    </row>
    <row r="20" spans="1:29" ht="33.75" customHeight="1">
      <c r="A20" s="1258" t="s">
        <v>1590</v>
      </c>
      <c r="B20" s="1255" t="s">
        <v>17</v>
      </c>
      <c r="C20" s="44" t="s">
        <v>33</v>
      </c>
      <c r="D20" s="44">
        <v>1878</v>
      </c>
      <c r="E20" s="44">
        <v>3105</v>
      </c>
      <c r="F20" s="44">
        <v>3166</v>
      </c>
      <c r="G20" s="44">
        <v>4276</v>
      </c>
      <c r="H20" s="44">
        <v>4125</v>
      </c>
      <c r="I20" s="44">
        <v>3595</v>
      </c>
      <c r="J20" s="44">
        <v>3690</v>
      </c>
      <c r="K20" s="44">
        <v>2481</v>
      </c>
      <c r="L20" s="44">
        <v>2179</v>
      </c>
      <c r="M20" s="44">
        <v>1905</v>
      </c>
      <c r="N20" s="44">
        <v>2195</v>
      </c>
      <c r="O20" s="44">
        <v>4032</v>
      </c>
      <c r="P20" s="44">
        <v>1570</v>
      </c>
      <c r="Q20" s="44">
        <v>2186</v>
      </c>
      <c r="R20" s="44">
        <v>2009</v>
      </c>
      <c r="S20" s="44">
        <v>2682</v>
      </c>
      <c r="T20" s="44">
        <v>1968</v>
      </c>
      <c r="U20" s="44">
        <v>2043</v>
      </c>
      <c r="V20" s="44">
        <v>2874</v>
      </c>
      <c r="W20" s="44">
        <v>2056</v>
      </c>
      <c r="X20" s="44">
        <v>3289</v>
      </c>
      <c r="Y20" s="44">
        <v>2967</v>
      </c>
      <c r="Z20" s="44"/>
      <c r="AA20" s="44"/>
      <c r="AB20" s="44"/>
      <c r="AC20" s="44"/>
    </row>
    <row r="21" spans="1:29">
      <c r="A21" s="1258"/>
      <c r="B21" s="1255"/>
      <c r="C21" s="44" t="s">
        <v>32</v>
      </c>
      <c r="D21" s="44">
        <v>1990.248</v>
      </c>
      <c r="E21" s="44">
        <v>11537.093999999999</v>
      </c>
      <c r="F21" s="44">
        <v>3674.828</v>
      </c>
      <c r="G21" s="44">
        <v>7515.3370000000004</v>
      </c>
      <c r="H21" s="44">
        <v>2842.1309999999999</v>
      </c>
      <c r="I21" s="44">
        <v>4580.509</v>
      </c>
      <c r="J21" s="44">
        <v>3931.6619999999998</v>
      </c>
      <c r="K21" s="44">
        <v>3258.605</v>
      </c>
      <c r="L21" s="44">
        <v>3103.0590000000002</v>
      </c>
      <c r="M21" s="44">
        <v>1215.5940000000001</v>
      </c>
      <c r="N21" s="44">
        <v>3272.0590000000002</v>
      </c>
      <c r="O21" s="44">
        <v>17790.173999999999</v>
      </c>
      <c r="P21" s="44">
        <v>376.90499999999997</v>
      </c>
      <c r="Q21" s="44">
        <v>407.786</v>
      </c>
      <c r="R21" s="44">
        <v>4527.0330000000004</v>
      </c>
      <c r="S21" s="44">
        <v>5297.7120000000004</v>
      </c>
      <c r="T21" s="44">
        <v>1449.5170000000001</v>
      </c>
      <c r="U21" s="44">
        <v>747.423</v>
      </c>
      <c r="V21" s="44">
        <v>949.11</v>
      </c>
      <c r="W21" s="44">
        <v>469.87400000000002</v>
      </c>
      <c r="X21" s="44">
        <v>719.41899999999998</v>
      </c>
      <c r="Y21" s="44">
        <v>710.31700000000001</v>
      </c>
      <c r="Z21" s="44"/>
      <c r="AA21" s="44"/>
      <c r="AB21" s="44"/>
      <c r="AC21" s="44"/>
    </row>
    <row r="22" spans="1:29">
      <c r="A22" s="1258"/>
      <c r="B22" s="1255"/>
      <c r="C22" s="44" t="s">
        <v>31</v>
      </c>
      <c r="D22" s="44">
        <v>2000.708975578</v>
      </c>
      <c r="E22" s="44">
        <v>10838.613085122</v>
      </c>
      <c r="F22" s="44">
        <v>3620.8757829199999</v>
      </c>
      <c r="G22" s="44">
        <v>7453.0025197630002</v>
      </c>
      <c r="H22" s="44">
        <v>2793.2944443490001</v>
      </c>
      <c r="I22" s="44">
        <v>4503.9361581350004</v>
      </c>
      <c r="J22" s="44">
        <v>3786.0960127459998</v>
      </c>
      <c r="K22" s="44">
        <v>3225.695557731</v>
      </c>
      <c r="L22" s="44">
        <v>3050.6862121650001</v>
      </c>
      <c r="M22" s="44">
        <v>1213.0954613260001</v>
      </c>
      <c r="N22" s="44">
        <v>3268.9299215000001</v>
      </c>
      <c r="O22" s="44">
        <v>17792.364501839998</v>
      </c>
      <c r="P22" s="44">
        <v>364.93145736500003</v>
      </c>
      <c r="Q22" s="44">
        <v>402.25716487800003</v>
      </c>
      <c r="R22" s="44">
        <v>3889.5192807230001</v>
      </c>
      <c r="S22" s="44">
        <v>5236.5168752709997</v>
      </c>
      <c r="T22" s="44">
        <v>1425.6766570079999</v>
      </c>
      <c r="U22" s="44">
        <v>715.751945901</v>
      </c>
      <c r="V22" s="44">
        <v>912.921770487</v>
      </c>
      <c r="W22" s="44">
        <v>463.80274629399997</v>
      </c>
      <c r="X22" s="44">
        <v>684.17911317999994</v>
      </c>
      <c r="Y22" s="44">
        <v>694.79627838500005</v>
      </c>
      <c r="Z22" s="44"/>
      <c r="AA22" s="44"/>
      <c r="AB22" s="44"/>
      <c r="AC22" s="44"/>
    </row>
    <row r="23" spans="1:29">
      <c r="A23" s="1258"/>
      <c r="B23" s="1256" t="s">
        <v>18</v>
      </c>
      <c r="C23" s="44" t="s">
        <v>33</v>
      </c>
      <c r="D23" s="44">
        <v>11917</v>
      </c>
      <c r="E23" s="44">
        <v>17403</v>
      </c>
      <c r="F23" s="44">
        <v>16961</v>
      </c>
      <c r="G23" s="44">
        <v>21046</v>
      </c>
      <c r="H23" s="44">
        <v>28963</v>
      </c>
      <c r="I23" s="44">
        <v>27766</v>
      </c>
      <c r="J23" s="44">
        <v>27618</v>
      </c>
      <c r="K23" s="44">
        <v>23914</v>
      </c>
      <c r="L23" s="44">
        <v>22746</v>
      </c>
      <c r="M23" s="44">
        <v>25785</v>
      </c>
      <c r="N23" s="44">
        <v>21239</v>
      </c>
      <c r="O23" s="44">
        <v>27455</v>
      </c>
      <c r="P23" s="44">
        <v>14577</v>
      </c>
      <c r="Q23" s="44">
        <v>23306</v>
      </c>
      <c r="R23" s="44">
        <v>18708</v>
      </c>
      <c r="S23" s="44">
        <v>24474</v>
      </c>
      <c r="T23" s="44">
        <v>26613</v>
      </c>
      <c r="U23" s="44">
        <v>24736</v>
      </c>
      <c r="V23" s="44">
        <v>25031</v>
      </c>
      <c r="W23" s="44">
        <v>22273</v>
      </c>
      <c r="X23" s="44">
        <v>25394</v>
      </c>
      <c r="Y23" s="44">
        <v>27045</v>
      </c>
      <c r="Z23" s="44"/>
      <c r="AA23" s="44"/>
      <c r="AB23" s="44"/>
      <c r="AC23" s="44"/>
    </row>
    <row r="24" spans="1:29">
      <c r="A24" s="1258"/>
      <c r="B24" s="1256"/>
      <c r="C24" s="44" t="s">
        <v>32</v>
      </c>
      <c r="D24" s="44">
        <v>12941.441999999999</v>
      </c>
      <c r="E24" s="44">
        <v>21776.179</v>
      </c>
      <c r="F24" s="44">
        <v>19469.052</v>
      </c>
      <c r="G24" s="44">
        <v>25151.083999999999</v>
      </c>
      <c r="H24" s="44">
        <v>44757.534</v>
      </c>
      <c r="I24" s="44">
        <v>29052.39</v>
      </c>
      <c r="J24" s="44">
        <v>37841.72</v>
      </c>
      <c r="K24" s="44">
        <v>23764.537</v>
      </c>
      <c r="L24" s="44">
        <v>22906.420999999998</v>
      </c>
      <c r="M24" s="44">
        <v>28016.082999999999</v>
      </c>
      <c r="N24" s="44">
        <v>35622.879999999997</v>
      </c>
      <c r="O24" s="44">
        <v>69010.684999999998</v>
      </c>
      <c r="P24" s="44">
        <v>14174.894</v>
      </c>
      <c r="Q24" s="44">
        <v>23429.215</v>
      </c>
      <c r="R24" s="44">
        <v>20781.449000000001</v>
      </c>
      <c r="S24" s="44">
        <v>31946.79</v>
      </c>
      <c r="T24" s="44">
        <v>34535.351999999999</v>
      </c>
      <c r="U24" s="44">
        <v>34181.339999999997</v>
      </c>
      <c r="V24" s="44">
        <v>79131.593999999997</v>
      </c>
      <c r="W24" s="44">
        <v>76079.183999999994</v>
      </c>
      <c r="X24" s="44">
        <v>71645.129000000001</v>
      </c>
      <c r="Y24" s="44">
        <v>84516.645999999993</v>
      </c>
      <c r="Z24" s="44"/>
      <c r="AA24" s="44"/>
      <c r="AB24" s="44"/>
      <c r="AC24" s="44"/>
    </row>
    <row r="25" spans="1:29">
      <c r="A25" s="1258"/>
      <c r="B25" s="1256"/>
      <c r="C25" s="44" t="s">
        <v>31</v>
      </c>
      <c r="D25" s="44">
        <v>11238.652393848</v>
      </c>
      <c r="E25" s="44">
        <v>18742.047860053</v>
      </c>
      <c r="F25" s="44">
        <v>16766.388198699002</v>
      </c>
      <c r="G25" s="44">
        <v>21639.395912888001</v>
      </c>
      <c r="H25" s="44">
        <v>38139.949022763001</v>
      </c>
      <c r="I25" s="44">
        <v>23769.645784158001</v>
      </c>
      <c r="J25" s="44">
        <v>32344.072351475999</v>
      </c>
      <c r="K25" s="44">
        <v>19505.055000237</v>
      </c>
      <c r="L25" s="44">
        <v>19070.755125694999</v>
      </c>
      <c r="M25" s="44">
        <v>24186.098361535998</v>
      </c>
      <c r="N25" s="44">
        <v>31045.119554950001</v>
      </c>
      <c r="O25" s="44">
        <v>61324.616819647003</v>
      </c>
      <c r="P25" s="44">
        <v>12037.495181405</v>
      </c>
      <c r="Q25" s="44">
        <v>19424.898923971999</v>
      </c>
      <c r="R25" s="44">
        <v>17155.713772665</v>
      </c>
      <c r="S25" s="44">
        <v>24853.074467605999</v>
      </c>
      <c r="T25" s="44">
        <v>26717.204139822999</v>
      </c>
      <c r="U25" s="44">
        <v>27001.255674304</v>
      </c>
      <c r="V25" s="44">
        <v>72756.364020781999</v>
      </c>
      <c r="W25" s="44">
        <v>71164.772606273007</v>
      </c>
      <c r="X25" s="44">
        <v>64591.446622297997</v>
      </c>
      <c r="Y25" s="44">
        <v>77611.347660615007</v>
      </c>
      <c r="Z25" s="44"/>
      <c r="AA25" s="44"/>
      <c r="AB25" s="44"/>
      <c r="AC25" s="44"/>
    </row>
    <row r="26" spans="1:29">
      <c r="A26" s="1258"/>
      <c r="B26" s="1257" t="s">
        <v>48</v>
      </c>
      <c r="C26" s="154" t="s">
        <v>33</v>
      </c>
      <c r="D26" s="154">
        <v>13795</v>
      </c>
      <c r="E26" s="154">
        <v>20508</v>
      </c>
      <c r="F26" s="154">
        <v>20127</v>
      </c>
      <c r="G26" s="154">
        <v>25322</v>
      </c>
      <c r="H26" s="154">
        <v>33088</v>
      </c>
      <c r="I26" s="154">
        <v>31361</v>
      </c>
      <c r="J26" s="154">
        <v>31308</v>
      </c>
      <c r="K26" s="154">
        <v>26395</v>
      </c>
      <c r="L26" s="154">
        <v>24925</v>
      </c>
      <c r="M26" s="154">
        <v>27690</v>
      </c>
      <c r="N26" s="154">
        <v>23434</v>
      </c>
      <c r="O26" s="154">
        <v>31487</v>
      </c>
      <c r="P26" s="154">
        <v>16147</v>
      </c>
      <c r="Q26" s="154">
        <v>25492</v>
      </c>
      <c r="R26" s="154">
        <v>20717</v>
      </c>
      <c r="S26" s="154">
        <v>27156</v>
      </c>
      <c r="T26" s="154">
        <v>28581</v>
      </c>
      <c r="U26" s="154">
        <v>26779</v>
      </c>
      <c r="V26" s="154">
        <v>27905</v>
      </c>
      <c r="W26" s="154">
        <v>24329</v>
      </c>
      <c r="X26" s="154">
        <v>28683</v>
      </c>
      <c r="Y26" s="154">
        <v>30012</v>
      </c>
      <c r="Z26" s="154"/>
      <c r="AA26" s="154"/>
      <c r="AB26" s="154"/>
      <c r="AC26" s="154"/>
    </row>
    <row r="27" spans="1:29">
      <c r="A27" s="1258"/>
      <c r="B27" s="1257"/>
      <c r="C27" s="154" t="s">
        <v>32</v>
      </c>
      <c r="D27" s="154">
        <v>14931.689999999999</v>
      </c>
      <c r="E27" s="154">
        <v>33313.273000000001</v>
      </c>
      <c r="F27" s="154">
        <v>23143.88</v>
      </c>
      <c r="G27" s="154">
        <v>32666.420999999998</v>
      </c>
      <c r="H27" s="154">
        <v>47599.665000000001</v>
      </c>
      <c r="I27" s="154">
        <v>33632.898999999998</v>
      </c>
      <c r="J27" s="154">
        <v>41773.381999999998</v>
      </c>
      <c r="K27" s="154">
        <v>27023.142</v>
      </c>
      <c r="L27" s="154">
        <v>26009.48</v>
      </c>
      <c r="M27" s="154">
        <v>29231.677</v>
      </c>
      <c r="N27" s="154">
        <v>38894.938999999998</v>
      </c>
      <c r="O27" s="154">
        <v>86800.858999999997</v>
      </c>
      <c r="P27" s="154">
        <v>14551.799000000001</v>
      </c>
      <c r="Q27" s="154">
        <v>23837.001</v>
      </c>
      <c r="R27" s="154">
        <v>25308.482</v>
      </c>
      <c r="S27" s="154">
        <v>37244.502</v>
      </c>
      <c r="T27" s="154">
        <v>35984.868999999999</v>
      </c>
      <c r="U27" s="154">
        <v>34928.762999999999</v>
      </c>
      <c r="V27" s="154">
        <v>80080.703999999998</v>
      </c>
      <c r="W27" s="154">
        <v>76549.05799999999</v>
      </c>
      <c r="X27" s="154">
        <v>72364.547999999995</v>
      </c>
      <c r="Y27" s="154">
        <v>85226.962999999989</v>
      </c>
      <c r="Z27" s="154"/>
      <c r="AA27" s="154"/>
      <c r="AB27" s="154"/>
      <c r="AC27" s="154"/>
    </row>
    <row r="28" spans="1:29">
      <c r="A28" s="1258"/>
      <c r="B28" s="1257"/>
      <c r="C28" s="154" t="s">
        <v>31</v>
      </c>
      <c r="D28" s="154">
        <v>13239.361369426</v>
      </c>
      <c r="E28" s="154">
        <v>29580.660945175001</v>
      </c>
      <c r="F28" s="154">
        <v>20387.263981619002</v>
      </c>
      <c r="G28" s="154">
        <v>29092.398432651004</v>
      </c>
      <c r="H28" s="154">
        <v>40933.243467111999</v>
      </c>
      <c r="I28" s="154">
        <v>28273.581942293</v>
      </c>
      <c r="J28" s="154">
        <v>36130.168364222001</v>
      </c>
      <c r="K28" s="154">
        <v>22730.750557968</v>
      </c>
      <c r="L28" s="154">
        <v>22121.44133786</v>
      </c>
      <c r="M28" s="154">
        <v>25399.193822861998</v>
      </c>
      <c r="N28" s="154">
        <v>34314.049476450004</v>
      </c>
      <c r="O28" s="154">
        <v>79116.981321486994</v>
      </c>
      <c r="P28" s="154">
        <v>12402.426638770001</v>
      </c>
      <c r="Q28" s="154">
        <v>19827.156088849999</v>
      </c>
      <c r="R28" s="154">
        <v>21045.233053388001</v>
      </c>
      <c r="S28" s="154">
        <v>30089.591342877</v>
      </c>
      <c r="T28" s="154">
        <v>28142.880796830999</v>
      </c>
      <c r="U28" s="154">
        <v>27717.007620205</v>
      </c>
      <c r="V28" s="154">
        <v>73669.285791268994</v>
      </c>
      <c r="W28" s="154">
        <v>71628.575352567001</v>
      </c>
      <c r="X28" s="154">
        <v>65275.625735477995</v>
      </c>
      <c r="Y28" s="154">
        <v>78306.143939000001</v>
      </c>
      <c r="Z28" s="154"/>
      <c r="AA28" s="154"/>
      <c r="AB28" s="154"/>
      <c r="AC28" s="154"/>
    </row>
    <row r="29" spans="1:29">
      <c r="A29" s="1258" t="s">
        <v>203</v>
      </c>
      <c r="B29" s="1259" t="s">
        <v>48</v>
      </c>
      <c r="C29" s="197" t="s">
        <v>33</v>
      </c>
      <c r="D29" s="197">
        <v>13870</v>
      </c>
      <c r="E29" s="197">
        <v>20663</v>
      </c>
      <c r="F29" s="197">
        <v>20240</v>
      </c>
      <c r="G29" s="197">
        <v>25431</v>
      </c>
      <c r="H29" s="197">
        <v>33246</v>
      </c>
      <c r="I29" s="197">
        <v>31497</v>
      </c>
      <c r="J29" s="197">
        <v>31413</v>
      </c>
      <c r="K29" s="197">
        <v>26464</v>
      </c>
      <c r="L29" s="197">
        <v>25035</v>
      </c>
      <c r="M29" s="197">
        <v>27798</v>
      </c>
      <c r="N29" s="197">
        <v>23516</v>
      </c>
      <c r="O29" s="197">
        <v>31934</v>
      </c>
      <c r="P29" s="197">
        <v>16291</v>
      </c>
      <c r="Q29" s="197">
        <v>25686</v>
      </c>
      <c r="R29" s="197">
        <v>20837</v>
      </c>
      <c r="S29" s="197">
        <v>27300</v>
      </c>
      <c r="T29" s="197">
        <v>28693</v>
      </c>
      <c r="U29" s="197">
        <v>26887</v>
      </c>
      <c r="V29" s="197">
        <v>28000</v>
      </c>
      <c r="W29" s="197">
        <v>24400</v>
      </c>
      <c r="X29" s="197">
        <v>28790</v>
      </c>
      <c r="Y29" s="197">
        <v>30142</v>
      </c>
      <c r="Z29" s="197"/>
      <c r="AA29" s="197"/>
      <c r="AB29" s="197"/>
      <c r="AC29" s="197"/>
    </row>
    <row r="30" spans="1:29">
      <c r="A30" s="1258"/>
      <c r="B30" s="1259"/>
      <c r="C30" s="197" t="s">
        <v>32</v>
      </c>
      <c r="D30" s="197">
        <v>25973.500999999997</v>
      </c>
      <c r="E30" s="197">
        <v>50834.953000000001</v>
      </c>
      <c r="F30" s="197">
        <v>34787.862999999998</v>
      </c>
      <c r="G30" s="197">
        <v>47837.683999999994</v>
      </c>
      <c r="H30" s="197">
        <v>66339.375</v>
      </c>
      <c r="I30" s="197">
        <v>67354.084999999992</v>
      </c>
      <c r="J30" s="197">
        <v>68788.335999999996</v>
      </c>
      <c r="K30" s="197">
        <v>46397.368000000002</v>
      </c>
      <c r="L30" s="197">
        <v>68755.418000000005</v>
      </c>
      <c r="M30" s="197">
        <v>50328.690999999999</v>
      </c>
      <c r="N30" s="197">
        <v>55042.076999999997</v>
      </c>
      <c r="O30" s="197">
        <v>112641.55099999999</v>
      </c>
      <c r="P30" s="197">
        <v>22465.285000000003</v>
      </c>
      <c r="Q30" s="197">
        <v>33559.32</v>
      </c>
      <c r="R30" s="197">
        <v>44093.86</v>
      </c>
      <c r="S30" s="197">
        <v>72771.700000000012</v>
      </c>
      <c r="T30" s="197">
        <v>58136.720999999998</v>
      </c>
      <c r="U30" s="197">
        <v>59518.871999999996</v>
      </c>
      <c r="V30" s="197">
        <v>99823.247000000003</v>
      </c>
      <c r="W30" s="197">
        <v>87340.233999999997</v>
      </c>
      <c r="X30" s="197">
        <v>129196.912</v>
      </c>
      <c r="Y30" s="197">
        <v>140232.09999999998</v>
      </c>
      <c r="Z30" s="197"/>
      <c r="AA30" s="197"/>
      <c r="AB30" s="197"/>
      <c r="AC30" s="197"/>
    </row>
    <row r="31" spans="1:29">
      <c r="A31" s="1258"/>
      <c r="B31" s="1259"/>
      <c r="C31" s="197" t="s">
        <v>31</v>
      </c>
      <c r="D31" s="197">
        <v>23652.307449122</v>
      </c>
      <c r="E31" s="197">
        <v>45972.472162842001</v>
      </c>
      <c r="F31" s="197">
        <v>31104.049286265003</v>
      </c>
      <c r="G31" s="197">
        <v>43804.766809856999</v>
      </c>
      <c r="H31" s="197">
        <v>57349.989743621998</v>
      </c>
      <c r="I31" s="197">
        <v>57238.095992214003</v>
      </c>
      <c r="J31" s="197">
        <v>60561.771694520998</v>
      </c>
      <c r="K31" s="197">
        <v>40842.420336943003</v>
      </c>
      <c r="L31" s="197">
        <v>63486.224733619005</v>
      </c>
      <c r="M31" s="197">
        <v>45229.258116719997</v>
      </c>
      <c r="N31" s="197">
        <v>49129.061519237002</v>
      </c>
      <c r="O31" s="197">
        <v>102439.293928047</v>
      </c>
      <c r="P31" s="197">
        <v>20117.618414217002</v>
      </c>
      <c r="Q31" s="197">
        <v>29087.266962397</v>
      </c>
      <c r="R31" s="197">
        <v>38328.223269359005</v>
      </c>
      <c r="S31" s="197">
        <v>62377.903067257997</v>
      </c>
      <c r="T31" s="197">
        <v>47202.225547062</v>
      </c>
      <c r="U31" s="197">
        <v>50104.633406210996</v>
      </c>
      <c r="V31" s="197">
        <v>92359.211555551999</v>
      </c>
      <c r="W31" s="197">
        <v>81627.029781015008</v>
      </c>
      <c r="X31" s="197">
        <v>118740.05945421899</v>
      </c>
      <c r="Y31" s="197">
        <v>128776.446457948</v>
      </c>
      <c r="Z31" s="197"/>
      <c r="AA31" s="197"/>
      <c r="AB31" s="197"/>
      <c r="AC31" s="197"/>
    </row>
    <row r="32" spans="1:29">
      <c r="A32" s="1258"/>
      <c r="B32" s="1259" t="s">
        <v>198</v>
      </c>
      <c r="C32" s="197" t="s">
        <v>33</v>
      </c>
      <c r="D32" s="198">
        <v>924.66666666666663</v>
      </c>
      <c r="E32" s="198">
        <v>939.22727272727275</v>
      </c>
      <c r="F32" s="198">
        <v>1124.4444444444443</v>
      </c>
      <c r="G32" s="198">
        <v>1211</v>
      </c>
      <c r="H32" s="198">
        <v>1511.1818181818182</v>
      </c>
      <c r="I32" s="198">
        <v>1574.85</v>
      </c>
      <c r="J32" s="198">
        <v>1427.8636363636363</v>
      </c>
      <c r="K32" s="198">
        <v>1323.2</v>
      </c>
      <c r="L32" s="198">
        <v>1317.6315789473683</v>
      </c>
      <c r="M32" s="198">
        <v>1263.5454545454545</v>
      </c>
      <c r="N32" s="198">
        <v>1175.8</v>
      </c>
      <c r="O32" s="198">
        <v>1596.7</v>
      </c>
      <c r="P32" s="198">
        <v>1018.1875</v>
      </c>
      <c r="Q32" s="198">
        <v>1167.5454545454545</v>
      </c>
      <c r="R32" s="198">
        <v>1157.6111111111111</v>
      </c>
      <c r="S32" s="198">
        <v>1240.909090909091</v>
      </c>
      <c r="T32" s="198">
        <v>1434.65</v>
      </c>
      <c r="U32" s="198">
        <v>1344.35</v>
      </c>
      <c r="V32" s="198">
        <v>1333.3333333333333</v>
      </c>
      <c r="W32" s="198">
        <v>1355.5555555555557</v>
      </c>
      <c r="X32" s="198">
        <v>1370.952380952381</v>
      </c>
      <c r="Y32" s="198">
        <v>1435.3333333333333</v>
      </c>
      <c r="Z32" s="198"/>
      <c r="AA32" s="198"/>
      <c r="AB32" s="198"/>
      <c r="AC32" s="198"/>
    </row>
    <row r="33" spans="1:29">
      <c r="A33" s="1258"/>
      <c r="B33" s="1259"/>
      <c r="C33" s="197" t="s">
        <v>32</v>
      </c>
      <c r="D33" s="198">
        <v>1731.5667333333331</v>
      </c>
      <c r="E33" s="198">
        <v>2310.679681818182</v>
      </c>
      <c r="F33" s="198">
        <v>1932.6590555555554</v>
      </c>
      <c r="G33" s="198">
        <v>2277.9849523809521</v>
      </c>
      <c r="H33" s="198">
        <v>3015.4261363636365</v>
      </c>
      <c r="I33" s="198">
        <v>3367.7042499999998</v>
      </c>
      <c r="J33" s="198">
        <v>3126.7425454545451</v>
      </c>
      <c r="K33" s="198">
        <v>2319.8684000000003</v>
      </c>
      <c r="L33" s="198">
        <v>3618.7062105263162</v>
      </c>
      <c r="M33" s="198">
        <v>2287.6677727272727</v>
      </c>
      <c r="N33" s="198">
        <v>2752.10385</v>
      </c>
      <c r="O33" s="198">
        <v>5632.07755</v>
      </c>
      <c r="P33" s="198">
        <v>1404.0803125000002</v>
      </c>
      <c r="Q33" s="198">
        <v>1525.4236363636364</v>
      </c>
      <c r="R33" s="198">
        <v>2449.6588888888891</v>
      </c>
      <c r="S33" s="198">
        <v>3307.8045454545459</v>
      </c>
      <c r="T33" s="198">
        <v>2906.8360499999999</v>
      </c>
      <c r="U33" s="198">
        <v>2975.9435999999996</v>
      </c>
      <c r="V33" s="198">
        <v>4753.4879523809523</v>
      </c>
      <c r="W33" s="198">
        <v>4852.2352222222216</v>
      </c>
      <c r="X33" s="198">
        <v>6152.2339047619043</v>
      </c>
      <c r="Y33" s="198">
        <v>6677.7190476190463</v>
      </c>
      <c r="Z33" s="198"/>
      <c r="AA33" s="198"/>
      <c r="AB33" s="198"/>
      <c r="AC33" s="198"/>
    </row>
    <row r="34" spans="1:29">
      <c r="A34" s="1258"/>
      <c r="B34" s="1259"/>
      <c r="C34" s="197" t="s">
        <v>31</v>
      </c>
      <c r="D34" s="198">
        <v>1576.8204966081332</v>
      </c>
      <c r="E34" s="198">
        <v>2089.6578255837271</v>
      </c>
      <c r="F34" s="198">
        <v>1728.0027381258335</v>
      </c>
      <c r="G34" s="198">
        <v>2085.9412766598571</v>
      </c>
      <c r="H34" s="198">
        <v>2606.8177156191819</v>
      </c>
      <c r="I34" s="198">
        <v>2861.9047996107001</v>
      </c>
      <c r="J34" s="198">
        <v>2752.8078042964089</v>
      </c>
      <c r="K34" s="198">
        <v>2042.1210168471503</v>
      </c>
      <c r="L34" s="198">
        <v>3341.3802491378424</v>
      </c>
      <c r="M34" s="198">
        <v>2055.8753689418181</v>
      </c>
      <c r="N34" s="198">
        <v>2456.4530759618501</v>
      </c>
      <c r="O34" s="198">
        <v>5121.9646964023505</v>
      </c>
      <c r="P34" s="198">
        <v>1257.3511508885626</v>
      </c>
      <c r="Q34" s="198">
        <v>1322.1484982907727</v>
      </c>
      <c r="R34" s="198">
        <v>2129.3457371866116</v>
      </c>
      <c r="S34" s="198">
        <v>2835.3592303299088</v>
      </c>
      <c r="T34" s="198">
        <v>2360.1112773530999</v>
      </c>
      <c r="U34" s="198">
        <v>2505.2316703105498</v>
      </c>
      <c r="V34" s="198">
        <v>4398.0576931215237</v>
      </c>
      <c r="W34" s="198">
        <v>4534.8349878341669</v>
      </c>
      <c r="X34" s="198">
        <v>5654.2885454389998</v>
      </c>
      <c r="Y34" s="198">
        <v>6132.2117360927614</v>
      </c>
      <c r="Z34" s="198"/>
      <c r="AA34" s="198"/>
      <c r="AB34" s="198"/>
      <c r="AC34" s="198"/>
    </row>
    <row r="35" spans="1:29">
      <c r="C35" s="815" t="s">
        <v>365</v>
      </c>
      <c r="D35" s="44">
        <v>15</v>
      </c>
      <c r="E35" s="44">
        <v>22</v>
      </c>
      <c r="F35" s="44">
        <v>18</v>
      </c>
      <c r="G35" s="44">
        <v>21</v>
      </c>
      <c r="H35" s="44">
        <v>22</v>
      </c>
      <c r="I35" s="44">
        <v>20</v>
      </c>
      <c r="J35" s="44">
        <v>22</v>
      </c>
      <c r="K35" s="44">
        <v>20</v>
      </c>
      <c r="L35" s="44">
        <v>19</v>
      </c>
      <c r="M35" s="44">
        <v>22</v>
      </c>
      <c r="N35" s="44">
        <v>20</v>
      </c>
      <c r="O35" s="44">
        <v>20</v>
      </c>
      <c r="P35" s="44">
        <v>16</v>
      </c>
      <c r="Q35" s="44">
        <v>22</v>
      </c>
      <c r="R35" s="44">
        <v>18</v>
      </c>
      <c r="S35" s="44">
        <v>22</v>
      </c>
      <c r="T35" s="44">
        <v>20</v>
      </c>
      <c r="U35" s="44">
        <v>20</v>
      </c>
      <c r="V35" s="44">
        <v>21</v>
      </c>
      <c r="W35" s="44">
        <v>18</v>
      </c>
      <c r="X35" s="44">
        <v>21</v>
      </c>
      <c r="Y35" s="44">
        <v>21</v>
      </c>
      <c r="Z35" s="44"/>
      <c r="AA35" s="44"/>
      <c r="AB35" s="44"/>
      <c r="AC35" s="44"/>
    </row>
    <row r="36" spans="1:29"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397"/>
      <c r="R36" s="397"/>
      <c r="S36" s="397"/>
      <c r="T36" s="397"/>
      <c r="U36" s="397"/>
      <c r="V36" s="397"/>
      <c r="W36" s="397"/>
      <c r="X36" s="397"/>
      <c r="Y36" s="397"/>
      <c r="Z36" s="397"/>
      <c r="AA36" s="397"/>
      <c r="AB36" s="397"/>
      <c r="AC36" s="397"/>
    </row>
    <row r="37" spans="1:29" ht="19.5">
      <c r="A37" s="447"/>
      <c r="B37" s="444"/>
      <c r="C37" s="151"/>
      <c r="D37" s="152" t="s">
        <v>43</v>
      </c>
      <c r="E37" s="152" t="s">
        <v>44</v>
      </c>
      <c r="F37" s="152" t="s">
        <v>195</v>
      </c>
      <c r="G37" s="152" t="s">
        <v>202</v>
      </c>
      <c r="H37" s="152" t="s">
        <v>1606</v>
      </c>
      <c r="I37" s="152" t="s">
        <v>1645</v>
      </c>
      <c r="J37" s="152" t="s">
        <v>1699</v>
      </c>
      <c r="K37" s="152" t="s">
        <v>1761</v>
      </c>
      <c r="L37" s="152" t="s">
        <v>1795</v>
      </c>
      <c r="M37" s="152" t="s">
        <v>1861</v>
      </c>
      <c r="N37" s="152" t="s">
        <v>1898</v>
      </c>
      <c r="O37" s="152" t="s">
        <v>2032</v>
      </c>
      <c r="P37" s="152" t="s">
        <v>2173</v>
      </c>
    </row>
    <row r="38" spans="1:29" ht="19.5">
      <c r="A38" s="812" t="s">
        <v>201</v>
      </c>
      <c r="B38" s="814"/>
      <c r="C38" s="153" t="s">
        <v>31</v>
      </c>
      <c r="D38" s="154">
        <v>3744.7559999999999</v>
      </c>
      <c r="E38" s="154">
        <v>4545.83</v>
      </c>
      <c r="F38" s="154">
        <v>7624.6092590429998</v>
      </c>
      <c r="G38" s="154">
        <v>1408.4143999999999</v>
      </c>
      <c r="H38" s="154">
        <v>2351.708707455</v>
      </c>
      <c r="I38" s="154">
        <v>7126.3913094099998</v>
      </c>
      <c r="J38" s="154">
        <v>3177.4359690000001</v>
      </c>
      <c r="K38" s="154">
        <v>3402.3085999999998</v>
      </c>
      <c r="L38" s="154">
        <v>1785.9169340000001</v>
      </c>
      <c r="M38" s="154">
        <v>1865.0537633230001</v>
      </c>
      <c r="N38" s="154">
        <v>3196.7702300000001</v>
      </c>
      <c r="O38" s="154">
        <v>35497.777549999999</v>
      </c>
      <c r="P38" s="154">
        <v>26245.779146699999</v>
      </c>
    </row>
    <row r="39" spans="1:29" ht="22.5" customHeight="1">
      <c r="A39" s="813" t="s">
        <v>200</v>
      </c>
      <c r="B39" s="446"/>
      <c r="C39" s="154" t="s">
        <v>31</v>
      </c>
      <c r="D39" s="154">
        <v>16085.308293858001</v>
      </c>
      <c r="E39" s="154">
        <v>10269.182042787001</v>
      </c>
      <c r="F39" s="154">
        <v>15697.703347516999</v>
      </c>
      <c r="G39" s="154">
        <v>6306.7773754469999</v>
      </c>
      <c r="H39" s="154">
        <v>6908.4021660919998</v>
      </c>
      <c r="I39" s="154">
        <v>10156.598906561001</v>
      </c>
      <c r="J39" s="154">
        <v>29110.875755380999</v>
      </c>
      <c r="K39" s="154">
        <v>15657.036150231001</v>
      </c>
      <c r="L39" s="154">
        <v>20601.708852005999</v>
      </c>
      <c r="M39" s="154">
        <v>16824.87200096</v>
      </c>
      <c r="N39" s="154">
        <v>6801.6841984480006</v>
      </c>
      <c r="O39" s="154">
        <v>17966.656168740999</v>
      </c>
      <c r="P39" s="154">
        <v>24224.523372248001</v>
      </c>
    </row>
    <row r="40" spans="1:29" ht="19.5">
      <c r="A40" s="812" t="s">
        <v>1590</v>
      </c>
      <c r="B40" s="446"/>
      <c r="C40" s="154" t="s">
        <v>31</v>
      </c>
      <c r="D40" s="154">
        <v>25399.193822861998</v>
      </c>
      <c r="E40" s="154">
        <v>34314.049476450004</v>
      </c>
      <c r="F40" s="154">
        <v>79116.981321486994</v>
      </c>
      <c r="G40" s="154">
        <v>12402.426638770001</v>
      </c>
      <c r="H40" s="154">
        <v>19827.156088849999</v>
      </c>
      <c r="I40" s="154">
        <v>21045.233053388001</v>
      </c>
      <c r="J40" s="154">
        <v>30089.591342877</v>
      </c>
      <c r="K40" s="154">
        <v>28142.880796830999</v>
      </c>
      <c r="L40" s="154">
        <v>27717.007620205</v>
      </c>
      <c r="M40" s="154">
        <v>73669.285791268994</v>
      </c>
      <c r="N40" s="154">
        <v>71628.575352567001</v>
      </c>
      <c r="O40" s="154">
        <v>65275.625735477995</v>
      </c>
      <c r="P40" s="154">
        <v>78306.143939000001</v>
      </c>
    </row>
    <row r="41" spans="1:29" ht="19.5">
      <c r="A41" s="812" t="s">
        <v>203</v>
      </c>
      <c r="B41" s="448"/>
      <c r="C41" s="197" t="s">
        <v>31</v>
      </c>
      <c r="D41" s="197">
        <v>45229.258116719997</v>
      </c>
      <c r="E41" s="197">
        <v>49129.061519237002</v>
      </c>
      <c r="F41" s="197">
        <v>102439.293928047</v>
      </c>
      <c r="G41" s="197">
        <v>20117.618414217002</v>
      </c>
      <c r="H41" s="197">
        <v>29087.266962397</v>
      </c>
      <c r="I41" s="197">
        <v>38328.223269359005</v>
      </c>
      <c r="J41" s="197">
        <v>62377.903067257997</v>
      </c>
      <c r="K41" s="197">
        <v>47202.225547062</v>
      </c>
      <c r="L41" s="197">
        <v>50104.633406210996</v>
      </c>
      <c r="M41" s="197">
        <v>92359.211555551999</v>
      </c>
      <c r="N41" s="197">
        <v>81627.029781015008</v>
      </c>
      <c r="O41" s="197">
        <v>118740.05945421899</v>
      </c>
      <c r="P41" s="197">
        <v>128776.446457948</v>
      </c>
    </row>
    <row r="43" spans="1:29" ht="16.5" customHeight="1"/>
    <row r="61" spans="1:9" ht="15.75" thickBot="1"/>
    <row r="62" spans="1:9" ht="42.75" thickBot="1">
      <c r="A62" s="1202" t="s">
        <v>1888</v>
      </c>
      <c r="B62" s="1202" t="s">
        <v>19</v>
      </c>
      <c r="C62" s="1199"/>
      <c r="D62" s="1252" t="s">
        <v>257</v>
      </c>
      <c r="E62" s="1252"/>
      <c r="F62" s="1252"/>
      <c r="G62" s="464" t="s">
        <v>1903</v>
      </c>
      <c r="H62" s="1252" t="s">
        <v>258</v>
      </c>
      <c r="I62" s="1252"/>
    </row>
    <row r="63" spans="1:9" ht="34.5">
      <c r="A63" s="1203"/>
      <c r="B63" s="1203"/>
      <c r="C63" s="1200"/>
      <c r="D63" s="411" t="s">
        <v>2178</v>
      </c>
      <c r="E63" s="468" t="s">
        <v>2035</v>
      </c>
      <c r="F63" s="467" t="s">
        <v>2182</v>
      </c>
      <c r="G63" s="811" t="s">
        <v>2176</v>
      </c>
      <c r="H63" s="466" t="s">
        <v>259</v>
      </c>
      <c r="I63" s="642" t="s">
        <v>361</v>
      </c>
    </row>
    <row r="64" spans="1:9" ht="17.25">
      <c r="A64" s="1189" t="s">
        <v>201</v>
      </c>
      <c r="B64" s="1196" t="s">
        <v>18</v>
      </c>
      <c r="C64" s="413" t="s">
        <v>206</v>
      </c>
      <c r="D64" s="414">
        <v>22</v>
      </c>
      <c r="E64" s="414">
        <v>25</v>
      </c>
      <c r="F64" s="414">
        <v>15</v>
      </c>
      <c r="G64" s="415">
        <v>126</v>
      </c>
      <c r="H64" s="417">
        <v>-0.12</v>
      </c>
      <c r="I64" s="653">
        <v>0.46666666666666656</v>
      </c>
    </row>
    <row r="65" spans="1:9" ht="17.25">
      <c r="A65" s="1189"/>
      <c r="B65" s="1196"/>
      <c r="C65" s="413" t="s">
        <v>32</v>
      </c>
      <c r="D65" s="418">
        <v>27375.737000000001</v>
      </c>
      <c r="E65" s="418">
        <v>36419.754000000001</v>
      </c>
      <c r="F65" s="418">
        <v>4144</v>
      </c>
      <c r="G65" s="419">
        <v>89723.253999999986</v>
      </c>
      <c r="H65" s="417">
        <v>-0.24832724021145225</v>
      </c>
      <c r="I65" s="653">
        <v>5.6061141409266408</v>
      </c>
    </row>
    <row r="66" spans="1:9" ht="18" thickBot="1">
      <c r="A66" s="1189"/>
      <c r="B66" s="1198"/>
      <c r="C66" s="679" t="s">
        <v>31</v>
      </c>
      <c r="D66" s="463">
        <v>26245.779146699999</v>
      </c>
      <c r="E66" s="463">
        <v>35497.777549999999</v>
      </c>
      <c r="F66" s="463">
        <v>3744.7559999999999</v>
      </c>
      <c r="G66" s="810">
        <v>86057.556609888008</v>
      </c>
      <c r="H66" s="421">
        <v>-0.26063599024666262</v>
      </c>
      <c r="I66" s="420">
        <v>6.0086753707584686</v>
      </c>
    </row>
    <row r="67" spans="1:9" ht="17.25">
      <c r="A67" s="1189" t="s">
        <v>200</v>
      </c>
      <c r="B67" s="1195" t="s">
        <v>17</v>
      </c>
      <c r="C67" s="413" t="s">
        <v>206</v>
      </c>
      <c r="D67" s="414">
        <v>10</v>
      </c>
      <c r="E67" s="414">
        <v>6</v>
      </c>
      <c r="F67" s="414">
        <v>19</v>
      </c>
      <c r="G67" s="415">
        <v>95</v>
      </c>
      <c r="H67" s="417">
        <v>0.66666666666666674</v>
      </c>
      <c r="I67" s="653">
        <v>-0.47368421052631582</v>
      </c>
    </row>
    <row r="68" spans="1:9" ht="17.25">
      <c r="A68" s="1189"/>
      <c r="B68" s="1196"/>
      <c r="C68" s="413" t="s">
        <v>32</v>
      </c>
      <c r="D68" s="418">
        <v>7338</v>
      </c>
      <c r="E68" s="418">
        <v>2629.1289999999999</v>
      </c>
      <c r="F68" s="418">
        <v>8860</v>
      </c>
      <c r="G68" s="419">
        <v>58070.875000000007</v>
      </c>
      <c r="H68" s="417">
        <v>1.7910384009304985</v>
      </c>
      <c r="I68" s="653">
        <v>-0.17178329571106099</v>
      </c>
    </row>
    <row r="69" spans="1:9" ht="17.25">
      <c r="A69" s="1189"/>
      <c r="B69" s="1196"/>
      <c r="C69" s="413" t="s">
        <v>31</v>
      </c>
      <c r="D69" s="418">
        <v>7294.68</v>
      </c>
      <c r="E69" s="418">
        <v>2461.6338340000002</v>
      </c>
      <c r="F69" s="418">
        <v>8928.3160000000007</v>
      </c>
      <c r="G69" s="419">
        <v>56658.430593500001</v>
      </c>
      <c r="H69" s="417">
        <v>1.9633489348603095</v>
      </c>
      <c r="I69" s="653">
        <v>-0.18297246647632104</v>
      </c>
    </row>
    <row r="70" spans="1:9" ht="17.25">
      <c r="A70" s="1189"/>
      <c r="B70" s="1196" t="s">
        <v>18</v>
      </c>
      <c r="C70" s="413" t="s">
        <v>206</v>
      </c>
      <c r="D70" s="414">
        <v>98</v>
      </c>
      <c r="E70" s="414">
        <v>76</v>
      </c>
      <c r="F70" s="414">
        <v>74</v>
      </c>
      <c r="G70" s="415">
        <v>1004</v>
      </c>
      <c r="H70" s="417">
        <v>0.28947368421052633</v>
      </c>
      <c r="I70" s="653">
        <v>0.32432432432432434</v>
      </c>
    </row>
    <row r="71" spans="1:9" ht="17.25">
      <c r="A71" s="1189"/>
      <c r="B71" s="1196"/>
      <c r="C71" s="413" t="s">
        <v>32</v>
      </c>
      <c r="D71" s="418">
        <v>20291.400000000001</v>
      </c>
      <c r="E71" s="418">
        <v>17783.481</v>
      </c>
      <c r="F71" s="418">
        <v>8093.0140000000001</v>
      </c>
      <c r="G71" s="419">
        <v>113267.43299999999</v>
      </c>
      <c r="H71" s="417">
        <v>0.14102520198379609</v>
      </c>
      <c r="I71" s="653">
        <v>1.5072735571691833</v>
      </c>
    </row>
    <row r="72" spans="1:9" ht="18" thickBot="1">
      <c r="A72" s="1189"/>
      <c r="B72" s="1198"/>
      <c r="C72" s="679" t="s">
        <v>31</v>
      </c>
      <c r="D72" s="463">
        <v>16929.843372248</v>
      </c>
      <c r="E72" s="463">
        <v>15505.022334740999</v>
      </c>
      <c r="F72" s="463">
        <v>7156.9922938580003</v>
      </c>
      <c r="G72" s="810">
        <v>97900.704352614994</v>
      </c>
      <c r="H72" s="421">
        <v>9.1894162210557129E-2</v>
      </c>
      <c r="I72" s="420">
        <v>1.3654969402128434</v>
      </c>
    </row>
    <row r="73" spans="1:9" ht="17.25">
      <c r="A73" s="1189" t="s">
        <v>1590</v>
      </c>
      <c r="B73" s="1195" t="s">
        <v>17</v>
      </c>
      <c r="C73" s="413" t="s">
        <v>206</v>
      </c>
      <c r="D73" s="418">
        <v>2967</v>
      </c>
      <c r="E73" s="418">
        <v>3289</v>
      </c>
      <c r="F73" s="418">
        <v>1905</v>
      </c>
      <c r="G73" s="419">
        <v>23644</v>
      </c>
      <c r="H73" s="417">
        <v>-9.7902097902097918E-2</v>
      </c>
      <c r="I73" s="653">
        <v>0.55748031496063</v>
      </c>
    </row>
    <row r="74" spans="1:9" ht="17.25">
      <c r="A74" s="1189"/>
      <c r="B74" s="1196"/>
      <c r="C74" s="413" t="s">
        <v>32</v>
      </c>
      <c r="D74" s="418">
        <v>710.31700000000001</v>
      </c>
      <c r="E74" s="418">
        <v>719.41899999999998</v>
      </c>
      <c r="F74" s="418">
        <v>1215.5940000000001</v>
      </c>
      <c r="G74" s="419">
        <v>15655.096000000001</v>
      </c>
      <c r="H74" s="417">
        <v>-1.2651876027738984E-2</v>
      </c>
      <c r="I74" s="653">
        <v>-0.41566263077968468</v>
      </c>
    </row>
    <row r="75" spans="1:9" ht="17.25">
      <c r="A75" s="1189"/>
      <c r="B75" s="1196"/>
      <c r="C75" s="413" t="s">
        <v>31</v>
      </c>
      <c r="D75" s="418">
        <v>694.79627838500005</v>
      </c>
      <c r="E75" s="418">
        <v>684.17911317999994</v>
      </c>
      <c r="F75" s="418">
        <v>1213.0954613260001</v>
      </c>
      <c r="G75" s="419">
        <v>14790.353289492001</v>
      </c>
      <c r="H75" s="417">
        <v>1.5518107759315392E-2</v>
      </c>
      <c r="I75" s="653">
        <v>-0.42725341860109012</v>
      </c>
    </row>
    <row r="76" spans="1:9" ht="17.25">
      <c r="A76" s="1189"/>
      <c r="B76" s="1196" t="s">
        <v>18</v>
      </c>
      <c r="C76" s="413" t="s">
        <v>206</v>
      </c>
      <c r="D76" s="418">
        <v>27045</v>
      </c>
      <c r="E76" s="418">
        <v>25394</v>
      </c>
      <c r="F76" s="418">
        <v>25785</v>
      </c>
      <c r="G76" s="419">
        <v>232157</v>
      </c>
      <c r="H76" s="417">
        <v>6.5015357958572828E-2</v>
      </c>
      <c r="I76" s="653">
        <v>4.8865619546247796E-2</v>
      </c>
    </row>
    <row r="77" spans="1:9" ht="17.25">
      <c r="A77" s="1189"/>
      <c r="B77" s="1196"/>
      <c r="C77" s="413" t="s">
        <v>32</v>
      </c>
      <c r="D77" s="418">
        <v>84516.645999999993</v>
      </c>
      <c r="E77" s="418">
        <v>71645.129000000001</v>
      </c>
      <c r="F77" s="418">
        <v>28016.082999999999</v>
      </c>
      <c r="G77" s="419">
        <v>470421.59299999999</v>
      </c>
      <c r="H77" s="417">
        <v>0.17965655418109439</v>
      </c>
      <c r="I77" s="653">
        <v>2.0167188610913236</v>
      </c>
    </row>
    <row r="78" spans="1:9" ht="18" thickBot="1">
      <c r="A78" s="1189"/>
      <c r="B78" s="1198"/>
      <c r="C78" s="679" t="s">
        <v>31</v>
      </c>
      <c r="D78" s="463">
        <v>77611.347660615007</v>
      </c>
      <c r="E78" s="463">
        <v>64591.446622297997</v>
      </c>
      <c r="F78" s="463">
        <v>24186.098361535998</v>
      </c>
      <c r="G78" s="810">
        <v>413313.573069743</v>
      </c>
      <c r="H78" s="421">
        <v>0.20157314503964563</v>
      </c>
      <c r="I78" s="653">
        <v>2.2089238413105545</v>
      </c>
    </row>
    <row r="79" spans="1:9" ht="17.25">
      <c r="A79" s="1264" t="s">
        <v>48</v>
      </c>
      <c r="B79" s="1264"/>
      <c r="C79" s="413" t="s">
        <v>206</v>
      </c>
      <c r="D79" s="633">
        <v>30142</v>
      </c>
      <c r="E79" s="633">
        <v>28790</v>
      </c>
      <c r="F79" s="633">
        <v>27798</v>
      </c>
      <c r="G79" s="675">
        <v>257026</v>
      </c>
      <c r="H79" s="809">
        <v>4.6960750260507167E-2</v>
      </c>
      <c r="I79" s="435">
        <v>8.4322613137635782E-2</v>
      </c>
    </row>
    <row r="80" spans="1:9" ht="17.25">
      <c r="A80" s="1264"/>
      <c r="B80" s="1264"/>
      <c r="C80" s="413" t="s">
        <v>32</v>
      </c>
      <c r="D80" s="633">
        <v>140232.09999999998</v>
      </c>
      <c r="E80" s="633">
        <v>129196.912</v>
      </c>
      <c r="F80" s="633">
        <v>50328.690999999999</v>
      </c>
      <c r="G80" s="675">
        <v>747138.25099999993</v>
      </c>
      <c r="H80" s="809">
        <v>8.5413713293704507E-2</v>
      </c>
      <c r="I80" s="808">
        <v>1.7863251996758662</v>
      </c>
    </row>
    <row r="81" spans="1:9" ht="18" thickBot="1">
      <c r="A81" s="1265"/>
      <c r="B81" s="1265"/>
      <c r="C81" s="679" t="s">
        <v>31</v>
      </c>
      <c r="D81" s="673">
        <v>128776.446457948</v>
      </c>
      <c r="E81" s="673">
        <v>118740.05945421899</v>
      </c>
      <c r="F81" s="673">
        <v>45229.258116719997</v>
      </c>
      <c r="G81" s="672">
        <v>668720.6179152379</v>
      </c>
      <c r="H81" s="423">
        <v>8.4524018683000524E-2</v>
      </c>
      <c r="I81" s="422">
        <v>1.8471934278829778</v>
      </c>
    </row>
    <row r="82" spans="1:9" ht="17.25">
      <c r="A82" s="1266" t="s">
        <v>198</v>
      </c>
      <c r="B82" s="1266"/>
      <c r="C82" s="424" t="s">
        <v>206</v>
      </c>
      <c r="D82" s="670">
        <v>1435.3333333333333</v>
      </c>
      <c r="E82" s="670">
        <v>1370.952380952381</v>
      </c>
      <c r="F82" s="670">
        <v>1263.5454545454545</v>
      </c>
      <c r="G82" s="669">
        <v>12858.427759740263</v>
      </c>
      <c r="H82" s="426">
        <v>4.6960750260507167E-2</v>
      </c>
      <c r="I82" s="807">
        <v>0.13595702328704706</v>
      </c>
    </row>
    <row r="83" spans="1:9" ht="17.25">
      <c r="A83" s="1267"/>
      <c r="B83" s="1267"/>
      <c r="C83" s="424" t="s">
        <v>32</v>
      </c>
      <c r="D83" s="670">
        <v>6677.7190476190463</v>
      </c>
      <c r="E83" s="670">
        <v>6152.2339047619043</v>
      </c>
      <c r="F83" s="670">
        <v>2287.6677727272727</v>
      </c>
      <c r="G83" s="669">
        <v>37005.423160191196</v>
      </c>
      <c r="H83" s="426">
        <v>8.5413713293704507E-2</v>
      </c>
      <c r="I83" s="807">
        <v>1.9190073520413837</v>
      </c>
    </row>
    <row r="84" spans="1:9" ht="18" thickBot="1">
      <c r="A84" s="1268"/>
      <c r="B84" s="1268"/>
      <c r="C84" s="427" t="s">
        <v>31</v>
      </c>
      <c r="D84" s="624">
        <v>6132.2117360927614</v>
      </c>
      <c r="E84" s="624">
        <v>5654.2885454389998</v>
      </c>
      <c r="F84" s="624">
        <v>2055.8753689418181</v>
      </c>
      <c r="G84" s="667">
        <v>33128.940526846956</v>
      </c>
      <c r="H84" s="429">
        <v>8.4524018683000524E-2</v>
      </c>
      <c r="I84" s="428">
        <v>1.9827740673059764</v>
      </c>
    </row>
  </sheetData>
  <mergeCells count="30">
    <mergeCell ref="A64:A66"/>
    <mergeCell ref="B64:B66"/>
    <mergeCell ref="A79:B81"/>
    <mergeCell ref="A82:B84"/>
    <mergeCell ref="A67:A72"/>
    <mergeCell ref="B67:B69"/>
    <mergeCell ref="B70:B72"/>
    <mergeCell ref="A73:A78"/>
    <mergeCell ref="B73:B75"/>
    <mergeCell ref="B76:B78"/>
    <mergeCell ref="A62:A63"/>
    <mergeCell ref="B62:B63"/>
    <mergeCell ref="C62:C63"/>
    <mergeCell ref="D62:F62"/>
    <mergeCell ref="H62:I62"/>
    <mergeCell ref="B2:B4"/>
    <mergeCell ref="B5:B7"/>
    <mergeCell ref="B8:B10"/>
    <mergeCell ref="A2:A10"/>
    <mergeCell ref="A29:A34"/>
    <mergeCell ref="B29:B31"/>
    <mergeCell ref="B32:B34"/>
    <mergeCell ref="A20:A28"/>
    <mergeCell ref="B20:B22"/>
    <mergeCell ref="B23:B25"/>
    <mergeCell ref="B26:B28"/>
    <mergeCell ref="A11:A19"/>
    <mergeCell ref="B11:B13"/>
    <mergeCell ref="B14:B16"/>
    <mergeCell ref="B17:B19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C29"/>
  <sheetViews>
    <sheetView rightToLeft="1" workbookViewId="0">
      <selection activeCell="G3" sqref="G3"/>
    </sheetView>
  </sheetViews>
  <sheetFormatPr defaultRowHeight="15"/>
  <cols>
    <col min="1" max="1" width="9.140625" style="1"/>
    <col min="2" max="2" width="9.140625" style="2"/>
    <col min="3" max="3" width="17.7109375" style="2" customWidth="1"/>
    <col min="4" max="4" width="11.140625" style="2" customWidth="1"/>
    <col min="5" max="5" width="12" style="2" customWidth="1"/>
    <col min="6" max="7" width="12" style="2" bestFit="1" customWidth="1"/>
    <col min="8" max="8" width="15.28515625" style="2" bestFit="1" customWidth="1"/>
    <col min="9" max="14" width="12" style="2" bestFit="1" customWidth="1"/>
    <col min="15" max="15" width="9.140625" style="2"/>
    <col min="16" max="16" width="11.5703125" style="2" bestFit="1" customWidth="1"/>
    <col min="17" max="16384" width="9.140625" style="2"/>
  </cols>
  <sheetData>
    <row r="1" spans="1:29" ht="21" customHeight="1">
      <c r="A1" s="20"/>
      <c r="B1" s="19" t="s">
        <v>19</v>
      </c>
      <c r="C1" s="19" t="s">
        <v>1911</v>
      </c>
      <c r="D1" s="19" t="s">
        <v>34</v>
      </c>
      <c r="E1" s="19" t="s">
        <v>35</v>
      </c>
      <c r="F1" s="19" t="s">
        <v>36</v>
      </c>
      <c r="G1" s="19" t="s">
        <v>37</v>
      </c>
      <c r="H1" s="19" t="s">
        <v>38</v>
      </c>
      <c r="I1" s="19" t="s">
        <v>39</v>
      </c>
      <c r="J1" s="19" t="s">
        <v>40</v>
      </c>
      <c r="K1" s="19" t="s">
        <v>41</v>
      </c>
      <c r="L1" s="19" t="s">
        <v>42</v>
      </c>
      <c r="M1" s="19" t="s">
        <v>43</v>
      </c>
      <c r="N1" s="19" t="s">
        <v>44</v>
      </c>
      <c r="O1" s="19" t="s">
        <v>195</v>
      </c>
      <c r="P1" s="19" t="s">
        <v>202</v>
      </c>
      <c r="Q1" s="19" t="s">
        <v>1606</v>
      </c>
      <c r="R1" s="108" t="s">
        <v>1645</v>
      </c>
      <c r="S1" s="108" t="s">
        <v>1699</v>
      </c>
      <c r="T1" s="108" t="s">
        <v>1761</v>
      </c>
      <c r="U1" s="108" t="s">
        <v>1795</v>
      </c>
      <c r="V1" s="108" t="s">
        <v>1861</v>
      </c>
      <c r="W1" s="108" t="s">
        <v>1898</v>
      </c>
      <c r="X1" s="108" t="s">
        <v>2032</v>
      </c>
      <c r="Y1" s="108" t="s">
        <v>2173</v>
      </c>
      <c r="Z1" s="108"/>
      <c r="AA1" s="108"/>
      <c r="AB1" s="108"/>
      <c r="AC1" s="108"/>
    </row>
    <row r="2" spans="1:29" ht="30" customHeight="1">
      <c r="A2" s="1269" t="s">
        <v>204</v>
      </c>
      <c r="B2" s="480" t="s">
        <v>17</v>
      </c>
      <c r="C2" s="449" t="s">
        <v>323</v>
      </c>
      <c r="D2" s="88">
        <v>2470.248</v>
      </c>
      <c r="E2" s="88">
        <v>15719.602000000001</v>
      </c>
      <c r="F2" s="88">
        <v>7701.7569999999996</v>
      </c>
      <c r="G2" s="88">
        <v>9819.5869999999995</v>
      </c>
      <c r="H2" s="88">
        <v>5494.6270000000004</v>
      </c>
      <c r="I2" s="88">
        <v>7405.509</v>
      </c>
      <c r="J2" s="88">
        <v>5607.6620000000003</v>
      </c>
      <c r="K2" s="88">
        <v>13487.391</v>
      </c>
      <c r="L2" s="88">
        <v>31935.707999999999</v>
      </c>
      <c r="M2" s="88">
        <v>10075.593999999999</v>
      </c>
      <c r="N2" s="88">
        <v>3372.0590000000002</v>
      </c>
      <c r="O2" s="89">
        <v>24215.644</v>
      </c>
      <c r="P2" s="88">
        <v>776.90499999999997</v>
      </c>
      <c r="Q2" s="88">
        <v>2257.7860000000001</v>
      </c>
      <c r="R2" s="88">
        <v>11224.483</v>
      </c>
      <c r="S2" s="88">
        <v>23635.612000000001</v>
      </c>
      <c r="T2" s="88">
        <v>7357.5169999999998</v>
      </c>
      <c r="U2" s="88">
        <v>7185.56</v>
      </c>
      <c r="V2" s="88">
        <v>6772.86</v>
      </c>
      <c r="W2" s="88">
        <v>3118.3829999999998</v>
      </c>
      <c r="X2" s="88">
        <v>3348.5479999999998</v>
      </c>
      <c r="Y2" s="88">
        <v>8048.317</v>
      </c>
      <c r="Z2" s="88"/>
      <c r="AA2" s="88"/>
      <c r="AB2" s="88"/>
      <c r="AC2" s="88"/>
    </row>
    <row r="3" spans="1:29" ht="30" customHeight="1">
      <c r="A3" s="1269"/>
      <c r="B3" s="479" t="s">
        <v>18</v>
      </c>
      <c r="C3" s="479" t="s">
        <v>165</v>
      </c>
      <c r="D3" s="44">
        <v>23503.253000000001</v>
      </c>
      <c r="E3" s="44">
        <v>35115.351000000002</v>
      </c>
      <c r="F3" s="44">
        <v>27086.106</v>
      </c>
      <c r="G3" s="44">
        <v>38018.097000000002</v>
      </c>
      <c r="H3" s="44">
        <v>60844.748</v>
      </c>
      <c r="I3" s="44">
        <v>59948.576000000001</v>
      </c>
      <c r="J3" s="44">
        <v>63180.673999999999</v>
      </c>
      <c r="K3" s="44">
        <v>32909.976999999999</v>
      </c>
      <c r="L3" s="44">
        <v>36819.71</v>
      </c>
      <c r="M3" s="44">
        <v>40253.097000000002</v>
      </c>
      <c r="N3" s="44">
        <v>51670.017999999996</v>
      </c>
      <c r="O3" s="91">
        <v>88425.907000000007</v>
      </c>
      <c r="P3" s="44">
        <v>21688.38</v>
      </c>
      <c r="Q3" s="44">
        <v>31301.534</v>
      </c>
      <c r="R3" s="44">
        <v>32869.377</v>
      </c>
      <c r="S3" s="44">
        <v>49136.088000000003</v>
      </c>
      <c r="T3" s="44">
        <v>50779.203999999998</v>
      </c>
      <c r="U3" s="44">
        <v>52333.311999999998</v>
      </c>
      <c r="V3" s="44">
        <v>93050.387000000002</v>
      </c>
      <c r="W3" s="44">
        <v>84221.850999999995</v>
      </c>
      <c r="X3" s="44">
        <v>125848.364</v>
      </c>
      <c r="Y3" s="44">
        <v>132183.783</v>
      </c>
      <c r="Z3" s="44"/>
      <c r="AA3" s="44"/>
      <c r="AB3" s="44"/>
      <c r="AC3" s="44"/>
    </row>
    <row r="4" spans="1:29" ht="30" customHeight="1">
      <c r="A4" s="1270" t="s">
        <v>31</v>
      </c>
      <c r="B4" s="480" t="s">
        <v>17</v>
      </c>
      <c r="C4" s="449" t="s">
        <v>323</v>
      </c>
      <c r="D4" s="88">
        <v>2480.7089755779998</v>
      </c>
      <c r="E4" s="88">
        <v>15035.372660122001</v>
      </c>
      <c r="F4" s="88">
        <v>7582.7044634989998</v>
      </c>
      <c r="G4" s="88">
        <v>9723.8396897629991</v>
      </c>
      <c r="H4" s="88">
        <v>5368.4151643490004</v>
      </c>
      <c r="I4" s="88">
        <v>7255.5731581350001</v>
      </c>
      <c r="J4" s="88">
        <v>5527.7041527459996</v>
      </c>
      <c r="K4" s="88">
        <v>13454.481557731</v>
      </c>
      <c r="L4" s="88">
        <v>31911.549952515001</v>
      </c>
      <c r="M4" s="88">
        <v>10141.411461326001</v>
      </c>
      <c r="N4" s="88">
        <v>3368.9299215000001</v>
      </c>
      <c r="O4" s="89">
        <v>24089.453798710001</v>
      </c>
      <c r="P4" s="88">
        <v>764.93145736500003</v>
      </c>
      <c r="Q4" s="88">
        <v>2247.7571648779999</v>
      </c>
      <c r="R4" s="88">
        <v>10278.913828223</v>
      </c>
      <c r="S4" s="88">
        <v>23186.224492271002</v>
      </c>
      <c r="T4" s="88">
        <v>7024.9186570080001</v>
      </c>
      <c r="U4" s="88">
        <v>7147.5868909009996</v>
      </c>
      <c r="V4" s="88">
        <v>6697.0504204870003</v>
      </c>
      <c r="W4" s="88">
        <v>2966.1117462940001</v>
      </c>
      <c r="X4" s="88">
        <v>3145.8129471799998</v>
      </c>
      <c r="Y4" s="88">
        <v>7989.4762783850001</v>
      </c>
      <c r="Z4" s="88"/>
      <c r="AA4" s="88"/>
      <c r="AB4" s="88"/>
      <c r="AC4" s="88"/>
    </row>
    <row r="5" spans="1:29" ht="30" customHeight="1">
      <c r="A5" s="1270"/>
      <c r="B5" s="479" t="s">
        <v>18</v>
      </c>
      <c r="C5" s="479" t="s">
        <v>165</v>
      </c>
      <c r="D5" s="44">
        <v>21171.598473544</v>
      </c>
      <c r="E5" s="44">
        <v>30937.099502720001</v>
      </c>
      <c r="F5" s="44">
        <v>23521.344822766001</v>
      </c>
      <c r="G5" s="44">
        <v>34080.927120093998</v>
      </c>
      <c r="H5" s="44">
        <v>51981.574579273001</v>
      </c>
      <c r="I5" s="44">
        <v>49982.522834078998</v>
      </c>
      <c r="J5" s="44">
        <v>55034.067541775003</v>
      </c>
      <c r="K5" s="44">
        <v>27387.938779212</v>
      </c>
      <c r="L5" s="44">
        <v>31574.674781104</v>
      </c>
      <c r="M5" s="44">
        <v>35087.846655394002</v>
      </c>
      <c r="N5" s="44">
        <v>45760.131597737003</v>
      </c>
      <c r="O5" s="91">
        <v>78349.840129336997</v>
      </c>
      <c r="P5" s="44">
        <v>19352.686956852001</v>
      </c>
      <c r="Q5" s="44">
        <v>26839.509797519</v>
      </c>
      <c r="R5" s="44">
        <v>28049.309441136</v>
      </c>
      <c r="S5" s="44">
        <v>39191.678574987003</v>
      </c>
      <c r="T5" s="44">
        <v>40177.306890054002</v>
      </c>
      <c r="U5" s="44">
        <v>42957.046515310001</v>
      </c>
      <c r="V5" s="44">
        <v>85662.161135065006</v>
      </c>
      <c r="W5" s="44">
        <v>78660.918034721006</v>
      </c>
      <c r="X5" s="44">
        <v>115594.246507039</v>
      </c>
      <c r="Y5" s="44">
        <v>120786.970179563</v>
      </c>
      <c r="Z5" s="44"/>
      <c r="AA5" s="44"/>
      <c r="AB5" s="44"/>
      <c r="AC5" s="44"/>
    </row>
    <row r="6" spans="1:29" ht="30" customHeight="1">
      <c r="A6" s="1269" t="s">
        <v>206</v>
      </c>
      <c r="B6" s="480" t="s">
        <v>17</v>
      </c>
      <c r="C6" s="449" t="s">
        <v>323</v>
      </c>
      <c r="D6" s="88">
        <v>1883</v>
      </c>
      <c r="E6" s="88">
        <v>3126</v>
      </c>
      <c r="F6" s="88">
        <v>3179</v>
      </c>
      <c r="G6" s="88">
        <v>4284</v>
      </c>
      <c r="H6" s="88">
        <v>4134</v>
      </c>
      <c r="I6" s="88">
        <v>3605</v>
      </c>
      <c r="J6" s="88">
        <v>3695</v>
      </c>
      <c r="K6" s="88">
        <v>2488</v>
      </c>
      <c r="L6" s="90">
        <v>2210</v>
      </c>
      <c r="M6" s="88">
        <v>1924</v>
      </c>
      <c r="N6" s="88">
        <v>2196</v>
      </c>
      <c r="O6" s="89">
        <v>4043</v>
      </c>
      <c r="P6" s="88">
        <v>1571</v>
      </c>
      <c r="Q6" s="88">
        <v>2190</v>
      </c>
      <c r="R6" s="88">
        <v>2026</v>
      </c>
      <c r="S6" s="88">
        <v>2703</v>
      </c>
      <c r="T6" s="88">
        <v>1975</v>
      </c>
      <c r="U6" s="88">
        <v>2054</v>
      </c>
      <c r="V6" s="88">
        <v>2888</v>
      </c>
      <c r="W6" s="88">
        <v>2060</v>
      </c>
      <c r="X6" s="88">
        <v>3295</v>
      </c>
      <c r="Y6" s="88">
        <v>2977</v>
      </c>
      <c r="Z6" s="88"/>
      <c r="AA6" s="88"/>
      <c r="AB6" s="88"/>
      <c r="AC6" s="88"/>
    </row>
    <row r="7" spans="1:29" ht="30" customHeight="1">
      <c r="A7" s="1269"/>
      <c r="B7" s="75" t="s">
        <v>18</v>
      </c>
      <c r="C7" s="75" t="s">
        <v>165</v>
      </c>
      <c r="D7" s="44">
        <v>11987</v>
      </c>
      <c r="E7" s="44">
        <v>17537</v>
      </c>
      <c r="F7" s="44">
        <v>17061</v>
      </c>
      <c r="G7" s="44">
        <v>21147</v>
      </c>
      <c r="H7" s="44">
        <v>29112</v>
      </c>
      <c r="I7" s="44">
        <v>27892</v>
      </c>
      <c r="J7" s="44">
        <v>27718</v>
      </c>
      <c r="K7" s="44">
        <v>23976</v>
      </c>
      <c r="L7" s="44">
        <v>22825</v>
      </c>
      <c r="M7" s="44">
        <v>25874</v>
      </c>
      <c r="N7" s="44">
        <v>21320</v>
      </c>
      <c r="O7" s="44">
        <v>27891</v>
      </c>
      <c r="P7" s="44">
        <v>14720</v>
      </c>
      <c r="Q7" s="44">
        <v>23496</v>
      </c>
      <c r="R7" s="44">
        <v>18811</v>
      </c>
      <c r="S7" s="44">
        <v>24597</v>
      </c>
      <c r="T7" s="44">
        <v>26718</v>
      </c>
      <c r="U7" s="44">
        <v>24833</v>
      </c>
      <c r="V7" s="44">
        <v>25112</v>
      </c>
      <c r="W7" s="44">
        <v>22340</v>
      </c>
      <c r="X7" s="44">
        <v>25495</v>
      </c>
      <c r="Y7" s="44">
        <v>27165</v>
      </c>
      <c r="Z7" s="44"/>
      <c r="AA7" s="44"/>
      <c r="AB7" s="44"/>
      <c r="AC7" s="44"/>
    </row>
    <row r="8" spans="1:29">
      <c r="A8" s="1269" t="s">
        <v>48</v>
      </c>
      <c r="B8" s="1269"/>
      <c r="C8" s="449" t="s">
        <v>204</v>
      </c>
      <c r="D8" s="88">
        <v>25973.501</v>
      </c>
      <c r="E8" s="88">
        <v>50834.953000000001</v>
      </c>
      <c r="F8" s="88">
        <v>34787.862999999998</v>
      </c>
      <c r="G8" s="88">
        <v>47837.684000000001</v>
      </c>
      <c r="H8" s="88">
        <v>66339.375</v>
      </c>
      <c r="I8" s="88">
        <v>67354.085000000006</v>
      </c>
      <c r="J8" s="88">
        <v>68788.335999999996</v>
      </c>
      <c r="K8" s="88">
        <v>46397.368000000002</v>
      </c>
      <c r="L8" s="88">
        <v>68755.418000000005</v>
      </c>
      <c r="M8" s="88">
        <v>50328.690999999999</v>
      </c>
      <c r="N8" s="88">
        <v>55042.076999999997</v>
      </c>
      <c r="O8" s="88">
        <v>112641.55100000001</v>
      </c>
      <c r="P8" s="88">
        <v>22465.285</v>
      </c>
      <c r="Q8" s="88">
        <v>33559.32</v>
      </c>
      <c r="R8" s="88">
        <v>44093.86</v>
      </c>
      <c r="S8" s="88">
        <v>72771.700000000012</v>
      </c>
      <c r="T8" s="88">
        <v>58136.720999999998</v>
      </c>
      <c r="U8" s="88">
        <v>59518.871999999996</v>
      </c>
      <c r="V8" s="88">
        <v>99823.247000000003</v>
      </c>
      <c r="W8" s="88">
        <v>87340.233999999997</v>
      </c>
      <c r="X8" s="88">
        <v>129196.912</v>
      </c>
      <c r="Y8" s="88">
        <v>140232.1</v>
      </c>
      <c r="Z8" s="88"/>
      <c r="AA8" s="88"/>
      <c r="AB8" s="88"/>
      <c r="AC8" s="88"/>
    </row>
    <row r="9" spans="1:29" ht="28.5" customHeight="1">
      <c r="A9" s="1269"/>
      <c r="B9" s="1269"/>
      <c r="C9" s="16" t="s">
        <v>31</v>
      </c>
      <c r="D9" s="44">
        <v>23652.307449122</v>
      </c>
      <c r="E9" s="44">
        <v>45972.472162842001</v>
      </c>
      <c r="F9" s="44">
        <v>31104.049286264999</v>
      </c>
      <c r="G9" s="44">
        <v>43804.766809856999</v>
      </c>
      <c r="H9" s="44">
        <v>57349.989743622005</v>
      </c>
      <c r="I9" s="44">
        <v>57238.095992213995</v>
      </c>
      <c r="J9" s="44">
        <v>60561.771694521005</v>
      </c>
      <c r="K9" s="44">
        <v>40842.420336943003</v>
      </c>
      <c r="L9" s="44">
        <v>63486.224733619005</v>
      </c>
      <c r="M9" s="44">
        <v>45229.258116720004</v>
      </c>
      <c r="N9" s="44">
        <v>49129.061519237002</v>
      </c>
      <c r="O9" s="44">
        <v>102439.293928047</v>
      </c>
      <c r="P9" s="44">
        <v>20117.618414217002</v>
      </c>
      <c r="Q9" s="44">
        <v>29087.266962397</v>
      </c>
      <c r="R9" s="44">
        <v>38328.223269358998</v>
      </c>
      <c r="S9" s="44">
        <v>62377.903067258005</v>
      </c>
      <c r="T9" s="44">
        <v>47202.225547062</v>
      </c>
      <c r="U9" s="44">
        <v>50104.633406211004</v>
      </c>
      <c r="V9" s="44">
        <v>92359.211555551999</v>
      </c>
      <c r="W9" s="44">
        <v>81627.029781015008</v>
      </c>
      <c r="X9" s="44">
        <v>118740.05945421901</v>
      </c>
      <c r="Y9" s="44">
        <v>128776.446457948</v>
      </c>
      <c r="Z9" s="44"/>
      <c r="AA9" s="44"/>
      <c r="AB9" s="44"/>
      <c r="AC9" s="44"/>
    </row>
    <row r="10" spans="1:29" ht="24.75" customHeight="1">
      <c r="A10" s="1269"/>
      <c r="B10" s="1269"/>
      <c r="C10" s="449" t="s">
        <v>206</v>
      </c>
      <c r="D10" s="88">
        <v>13870</v>
      </c>
      <c r="E10" s="88">
        <v>20663</v>
      </c>
      <c r="F10" s="88">
        <v>20240</v>
      </c>
      <c r="G10" s="88">
        <v>25431</v>
      </c>
      <c r="H10" s="88">
        <v>33246</v>
      </c>
      <c r="I10" s="88">
        <v>31497</v>
      </c>
      <c r="J10" s="88">
        <v>31413</v>
      </c>
      <c r="K10" s="88">
        <v>26464</v>
      </c>
      <c r="L10" s="88">
        <v>25035</v>
      </c>
      <c r="M10" s="88">
        <v>27798</v>
      </c>
      <c r="N10" s="88">
        <v>23516</v>
      </c>
      <c r="O10" s="88">
        <v>31934</v>
      </c>
      <c r="P10" s="88">
        <v>16291</v>
      </c>
      <c r="Q10" s="88">
        <v>25686</v>
      </c>
      <c r="R10" s="88">
        <v>20837</v>
      </c>
      <c r="S10" s="88">
        <v>27300</v>
      </c>
      <c r="T10" s="88">
        <v>28693</v>
      </c>
      <c r="U10" s="88">
        <v>26887</v>
      </c>
      <c r="V10" s="88">
        <v>28000</v>
      </c>
      <c r="W10" s="88">
        <v>24400</v>
      </c>
      <c r="X10" s="88">
        <v>28790</v>
      </c>
      <c r="Y10" s="88">
        <v>30142</v>
      </c>
      <c r="Z10" s="88"/>
      <c r="AA10" s="88"/>
      <c r="AB10" s="88"/>
      <c r="AC10" s="88"/>
    </row>
    <row r="11" spans="1:29" ht="29.25" customHeight="1">
      <c r="A11" s="1270" t="s">
        <v>198</v>
      </c>
      <c r="B11" s="1270"/>
      <c r="C11" s="16" t="s">
        <v>204</v>
      </c>
      <c r="D11" s="155">
        <v>1731.5667333333333</v>
      </c>
      <c r="E11" s="155">
        <v>2310.679681818182</v>
      </c>
      <c r="F11" s="155">
        <v>1932.6590555555554</v>
      </c>
      <c r="G11" s="155">
        <v>2277.9849523809526</v>
      </c>
      <c r="H11" s="155">
        <v>3015.4261363636365</v>
      </c>
      <c r="I11" s="155">
        <v>3367.7042500000002</v>
      </c>
      <c r="J11" s="155">
        <v>3126.7425454545451</v>
      </c>
      <c r="K11" s="155">
        <v>2319.8684000000003</v>
      </c>
      <c r="L11" s="155">
        <v>3618.7062105263162</v>
      </c>
      <c r="M11" s="155">
        <v>2287.6677727272727</v>
      </c>
      <c r="N11" s="155">
        <v>2752.10385</v>
      </c>
      <c r="O11" s="155">
        <v>5632.07755</v>
      </c>
      <c r="P11" s="155">
        <v>1404.0803125</v>
      </c>
      <c r="Q11" s="155">
        <v>1525.4236363636364</v>
      </c>
      <c r="R11" s="155">
        <v>2449.6588888888891</v>
      </c>
      <c r="S11" s="155">
        <v>3307.8045454545459</v>
      </c>
      <c r="T11" s="155">
        <v>2906.8360499999999</v>
      </c>
      <c r="U11" s="155">
        <v>2975.9435999999996</v>
      </c>
      <c r="V11" s="155">
        <v>4753.4879523809523</v>
      </c>
      <c r="W11" s="155">
        <v>4852.2352222222216</v>
      </c>
      <c r="X11" s="155">
        <v>6152.2339047619043</v>
      </c>
      <c r="Y11" s="155">
        <v>6677.7190476190481</v>
      </c>
      <c r="Z11" s="155"/>
      <c r="AA11" s="155"/>
      <c r="AB11" s="155"/>
      <c r="AC11" s="155"/>
    </row>
    <row r="12" spans="1:29">
      <c r="A12" s="1270"/>
      <c r="B12" s="1270"/>
      <c r="C12" s="449" t="s">
        <v>31</v>
      </c>
      <c r="D12" s="155">
        <v>1576.8204966081332</v>
      </c>
      <c r="E12" s="155">
        <v>2089.6578255837271</v>
      </c>
      <c r="F12" s="155">
        <v>1728.0027381258333</v>
      </c>
      <c r="G12" s="155">
        <v>2085.9412766598571</v>
      </c>
      <c r="H12" s="155">
        <v>2606.8177156191819</v>
      </c>
      <c r="I12" s="155">
        <v>2861.9047996106997</v>
      </c>
      <c r="J12" s="155">
        <v>2752.8078042964094</v>
      </c>
      <c r="K12" s="155">
        <v>2042.1210168471503</v>
      </c>
      <c r="L12" s="155">
        <v>3341.3802491378424</v>
      </c>
      <c r="M12" s="155">
        <v>2055.8753689418186</v>
      </c>
      <c r="N12" s="155">
        <v>2456.4530759618501</v>
      </c>
      <c r="O12" s="155">
        <v>5121.9646964023505</v>
      </c>
      <c r="P12" s="155">
        <v>1257.3511508885626</v>
      </c>
      <c r="Q12" s="155">
        <v>1322.1484982907727</v>
      </c>
      <c r="R12" s="155">
        <v>2129.3457371866111</v>
      </c>
      <c r="S12" s="155">
        <v>2835.3592303299092</v>
      </c>
      <c r="T12" s="155">
        <v>2360.1112773530999</v>
      </c>
      <c r="U12" s="155">
        <v>2505.2316703105503</v>
      </c>
      <c r="V12" s="155">
        <v>4398.0576931215237</v>
      </c>
      <c r="W12" s="155">
        <v>4534.8349878341669</v>
      </c>
      <c r="X12" s="155">
        <v>5654.2885454390007</v>
      </c>
      <c r="Y12" s="155">
        <v>6132.2117360927614</v>
      </c>
      <c r="Z12" s="155"/>
      <c r="AA12" s="155"/>
      <c r="AB12" s="155"/>
      <c r="AC12" s="155"/>
    </row>
    <row r="13" spans="1:29" ht="15" customHeight="1">
      <c r="A13" s="1270"/>
      <c r="B13" s="1270"/>
      <c r="C13" s="16" t="s">
        <v>206</v>
      </c>
      <c r="D13" s="155">
        <v>924.66666666666663</v>
      </c>
      <c r="E13" s="155">
        <v>939.22727272727275</v>
      </c>
      <c r="F13" s="155">
        <v>1124.4444444444443</v>
      </c>
      <c r="G13" s="155">
        <v>1211</v>
      </c>
      <c r="H13" s="155">
        <v>1511.1818181818182</v>
      </c>
      <c r="I13" s="155">
        <v>1574.85</v>
      </c>
      <c r="J13" s="155">
        <v>1427.8636363636363</v>
      </c>
      <c r="K13" s="155">
        <v>1323.2</v>
      </c>
      <c r="L13" s="155">
        <v>1317.6315789473683</v>
      </c>
      <c r="M13" s="155">
        <v>1263.5454545454545</v>
      </c>
      <c r="N13" s="155">
        <v>1175.8</v>
      </c>
      <c r="O13" s="155">
        <v>1596.7</v>
      </c>
      <c r="P13" s="155">
        <v>1018.1875</v>
      </c>
      <c r="Q13" s="155">
        <v>1167.5454545454545</v>
      </c>
      <c r="R13" s="155">
        <v>1157.6111111111111</v>
      </c>
      <c r="S13" s="155">
        <v>1240.909090909091</v>
      </c>
      <c r="T13" s="155">
        <v>1434.65</v>
      </c>
      <c r="U13" s="155">
        <v>1344.35</v>
      </c>
      <c r="V13" s="155">
        <v>1333.3333333333333</v>
      </c>
      <c r="W13" s="155">
        <v>1355.5555555555557</v>
      </c>
      <c r="X13" s="155">
        <v>1370.952380952381</v>
      </c>
      <c r="Y13" s="155">
        <v>1435.3333333333333</v>
      </c>
      <c r="Z13" s="155"/>
      <c r="AA13" s="155"/>
      <c r="AB13" s="155"/>
      <c r="AC13" s="155"/>
    </row>
    <row r="14" spans="1:29">
      <c r="A14" s="38"/>
      <c r="C14" s="815" t="s">
        <v>365</v>
      </c>
      <c r="D14" s="44">
        <v>15</v>
      </c>
      <c r="E14" s="44">
        <v>22</v>
      </c>
      <c r="F14" s="44">
        <v>18</v>
      </c>
      <c r="G14" s="44">
        <v>21</v>
      </c>
      <c r="H14" s="44">
        <v>22</v>
      </c>
      <c r="I14" s="44">
        <v>20</v>
      </c>
      <c r="J14" s="44">
        <v>22</v>
      </c>
      <c r="K14" s="44">
        <v>20</v>
      </c>
      <c r="L14" s="44">
        <v>19</v>
      </c>
      <c r="M14" s="44">
        <v>22</v>
      </c>
      <c r="N14" s="44">
        <v>20</v>
      </c>
      <c r="O14" s="44">
        <v>20</v>
      </c>
      <c r="P14" s="44">
        <v>16</v>
      </c>
      <c r="Q14" s="44">
        <v>22</v>
      </c>
      <c r="R14" s="44">
        <v>18</v>
      </c>
      <c r="S14" s="44">
        <v>22</v>
      </c>
      <c r="T14" s="44">
        <v>20</v>
      </c>
      <c r="U14" s="44">
        <v>20</v>
      </c>
      <c r="V14" s="44">
        <v>21</v>
      </c>
      <c r="W14" s="44">
        <v>18</v>
      </c>
      <c r="X14" s="44">
        <v>21</v>
      </c>
      <c r="Y14" s="44">
        <v>21</v>
      </c>
      <c r="Z14" s="44"/>
      <c r="AA14" s="44"/>
      <c r="AB14" s="44"/>
      <c r="AC14" s="44"/>
    </row>
    <row r="15" spans="1:29" ht="15.75" thickBot="1"/>
    <row r="16" spans="1:29" ht="42.75" thickBot="1">
      <c r="A16" s="1273"/>
      <c r="B16" s="1275" t="s">
        <v>19</v>
      </c>
      <c r="C16" s="1171" t="s">
        <v>1911</v>
      </c>
      <c r="D16" s="1252" t="s">
        <v>257</v>
      </c>
      <c r="E16" s="1252"/>
      <c r="F16" s="1253"/>
      <c r="G16" s="854" t="s">
        <v>1903</v>
      </c>
      <c r="H16" s="1252" t="s">
        <v>258</v>
      </c>
      <c r="I16" s="1252"/>
    </row>
    <row r="17" spans="1:9" ht="34.5">
      <c r="A17" s="1274"/>
      <c r="B17" s="1276"/>
      <c r="C17" s="1251"/>
      <c r="D17" s="853" t="s">
        <v>2178</v>
      </c>
      <c r="E17" s="468" t="s">
        <v>2035</v>
      </c>
      <c r="F17" s="468" t="s">
        <v>2182</v>
      </c>
      <c r="G17" s="811" t="s">
        <v>2183</v>
      </c>
      <c r="H17" s="852" t="s">
        <v>259</v>
      </c>
      <c r="I17" s="642" t="s">
        <v>361</v>
      </c>
    </row>
    <row r="18" spans="1:9" ht="15.75" customHeight="1">
      <c r="A18" s="1207" t="s">
        <v>204</v>
      </c>
      <c r="B18" s="848" t="s">
        <v>17</v>
      </c>
      <c r="C18" s="413" t="s">
        <v>323</v>
      </c>
      <c r="D18" s="846">
        <v>8048.317</v>
      </c>
      <c r="E18" s="851">
        <v>3348.5479999999998</v>
      </c>
      <c r="F18" s="846">
        <v>10075.593999999999</v>
      </c>
      <c r="G18" s="845">
        <v>73725.97099999999</v>
      </c>
      <c r="H18" s="850">
        <v>1.4035244529867872</v>
      </c>
      <c r="I18" s="838">
        <v>-0.20120669808648495</v>
      </c>
    </row>
    <row r="19" spans="1:9" ht="15.75" thickBot="1">
      <c r="A19" s="1209"/>
      <c r="B19" s="843" t="s">
        <v>18</v>
      </c>
      <c r="C19" s="679" t="s">
        <v>165</v>
      </c>
      <c r="D19" s="841">
        <v>132183.783</v>
      </c>
      <c r="E19" s="842">
        <v>125848.364</v>
      </c>
      <c r="F19" s="841">
        <v>40253.097000000002</v>
      </c>
      <c r="G19" s="840">
        <v>673412.28</v>
      </c>
      <c r="H19" s="839">
        <v>5.0341687397700285E-2</v>
      </c>
      <c r="I19" s="849">
        <v>2.2838164725561363</v>
      </c>
    </row>
    <row r="20" spans="1:9" ht="15.75" customHeight="1">
      <c r="A20" s="1205" t="s">
        <v>31</v>
      </c>
      <c r="B20" s="848" t="s">
        <v>17</v>
      </c>
      <c r="C20" s="413" t="s">
        <v>323</v>
      </c>
      <c r="D20" s="846">
        <v>7989.4762783850001</v>
      </c>
      <c r="E20" s="847">
        <v>3145.8129471799998</v>
      </c>
      <c r="F20" s="846">
        <v>10141.411461326001</v>
      </c>
      <c r="G20" s="845">
        <v>71448.783882992007</v>
      </c>
      <c r="H20" s="844">
        <v>1.5397175269263879</v>
      </c>
      <c r="I20" s="838">
        <v>-0.21219286794026138</v>
      </c>
    </row>
    <row r="21" spans="1:9" ht="15.75" thickBot="1">
      <c r="A21" s="1209"/>
      <c r="B21" s="843" t="s">
        <v>18</v>
      </c>
      <c r="C21" s="679" t="s">
        <v>165</v>
      </c>
      <c r="D21" s="841">
        <v>120786.970179563</v>
      </c>
      <c r="E21" s="842">
        <v>115594.246507039</v>
      </c>
      <c r="F21" s="841">
        <v>35087.846655394002</v>
      </c>
      <c r="G21" s="840">
        <v>597271.83403224603</v>
      </c>
      <c r="H21" s="839">
        <v>4.4921990751570773E-2</v>
      </c>
      <c r="I21" s="849">
        <v>2.4424161552528503</v>
      </c>
    </row>
    <row r="22" spans="1:9" ht="15" customHeight="1">
      <c r="A22" s="1205" t="s">
        <v>206</v>
      </c>
      <c r="B22" s="848" t="s">
        <v>17</v>
      </c>
      <c r="C22" s="413" t="s">
        <v>323</v>
      </c>
      <c r="D22" s="846">
        <v>2977</v>
      </c>
      <c r="E22" s="847">
        <v>3295</v>
      </c>
      <c r="F22" s="846">
        <v>1924</v>
      </c>
      <c r="G22" s="845">
        <v>23739</v>
      </c>
      <c r="H22" s="844">
        <v>-9.6509863429438569E-2</v>
      </c>
      <c r="I22" s="838">
        <v>0.54729729729729737</v>
      </c>
    </row>
    <row r="23" spans="1:9" ht="15.75" thickBot="1">
      <c r="A23" s="1209"/>
      <c r="B23" s="843" t="s">
        <v>18</v>
      </c>
      <c r="C23" s="679" t="s">
        <v>165</v>
      </c>
      <c r="D23" s="841">
        <v>27165</v>
      </c>
      <c r="E23" s="842">
        <v>25495</v>
      </c>
      <c r="F23" s="841">
        <v>25874</v>
      </c>
      <c r="G23" s="840">
        <v>233287</v>
      </c>
      <c r="H23" s="839">
        <v>6.5503039811727781E-2</v>
      </c>
      <c r="I23" s="838">
        <v>4.98956481409909E-2</v>
      </c>
    </row>
    <row r="24" spans="1:9" ht="15" customHeight="1">
      <c r="A24" s="1204" t="s">
        <v>48</v>
      </c>
      <c r="B24" s="1205"/>
      <c r="C24" s="834" t="s">
        <v>204</v>
      </c>
      <c r="D24" s="832">
        <v>140232.1</v>
      </c>
      <c r="E24" s="837">
        <v>129196.912</v>
      </c>
      <c r="F24" s="832">
        <v>50328.690999999999</v>
      </c>
      <c r="G24" s="831">
        <v>747138.25099999993</v>
      </c>
      <c r="H24" s="836">
        <v>8.5413713293704729E-2</v>
      </c>
      <c r="I24" s="835">
        <v>1.7863251996758671</v>
      </c>
    </row>
    <row r="25" spans="1:9" ht="15" customHeight="1">
      <c r="A25" s="1206"/>
      <c r="B25" s="1207"/>
      <c r="C25" s="834" t="s">
        <v>31</v>
      </c>
      <c r="D25" s="832">
        <v>128776.446457948</v>
      </c>
      <c r="E25" s="833">
        <v>118740.05945421901</v>
      </c>
      <c r="F25" s="832">
        <v>45229.258116720004</v>
      </c>
      <c r="G25" s="831">
        <v>668720.6179152379</v>
      </c>
      <c r="H25" s="830">
        <v>8.4524018683000524E-2</v>
      </c>
      <c r="I25" s="829">
        <v>1.8471934278829774</v>
      </c>
    </row>
    <row r="26" spans="1:9" ht="15.75" thickBot="1">
      <c r="A26" s="1208"/>
      <c r="B26" s="1209"/>
      <c r="C26" s="436" t="s">
        <v>206</v>
      </c>
      <c r="D26" s="827">
        <v>30142</v>
      </c>
      <c r="E26" s="828">
        <v>28790</v>
      </c>
      <c r="F26" s="827">
        <v>27798</v>
      </c>
      <c r="G26" s="826">
        <v>257026</v>
      </c>
      <c r="H26" s="825">
        <v>4.6960750260507167E-2</v>
      </c>
      <c r="I26" s="824">
        <v>8.4322613137635782E-2</v>
      </c>
    </row>
    <row r="27" spans="1:9" ht="16.5" customHeight="1">
      <c r="A27" s="1211" t="s">
        <v>198</v>
      </c>
      <c r="B27" s="1212"/>
      <c r="C27" s="424" t="s">
        <v>204</v>
      </c>
      <c r="D27" s="670">
        <v>6677.7190476190481</v>
      </c>
      <c r="E27" s="823">
        <v>6152.2339047619043</v>
      </c>
      <c r="F27" s="670">
        <v>2287.6677727272727</v>
      </c>
      <c r="G27" s="669">
        <v>37005.423160191203</v>
      </c>
      <c r="H27" s="822">
        <v>8.5413713293704951E-2</v>
      </c>
      <c r="I27" s="819">
        <v>1.9190073520413846</v>
      </c>
    </row>
    <row r="28" spans="1:9" ht="16.5" customHeight="1">
      <c r="A28" s="1213"/>
      <c r="B28" s="1214"/>
      <c r="C28" s="424" t="s">
        <v>31</v>
      </c>
      <c r="D28" s="670">
        <v>6132.2117360927614</v>
      </c>
      <c r="E28" s="821">
        <v>5654.2885454390007</v>
      </c>
      <c r="F28" s="670">
        <v>2055.8753689418186</v>
      </c>
      <c r="G28" s="669">
        <v>33128.940526846964</v>
      </c>
      <c r="H28" s="820">
        <v>8.4524018683000302E-2</v>
      </c>
      <c r="I28" s="819">
        <v>1.9827740673059755</v>
      </c>
    </row>
    <row r="29" spans="1:9" ht="17.25" thickBot="1">
      <c r="A29" s="1271"/>
      <c r="B29" s="1272"/>
      <c r="C29" s="427" t="s">
        <v>206</v>
      </c>
      <c r="D29" s="624">
        <v>1435.3333333333333</v>
      </c>
      <c r="E29" s="818">
        <v>1370.952380952381</v>
      </c>
      <c r="F29" s="624">
        <v>1263.5454545454545</v>
      </c>
      <c r="G29" s="667">
        <v>12858.427759740263</v>
      </c>
      <c r="H29" s="817">
        <v>4.6960750260507167E-2</v>
      </c>
      <c r="I29" s="816">
        <v>0.13595702328704706</v>
      </c>
    </row>
  </sheetData>
  <mergeCells count="15">
    <mergeCell ref="A20:A21"/>
    <mergeCell ref="A27:B29"/>
    <mergeCell ref="A24:B26"/>
    <mergeCell ref="A22:A23"/>
    <mergeCell ref="C16:C17"/>
    <mergeCell ref="A18:A19"/>
    <mergeCell ref="A16:A17"/>
    <mergeCell ref="B16:B17"/>
    <mergeCell ref="D16:F16"/>
    <mergeCell ref="H16:I16"/>
    <mergeCell ref="A2:A3"/>
    <mergeCell ref="A4:A5"/>
    <mergeCell ref="A6:A7"/>
    <mergeCell ref="A8:B10"/>
    <mergeCell ref="A11:B13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C65"/>
  <sheetViews>
    <sheetView showGridLines="0" rightToLeft="1" tabSelected="1" topLeftCell="A37" zoomScale="85" zoomScaleNormal="85" workbookViewId="0">
      <selection activeCell="F53" sqref="F53"/>
    </sheetView>
  </sheetViews>
  <sheetFormatPr defaultRowHeight="15"/>
  <cols>
    <col min="1" max="1" width="11.5703125" style="855" customWidth="1"/>
    <col min="2" max="2" width="10.42578125" style="855" customWidth="1"/>
    <col min="3" max="3" width="30.5703125" style="855" customWidth="1"/>
    <col min="4" max="4" width="7.7109375" style="855" customWidth="1"/>
    <col min="5" max="5" width="8.42578125" style="855" customWidth="1"/>
    <col min="6" max="6" width="8.85546875" style="855" customWidth="1"/>
    <col min="7" max="7" width="14.28515625" style="855" customWidth="1"/>
    <col min="8" max="8" width="10" style="855" customWidth="1"/>
    <col min="9" max="9" width="10.42578125" style="855" customWidth="1"/>
    <col min="10" max="10" width="6.5703125" style="855" bestFit="1" customWidth="1"/>
    <col min="11" max="11" width="7.28515625" style="855" customWidth="1"/>
    <col min="12" max="17" width="6.5703125" style="855" bestFit="1" customWidth="1"/>
    <col min="18" max="18" width="6.5703125" style="855" customWidth="1"/>
    <col min="19" max="16384" width="9.140625" style="855"/>
  </cols>
  <sheetData>
    <row r="1" spans="1:29" ht="22.5">
      <c r="A1" s="864" t="s">
        <v>360</v>
      </c>
    </row>
    <row r="2" spans="1:29" ht="21" customHeight="1">
      <c r="A2" s="614" t="s">
        <v>19</v>
      </c>
      <c r="B2" s="614" t="s">
        <v>231</v>
      </c>
      <c r="C2" s="870"/>
      <c r="D2" s="614" t="s">
        <v>34</v>
      </c>
      <c r="E2" s="614" t="s">
        <v>35</v>
      </c>
      <c r="F2" s="614" t="s">
        <v>36</v>
      </c>
      <c r="G2" s="614" t="s">
        <v>37</v>
      </c>
      <c r="H2" s="614" t="s">
        <v>38</v>
      </c>
      <c r="I2" s="614" t="s">
        <v>39</v>
      </c>
      <c r="J2" s="614" t="s">
        <v>40</v>
      </c>
      <c r="K2" s="614" t="s">
        <v>41</v>
      </c>
      <c r="L2" s="614" t="s">
        <v>42</v>
      </c>
      <c r="M2" s="614" t="s">
        <v>43</v>
      </c>
      <c r="N2" s="614" t="s">
        <v>44</v>
      </c>
      <c r="O2" s="614" t="s">
        <v>195</v>
      </c>
      <c r="P2" s="614" t="s">
        <v>202</v>
      </c>
      <c r="Q2" s="614" t="s">
        <v>1606</v>
      </c>
      <c r="R2" s="614" t="s">
        <v>1645</v>
      </c>
      <c r="S2" s="614" t="s">
        <v>1699</v>
      </c>
      <c r="T2" s="614" t="s">
        <v>1761</v>
      </c>
      <c r="U2" s="614" t="s">
        <v>1795</v>
      </c>
      <c r="V2" s="614" t="s">
        <v>1861</v>
      </c>
      <c r="W2" s="614" t="s">
        <v>1898</v>
      </c>
      <c r="X2" s="1052" t="s">
        <v>2032</v>
      </c>
      <c r="Y2" s="1052" t="s">
        <v>2173</v>
      </c>
      <c r="Z2" s="1052"/>
      <c r="AA2" s="1052"/>
      <c r="AB2" s="1052"/>
      <c r="AC2" s="1052"/>
    </row>
    <row r="3" spans="1:29" ht="21" customHeight="1">
      <c r="A3" s="1277" t="s">
        <v>22</v>
      </c>
      <c r="B3" s="1277" t="s">
        <v>232</v>
      </c>
      <c r="C3" s="614" t="s">
        <v>1586</v>
      </c>
      <c r="D3" s="867">
        <v>4.6349999999999998</v>
      </c>
      <c r="E3" s="867">
        <v>27.821999999999999</v>
      </c>
      <c r="F3" s="867">
        <v>6.1479999999999997</v>
      </c>
      <c r="G3" s="867">
        <v>3.7719999999999998</v>
      </c>
      <c r="H3" s="867">
        <v>8.4179999999999904</v>
      </c>
      <c r="I3" s="867">
        <v>22.832000000000001</v>
      </c>
      <c r="J3" s="867">
        <v>17.167999999999999</v>
      </c>
      <c r="K3" s="867">
        <v>23.04</v>
      </c>
      <c r="L3" s="867">
        <v>7.09</v>
      </c>
      <c r="M3" s="867">
        <v>14.403</v>
      </c>
      <c r="N3" s="867">
        <v>50.249000000000002</v>
      </c>
      <c r="O3" s="867">
        <v>230.572</v>
      </c>
      <c r="P3" s="867">
        <v>142.90100000000001</v>
      </c>
      <c r="Q3" s="867">
        <v>241.99</v>
      </c>
      <c r="R3" s="867">
        <v>731.42999999999904</v>
      </c>
      <c r="S3" s="867">
        <v>474.61799999999999</v>
      </c>
      <c r="T3" s="867">
        <v>182.721</v>
      </c>
      <c r="U3" s="867">
        <v>297.71600000000001</v>
      </c>
      <c r="V3" s="867">
        <v>692.85799999999904</v>
      </c>
      <c r="W3" s="867">
        <v>1054.2239999999999</v>
      </c>
      <c r="X3" s="867">
        <v>566.34400000000005</v>
      </c>
      <c r="Y3" s="867">
        <v>506.86499999999899</v>
      </c>
      <c r="Z3" s="867"/>
      <c r="AA3" s="867"/>
      <c r="AB3" s="867"/>
      <c r="AC3" s="867"/>
    </row>
    <row r="4" spans="1:29">
      <c r="A4" s="1277"/>
      <c r="B4" s="1277"/>
      <c r="C4" s="614" t="s">
        <v>1598</v>
      </c>
      <c r="D4" s="867">
        <v>14.62610394</v>
      </c>
      <c r="E4" s="867">
        <v>84.010247800000002</v>
      </c>
      <c r="F4" s="867">
        <v>20.014654</v>
      </c>
      <c r="G4" s="867">
        <v>13.038285999999999</v>
      </c>
      <c r="H4" s="867">
        <v>31.207307</v>
      </c>
      <c r="I4" s="867">
        <v>112.98848700000001</v>
      </c>
      <c r="J4" s="867">
        <v>105.323831</v>
      </c>
      <c r="K4" s="867">
        <v>124.126813</v>
      </c>
      <c r="L4" s="867">
        <v>23.946971000000001</v>
      </c>
      <c r="M4" s="867">
        <v>59.038539</v>
      </c>
      <c r="N4" s="867">
        <v>214.53831120000001</v>
      </c>
      <c r="O4" s="867">
        <v>1205.095255602</v>
      </c>
      <c r="P4" s="867">
        <v>1251.8446967970001</v>
      </c>
      <c r="Q4" s="867">
        <v>1713.2020516089999</v>
      </c>
      <c r="R4" s="867">
        <v>1859.5554959999999</v>
      </c>
      <c r="S4" s="867">
        <v>1130.243886</v>
      </c>
      <c r="T4" s="867">
        <v>283.071302</v>
      </c>
      <c r="U4" s="867">
        <v>470.11947900000001</v>
      </c>
      <c r="V4" s="867">
        <v>1847.2195220000001</v>
      </c>
      <c r="W4" s="867"/>
      <c r="X4" s="867">
        <v>1327.0036121999999</v>
      </c>
      <c r="Y4" s="867">
        <v>886.02321009199898</v>
      </c>
      <c r="Z4" s="867"/>
      <c r="AA4" s="867"/>
      <c r="AB4" s="867"/>
      <c r="AC4" s="867"/>
    </row>
    <row r="5" spans="1:29" ht="21" customHeight="1">
      <c r="A5" s="1277"/>
      <c r="B5" s="1277" t="s">
        <v>233</v>
      </c>
      <c r="C5" s="614" t="s">
        <v>1586</v>
      </c>
      <c r="D5" s="867">
        <v>0</v>
      </c>
      <c r="E5" s="867">
        <v>0.7</v>
      </c>
      <c r="F5" s="867"/>
      <c r="G5" s="867"/>
      <c r="H5" s="867"/>
      <c r="I5" s="867"/>
      <c r="J5" s="867"/>
      <c r="K5" s="867"/>
      <c r="L5" s="867"/>
      <c r="M5" s="867"/>
      <c r="N5" s="867"/>
      <c r="O5" s="867">
        <v>0.7</v>
      </c>
      <c r="P5" s="867"/>
      <c r="Q5" s="867"/>
      <c r="R5" s="867"/>
      <c r="S5" s="867"/>
      <c r="T5" s="867"/>
      <c r="U5" s="867">
        <v>0.05</v>
      </c>
      <c r="V5" s="867">
        <v>255.3</v>
      </c>
      <c r="W5" s="867">
        <v>845.77200000000005</v>
      </c>
      <c r="X5" s="867">
        <v>338.71199999999999</v>
      </c>
      <c r="Y5" s="867">
        <v>1.444</v>
      </c>
      <c r="Z5" s="867"/>
      <c r="AA5" s="867"/>
      <c r="AB5" s="867"/>
      <c r="AC5" s="867"/>
    </row>
    <row r="6" spans="1:29" ht="21" customHeight="1">
      <c r="A6" s="1277"/>
      <c r="B6" s="1277"/>
      <c r="C6" s="614" t="s">
        <v>1598</v>
      </c>
      <c r="D6" s="867">
        <v>0</v>
      </c>
      <c r="E6" s="867">
        <v>3.0688</v>
      </c>
      <c r="F6" s="867"/>
      <c r="G6" s="867"/>
      <c r="H6" s="867"/>
      <c r="I6" s="867"/>
      <c r="J6" s="867"/>
      <c r="K6" s="867"/>
      <c r="L6" s="867"/>
      <c r="M6" s="867"/>
      <c r="N6" s="867"/>
      <c r="O6" s="867">
        <v>2.5747</v>
      </c>
      <c r="P6" s="867"/>
      <c r="Q6" s="867"/>
      <c r="R6" s="867"/>
      <c r="S6" s="867"/>
      <c r="T6" s="867"/>
      <c r="U6" s="867">
        <v>0.19286</v>
      </c>
      <c r="V6" s="867">
        <v>1053.1455000000001</v>
      </c>
      <c r="W6" s="867"/>
      <c r="X6" s="867">
        <v>1290.976557</v>
      </c>
      <c r="Y6" s="867">
        <v>6.5947360000000002</v>
      </c>
      <c r="Z6" s="867"/>
      <c r="AA6" s="867"/>
      <c r="AB6" s="867"/>
      <c r="AC6" s="867"/>
    </row>
    <row r="7" spans="1:29" ht="21" customHeight="1">
      <c r="A7" s="1277"/>
      <c r="B7" s="1278" t="s">
        <v>1596</v>
      </c>
      <c r="C7" s="614" t="s">
        <v>1586</v>
      </c>
      <c r="D7" s="867"/>
      <c r="E7" s="867"/>
      <c r="F7" s="867"/>
      <c r="G7" s="867"/>
      <c r="H7" s="867"/>
      <c r="I7" s="867"/>
      <c r="J7" s="867"/>
      <c r="K7" s="867"/>
      <c r="L7" s="867">
        <v>0.21</v>
      </c>
      <c r="M7" s="867">
        <v>1.9179999999999999</v>
      </c>
      <c r="N7" s="867">
        <v>3.5139999999999998</v>
      </c>
      <c r="O7" s="867">
        <v>0.68500000000000005</v>
      </c>
      <c r="P7" s="869">
        <v>0.47399999999999998</v>
      </c>
      <c r="Q7" s="869">
        <v>0.59899999999999998</v>
      </c>
      <c r="R7" s="869">
        <v>0.33600000000000002</v>
      </c>
      <c r="S7" s="869">
        <v>0.13300000000000001</v>
      </c>
      <c r="T7" s="869">
        <v>0.312</v>
      </c>
      <c r="U7" s="869">
        <v>0.41199999999999998</v>
      </c>
      <c r="V7" s="869">
        <v>0.22800000000000001</v>
      </c>
      <c r="W7" s="869">
        <v>7.2999999999999995E-2</v>
      </c>
      <c r="X7" s="869">
        <v>6.0999999999999999E-2</v>
      </c>
      <c r="Y7" s="869">
        <v>0.13700000000000001</v>
      </c>
      <c r="Z7" s="869"/>
      <c r="AA7" s="869"/>
      <c r="AB7" s="869"/>
      <c r="AC7" s="869"/>
    </row>
    <row r="8" spans="1:29" ht="21" customHeight="1">
      <c r="A8" s="1277"/>
      <c r="B8" s="1278"/>
      <c r="C8" s="614" t="s">
        <v>1598</v>
      </c>
      <c r="D8" s="867"/>
      <c r="E8" s="867"/>
      <c r="F8" s="867"/>
      <c r="G8" s="867"/>
      <c r="H8" s="867"/>
      <c r="I8" s="867"/>
      <c r="J8" s="867"/>
      <c r="K8" s="867"/>
      <c r="L8" s="867">
        <v>13.451158100000001</v>
      </c>
      <c r="M8" s="867">
        <v>131.20906170000001</v>
      </c>
      <c r="N8" s="867">
        <v>230.3431554</v>
      </c>
      <c r="O8" s="867">
        <v>47.694909699999997</v>
      </c>
      <c r="P8" s="867">
        <v>38.876654600000002</v>
      </c>
      <c r="Q8" s="867">
        <v>54.529151300000002</v>
      </c>
      <c r="R8" s="867">
        <v>25.414588200000001</v>
      </c>
      <c r="S8" s="867">
        <v>21.521488049999999</v>
      </c>
      <c r="T8" s="867">
        <v>22.447939250000001</v>
      </c>
      <c r="U8" s="867">
        <v>27.42257305</v>
      </c>
      <c r="V8" s="867">
        <v>2.9695108499999998</v>
      </c>
      <c r="W8" s="867">
        <v>0.83178295000000002</v>
      </c>
      <c r="X8" s="867">
        <v>0.85838667000000002</v>
      </c>
      <c r="Y8" s="867">
        <v>1.8719317900000001</v>
      </c>
      <c r="Z8" s="867"/>
      <c r="AA8" s="867"/>
      <c r="AB8" s="867"/>
      <c r="AC8" s="867"/>
    </row>
    <row r="9" spans="1:29" ht="21" customHeight="1">
      <c r="A9" s="1277" t="s">
        <v>196</v>
      </c>
      <c r="B9" s="1278" t="s">
        <v>1591</v>
      </c>
      <c r="C9" s="614" t="s">
        <v>1586</v>
      </c>
      <c r="D9" s="867">
        <v>732.173</v>
      </c>
      <c r="E9" s="867">
        <v>628.17499999999995</v>
      </c>
      <c r="F9" s="867">
        <v>747.83100000000013</v>
      </c>
      <c r="G9" s="867">
        <v>836.04899999999998</v>
      </c>
      <c r="H9" s="867">
        <v>1489.0219999999999</v>
      </c>
      <c r="I9" s="867">
        <v>1841.4210000000003</v>
      </c>
      <c r="J9" s="867">
        <v>1506.0889999999999</v>
      </c>
      <c r="K9" s="867">
        <v>1873.2080000000005</v>
      </c>
      <c r="L9" s="867">
        <v>2129.601999999999</v>
      </c>
      <c r="M9" s="867">
        <v>1839.0380000000005</v>
      </c>
      <c r="N9" s="867">
        <v>968.17799999999988</v>
      </c>
      <c r="O9" s="867">
        <v>756.54399999999987</v>
      </c>
      <c r="P9" s="867">
        <v>465.49</v>
      </c>
      <c r="Q9" s="867">
        <v>1330.422</v>
      </c>
      <c r="R9" s="867">
        <v>1111.979</v>
      </c>
      <c r="S9" s="867">
        <v>1324.528</v>
      </c>
      <c r="T9" s="867">
        <v>1249.6210000000001</v>
      </c>
      <c r="U9" s="867">
        <v>1475.8810000000001</v>
      </c>
      <c r="V9" s="867">
        <v>1135.6959999999999</v>
      </c>
      <c r="W9" s="867">
        <v>1322.6420000000001</v>
      </c>
      <c r="X9" s="867">
        <v>1568.6189999999999</v>
      </c>
      <c r="Y9" s="867">
        <v>1546.652</v>
      </c>
      <c r="Z9" s="867"/>
      <c r="AA9" s="867"/>
      <c r="AB9" s="867"/>
      <c r="AC9" s="867"/>
    </row>
    <row r="10" spans="1:29" ht="21" customHeight="1">
      <c r="A10" s="1277"/>
      <c r="B10" s="1278"/>
      <c r="C10" s="614" t="s">
        <v>1598</v>
      </c>
      <c r="D10" s="867">
        <v>142566</v>
      </c>
      <c r="E10" s="867">
        <v>128634</v>
      </c>
      <c r="F10" s="867">
        <v>164435</v>
      </c>
      <c r="G10" s="867">
        <v>192586</v>
      </c>
      <c r="H10" s="867">
        <v>29882</v>
      </c>
      <c r="I10" s="867">
        <v>31618</v>
      </c>
      <c r="J10" s="867">
        <v>27688</v>
      </c>
      <c r="K10" s="867">
        <v>31894</v>
      </c>
      <c r="L10" s="867">
        <v>26778</v>
      </c>
      <c r="M10" s="867">
        <v>24642</v>
      </c>
      <c r="N10" s="867">
        <v>12819</v>
      </c>
      <c r="O10" s="867">
        <v>9714</v>
      </c>
      <c r="P10" s="867">
        <v>6082</v>
      </c>
      <c r="Q10" s="867">
        <v>21308</v>
      </c>
      <c r="R10" s="867">
        <v>15700</v>
      </c>
      <c r="S10" s="867">
        <v>18588</v>
      </c>
      <c r="T10" s="867">
        <v>19622</v>
      </c>
      <c r="U10" s="867">
        <v>24774</v>
      </c>
      <c r="V10" s="867">
        <v>28683</v>
      </c>
      <c r="W10" s="867">
        <v>29619</v>
      </c>
      <c r="X10" s="867">
        <v>28764</v>
      </c>
      <c r="Y10" s="867">
        <v>20020</v>
      </c>
      <c r="Z10" s="867"/>
      <c r="AA10" s="867"/>
      <c r="AB10" s="867"/>
      <c r="AC10" s="867"/>
    </row>
    <row r="11" spans="1:29" ht="21" customHeight="1">
      <c r="A11" s="1277"/>
      <c r="B11" s="1278" t="s">
        <v>1592</v>
      </c>
      <c r="C11" s="614" t="s">
        <v>1586</v>
      </c>
      <c r="D11" s="867">
        <v>0.4</v>
      </c>
      <c r="E11" s="867">
        <v>2</v>
      </c>
      <c r="F11" s="867">
        <v>1</v>
      </c>
      <c r="G11" s="867">
        <v>0.46</v>
      </c>
      <c r="H11" s="867">
        <v>4</v>
      </c>
      <c r="I11" s="867">
        <v>3</v>
      </c>
      <c r="J11" s="867">
        <v>2</v>
      </c>
      <c r="K11" s="867">
        <v>1</v>
      </c>
      <c r="L11" s="867">
        <v>1</v>
      </c>
      <c r="M11" s="867">
        <v>1</v>
      </c>
      <c r="N11" s="867">
        <v>1</v>
      </c>
      <c r="O11" s="867">
        <v>7.25</v>
      </c>
      <c r="P11" s="867">
        <v>3.5270000000000001</v>
      </c>
      <c r="Q11" s="867">
        <v>10</v>
      </c>
      <c r="R11" s="867">
        <v>11</v>
      </c>
      <c r="S11" s="867">
        <v>10.108000000000001</v>
      </c>
      <c r="T11" s="867">
        <v>5.1630000000000003</v>
      </c>
      <c r="U11" s="867">
        <v>5.1950000000000003</v>
      </c>
      <c r="V11" s="867">
        <v>1.1140000000000001</v>
      </c>
      <c r="W11" s="867">
        <v>0.79200000000000004</v>
      </c>
      <c r="X11" s="867">
        <v>0.878</v>
      </c>
      <c r="Y11" s="867">
        <v>2.5259999999999998</v>
      </c>
      <c r="Z11" s="867"/>
      <c r="AA11" s="867"/>
      <c r="AB11" s="867"/>
      <c r="AC11" s="867"/>
    </row>
    <row r="12" spans="1:29" ht="21" customHeight="1">
      <c r="A12" s="1277"/>
      <c r="B12" s="1278"/>
      <c r="C12" s="614" t="s">
        <v>1598</v>
      </c>
      <c r="D12" s="867">
        <v>1</v>
      </c>
      <c r="E12" s="867">
        <v>3</v>
      </c>
      <c r="F12" s="867">
        <v>2</v>
      </c>
      <c r="G12" s="867">
        <v>70</v>
      </c>
      <c r="H12" s="867">
        <v>129</v>
      </c>
      <c r="I12" s="867">
        <v>111</v>
      </c>
      <c r="J12" s="867">
        <v>68</v>
      </c>
      <c r="K12" s="867">
        <v>36</v>
      </c>
      <c r="L12" s="867">
        <v>39</v>
      </c>
      <c r="M12" s="867">
        <v>51</v>
      </c>
      <c r="N12" s="867">
        <v>41</v>
      </c>
      <c r="O12" s="867">
        <v>137</v>
      </c>
      <c r="P12" s="867">
        <v>112</v>
      </c>
      <c r="Q12" s="867">
        <v>152</v>
      </c>
      <c r="R12" s="867">
        <v>98</v>
      </c>
      <c r="S12" s="867">
        <v>72</v>
      </c>
      <c r="T12" s="867">
        <v>28</v>
      </c>
      <c r="U12" s="867">
        <v>22</v>
      </c>
      <c r="V12" s="867">
        <v>15</v>
      </c>
      <c r="W12" s="867">
        <v>20</v>
      </c>
      <c r="X12" s="867">
        <v>24</v>
      </c>
      <c r="Y12" s="867">
        <v>73</v>
      </c>
      <c r="Z12" s="867"/>
      <c r="AA12" s="867"/>
      <c r="AB12" s="867"/>
      <c r="AC12" s="867"/>
    </row>
    <row r="13" spans="1:29" ht="21" customHeight="1">
      <c r="A13" s="1277"/>
      <c r="B13" s="1278" t="s">
        <v>1593</v>
      </c>
      <c r="C13" s="614" t="s">
        <v>1586</v>
      </c>
      <c r="D13" s="867">
        <v>24.96</v>
      </c>
      <c r="E13" s="867">
        <v>14688</v>
      </c>
      <c r="F13" s="867">
        <v>1284.0730000000003</v>
      </c>
      <c r="G13" s="867">
        <v>1027.2040000000015</v>
      </c>
      <c r="H13" s="867">
        <v>3078.6029999999992</v>
      </c>
      <c r="I13" s="867">
        <v>2768.9549999999981</v>
      </c>
      <c r="J13" s="867">
        <v>69743.623000000007</v>
      </c>
      <c r="K13" s="867">
        <v>1396.5599999999977</v>
      </c>
      <c r="L13" s="867">
        <v>49486.157999999996</v>
      </c>
      <c r="M13" s="867">
        <v>1155.4079999999958</v>
      </c>
      <c r="N13" s="867">
        <v>53.0230000000156</v>
      </c>
      <c r="O13" s="867">
        <v>3263.9499999999825</v>
      </c>
      <c r="P13" s="867">
        <v>382.70499999999998</v>
      </c>
      <c r="Q13" s="867">
        <v>2</v>
      </c>
      <c r="R13" s="867">
        <v>19406</v>
      </c>
      <c r="S13" s="867">
        <v>305.69600000000003</v>
      </c>
      <c r="T13" s="867">
        <v>259.298</v>
      </c>
      <c r="U13" s="867">
        <v>924.56899999999996</v>
      </c>
      <c r="V13" s="867">
        <v>197.57300000000001</v>
      </c>
      <c r="W13" s="867">
        <v>2.008</v>
      </c>
      <c r="X13" s="867">
        <v>2.4E-2</v>
      </c>
      <c r="Y13" s="867">
        <v>154.655</v>
      </c>
      <c r="Z13" s="867"/>
      <c r="AA13" s="867"/>
      <c r="AB13" s="867"/>
      <c r="AC13" s="867"/>
    </row>
    <row r="14" spans="1:29" ht="21" customHeight="1">
      <c r="A14" s="1277"/>
      <c r="B14" s="1278"/>
      <c r="C14" s="614" t="s">
        <v>1598</v>
      </c>
      <c r="D14" s="867">
        <v>33</v>
      </c>
      <c r="E14" s="867">
        <v>1000</v>
      </c>
      <c r="F14" s="867">
        <v>1022</v>
      </c>
      <c r="G14" s="867">
        <v>593</v>
      </c>
      <c r="H14" s="867">
        <v>2412</v>
      </c>
      <c r="I14" s="867">
        <v>2514</v>
      </c>
      <c r="J14" s="867">
        <v>5552</v>
      </c>
      <c r="K14" s="867">
        <v>671</v>
      </c>
      <c r="L14" s="867">
        <v>2865</v>
      </c>
      <c r="M14" s="867">
        <v>123</v>
      </c>
      <c r="N14" s="867">
        <v>114</v>
      </c>
      <c r="O14" s="867">
        <v>3518</v>
      </c>
      <c r="P14" s="867">
        <v>17</v>
      </c>
      <c r="Q14" s="867">
        <v>0</v>
      </c>
      <c r="R14" s="867">
        <v>2000</v>
      </c>
      <c r="S14" s="867">
        <v>870</v>
      </c>
      <c r="T14" s="867">
        <v>201</v>
      </c>
      <c r="U14" s="867">
        <v>3011</v>
      </c>
      <c r="V14" s="867">
        <v>1001</v>
      </c>
      <c r="W14" s="867">
        <v>7</v>
      </c>
      <c r="X14" s="867">
        <v>1</v>
      </c>
      <c r="Y14" s="867">
        <v>1011</v>
      </c>
      <c r="Z14" s="867"/>
      <c r="AA14" s="867"/>
      <c r="AB14" s="867"/>
      <c r="AC14" s="867"/>
    </row>
    <row r="15" spans="1:29" ht="21" customHeight="1">
      <c r="A15" s="1277"/>
      <c r="B15" s="1278" t="s">
        <v>1594</v>
      </c>
      <c r="C15" s="614" t="s">
        <v>1586</v>
      </c>
      <c r="D15" s="867">
        <v>139.82400000000001</v>
      </c>
      <c r="E15" s="867">
        <v>437.12200000000001</v>
      </c>
      <c r="F15" s="867">
        <v>1512.355</v>
      </c>
      <c r="G15" s="867">
        <v>2192.3610000000003</v>
      </c>
      <c r="H15" s="867">
        <v>1740.4470000000001</v>
      </c>
      <c r="I15" s="867">
        <v>1850.5689999999995</v>
      </c>
      <c r="J15" s="867">
        <v>3953.5609999999997</v>
      </c>
      <c r="K15" s="867">
        <v>6306.027</v>
      </c>
      <c r="L15" s="867">
        <v>16223.471999999998</v>
      </c>
      <c r="M15" s="867">
        <v>45117.358000000007</v>
      </c>
      <c r="N15" s="867">
        <v>14027.255999999994</v>
      </c>
      <c r="O15" s="867">
        <v>2227.7029999999941</v>
      </c>
      <c r="P15" s="867">
        <v>1943.259</v>
      </c>
      <c r="Q15" s="867">
        <v>5298</v>
      </c>
      <c r="R15" s="867">
        <v>4206</v>
      </c>
      <c r="S15" s="867">
        <v>4046.2860000000001</v>
      </c>
      <c r="T15" s="867">
        <v>4023.5210000000002</v>
      </c>
      <c r="U15" s="867">
        <v>3390.0830000000001</v>
      </c>
      <c r="V15" s="867">
        <v>3901.663</v>
      </c>
      <c r="W15" s="867">
        <v>7375.6239999999998</v>
      </c>
      <c r="X15" s="867">
        <v>9427.3649999999998</v>
      </c>
      <c r="Y15" s="867">
        <v>6947.4269999999997</v>
      </c>
      <c r="Z15" s="867"/>
      <c r="AA15" s="867"/>
      <c r="AB15" s="867"/>
      <c r="AC15" s="867"/>
    </row>
    <row r="16" spans="1:29" ht="21" customHeight="1">
      <c r="A16" s="1277"/>
      <c r="B16" s="1278"/>
      <c r="C16" s="614" t="s">
        <v>1598</v>
      </c>
      <c r="D16" s="867">
        <v>197</v>
      </c>
      <c r="E16" s="867">
        <v>331</v>
      </c>
      <c r="F16" s="867">
        <v>873</v>
      </c>
      <c r="G16" s="867">
        <v>863</v>
      </c>
      <c r="H16" s="867">
        <v>1585</v>
      </c>
      <c r="I16" s="867">
        <v>1981</v>
      </c>
      <c r="J16" s="867">
        <v>2312</v>
      </c>
      <c r="K16" s="867">
        <v>1983</v>
      </c>
      <c r="L16" s="867">
        <v>1218</v>
      </c>
      <c r="M16" s="867">
        <v>2823</v>
      </c>
      <c r="N16" s="867">
        <v>3102</v>
      </c>
      <c r="O16" s="867">
        <v>1556</v>
      </c>
      <c r="P16" s="867">
        <v>1610</v>
      </c>
      <c r="Q16" s="867">
        <v>5866</v>
      </c>
      <c r="R16" s="867">
        <v>3857</v>
      </c>
      <c r="S16" s="867">
        <v>3604</v>
      </c>
      <c r="T16" s="867">
        <v>1458</v>
      </c>
      <c r="U16" s="867">
        <v>1271</v>
      </c>
      <c r="V16" s="867">
        <v>1576</v>
      </c>
      <c r="W16" s="867">
        <v>2241</v>
      </c>
      <c r="X16" s="867">
        <v>3165</v>
      </c>
      <c r="Y16" s="867">
        <v>4392</v>
      </c>
      <c r="Z16" s="867"/>
      <c r="AA16" s="867"/>
      <c r="AB16" s="867"/>
      <c r="AC16" s="867"/>
    </row>
    <row r="17" spans="1:29" ht="21" customHeight="1">
      <c r="A17" s="1277" t="s">
        <v>197</v>
      </c>
      <c r="B17" s="1278" t="s">
        <v>1595</v>
      </c>
      <c r="C17" s="614" t="s">
        <v>1586</v>
      </c>
      <c r="D17" s="867">
        <v>371.5</v>
      </c>
      <c r="E17" s="867">
        <v>7484</v>
      </c>
      <c r="F17" s="867">
        <v>4068</v>
      </c>
      <c r="G17" s="867">
        <v>1798</v>
      </c>
      <c r="H17" s="867">
        <v>6299</v>
      </c>
      <c r="I17" s="867">
        <v>2275</v>
      </c>
      <c r="J17" s="867">
        <v>866</v>
      </c>
      <c r="K17" s="867">
        <v>1005</v>
      </c>
      <c r="L17" s="867">
        <v>6</v>
      </c>
      <c r="M17" s="867">
        <v>5886</v>
      </c>
      <c r="N17" s="867">
        <v>6995</v>
      </c>
      <c r="O17" s="867">
        <v>846</v>
      </c>
      <c r="P17" s="867">
        <v>560</v>
      </c>
      <c r="Q17" s="867">
        <v>1328</v>
      </c>
      <c r="R17" s="867">
        <v>600</v>
      </c>
      <c r="S17" s="867">
        <v>0</v>
      </c>
      <c r="T17" s="867">
        <v>300</v>
      </c>
      <c r="U17" s="867">
        <v>1475</v>
      </c>
      <c r="V17" s="867">
        <v>537</v>
      </c>
      <c r="W17" s="867">
        <v>411.5</v>
      </c>
      <c r="X17" s="867">
        <v>415.7</v>
      </c>
      <c r="Y17" s="867">
        <v>1629</v>
      </c>
      <c r="Z17" s="867"/>
      <c r="AA17" s="867"/>
      <c r="AB17" s="867"/>
      <c r="AC17" s="867"/>
    </row>
    <row r="18" spans="1:29" ht="21" customHeight="1">
      <c r="A18" s="1277"/>
      <c r="B18" s="1278"/>
      <c r="C18" s="614" t="s">
        <v>1598</v>
      </c>
      <c r="D18" s="867">
        <v>46</v>
      </c>
      <c r="E18" s="867">
        <v>92</v>
      </c>
      <c r="F18" s="867">
        <v>80</v>
      </c>
      <c r="G18" s="867">
        <v>9</v>
      </c>
      <c r="H18" s="867">
        <v>215</v>
      </c>
      <c r="I18" s="867">
        <v>19</v>
      </c>
      <c r="J18" s="867">
        <v>6</v>
      </c>
      <c r="K18" s="867">
        <v>115</v>
      </c>
      <c r="L18" s="867">
        <v>0</v>
      </c>
      <c r="M18" s="868">
        <v>41</v>
      </c>
      <c r="N18" s="867">
        <v>73</v>
      </c>
      <c r="O18" s="867">
        <v>98</v>
      </c>
      <c r="P18" s="867">
        <v>5</v>
      </c>
      <c r="Q18" s="867">
        <v>66</v>
      </c>
      <c r="R18" s="867">
        <v>179</v>
      </c>
      <c r="S18" s="867">
        <v>0</v>
      </c>
      <c r="T18" s="867">
        <v>102</v>
      </c>
      <c r="U18" s="867">
        <v>263</v>
      </c>
      <c r="V18" s="867">
        <v>5</v>
      </c>
      <c r="W18" s="867">
        <v>102</v>
      </c>
      <c r="X18" s="867">
        <v>104</v>
      </c>
      <c r="Y18" s="867">
        <v>190</v>
      </c>
      <c r="Z18" s="867"/>
      <c r="AA18" s="867"/>
      <c r="AB18" s="867"/>
      <c r="AC18" s="867"/>
    </row>
    <row r="19" spans="1:29" ht="21" customHeight="1">
      <c r="A19" s="1277"/>
      <c r="B19" s="1278" t="s">
        <v>1593</v>
      </c>
      <c r="C19" s="614" t="s">
        <v>1586</v>
      </c>
      <c r="D19" s="867">
        <v>542</v>
      </c>
      <c r="E19" s="867">
        <v>431</v>
      </c>
      <c r="F19" s="867">
        <v>73</v>
      </c>
      <c r="G19" s="867">
        <v>4</v>
      </c>
      <c r="H19" s="867">
        <v>106</v>
      </c>
      <c r="I19" s="867">
        <v>208</v>
      </c>
      <c r="J19" s="867">
        <v>78</v>
      </c>
      <c r="K19" s="867">
        <v>277</v>
      </c>
      <c r="L19" s="867">
        <v>0.3</v>
      </c>
      <c r="M19" s="867">
        <v>1</v>
      </c>
      <c r="N19" s="867">
        <v>25</v>
      </c>
      <c r="O19" s="867">
        <v>4226.1450000000004</v>
      </c>
      <c r="P19" s="867">
        <v>139.364</v>
      </c>
      <c r="Q19" s="867">
        <v>140</v>
      </c>
      <c r="R19" s="867">
        <v>61</v>
      </c>
      <c r="S19" s="867">
        <v>168.81200000000001</v>
      </c>
      <c r="T19" s="867">
        <v>31.192</v>
      </c>
      <c r="U19" s="867">
        <v>4229.0240000000003</v>
      </c>
      <c r="V19" s="867">
        <v>4194.13</v>
      </c>
      <c r="W19" s="867">
        <v>282.97000000000003</v>
      </c>
      <c r="X19" s="867">
        <v>4225.9390000000003</v>
      </c>
      <c r="Y19" s="867">
        <v>926.89800000000002</v>
      </c>
      <c r="Z19" s="867"/>
      <c r="AA19" s="867"/>
      <c r="AB19" s="867"/>
      <c r="AC19" s="867"/>
    </row>
    <row r="20" spans="1:29" ht="21" customHeight="1">
      <c r="A20" s="1277"/>
      <c r="B20" s="1278"/>
      <c r="C20" s="614" t="s">
        <v>1598</v>
      </c>
      <c r="D20" s="867">
        <v>1917</v>
      </c>
      <c r="E20" s="867">
        <v>1178</v>
      </c>
      <c r="F20" s="867">
        <v>308</v>
      </c>
      <c r="G20" s="867">
        <v>44</v>
      </c>
      <c r="H20" s="867">
        <v>409</v>
      </c>
      <c r="I20" s="867">
        <v>867</v>
      </c>
      <c r="J20" s="867">
        <v>484</v>
      </c>
      <c r="K20" s="867">
        <v>967</v>
      </c>
      <c r="L20" s="867">
        <v>2</v>
      </c>
      <c r="M20" s="867">
        <v>3</v>
      </c>
      <c r="N20" s="867">
        <v>69</v>
      </c>
      <c r="O20" s="867">
        <v>43019</v>
      </c>
      <c r="P20" s="867">
        <v>1216</v>
      </c>
      <c r="Q20" s="867">
        <v>6537</v>
      </c>
      <c r="R20" s="867">
        <v>529</v>
      </c>
      <c r="S20" s="867">
        <v>4181</v>
      </c>
      <c r="T20" s="867">
        <v>340</v>
      </c>
      <c r="U20" s="867">
        <v>31198</v>
      </c>
      <c r="V20" s="867">
        <v>31239</v>
      </c>
      <c r="W20" s="867">
        <v>3032</v>
      </c>
      <c r="X20" s="867">
        <v>36323</v>
      </c>
      <c r="Y20" s="867">
        <v>8433</v>
      </c>
      <c r="Z20" s="867"/>
      <c r="AA20" s="867"/>
      <c r="AB20" s="867"/>
      <c r="AC20" s="867"/>
    </row>
    <row r="21" spans="1:29" ht="15" customHeight="1">
      <c r="A21" s="1279" t="s">
        <v>234</v>
      </c>
      <c r="B21" s="1279" t="s">
        <v>1586</v>
      </c>
      <c r="C21" s="1279"/>
      <c r="D21" s="862">
        <v>1815.4920000000002</v>
      </c>
      <c r="E21" s="862">
        <v>23698.819</v>
      </c>
      <c r="F21" s="862">
        <v>7692.4070000000002</v>
      </c>
      <c r="G21" s="862">
        <v>5861.8460000000014</v>
      </c>
      <c r="H21" s="862">
        <v>12725.489999999998</v>
      </c>
      <c r="I21" s="862">
        <v>8969.7769999999982</v>
      </c>
      <c r="J21" s="862">
        <v>76166.441000000006</v>
      </c>
      <c r="K21" s="862">
        <v>10881.834999999999</v>
      </c>
      <c r="L21" s="862">
        <v>67853.831999999995</v>
      </c>
      <c r="M21" s="862">
        <v>54016.125000000007</v>
      </c>
      <c r="N21" s="862">
        <v>22123.220000000008</v>
      </c>
      <c r="O21" s="862">
        <v>11559.548999999977</v>
      </c>
      <c r="P21" s="862">
        <v>3637.7200000000003</v>
      </c>
      <c r="Q21" s="862">
        <v>8351.0110000000004</v>
      </c>
      <c r="R21" s="862">
        <v>26127.744999999999</v>
      </c>
      <c r="S21" s="862">
        <v>6330.1810000000005</v>
      </c>
      <c r="T21" s="862">
        <v>6051.8280000000004</v>
      </c>
      <c r="U21" s="862">
        <v>11797.93</v>
      </c>
      <c r="V21" s="862">
        <v>10915.561999999998</v>
      </c>
      <c r="W21" s="862">
        <v>11295.605</v>
      </c>
      <c r="X21" s="862">
        <v>16543.642</v>
      </c>
      <c r="Y21" s="862">
        <v>11715.603999999998</v>
      </c>
      <c r="Z21" s="862"/>
      <c r="AA21" s="862"/>
      <c r="AB21" s="862"/>
      <c r="AC21" s="862"/>
    </row>
    <row r="22" spans="1:29" ht="15" customHeight="1">
      <c r="A22" s="1279"/>
      <c r="B22" s="1279" t="s">
        <v>1597</v>
      </c>
      <c r="C22" s="1279"/>
      <c r="D22" s="862">
        <v>144774.62610394001</v>
      </c>
      <c r="E22" s="862">
        <v>131325.07904780001</v>
      </c>
      <c r="F22" s="862">
        <v>166740.014654</v>
      </c>
      <c r="G22" s="862">
        <v>194178.038286</v>
      </c>
      <c r="H22" s="862">
        <v>34663.207306999997</v>
      </c>
      <c r="I22" s="862">
        <v>37222.988487000002</v>
      </c>
      <c r="J22" s="862">
        <v>36215.323831000002</v>
      </c>
      <c r="K22" s="862">
        <v>35790.126813000003</v>
      </c>
      <c r="L22" s="862">
        <v>30939.398129100002</v>
      </c>
      <c r="M22" s="862">
        <v>27873.2476007</v>
      </c>
      <c r="N22" s="862">
        <v>16662.8814666</v>
      </c>
      <c r="O22" s="862">
        <v>59297.364865301999</v>
      </c>
      <c r="P22" s="862">
        <v>10332.721351397</v>
      </c>
      <c r="Q22" s="862">
        <v>35697</v>
      </c>
      <c r="R22" s="862">
        <v>24247.970084200002</v>
      </c>
      <c r="S22" s="862">
        <v>28466.765374049999</v>
      </c>
      <c r="T22" s="862">
        <v>22056.51924125</v>
      </c>
      <c r="U22" s="862">
        <v>61036.73491205</v>
      </c>
      <c r="V22" s="862">
        <v>65422.33453285</v>
      </c>
      <c r="W22" s="862">
        <v>35021.831782950001</v>
      </c>
      <c r="X22" s="862">
        <v>70999.838555869996</v>
      </c>
      <c r="Y22" s="862">
        <v>35013.489877881999</v>
      </c>
      <c r="Z22" s="862"/>
      <c r="AA22" s="862"/>
      <c r="AB22" s="862"/>
      <c r="AC22" s="862"/>
    </row>
    <row r="23" spans="1:29" ht="15" customHeight="1">
      <c r="A23" s="866"/>
      <c r="B23" s="866"/>
      <c r="C23" s="866"/>
      <c r="D23" s="865"/>
      <c r="E23" s="865"/>
      <c r="F23" s="865"/>
      <c r="G23" s="865"/>
      <c r="H23" s="865"/>
      <c r="I23" s="865"/>
      <c r="J23" s="865"/>
      <c r="K23" s="865"/>
      <c r="L23" s="865"/>
      <c r="M23" s="865"/>
      <c r="N23" s="865"/>
      <c r="O23" s="865"/>
      <c r="P23" s="865"/>
      <c r="Q23" s="865"/>
      <c r="R23" s="865"/>
    </row>
    <row r="24" spans="1:29" ht="22.5">
      <c r="A24" s="864" t="s">
        <v>360</v>
      </c>
    </row>
    <row r="25" spans="1:29" ht="21" customHeight="1">
      <c r="A25" s="614" t="s">
        <v>19</v>
      </c>
      <c r="B25" s="614" t="s">
        <v>231</v>
      </c>
      <c r="C25" s="614" t="s">
        <v>43</v>
      </c>
      <c r="D25" s="614" t="s">
        <v>44</v>
      </c>
      <c r="E25" s="614" t="s">
        <v>195</v>
      </c>
      <c r="F25" s="614" t="s">
        <v>202</v>
      </c>
      <c r="G25" s="614" t="s">
        <v>1606</v>
      </c>
      <c r="H25" s="614" t="s">
        <v>1645</v>
      </c>
      <c r="I25" s="614" t="s">
        <v>1699</v>
      </c>
      <c r="J25" s="614" t="s">
        <v>1761</v>
      </c>
      <c r="K25" s="614" t="s">
        <v>1795</v>
      </c>
      <c r="L25" s="614" t="s">
        <v>1861</v>
      </c>
      <c r="M25" s="614" t="s">
        <v>1898</v>
      </c>
      <c r="N25" s="614" t="s">
        <v>2032</v>
      </c>
      <c r="O25" s="614" t="s">
        <v>2173</v>
      </c>
    </row>
    <row r="26" spans="1:29" ht="15" customHeight="1">
      <c r="A26" s="1279" t="s">
        <v>234</v>
      </c>
      <c r="B26" s="863" t="s">
        <v>1586</v>
      </c>
      <c r="C26" s="862">
        <v>54016.125000000007</v>
      </c>
      <c r="D26" s="862">
        <v>22123.220000000008</v>
      </c>
      <c r="E26" s="862">
        <v>11559.548999999977</v>
      </c>
      <c r="F26" s="862">
        <v>3637.7200000000003</v>
      </c>
      <c r="G26" s="862">
        <v>8351.0110000000004</v>
      </c>
      <c r="H26" s="862">
        <v>26127.744999999999</v>
      </c>
      <c r="I26" s="862">
        <v>6330.1810000000005</v>
      </c>
      <c r="J26" s="862">
        <v>6051.8280000000004</v>
      </c>
      <c r="K26" s="862">
        <v>11797.93</v>
      </c>
      <c r="L26" s="862">
        <v>10915.561999999998</v>
      </c>
      <c r="M26" s="862">
        <v>11295.605</v>
      </c>
      <c r="N26" s="862">
        <v>16543.642</v>
      </c>
      <c r="O26" s="862">
        <v>11715.603999999998</v>
      </c>
    </row>
    <row r="27" spans="1:29" ht="15" customHeight="1">
      <c r="A27" s="1279"/>
      <c r="B27" s="863" t="s">
        <v>1597</v>
      </c>
      <c r="C27" s="862">
        <v>27873.2476007</v>
      </c>
      <c r="D27" s="862">
        <v>16662.8814666</v>
      </c>
      <c r="E27" s="862">
        <v>59297.364865301999</v>
      </c>
      <c r="F27" s="862">
        <v>10332.721351397</v>
      </c>
      <c r="G27" s="862">
        <v>35697</v>
      </c>
      <c r="H27" s="862">
        <v>24247.970084200002</v>
      </c>
      <c r="I27" s="862">
        <v>28466.765374049999</v>
      </c>
      <c r="J27" s="862">
        <v>22056.51924125</v>
      </c>
      <c r="K27" s="862">
        <v>61036.73491205</v>
      </c>
      <c r="L27" s="862">
        <v>65422.33453285</v>
      </c>
      <c r="M27" s="862">
        <v>35021.831782950001</v>
      </c>
      <c r="N27" s="862">
        <v>70999.838555869996</v>
      </c>
      <c r="O27" s="862">
        <v>35013.489877881999</v>
      </c>
    </row>
    <row r="28" spans="1:29">
      <c r="A28" s="1280"/>
      <c r="B28" s="1280"/>
      <c r="C28" s="1280"/>
      <c r="D28" s="1280"/>
      <c r="E28" s="1280"/>
      <c r="F28" s="1280"/>
      <c r="G28" s="1280"/>
      <c r="H28" s="1280"/>
      <c r="I28" s="1280"/>
      <c r="J28" s="1280"/>
      <c r="K28" s="1280"/>
      <c r="L28" s="1280"/>
      <c r="M28" s="1280"/>
      <c r="N28" s="1280"/>
      <c r="O28" s="1280"/>
      <c r="P28" s="1280"/>
    </row>
    <row r="29" spans="1:29" ht="15.75" customHeight="1"/>
    <row r="30" spans="1:29" ht="21" customHeight="1"/>
    <row r="31" spans="1:29" ht="36" customHeight="1"/>
    <row r="32" spans="1:29" ht="17.25" customHeight="1"/>
    <row r="33" spans="1:9" ht="17.25" customHeight="1"/>
    <row r="34" spans="1:9" ht="17.25" customHeight="1"/>
    <row r="35" spans="1:9" ht="17.25" customHeight="1"/>
    <row r="36" spans="1:9" ht="17.25" customHeight="1"/>
    <row r="37" spans="1:9" ht="17.25" customHeight="1"/>
    <row r="38" spans="1:9" ht="18.75" customHeight="1"/>
    <row r="40" spans="1:9" ht="17.25" customHeight="1"/>
    <row r="42" spans="1:9" ht="17.25" customHeight="1"/>
    <row r="43" spans="1:9" ht="15.75" thickBot="1"/>
    <row r="44" spans="1:9" ht="21.75" thickBot="1">
      <c r="A44" s="1169" t="s">
        <v>19</v>
      </c>
      <c r="B44" s="1275" t="s">
        <v>0</v>
      </c>
      <c r="C44" s="1281"/>
      <c r="D44" s="1252" t="s">
        <v>2408</v>
      </c>
      <c r="E44" s="1252"/>
      <c r="F44" s="1252"/>
      <c r="G44" s="464" t="s">
        <v>1903</v>
      </c>
      <c r="H44" s="1252" t="s">
        <v>258</v>
      </c>
      <c r="I44" s="1252"/>
    </row>
    <row r="45" spans="1:9" ht="34.5">
      <c r="A45" s="1250"/>
      <c r="B45" s="1276"/>
      <c r="C45" s="1282"/>
      <c r="D45" s="411" t="s">
        <v>2178</v>
      </c>
      <c r="E45" s="468" t="s">
        <v>2035</v>
      </c>
      <c r="F45" s="467" t="s">
        <v>2182</v>
      </c>
      <c r="G45" s="686" t="s">
        <v>2183</v>
      </c>
      <c r="H45" s="411" t="s">
        <v>259</v>
      </c>
      <c r="I45" s="467" t="s">
        <v>361</v>
      </c>
    </row>
    <row r="46" spans="1:9" ht="17.25">
      <c r="A46" s="1207" t="s">
        <v>17</v>
      </c>
      <c r="B46" s="1283" t="s">
        <v>232</v>
      </c>
      <c r="C46" s="430" t="s">
        <v>1586</v>
      </c>
      <c r="D46" s="418">
        <v>506.86499999999899</v>
      </c>
      <c r="E46" s="418">
        <v>566.34400000000005</v>
      </c>
      <c r="F46" s="979">
        <v>14.403</v>
      </c>
      <c r="G46" s="419">
        <v>4891.6669999999967</v>
      </c>
      <c r="H46" s="416">
        <v>-0.10502274236153475</v>
      </c>
      <c r="I46" s="630">
        <v>34.19162674442817</v>
      </c>
    </row>
    <row r="47" spans="1:9" ht="18" thickBot="1">
      <c r="A47" s="1207"/>
      <c r="B47" s="1283"/>
      <c r="C47" s="430" t="s">
        <v>1598</v>
      </c>
      <c r="D47" s="924">
        <v>886.02321009199898</v>
      </c>
      <c r="E47" s="463">
        <v>1327.0036121999999</v>
      </c>
      <c r="F47" s="980">
        <v>59.038539</v>
      </c>
      <c r="G47" s="810">
        <v>10768.283255697999</v>
      </c>
      <c r="H47" s="416">
        <v>-0.33231288751121979</v>
      </c>
      <c r="I47" s="630">
        <v>14.007539568213213</v>
      </c>
    </row>
    <row r="48" spans="1:9" ht="17.25">
      <c r="A48" s="1207"/>
      <c r="B48" s="1283" t="s">
        <v>233</v>
      </c>
      <c r="C48" s="430" t="s">
        <v>1586</v>
      </c>
      <c r="D48" s="981">
        <v>1.444</v>
      </c>
      <c r="E48" s="981">
        <v>338.71199999999999</v>
      </c>
      <c r="F48" s="457" t="s">
        <v>362</v>
      </c>
      <c r="G48" s="982">
        <v>1441.278</v>
      </c>
      <c r="H48" s="416">
        <v>-0.99573679113819413</v>
      </c>
      <c r="I48" s="457" t="s">
        <v>362</v>
      </c>
    </row>
    <row r="49" spans="1:9" ht="18" thickBot="1">
      <c r="A49" s="1207"/>
      <c r="B49" s="1283"/>
      <c r="C49" s="430" t="s">
        <v>1598</v>
      </c>
      <c r="D49" s="463">
        <v>6.5947360000000002</v>
      </c>
      <c r="E49" s="921">
        <v>1290.976557</v>
      </c>
      <c r="F49" s="460" t="s">
        <v>362</v>
      </c>
      <c r="G49" s="810">
        <v>2350.9096530000002</v>
      </c>
      <c r="H49" s="420">
        <v>-0.99489166866412737</v>
      </c>
      <c r="I49" s="460" t="s">
        <v>362</v>
      </c>
    </row>
    <row r="50" spans="1:9" ht="17.25">
      <c r="A50" s="1207"/>
      <c r="B50" s="1283" t="s">
        <v>1596</v>
      </c>
      <c r="C50" s="430" t="s">
        <v>1586</v>
      </c>
      <c r="D50" s="1077">
        <v>0.13700000000000001</v>
      </c>
      <c r="E50" s="1077">
        <v>6.0999999999999999E-2</v>
      </c>
      <c r="F50" s="457">
        <v>1.9179999999999999</v>
      </c>
      <c r="G50" s="861">
        <v>2.7650000000000001</v>
      </c>
      <c r="H50" s="416">
        <v>1.2459016393442623</v>
      </c>
      <c r="I50" s="630">
        <v>-0.9285714285714286</v>
      </c>
    </row>
    <row r="51" spans="1:9" ht="18" thickBot="1">
      <c r="A51" s="1209"/>
      <c r="B51" s="1284"/>
      <c r="C51" s="431" t="s">
        <v>1598</v>
      </c>
      <c r="D51" s="922">
        <v>1.8719317900000001</v>
      </c>
      <c r="E51" s="922">
        <v>0.85838667000000002</v>
      </c>
      <c r="F51" s="1013">
        <v>131.20906170000001</v>
      </c>
      <c r="G51" s="983">
        <v>196.74400670999998</v>
      </c>
      <c r="H51" s="420">
        <v>1.1807558940774325</v>
      </c>
      <c r="I51" s="629">
        <v>-0.98573321258649016</v>
      </c>
    </row>
    <row r="52" spans="1:9" ht="17.25">
      <c r="A52" s="1205" t="s">
        <v>196</v>
      </c>
      <c r="B52" s="1285" t="s">
        <v>1591</v>
      </c>
      <c r="C52" s="430" t="s">
        <v>1586</v>
      </c>
      <c r="D52" s="418">
        <v>1546.652</v>
      </c>
      <c r="E52" s="418">
        <v>1568.6189999999999</v>
      </c>
      <c r="F52" s="473">
        <v>1839.0380000000005</v>
      </c>
      <c r="G52" s="859">
        <v>12531.53</v>
      </c>
      <c r="H52" s="416">
        <v>-1.4004037946754311E-2</v>
      </c>
      <c r="I52" s="630">
        <v>-0.15898855814833646</v>
      </c>
    </row>
    <row r="53" spans="1:9" ht="18" thickBot="1">
      <c r="A53" s="1207"/>
      <c r="B53" s="1283"/>
      <c r="C53" s="430" t="s">
        <v>1598</v>
      </c>
      <c r="D53" s="463">
        <v>20020</v>
      </c>
      <c r="E53" s="463">
        <v>28764</v>
      </c>
      <c r="F53" s="474">
        <v>24642</v>
      </c>
      <c r="G53" s="810">
        <v>213160</v>
      </c>
      <c r="H53" s="420">
        <v>-0.30399109998609375</v>
      </c>
      <c r="I53" s="629">
        <v>-0.18756594432270113</v>
      </c>
    </row>
    <row r="54" spans="1:9" ht="17.25">
      <c r="A54" s="1207"/>
      <c r="B54" s="1283" t="s">
        <v>1889</v>
      </c>
      <c r="C54" s="430" t="s">
        <v>1586</v>
      </c>
      <c r="D54" s="978">
        <v>2.5259999999999998</v>
      </c>
      <c r="E54" s="978">
        <v>0.878</v>
      </c>
      <c r="F54" s="984">
        <v>1</v>
      </c>
      <c r="G54" s="982">
        <v>50.302999999999997</v>
      </c>
      <c r="H54" s="416">
        <v>1.8769931662870158</v>
      </c>
      <c r="I54" s="630">
        <v>1.5259999999999998</v>
      </c>
    </row>
    <row r="55" spans="1:9" ht="18" thickBot="1">
      <c r="A55" s="1207"/>
      <c r="B55" s="1283"/>
      <c r="C55" s="430" t="s">
        <v>1598</v>
      </c>
      <c r="D55" s="461">
        <v>73</v>
      </c>
      <c r="E55" s="461">
        <v>24</v>
      </c>
      <c r="F55" s="460">
        <v>51</v>
      </c>
      <c r="G55" s="860">
        <v>616</v>
      </c>
      <c r="H55" s="420">
        <v>2.0416666666666665</v>
      </c>
      <c r="I55" s="629">
        <v>0.43137254901960786</v>
      </c>
    </row>
    <row r="56" spans="1:9" ht="17.25">
      <c r="A56" s="1207"/>
      <c r="B56" s="1283" t="s">
        <v>1593</v>
      </c>
      <c r="C56" s="430" t="s">
        <v>1586</v>
      </c>
      <c r="D56" s="926">
        <v>154.655</v>
      </c>
      <c r="E56" s="418">
        <v>2.4E-2</v>
      </c>
      <c r="F56" s="473">
        <v>1155.4079999999958</v>
      </c>
      <c r="G56" s="859">
        <v>21634.528000000002</v>
      </c>
      <c r="H56" s="1078">
        <v>6442.958333333333</v>
      </c>
      <c r="I56" s="784">
        <v>-0.86614685029011351</v>
      </c>
    </row>
    <row r="57" spans="1:9" ht="18" thickBot="1">
      <c r="A57" s="1207"/>
      <c r="B57" s="1283"/>
      <c r="C57" s="430" t="s">
        <v>1598</v>
      </c>
      <c r="D57" s="463">
        <v>1011</v>
      </c>
      <c r="E57" s="463">
        <v>1</v>
      </c>
      <c r="F57" s="474">
        <v>123</v>
      </c>
      <c r="G57" s="810">
        <v>8119</v>
      </c>
      <c r="H57" s="919">
        <v>1010</v>
      </c>
      <c r="I57" s="782">
        <v>7.2195121951219505</v>
      </c>
    </row>
    <row r="58" spans="1:9" ht="17.25">
      <c r="A58" s="1207"/>
      <c r="B58" s="1283" t="s">
        <v>1594</v>
      </c>
      <c r="C58" s="430" t="s">
        <v>1586</v>
      </c>
      <c r="D58" s="418">
        <v>6947.4269999999997</v>
      </c>
      <c r="E58" s="418">
        <v>9427.3649999999998</v>
      </c>
      <c r="F58" s="473">
        <v>45117.358000000007</v>
      </c>
      <c r="G58" s="859">
        <v>50559.228000000003</v>
      </c>
      <c r="H58" s="416">
        <v>-0.26305738666106593</v>
      </c>
      <c r="I58" s="630">
        <v>-0.84601432113999231</v>
      </c>
    </row>
    <row r="59" spans="1:9" ht="18" thickBot="1">
      <c r="A59" s="1209"/>
      <c r="B59" s="1284"/>
      <c r="C59" s="431" t="s">
        <v>1598</v>
      </c>
      <c r="D59" s="463">
        <v>4392</v>
      </c>
      <c r="E59" s="463">
        <v>3165</v>
      </c>
      <c r="F59" s="474">
        <v>2823</v>
      </c>
      <c r="G59" s="810">
        <v>29040</v>
      </c>
      <c r="H59" s="420">
        <v>0.38767772511848331</v>
      </c>
      <c r="I59" s="629">
        <v>0.55579171094580238</v>
      </c>
    </row>
    <row r="60" spans="1:9" ht="17.25">
      <c r="A60" s="1205" t="s">
        <v>197</v>
      </c>
      <c r="B60" s="1285" t="s">
        <v>1595</v>
      </c>
      <c r="C60" s="430" t="s">
        <v>1586</v>
      </c>
      <c r="D60" s="418">
        <v>1629</v>
      </c>
      <c r="E60" s="418">
        <v>415.7</v>
      </c>
      <c r="F60" s="473">
        <v>5886</v>
      </c>
      <c r="G60" s="859">
        <v>7256.2</v>
      </c>
      <c r="H60" s="416">
        <v>2.9186913639643977</v>
      </c>
      <c r="I60" s="1014">
        <v>-0.7232415902140672</v>
      </c>
    </row>
    <row r="61" spans="1:9" ht="18" thickBot="1">
      <c r="A61" s="1207"/>
      <c r="B61" s="1283"/>
      <c r="C61" s="430" t="s">
        <v>1598</v>
      </c>
      <c r="D61" s="461">
        <v>190</v>
      </c>
      <c r="E61" s="461">
        <v>104</v>
      </c>
      <c r="F61" s="460">
        <v>41</v>
      </c>
      <c r="G61" s="860">
        <v>1016</v>
      </c>
      <c r="H61" s="420">
        <v>0.82692307692307687</v>
      </c>
      <c r="I61" s="629">
        <v>3.6341463414634143</v>
      </c>
    </row>
    <row r="62" spans="1:9" ht="17.25">
      <c r="A62" s="1207"/>
      <c r="B62" s="1283" t="s">
        <v>1593</v>
      </c>
      <c r="C62" s="430" t="s">
        <v>1586</v>
      </c>
      <c r="D62" s="418">
        <v>926.89800000000002</v>
      </c>
      <c r="E62" s="418">
        <v>4225.9390000000003</v>
      </c>
      <c r="F62" s="457">
        <v>1</v>
      </c>
      <c r="G62" s="859">
        <v>14399.329</v>
      </c>
      <c r="H62" s="1078">
        <v>-0.78066460495525369</v>
      </c>
      <c r="I62" s="784">
        <v>925.89800000000002</v>
      </c>
    </row>
    <row r="63" spans="1:9" ht="18" thickBot="1">
      <c r="A63" s="1207"/>
      <c r="B63" s="1283"/>
      <c r="C63" s="431" t="s">
        <v>1598</v>
      </c>
      <c r="D63" s="463">
        <v>8433</v>
      </c>
      <c r="E63" s="463">
        <v>36323</v>
      </c>
      <c r="F63" s="460">
        <v>3</v>
      </c>
      <c r="G63" s="810">
        <v>123028</v>
      </c>
      <c r="H63" s="919">
        <v>-0.76783305343721608</v>
      </c>
      <c r="I63" s="782">
        <v>2810</v>
      </c>
    </row>
    <row r="64" spans="1:9" ht="17.25">
      <c r="A64" s="1162"/>
      <c r="B64" s="1287" t="s">
        <v>48</v>
      </c>
      <c r="C64" s="424" t="s">
        <v>1890</v>
      </c>
      <c r="D64" s="432">
        <v>11715.603999999998</v>
      </c>
      <c r="E64" s="432">
        <v>16543.642</v>
      </c>
      <c r="F64" s="453">
        <v>54016.125000000007</v>
      </c>
      <c r="G64" s="858">
        <v>112766.82799999998</v>
      </c>
      <c r="H64" s="425">
        <v>-0.29183646502988891</v>
      </c>
      <c r="I64" s="857">
        <v>-0.7831091363921423</v>
      </c>
    </row>
    <row r="65" spans="1:9" ht="18" thickBot="1">
      <c r="A65" s="1286"/>
      <c r="B65" s="1288"/>
      <c r="C65" s="427" t="s">
        <v>1891</v>
      </c>
      <c r="D65" s="456">
        <v>35013.489877881999</v>
      </c>
      <c r="E65" s="456">
        <v>70999.838555869996</v>
      </c>
      <c r="F65" s="455">
        <v>27873.2476007</v>
      </c>
      <c r="G65" s="439">
        <v>388295.20571249904</v>
      </c>
      <c r="H65" s="428">
        <v>-0.50685113388913172</v>
      </c>
      <c r="I65" s="856">
        <v>0.2561682936796601</v>
      </c>
    </row>
  </sheetData>
  <mergeCells count="36">
    <mergeCell ref="A60:A63"/>
    <mergeCell ref="B60:B61"/>
    <mergeCell ref="B58:B59"/>
    <mergeCell ref="B62:B63"/>
    <mergeCell ref="A64:A65"/>
    <mergeCell ref="B64:B65"/>
    <mergeCell ref="A46:A51"/>
    <mergeCell ref="B46:B47"/>
    <mergeCell ref="B48:B49"/>
    <mergeCell ref="B50:B51"/>
    <mergeCell ref="A52:A59"/>
    <mergeCell ref="B52:B53"/>
    <mergeCell ref="B54:B55"/>
    <mergeCell ref="B56:B57"/>
    <mergeCell ref="A26:A27"/>
    <mergeCell ref="A28:P28"/>
    <mergeCell ref="A44:A45"/>
    <mergeCell ref="B44:B45"/>
    <mergeCell ref="C44:C45"/>
    <mergeCell ref="D44:F44"/>
    <mergeCell ref="H44:I44"/>
    <mergeCell ref="A17:A20"/>
    <mergeCell ref="B17:B18"/>
    <mergeCell ref="B19:B20"/>
    <mergeCell ref="A21:A22"/>
    <mergeCell ref="B21:C21"/>
    <mergeCell ref="B22:C22"/>
    <mergeCell ref="A3:A8"/>
    <mergeCell ref="B3:B4"/>
    <mergeCell ref="B5:B6"/>
    <mergeCell ref="B7:B8"/>
    <mergeCell ref="A9:A16"/>
    <mergeCell ref="B9:B10"/>
    <mergeCell ref="B11:B12"/>
    <mergeCell ref="B13:B14"/>
    <mergeCell ref="B15:B16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G25"/>
  <sheetViews>
    <sheetView showGridLines="0" rightToLeft="1" zoomScaleNormal="100" workbookViewId="0">
      <selection activeCell="D22" sqref="D22:I25"/>
    </sheetView>
  </sheetViews>
  <sheetFormatPr defaultRowHeight="15"/>
  <cols>
    <col min="1" max="1" width="19.140625" style="796" customWidth="1"/>
    <col min="2" max="2" width="10.7109375" style="796" customWidth="1"/>
    <col min="3" max="3" width="15.85546875" style="796" customWidth="1"/>
    <col min="4" max="4" width="17.140625" style="796" customWidth="1"/>
    <col min="5" max="5" width="7.5703125" style="796" customWidth="1"/>
    <col min="6" max="6" width="8.5703125" style="796" customWidth="1"/>
    <col min="7" max="8" width="7.5703125" style="796" customWidth="1"/>
    <col min="9" max="10" width="9.140625" style="796" customWidth="1"/>
    <col min="11" max="12" width="7.5703125" style="796" customWidth="1"/>
    <col min="13" max="14" width="8.42578125" style="796" customWidth="1"/>
    <col min="15" max="19" width="7.5703125" style="796" customWidth="1"/>
    <col min="20" max="16384" width="9.140625" style="796"/>
  </cols>
  <sheetData>
    <row r="1" spans="1:33">
      <c r="A1" s="890" t="s">
        <v>19</v>
      </c>
      <c r="B1" s="890" t="s">
        <v>0</v>
      </c>
      <c r="C1" s="890" t="s">
        <v>1233</v>
      </c>
      <c r="D1" s="891"/>
      <c r="E1" s="890" t="s">
        <v>34</v>
      </c>
      <c r="F1" s="890" t="s">
        <v>35</v>
      </c>
      <c r="G1" s="890" t="s">
        <v>36</v>
      </c>
      <c r="H1" s="890" t="s">
        <v>37</v>
      </c>
      <c r="I1" s="890" t="s">
        <v>38</v>
      </c>
      <c r="J1" s="890" t="s">
        <v>39</v>
      </c>
      <c r="K1" s="890" t="s">
        <v>40</v>
      </c>
      <c r="L1" s="890" t="s">
        <v>41</v>
      </c>
      <c r="M1" s="890" t="s">
        <v>42</v>
      </c>
      <c r="N1" s="890" t="s">
        <v>43</v>
      </c>
      <c r="O1" s="890" t="s">
        <v>44</v>
      </c>
      <c r="P1" s="890" t="s">
        <v>195</v>
      </c>
      <c r="Q1" s="890" t="s">
        <v>202</v>
      </c>
      <c r="R1" s="890" t="s">
        <v>1606</v>
      </c>
      <c r="S1" s="890" t="s">
        <v>1645</v>
      </c>
      <c r="T1" s="890" t="s">
        <v>1699</v>
      </c>
      <c r="U1" s="890" t="s">
        <v>1761</v>
      </c>
      <c r="V1" s="890" t="s">
        <v>1795</v>
      </c>
      <c r="W1" s="890" t="s">
        <v>1861</v>
      </c>
      <c r="X1" s="890" t="s">
        <v>1898</v>
      </c>
      <c r="Y1" s="890" t="s">
        <v>2032</v>
      </c>
      <c r="Z1" s="890" t="s">
        <v>2173</v>
      </c>
      <c r="AA1" s="890"/>
      <c r="AB1" s="890"/>
      <c r="AC1" s="890"/>
      <c r="AD1" s="890"/>
      <c r="AE1" s="890"/>
      <c r="AF1" s="890"/>
      <c r="AG1" s="890"/>
    </row>
    <row r="2" spans="1:33">
      <c r="A2" s="1289" t="s">
        <v>197</v>
      </c>
      <c r="B2" s="1289" t="s">
        <v>1234</v>
      </c>
      <c r="C2" s="1289" t="s">
        <v>199</v>
      </c>
      <c r="D2" s="886" t="s">
        <v>32</v>
      </c>
      <c r="E2" s="889">
        <v>5413.9830000000002</v>
      </c>
      <c r="F2" s="889">
        <v>11795.49</v>
      </c>
      <c r="G2" s="889">
        <v>4799.0749999999998</v>
      </c>
      <c r="H2" s="889">
        <v>1836.11</v>
      </c>
      <c r="I2" s="889">
        <v>7239.95</v>
      </c>
      <c r="J2" s="889">
        <v>4193.5320000000002</v>
      </c>
      <c r="K2" s="889">
        <v>1646.1</v>
      </c>
      <c r="L2" s="889">
        <v>3777.65</v>
      </c>
      <c r="M2" s="889">
        <v>6.4640000000000004</v>
      </c>
      <c r="N2" s="889">
        <v>5896.1</v>
      </c>
      <c r="O2" s="889">
        <v>7244.8</v>
      </c>
      <c r="P2" s="889">
        <v>43107.45</v>
      </c>
      <c r="Q2" s="889">
        <v>1953.64</v>
      </c>
      <c r="R2" s="889">
        <v>2728.35</v>
      </c>
      <c r="S2" s="321">
        <v>1206.3599999999999</v>
      </c>
      <c r="T2" s="321">
        <v>1688.12</v>
      </c>
      <c r="U2" s="321">
        <v>611.91999999999996</v>
      </c>
      <c r="V2" s="321">
        <v>43765.24</v>
      </c>
      <c r="W2" s="321">
        <v>42478.3</v>
      </c>
      <c r="X2" s="321">
        <v>3241.2</v>
      </c>
      <c r="Y2" s="321">
        <v>42675.09</v>
      </c>
      <c r="Z2" s="321">
        <v>10897.98</v>
      </c>
      <c r="AA2" s="321"/>
      <c r="AB2" s="321"/>
      <c r="AC2" s="321"/>
      <c r="AD2" s="321"/>
      <c r="AE2" s="321"/>
      <c r="AF2" s="321"/>
      <c r="AG2" s="321"/>
    </row>
    <row r="3" spans="1:33">
      <c r="A3" s="1289"/>
      <c r="B3" s="1289"/>
      <c r="C3" s="1289"/>
      <c r="D3" s="886" t="s">
        <v>206</v>
      </c>
      <c r="E3" s="889">
        <v>163</v>
      </c>
      <c r="F3" s="889">
        <v>201</v>
      </c>
      <c r="G3" s="889">
        <v>142</v>
      </c>
      <c r="H3" s="889">
        <v>66</v>
      </c>
      <c r="I3" s="889">
        <v>152</v>
      </c>
      <c r="J3" s="889">
        <v>123</v>
      </c>
      <c r="K3" s="889">
        <v>61</v>
      </c>
      <c r="L3" s="889">
        <v>135</v>
      </c>
      <c r="M3" s="889">
        <v>6</v>
      </c>
      <c r="N3" s="889">
        <v>134</v>
      </c>
      <c r="O3" s="889">
        <v>183</v>
      </c>
      <c r="P3" s="889">
        <v>626</v>
      </c>
      <c r="Q3" s="889">
        <v>42</v>
      </c>
      <c r="R3" s="889">
        <v>103</v>
      </c>
      <c r="S3" s="321">
        <v>18</v>
      </c>
      <c r="T3" s="321">
        <v>36</v>
      </c>
      <c r="U3" s="321">
        <v>14</v>
      </c>
      <c r="V3" s="321">
        <v>260</v>
      </c>
      <c r="W3" s="321">
        <v>278</v>
      </c>
      <c r="X3" s="321">
        <v>52</v>
      </c>
      <c r="Y3" s="321">
        <v>369</v>
      </c>
      <c r="Z3" s="321">
        <v>164</v>
      </c>
      <c r="AA3" s="321"/>
      <c r="AB3" s="321"/>
      <c r="AC3" s="321"/>
      <c r="AD3" s="321"/>
      <c r="AE3" s="321"/>
      <c r="AF3" s="321"/>
      <c r="AG3" s="321"/>
    </row>
    <row r="4" spans="1:33" ht="15" customHeight="1">
      <c r="A4" s="1289" t="s">
        <v>22</v>
      </c>
      <c r="B4" s="1289" t="s">
        <v>1234</v>
      </c>
      <c r="C4" s="1289" t="s">
        <v>199</v>
      </c>
      <c r="D4" s="886" t="s">
        <v>32</v>
      </c>
      <c r="E4" s="889">
        <v>4.6349999999999998</v>
      </c>
      <c r="F4" s="889">
        <v>94.994</v>
      </c>
      <c r="G4" s="889">
        <v>77.427999999999997</v>
      </c>
      <c r="H4" s="889">
        <v>39.581000000000003</v>
      </c>
      <c r="I4" s="889">
        <v>55.835000000000001</v>
      </c>
      <c r="J4" s="889">
        <v>1400075.307</v>
      </c>
      <c r="K4" s="889">
        <v>26.568000000000001</v>
      </c>
      <c r="L4" s="889">
        <v>74.510000000000005</v>
      </c>
      <c r="M4" s="889">
        <v>182.30099999999999</v>
      </c>
      <c r="N4" s="889">
        <v>1393031.5630000001</v>
      </c>
      <c r="O4" s="889">
        <v>601906.90099999995</v>
      </c>
      <c r="P4" s="889">
        <v>52789.110999999997</v>
      </c>
      <c r="Q4" s="889">
        <v>343.375</v>
      </c>
      <c r="R4" s="889">
        <v>18237.047999999999</v>
      </c>
      <c r="S4" s="321">
        <v>38170.760999999999</v>
      </c>
      <c r="T4" s="321">
        <v>76386.294999999998</v>
      </c>
      <c r="U4" s="321">
        <v>201.10300000000001</v>
      </c>
      <c r="V4" s="321">
        <v>318.65800000000002</v>
      </c>
      <c r="W4" s="321">
        <v>974.37</v>
      </c>
      <c r="X4" s="321">
        <v>80083.735000000001</v>
      </c>
      <c r="Y4" s="321">
        <v>916.649</v>
      </c>
      <c r="Z4" s="321">
        <v>552.68299999999999</v>
      </c>
      <c r="AA4" s="321"/>
      <c r="AB4" s="321"/>
      <c r="AC4" s="321"/>
      <c r="AD4" s="321"/>
      <c r="AE4" s="321"/>
      <c r="AF4" s="321"/>
      <c r="AG4" s="321"/>
    </row>
    <row r="5" spans="1:33" ht="15" customHeight="1">
      <c r="A5" s="1289"/>
      <c r="B5" s="1289"/>
      <c r="C5" s="1289"/>
      <c r="D5" s="886" t="s">
        <v>206</v>
      </c>
      <c r="E5" s="889">
        <v>75</v>
      </c>
      <c r="F5" s="889">
        <v>313</v>
      </c>
      <c r="G5" s="889">
        <v>97</v>
      </c>
      <c r="H5" s="889">
        <v>90</v>
      </c>
      <c r="I5" s="889">
        <v>173</v>
      </c>
      <c r="J5" s="889">
        <v>1712</v>
      </c>
      <c r="K5" s="889">
        <v>252</v>
      </c>
      <c r="L5" s="889">
        <v>347</v>
      </c>
      <c r="M5" s="889">
        <v>322</v>
      </c>
      <c r="N5" s="889">
        <v>1605</v>
      </c>
      <c r="O5" s="889">
        <v>1997</v>
      </c>
      <c r="P5" s="889">
        <v>3632</v>
      </c>
      <c r="Q5" s="889">
        <v>2666</v>
      </c>
      <c r="R5" s="889">
        <v>5463</v>
      </c>
      <c r="S5" s="321">
        <v>12824</v>
      </c>
      <c r="T5" s="321">
        <v>11310</v>
      </c>
      <c r="U5" s="321">
        <v>3968</v>
      </c>
      <c r="V5" s="321">
        <v>6267</v>
      </c>
      <c r="W5" s="321">
        <v>13947</v>
      </c>
      <c r="X5" s="321">
        <v>22084</v>
      </c>
      <c r="Y5" s="321">
        <v>11660</v>
      </c>
      <c r="Z5" s="321">
        <v>10771</v>
      </c>
      <c r="AA5" s="321"/>
      <c r="AB5" s="321"/>
      <c r="AC5" s="321"/>
      <c r="AD5" s="321"/>
      <c r="AE5" s="321"/>
      <c r="AF5" s="321"/>
      <c r="AG5" s="321"/>
    </row>
    <row r="6" spans="1:33" ht="15" customHeight="1">
      <c r="A6" s="1289" t="s">
        <v>196</v>
      </c>
      <c r="B6" s="1289" t="s">
        <v>1234</v>
      </c>
      <c r="C6" s="1289" t="s">
        <v>199</v>
      </c>
      <c r="D6" s="886" t="s">
        <v>32</v>
      </c>
      <c r="E6" s="889">
        <v>164.78399999999999</v>
      </c>
      <c r="F6" s="889">
        <v>15125.121999999999</v>
      </c>
      <c r="G6" s="889">
        <v>3775.9270000000001</v>
      </c>
      <c r="H6" s="889">
        <v>3219.5650000000001</v>
      </c>
      <c r="I6" s="889">
        <v>4819.05</v>
      </c>
      <c r="J6" s="889">
        <v>4614.3900000000003</v>
      </c>
      <c r="K6" s="889">
        <v>73693.782000000007</v>
      </c>
      <c r="L6" s="889">
        <v>7702.5870000000004</v>
      </c>
      <c r="M6" s="889">
        <v>65709.63</v>
      </c>
      <c r="N6" s="889">
        <v>46272.766000000003</v>
      </c>
      <c r="O6" s="889">
        <v>14080.279</v>
      </c>
      <c r="P6" s="889">
        <v>5491.6530000000002</v>
      </c>
      <c r="Q6" s="889">
        <v>2325.9639999999999</v>
      </c>
      <c r="R6" s="889">
        <v>5299.7659999999996</v>
      </c>
      <c r="S6" s="321">
        <v>23611.678</v>
      </c>
      <c r="T6" s="321">
        <v>4351.982</v>
      </c>
      <c r="U6" s="321">
        <v>4282.8190000000004</v>
      </c>
      <c r="V6" s="321">
        <v>4314.652</v>
      </c>
      <c r="W6" s="321">
        <v>4099.2359999999999</v>
      </c>
      <c r="X6" s="321">
        <v>7377.6319999999996</v>
      </c>
      <c r="Y6" s="321">
        <v>9427.3889999999992</v>
      </c>
      <c r="Z6" s="321">
        <v>7102.0820000000003</v>
      </c>
      <c r="AA6" s="321"/>
      <c r="AB6" s="321"/>
      <c r="AC6" s="321"/>
      <c r="AD6" s="321"/>
      <c r="AE6" s="321"/>
      <c r="AF6" s="321"/>
      <c r="AG6" s="321"/>
    </row>
    <row r="7" spans="1:33" ht="15" customHeight="1">
      <c r="A7" s="1289"/>
      <c r="B7" s="1289"/>
      <c r="C7" s="1289"/>
      <c r="D7" s="886" t="s">
        <v>206</v>
      </c>
      <c r="E7" s="889">
        <v>1438</v>
      </c>
      <c r="F7" s="889">
        <v>5459</v>
      </c>
      <c r="G7" s="889">
        <v>10243</v>
      </c>
      <c r="H7" s="889">
        <v>11111</v>
      </c>
      <c r="I7" s="889">
        <v>16242</v>
      </c>
      <c r="J7" s="889">
        <v>10918</v>
      </c>
      <c r="K7" s="889">
        <v>15023</v>
      </c>
      <c r="L7" s="889">
        <v>16794</v>
      </c>
      <c r="M7" s="889">
        <v>15373</v>
      </c>
      <c r="N7" s="889">
        <v>23547</v>
      </c>
      <c r="O7" s="889">
        <v>19743</v>
      </c>
      <c r="P7" s="889">
        <v>15927</v>
      </c>
      <c r="Q7" s="889">
        <v>12702</v>
      </c>
      <c r="R7" s="889">
        <v>28503</v>
      </c>
      <c r="S7" s="321">
        <v>22003</v>
      </c>
      <c r="T7" s="321">
        <v>23247</v>
      </c>
      <c r="U7" s="321">
        <v>18244</v>
      </c>
      <c r="V7" s="321">
        <v>19078</v>
      </c>
      <c r="W7" s="321">
        <v>17580</v>
      </c>
      <c r="X7" s="321">
        <v>24399</v>
      </c>
      <c r="Y7" s="321">
        <v>31149</v>
      </c>
      <c r="Z7" s="321">
        <v>31413</v>
      </c>
      <c r="AA7" s="321"/>
      <c r="AB7" s="321"/>
      <c r="AC7" s="321"/>
      <c r="AD7" s="321"/>
      <c r="AE7" s="321"/>
      <c r="AF7" s="321"/>
      <c r="AG7" s="321"/>
    </row>
    <row r="8" spans="1:33" ht="15" customHeight="1">
      <c r="A8" s="1290" t="s">
        <v>32</v>
      </c>
      <c r="B8" s="1290"/>
      <c r="C8" s="1290"/>
      <c r="D8" s="1290"/>
      <c r="E8" s="885">
        <v>5583.402</v>
      </c>
      <c r="F8" s="885">
        <v>27015.606</v>
      </c>
      <c r="G8" s="885">
        <v>8652.43</v>
      </c>
      <c r="H8" s="885">
        <v>5095.2560000000003</v>
      </c>
      <c r="I8" s="885">
        <v>12114.834999999999</v>
      </c>
      <c r="J8" s="885">
        <v>1408883.2290000001</v>
      </c>
      <c r="K8" s="885">
        <v>75366.45</v>
      </c>
      <c r="L8" s="885">
        <v>11554.746999999999</v>
      </c>
      <c r="M8" s="885">
        <v>65898.395000000004</v>
      </c>
      <c r="N8" s="885">
        <v>1445200.429</v>
      </c>
      <c r="O8" s="885">
        <v>623231.98</v>
      </c>
      <c r="P8" s="885">
        <v>101388.21400000001</v>
      </c>
      <c r="Q8" s="885">
        <v>4622.9790000000003</v>
      </c>
      <c r="R8" s="885">
        <v>26265.164000000001</v>
      </c>
      <c r="S8" s="885">
        <v>62988.798999999999</v>
      </c>
      <c r="T8" s="885">
        <v>82426.396999999997</v>
      </c>
      <c r="U8" s="885">
        <v>5095.8419999999996</v>
      </c>
      <c r="V8" s="885">
        <v>48398.55</v>
      </c>
      <c r="W8" s="885">
        <v>47551.906000000003</v>
      </c>
      <c r="X8" s="885">
        <v>90702.566999999995</v>
      </c>
      <c r="Y8" s="885">
        <v>53019.127999999997</v>
      </c>
      <c r="Z8" s="885">
        <v>18552.744999999999</v>
      </c>
      <c r="AA8" s="885"/>
      <c r="AB8" s="885"/>
      <c r="AC8" s="885"/>
      <c r="AD8" s="885"/>
      <c r="AE8" s="885"/>
      <c r="AF8" s="885"/>
      <c r="AG8" s="885"/>
    </row>
    <row r="9" spans="1:33" ht="15" customHeight="1">
      <c r="A9" s="1290" t="s">
        <v>206</v>
      </c>
      <c r="B9" s="1290"/>
      <c r="C9" s="1290"/>
      <c r="D9" s="1290"/>
      <c r="E9" s="885">
        <v>1676</v>
      </c>
      <c r="F9" s="885">
        <v>5973</v>
      </c>
      <c r="G9" s="885">
        <v>10482</v>
      </c>
      <c r="H9" s="885">
        <v>11267</v>
      </c>
      <c r="I9" s="885">
        <v>16567</v>
      </c>
      <c r="J9" s="885">
        <v>12753</v>
      </c>
      <c r="K9" s="885">
        <v>15336</v>
      </c>
      <c r="L9" s="885">
        <v>17276</v>
      </c>
      <c r="M9" s="885">
        <v>15701</v>
      </c>
      <c r="N9" s="885">
        <v>25286</v>
      </c>
      <c r="O9" s="885">
        <v>21923</v>
      </c>
      <c r="P9" s="885">
        <v>20185</v>
      </c>
      <c r="Q9" s="885">
        <v>15410</v>
      </c>
      <c r="R9" s="885">
        <v>34069</v>
      </c>
      <c r="S9" s="885">
        <v>34845</v>
      </c>
      <c r="T9" s="885">
        <v>34593</v>
      </c>
      <c r="U9" s="885">
        <v>22226</v>
      </c>
      <c r="V9" s="885">
        <v>25605</v>
      </c>
      <c r="W9" s="885">
        <v>31805</v>
      </c>
      <c r="X9" s="885">
        <v>46535</v>
      </c>
      <c r="Y9" s="885">
        <v>43178</v>
      </c>
      <c r="Z9" s="885">
        <v>42348</v>
      </c>
      <c r="AA9" s="885"/>
      <c r="AB9" s="885"/>
      <c r="AC9" s="885"/>
      <c r="AD9" s="885"/>
      <c r="AE9" s="885"/>
      <c r="AF9" s="885"/>
      <c r="AG9" s="885"/>
    </row>
    <row r="10" spans="1:33">
      <c r="A10" s="888"/>
      <c r="B10" s="888"/>
      <c r="C10" s="888"/>
      <c r="D10" s="43" t="s">
        <v>365</v>
      </c>
      <c r="E10" s="44">
        <v>15</v>
      </c>
      <c r="F10" s="44">
        <v>22</v>
      </c>
      <c r="G10" s="44">
        <v>18</v>
      </c>
      <c r="H10" s="44">
        <v>21</v>
      </c>
      <c r="I10" s="44">
        <v>22</v>
      </c>
      <c r="J10" s="44">
        <v>20</v>
      </c>
      <c r="K10" s="44">
        <v>22</v>
      </c>
      <c r="L10" s="44">
        <v>20</v>
      </c>
      <c r="M10" s="44">
        <v>19</v>
      </c>
      <c r="N10" s="44">
        <v>22</v>
      </c>
      <c r="O10" s="44">
        <v>20</v>
      </c>
      <c r="P10" s="44">
        <v>20</v>
      </c>
      <c r="Q10" s="44">
        <v>16</v>
      </c>
      <c r="R10" s="44">
        <v>22</v>
      </c>
      <c r="S10" s="44">
        <v>18</v>
      </c>
      <c r="T10" s="44">
        <v>22</v>
      </c>
      <c r="U10" s="44">
        <v>20</v>
      </c>
      <c r="V10" s="44">
        <v>20</v>
      </c>
      <c r="W10" s="44">
        <v>21</v>
      </c>
      <c r="X10" s="44">
        <v>18</v>
      </c>
      <c r="Y10" s="44">
        <v>21</v>
      </c>
      <c r="Z10" s="44">
        <v>21</v>
      </c>
      <c r="AA10" s="44"/>
      <c r="AB10" s="44"/>
      <c r="AC10" s="44"/>
      <c r="AD10" s="44"/>
      <c r="AE10" s="44"/>
      <c r="AF10" s="44"/>
      <c r="AG10" s="44"/>
    </row>
    <row r="11" spans="1:33">
      <c r="A11" s="887"/>
      <c r="B11" s="887"/>
      <c r="C11" s="1289" t="s">
        <v>198</v>
      </c>
      <c r="D11" s="886" t="s">
        <v>32</v>
      </c>
      <c r="E11" s="885">
        <v>372.22680000000003</v>
      </c>
      <c r="F11" s="885">
        <v>1227.9820909090909</v>
      </c>
      <c r="G11" s="885">
        <v>480.69055555555559</v>
      </c>
      <c r="H11" s="885">
        <v>242.6312380952381</v>
      </c>
      <c r="I11" s="885">
        <v>550.67431818181819</v>
      </c>
      <c r="J11" s="885">
        <v>70444.16145</v>
      </c>
      <c r="K11" s="885">
        <v>3425.7477272727269</v>
      </c>
      <c r="L11" s="885">
        <v>577.73734999999999</v>
      </c>
      <c r="M11" s="885">
        <v>3468.3365789473687</v>
      </c>
      <c r="N11" s="885">
        <v>65690.928590909098</v>
      </c>
      <c r="O11" s="885">
        <v>31161.598999999998</v>
      </c>
      <c r="P11" s="885">
        <v>5069.4107000000004</v>
      </c>
      <c r="Q11" s="885">
        <v>288.93618750000002</v>
      </c>
      <c r="R11" s="885">
        <v>1193.871090909091</v>
      </c>
      <c r="S11" s="885">
        <v>3499.377722222222</v>
      </c>
      <c r="T11" s="885">
        <v>3746.6544090909088</v>
      </c>
      <c r="U11" s="885">
        <v>254.79209999999998</v>
      </c>
      <c r="V11" s="885">
        <v>2419.9275000000002</v>
      </c>
      <c r="W11" s="885">
        <v>2264.3764761904763</v>
      </c>
      <c r="X11" s="885">
        <v>5039.0315000000001</v>
      </c>
      <c r="Y11" s="885">
        <v>2524.7203809523808</v>
      </c>
      <c r="Z11" s="885">
        <v>883.46404761904762</v>
      </c>
      <c r="AA11" s="885"/>
      <c r="AB11" s="885"/>
      <c r="AC11" s="885"/>
      <c r="AD11" s="885"/>
      <c r="AE11" s="885"/>
      <c r="AF11" s="885"/>
      <c r="AG11" s="885"/>
    </row>
    <row r="12" spans="1:33">
      <c r="A12" s="887"/>
      <c r="B12" s="887"/>
      <c r="C12" s="1289"/>
      <c r="D12" s="886" t="s">
        <v>206</v>
      </c>
      <c r="E12" s="885">
        <v>111.73333333333333</v>
      </c>
      <c r="F12" s="885">
        <v>271.5</v>
      </c>
      <c r="G12" s="885">
        <v>582.33333333333337</v>
      </c>
      <c r="H12" s="885">
        <v>536.52380952380952</v>
      </c>
      <c r="I12" s="885">
        <v>753.0454545454545</v>
      </c>
      <c r="J12" s="885">
        <v>637.65</v>
      </c>
      <c r="K12" s="885">
        <v>697.09090909090912</v>
      </c>
      <c r="L12" s="885">
        <v>863.8</v>
      </c>
      <c r="M12" s="885">
        <v>826.36842105263156</v>
      </c>
      <c r="N12" s="885">
        <v>1149.3636363636363</v>
      </c>
      <c r="O12" s="885">
        <v>1096.1500000000001</v>
      </c>
      <c r="P12" s="885">
        <v>1009.25</v>
      </c>
      <c r="Q12" s="885">
        <v>963.125</v>
      </c>
      <c r="R12" s="885">
        <v>1548.590909090909</v>
      </c>
      <c r="S12" s="885">
        <v>1935.8333333333333</v>
      </c>
      <c r="T12" s="885">
        <v>1572.409090909091</v>
      </c>
      <c r="U12" s="885">
        <v>1111.3</v>
      </c>
      <c r="V12" s="885">
        <v>1280.25</v>
      </c>
      <c r="W12" s="885">
        <v>1514.5238095238096</v>
      </c>
      <c r="X12" s="885">
        <v>2585.2777777777778</v>
      </c>
      <c r="Y12" s="885">
        <v>2056.0952380952381</v>
      </c>
      <c r="Z12" s="885">
        <v>2016.5714285714287</v>
      </c>
      <c r="AA12" s="885"/>
      <c r="AB12" s="885"/>
      <c r="AC12" s="885"/>
      <c r="AD12" s="885"/>
      <c r="AE12" s="885"/>
      <c r="AF12" s="885"/>
      <c r="AG12" s="885"/>
    </row>
    <row r="13" spans="1:33" ht="15.75" thickBot="1">
      <c r="A13" s="884"/>
      <c r="B13" s="884"/>
      <c r="C13" s="884"/>
      <c r="D13" s="884"/>
      <c r="E13" s="884"/>
      <c r="F13" s="884"/>
      <c r="G13" s="884"/>
      <c r="H13" s="884"/>
      <c r="I13" s="884"/>
      <c r="J13" s="884"/>
      <c r="K13" s="884"/>
      <c r="L13" s="884"/>
      <c r="M13" s="884"/>
      <c r="N13" s="884"/>
      <c r="O13" s="884"/>
      <c r="P13" s="884"/>
      <c r="Q13" s="884"/>
      <c r="R13" s="884"/>
      <c r="S13" s="884"/>
    </row>
    <row r="14" spans="1:33" ht="63.75" thickBot="1">
      <c r="A14" s="1202" t="s">
        <v>1888</v>
      </c>
      <c r="B14" s="1202" t="s">
        <v>19</v>
      </c>
      <c r="C14" s="1199"/>
      <c r="D14" s="1252" t="s">
        <v>257</v>
      </c>
      <c r="E14" s="1252"/>
      <c r="F14" s="1252"/>
      <c r="G14" s="464" t="s">
        <v>1903</v>
      </c>
      <c r="H14" s="1252" t="s">
        <v>258</v>
      </c>
      <c r="I14" s="1252"/>
    </row>
    <row r="15" spans="1:33" ht="34.5">
      <c r="A15" s="1203"/>
      <c r="B15" s="1203"/>
      <c r="C15" s="1200"/>
      <c r="D15" s="411" t="s">
        <v>2178</v>
      </c>
      <c r="E15" s="468" t="s">
        <v>2035</v>
      </c>
      <c r="F15" s="467" t="s">
        <v>2182</v>
      </c>
      <c r="G15" s="412" t="s">
        <v>2183</v>
      </c>
      <c r="H15" s="466" t="s">
        <v>259</v>
      </c>
      <c r="I15" s="642" t="s">
        <v>361</v>
      </c>
    </row>
    <row r="16" spans="1:33" ht="17.25">
      <c r="A16" s="1189" t="s">
        <v>1590</v>
      </c>
      <c r="B16" s="1196" t="s">
        <v>17</v>
      </c>
      <c r="C16" s="413" t="s">
        <v>32</v>
      </c>
      <c r="D16" s="414">
        <v>552.68299999999999</v>
      </c>
      <c r="E16" s="414">
        <v>916.649</v>
      </c>
      <c r="F16" s="418">
        <v>1393031.5630000001</v>
      </c>
      <c r="G16" s="471">
        <v>216184.67699999997</v>
      </c>
      <c r="H16" s="748">
        <v>-0.39706147063925235</v>
      </c>
      <c r="I16" s="747">
        <v>-0.9996032516314205</v>
      </c>
    </row>
    <row r="17" spans="1:9" ht="17.25">
      <c r="A17" s="1189"/>
      <c r="B17" s="1196"/>
      <c r="C17" s="413" t="s">
        <v>206</v>
      </c>
      <c r="D17" s="418">
        <v>10771</v>
      </c>
      <c r="E17" s="418">
        <v>11660</v>
      </c>
      <c r="F17" s="418">
        <v>1605</v>
      </c>
      <c r="G17" s="471">
        <v>100960</v>
      </c>
      <c r="H17" s="748">
        <v>-7.6243567753001673E-2</v>
      </c>
      <c r="I17" s="747">
        <v>5.710903426791277</v>
      </c>
    </row>
    <row r="18" spans="1:9" ht="17.25">
      <c r="A18" s="1189"/>
      <c r="B18" s="1196" t="s">
        <v>196</v>
      </c>
      <c r="C18" s="413" t="s">
        <v>32</v>
      </c>
      <c r="D18" s="418">
        <v>7102.0820000000003</v>
      </c>
      <c r="E18" s="418">
        <v>9427.3889999999992</v>
      </c>
      <c r="F18" s="418">
        <v>46272.766000000003</v>
      </c>
      <c r="G18" s="471">
        <v>72193.2</v>
      </c>
      <c r="H18" s="748">
        <v>-0.24665440240134351</v>
      </c>
      <c r="I18" s="747">
        <v>-0.84651702040029331</v>
      </c>
    </row>
    <row r="19" spans="1:9" ht="17.25">
      <c r="A19" s="1189"/>
      <c r="B19" s="1196"/>
      <c r="C19" s="413" t="s">
        <v>206</v>
      </c>
      <c r="D19" s="418">
        <v>31413</v>
      </c>
      <c r="E19" s="418">
        <v>31149</v>
      </c>
      <c r="F19" s="418">
        <v>23547</v>
      </c>
      <c r="G19" s="471">
        <v>228318</v>
      </c>
      <c r="H19" s="748">
        <v>8.4753924684579651E-3</v>
      </c>
      <c r="I19" s="747">
        <v>0.33405529366798326</v>
      </c>
    </row>
    <row r="20" spans="1:9" ht="17.25">
      <c r="A20" s="1189"/>
      <c r="B20" s="1196" t="s">
        <v>197</v>
      </c>
      <c r="C20" s="413" t="s">
        <v>32</v>
      </c>
      <c r="D20" s="418">
        <v>10897.98</v>
      </c>
      <c r="E20" s="414">
        <v>42675.09</v>
      </c>
      <c r="F20" s="418">
        <v>5896.1</v>
      </c>
      <c r="G20" s="471">
        <v>151246.19999999998</v>
      </c>
      <c r="H20" s="748">
        <v>-0.74462900956975131</v>
      </c>
      <c r="I20" s="747">
        <v>0.84833703634605917</v>
      </c>
    </row>
    <row r="21" spans="1:9" ht="18" thickBot="1">
      <c r="A21" s="883"/>
      <c r="B21" s="1196"/>
      <c r="C21" s="413" t="s">
        <v>1892</v>
      </c>
      <c r="D21" s="414">
        <v>164</v>
      </c>
      <c r="E21" s="414">
        <v>369</v>
      </c>
      <c r="F21" s="414">
        <v>134</v>
      </c>
      <c r="G21" s="469">
        <v>1336</v>
      </c>
      <c r="H21" s="748">
        <v>-0.55555555555555558</v>
      </c>
      <c r="I21" s="747">
        <v>0.22388059701492535</v>
      </c>
    </row>
    <row r="22" spans="1:9" ht="17.25">
      <c r="A22" s="1291" t="s">
        <v>48</v>
      </c>
      <c r="B22" s="1264"/>
      <c r="C22" s="433" t="s">
        <v>32</v>
      </c>
      <c r="D22" s="434">
        <v>18552.744999999999</v>
      </c>
      <c r="E22" s="434">
        <v>53019.127999999997</v>
      </c>
      <c r="F22" s="434">
        <v>1445200.429</v>
      </c>
      <c r="G22" s="882">
        <v>439624.07699999993</v>
      </c>
      <c r="H22" s="881">
        <v>-0.65007449764168124</v>
      </c>
      <c r="I22" s="880">
        <v>-0.98716251073019856</v>
      </c>
    </row>
    <row r="23" spans="1:9" ht="18" thickBot="1">
      <c r="A23" s="1265"/>
      <c r="B23" s="1265"/>
      <c r="C23" s="436" t="s">
        <v>1892</v>
      </c>
      <c r="D23" s="437">
        <v>42348</v>
      </c>
      <c r="E23" s="437">
        <v>43178</v>
      </c>
      <c r="F23" s="437">
        <v>25286</v>
      </c>
      <c r="G23" s="879">
        <v>330614</v>
      </c>
      <c r="H23" s="878">
        <v>-1.92227523275742E-2</v>
      </c>
      <c r="I23" s="877">
        <v>0.67476073716681162</v>
      </c>
    </row>
    <row r="24" spans="1:9" ht="17.25">
      <c r="A24" s="1266" t="s">
        <v>198</v>
      </c>
      <c r="B24" s="1266"/>
      <c r="C24" s="876" t="s">
        <v>32</v>
      </c>
      <c r="D24" s="432">
        <v>883.46404761904762</v>
      </c>
      <c r="E24" s="432">
        <v>2524.7203809523808</v>
      </c>
      <c r="F24" s="432">
        <v>65690.928590909098</v>
      </c>
      <c r="G24" s="875">
        <v>2209.1662160804017</v>
      </c>
      <c r="H24" s="874">
        <v>-0.65007449764168124</v>
      </c>
      <c r="I24" s="873">
        <v>-0.98655120171735078</v>
      </c>
    </row>
    <row r="25" spans="1:9" ht="18" thickBot="1">
      <c r="A25" s="1268"/>
      <c r="B25" s="1268"/>
      <c r="C25" s="427" t="s">
        <v>1892</v>
      </c>
      <c r="D25" s="456">
        <v>2016.5714285714287</v>
      </c>
      <c r="E25" s="456">
        <v>2056.0952380952381</v>
      </c>
      <c r="F25" s="438">
        <v>1149.3636363636363</v>
      </c>
      <c r="G25" s="454">
        <v>1661.3768844221106</v>
      </c>
      <c r="H25" s="872">
        <v>-1.92227523275742E-2</v>
      </c>
      <c r="I25" s="871">
        <v>0.75451124846046969</v>
      </c>
    </row>
  </sheetData>
  <mergeCells count="23">
    <mergeCell ref="H14:I14"/>
    <mergeCell ref="A24:B25"/>
    <mergeCell ref="A16:A20"/>
    <mergeCell ref="B16:B17"/>
    <mergeCell ref="B18:B19"/>
    <mergeCell ref="B20:B21"/>
    <mergeCell ref="A22:B23"/>
    <mergeCell ref="A14:A15"/>
    <mergeCell ref="B14:B15"/>
    <mergeCell ref="C14:C15"/>
    <mergeCell ref="D14:F14"/>
    <mergeCell ref="A6:A7"/>
    <mergeCell ref="B6:B7"/>
    <mergeCell ref="C6:C7"/>
    <mergeCell ref="C11:C12"/>
    <mergeCell ref="A8:D8"/>
    <mergeCell ref="A9:D9"/>
    <mergeCell ref="A4:A5"/>
    <mergeCell ref="B4:B5"/>
    <mergeCell ref="C4:C5"/>
    <mergeCell ref="A2:A3"/>
    <mergeCell ref="B2:B3"/>
    <mergeCell ref="C2:C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26"/>
  <sheetViews>
    <sheetView rightToLeft="1" topLeftCell="A13" zoomScaleNormal="100" workbookViewId="0">
      <selection activeCell="B20" sqref="B20:M24"/>
    </sheetView>
  </sheetViews>
  <sheetFormatPr defaultRowHeight="15"/>
  <cols>
    <col min="1" max="1" width="12.28515625" style="39" bestFit="1" customWidth="1"/>
    <col min="2" max="2" width="13.140625" style="39" customWidth="1"/>
    <col min="3" max="3" width="14.42578125" style="39" customWidth="1"/>
    <col min="4" max="4" width="13.42578125" style="39" bestFit="1" customWidth="1"/>
    <col min="5" max="5" width="11.42578125" style="39" bestFit="1" customWidth="1"/>
    <col min="6" max="7" width="9.7109375" style="39" bestFit="1" customWidth="1"/>
    <col min="8" max="8" width="9" style="39" bestFit="1" customWidth="1"/>
    <col min="9" max="11" width="9.28515625" style="39" bestFit="1" customWidth="1"/>
    <col min="12" max="13" width="9.7109375" style="39" bestFit="1" customWidth="1"/>
    <col min="14" max="16384" width="9.140625" style="39"/>
  </cols>
  <sheetData>
    <row r="1" spans="1:3" ht="23.25" customHeight="1">
      <c r="A1" s="1300" t="s">
        <v>1893</v>
      </c>
      <c r="B1" s="306" t="s">
        <v>340</v>
      </c>
      <c r="C1" s="112">
        <v>1699148</v>
      </c>
    </row>
    <row r="2" spans="1:3" ht="15.75">
      <c r="A2" s="1301"/>
      <c r="B2" s="306" t="s">
        <v>341</v>
      </c>
      <c r="C2" s="112">
        <v>11639</v>
      </c>
    </row>
    <row r="3" spans="1:3" ht="15.75">
      <c r="A3" s="1301"/>
      <c r="B3" s="306" t="s">
        <v>15</v>
      </c>
      <c r="C3" s="112">
        <v>40301</v>
      </c>
    </row>
    <row r="4" spans="1:3" ht="15.75">
      <c r="A4" s="1302"/>
      <c r="B4" s="306" t="s">
        <v>342</v>
      </c>
      <c r="C4" s="112">
        <v>71846</v>
      </c>
    </row>
    <row r="5" spans="1:3" ht="31.5">
      <c r="A5" s="1300" t="s">
        <v>2054</v>
      </c>
      <c r="B5" s="306" t="s">
        <v>340</v>
      </c>
      <c r="C5" s="112">
        <v>1736912</v>
      </c>
    </row>
    <row r="6" spans="1:3" ht="15.75">
      <c r="A6" s="1301"/>
      <c r="B6" s="306" t="s">
        <v>341</v>
      </c>
      <c r="C6" s="112">
        <v>12642</v>
      </c>
    </row>
    <row r="7" spans="1:3" ht="15.75">
      <c r="A7" s="1301"/>
      <c r="B7" s="306" t="s">
        <v>15</v>
      </c>
      <c r="C7" s="112">
        <v>49725</v>
      </c>
    </row>
    <row r="8" spans="1:3" ht="15.75">
      <c r="A8" s="1302"/>
      <c r="B8" s="306" t="s">
        <v>342</v>
      </c>
      <c r="C8" s="112">
        <v>78945</v>
      </c>
    </row>
    <row r="9" spans="1:3">
      <c r="C9" s="37"/>
    </row>
    <row r="10" spans="1:3">
      <c r="C10" s="37"/>
    </row>
    <row r="11" spans="1:3">
      <c r="C11" s="37"/>
    </row>
    <row r="12" spans="1:3">
      <c r="C12" s="37"/>
    </row>
    <row r="13" spans="1:3">
      <c r="C13" s="37"/>
    </row>
    <row r="14" spans="1:3">
      <c r="C14" s="37"/>
    </row>
    <row r="15" spans="1:3">
      <c r="C15" s="37"/>
    </row>
    <row r="16" spans="1:3" ht="15.75" thickBot="1">
      <c r="C16" s="37"/>
    </row>
    <row r="17" spans="1:13" ht="20.25" customHeight="1">
      <c r="A17" s="80"/>
      <c r="B17" s="1303" t="s">
        <v>510</v>
      </c>
      <c r="C17" s="1304"/>
      <c r="D17" s="1292" t="s">
        <v>509</v>
      </c>
      <c r="E17" s="1296"/>
      <c r="F17" s="1296"/>
      <c r="G17" s="1296"/>
      <c r="H17" s="1292" t="s">
        <v>508</v>
      </c>
      <c r="I17" s="1296"/>
      <c r="J17" s="1292" t="s">
        <v>507</v>
      </c>
      <c r="K17" s="1296"/>
      <c r="L17" s="1292" t="s">
        <v>506</v>
      </c>
      <c r="M17" s="1293"/>
    </row>
    <row r="18" spans="1:13" ht="20.25">
      <c r="A18" s="79"/>
      <c r="B18" s="1305"/>
      <c r="C18" s="1299"/>
      <c r="D18" s="1292" t="s">
        <v>51</v>
      </c>
      <c r="E18" s="1293"/>
      <c r="F18" s="1296" t="s">
        <v>50</v>
      </c>
      <c r="G18" s="1296"/>
      <c r="H18" s="1294"/>
      <c r="I18" s="1299"/>
      <c r="J18" s="1294"/>
      <c r="K18" s="1299"/>
      <c r="L18" s="1294"/>
      <c r="M18" s="1295"/>
    </row>
    <row r="19" spans="1:13" ht="41.25" thickBot="1">
      <c r="A19" s="78" t="s">
        <v>505</v>
      </c>
      <c r="B19" s="77" t="s">
        <v>2404</v>
      </c>
      <c r="C19" s="77" t="s">
        <v>2168</v>
      </c>
      <c r="D19" s="77" t="s">
        <v>2404</v>
      </c>
      <c r="E19" s="77" t="s">
        <v>2168</v>
      </c>
      <c r="F19" s="77" t="s">
        <v>2404</v>
      </c>
      <c r="G19" s="77" t="s">
        <v>2168</v>
      </c>
      <c r="H19" s="77" t="s">
        <v>2404</v>
      </c>
      <c r="I19" s="77" t="s">
        <v>2168</v>
      </c>
      <c r="J19" s="77" t="s">
        <v>2404</v>
      </c>
      <c r="K19" s="77" t="s">
        <v>2168</v>
      </c>
      <c r="L19" s="77" t="s">
        <v>2404</v>
      </c>
      <c r="M19" s="77" t="s">
        <v>2168</v>
      </c>
    </row>
    <row r="20" spans="1:13" ht="36">
      <c r="A20" s="76" t="s">
        <v>504</v>
      </c>
      <c r="B20" s="200">
        <v>1736912</v>
      </c>
      <c r="C20" s="200">
        <v>1699148</v>
      </c>
      <c r="D20" s="199">
        <f>B20*0.74</f>
        <v>1285314.8799999999</v>
      </c>
      <c r="E20" s="199">
        <f>C20*0.9</f>
        <v>1529233.2</v>
      </c>
      <c r="F20" s="199">
        <f t="shared" ref="F20:G22" si="0">B20-D20</f>
        <v>451597.12000000011</v>
      </c>
      <c r="G20" s="199">
        <f t="shared" si="0"/>
        <v>169914.80000000005</v>
      </c>
      <c r="H20" s="199">
        <v>6097</v>
      </c>
      <c r="I20" s="199">
        <v>6034</v>
      </c>
      <c r="J20" s="199">
        <v>13413</v>
      </c>
      <c r="K20" s="199">
        <v>3545</v>
      </c>
      <c r="L20" s="199">
        <v>185329</v>
      </c>
      <c r="M20" s="199">
        <v>172875</v>
      </c>
    </row>
    <row r="21" spans="1:13" ht="20.25" customHeight="1">
      <c r="A21" s="76" t="s">
        <v>503</v>
      </c>
      <c r="B21" s="200">
        <v>12642</v>
      </c>
      <c r="C21" s="200">
        <v>11639</v>
      </c>
      <c r="D21" s="201">
        <f>B21*0.39</f>
        <v>4930.38</v>
      </c>
      <c r="E21" s="201">
        <f>C21*0.42</f>
        <v>4888.38</v>
      </c>
      <c r="F21" s="201">
        <f t="shared" si="0"/>
        <v>7711.62</v>
      </c>
      <c r="G21" s="201">
        <f t="shared" si="0"/>
        <v>6750.62</v>
      </c>
      <c r="H21" s="201">
        <v>759</v>
      </c>
      <c r="I21" s="201">
        <v>1543</v>
      </c>
      <c r="J21" s="201">
        <v>548</v>
      </c>
      <c r="K21" s="201">
        <v>273</v>
      </c>
      <c r="L21" s="201">
        <v>7153</v>
      </c>
      <c r="M21" s="201">
        <v>5866</v>
      </c>
    </row>
    <row r="22" spans="1:13" ht="20.25" customHeight="1">
      <c r="A22" s="76" t="s">
        <v>502</v>
      </c>
      <c r="B22" s="200">
        <v>49725</v>
      </c>
      <c r="C22" s="200">
        <v>40301</v>
      </c>
      <c r="D22" s="201">
        <f>B22*0.54</f>
        <v>26851.5</v>
      </c>
      <c r="E22" s="201">
        <f>C22*0.55</f>
        <v>22165.550000000003</v>
      </c>
      <c r="F22" s="201">
        <f t="shared" si="0"/>
        <v>22873.5</v>
      </c>
      <c r="G22" s="201">
        <f t="shared" si="0"/>
        <v>18135.449999999997</v>
      </c>
      <c r="H22" s="201">
        <v>7281</v>
      </c>
      <c r="I22" s="201">
        <v>2453</v>
      </c>
      <c r="J22" s="201">
        <v>4694</v>
      </c>
      <c r="K22" s="201">
        <v>2880</v>
      </c>
      <c r="L22" s="201">
        <v>45028</v>
      </c>
      <c r="M22" s="201">
        <v>35763</v>
      </c>
    </row>
    <row r="23" spans="1:13" ht="36.75" thickBot="1">
      <c r="A23" s="76" t="s">
        <v>501</v>
      </c>
      <c r="B23" s="200">
        <v>78945</v>
      </c>
      <c r="C23" s="200">
        <v>71846</v>
      </c>
      <c r="D23" s="202" t="s">
        <v>362</v>
      </c>
      <c r="E23" s="202" t="s">
        <v>362</v>
      </c>
      <c r="F23" s="202">
        <f>B23</f>
        <v>78945</v>
      </c>
      <c r="G23" s="202">
        <f>C23</f>
        <v>71846</v>
      </c>
      <c r="H23" s="202">
        <v>6389</v>
      </c>
      <c r="I23" s="202">
        <v>9623</v>
      </c>
      <c r="J23" s="202">
        <v>10450</v>
      </c>
      <c r="K23" s="202">
        <v>5181</v>
      </c>
      <c r="L23" s="202">
        <v>55879</v>
      </c>
      <c r="M23" s="202">
        <v>52245</v>
      </c>
    </row>
    <row r="24" spans="1:13" ht="19.5" thickTop="1" thickBot="1">
      <c r="A24" s="1040" t="s">
        <v>203</v>
      </c>
      <c r="B24" s="203">
        <f>SUM(B20:B23)</f>
        <v>1878224</v>
      </c>
      <c r="C24" s="203">
        <f>SUM(C20:C23)</f>
        <v>1822934</v>
      </c>
      <c r="D24" s="203">
        <f>SUM(D20:D23)</f>
        <v>1317096.7599999998</v>
      </c>
      <c r="E24" s="203">
        <f>SUM(E20:E23)</f>
        <v>1556287.13</v>
      </c>
      <c r="F24" s="203">
        <f t="shared" ref="F24:L24" si="1">SUM(F20:F23)</f>
        <v>561127.24000000011</v>
      </c>
      <c r="G24" s="203">
        <f t="shared" ref="G24" si="2">SUM(G20:G23)</f>
        <v>266646.87000000005</v>
      </c>
      <c r="H24" s="203">
        <f t="shared" si="1"/>
        <v>20526</v>
      </c>
      <c r="I24" s="203">
        <f t="shared" ref="I24" si="3">SUM(I20:I23)</f>
        <v>19653</v>
      </c>
      <c r="J24" s="203">
        <f t="shared" si="1"/>
        <v>29105</v>
      </c>
      <c r="K24" s="203">
        <f t="shared" ref="K24" si="4">SUM(K20:K23)</f>
        <v>11879</v>
      </c>
      <c r="L24" s="203">
        <f t="shared" si="1"/>
        <v>293389</v>
      </c>
      <c r="M24" s="203">
        <f t="shared" ref="M24" si="5">SUM(M20:M23)</f>
        <v>266749</v>
      </c>
    </row>
    <row r="25" spans="1:13" ht="17.25" customHeight="1">
      <c r="A25" s="1297" t="s">
        <v>500</v>
      </c>
      <c r="B25" s="1297"/>
      <c r="C25" s="1297"/>
      <c r="D25" s="143"/>
      <c r="K25" s="1298"/>
      <c r="L25" s="1298"/>
    </row>
    <row r="26" spans="1:13">
      <c r="D26" s="144"/>
    </row>
  </sheetData>
  <mergeCells count="11">
    <mergeCell ref="A1:A4"/>
    <mergeCell ref="A5:A8"/>
    <mergeCell ref="B17:C18"/>
    <mergeCell ref="D17:G17"/>
    <mergeCell ref="H17:I18"/>
    <mergeCell ref="L17:M18"/>
    <mergeCell ref="D18:E18"/>
    <mergeCell ref="F18:G18"/>
    <mergeCell ref="A25:C25"/>
    <mergeCell ref="K25:L25"/>
    <mergeCell ref="J17:K18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D41"/>
  <sheetViews>
    <sheetView rightToLeft="1" zoomScaleNormal="100" workbookViewId="0">
      <selection activeCell="B39" sqref="B39"/>
    </sheetView>
  </sheetViews>
  <sheetFormatPr defaultRowHeight="15"/>
  <cols>
    <col min="1" max="1" width="13.28515625" style="169" customWidth="1"/>
    <col min="2" max="2" width="29.85546875" style="169" customWidth="1"/>
    <col min="3" max="4" width="13.28515625" style="169" customWidth="1"/>
    <col min="5" max="5" width="10.85546875" style="169" customWidth="1"/>
    <col min="6" max="8" width="9.140625" style="169" customWidth="1"/>
    <col min="9" max="16384" width="9.140625" style="169"/>
  </cols>
  <sheetData>
    <row r="1" spans="1:30">
      <c r="A1" s="307"/>
      <c r="B1" s="450" t="s">
        <v>117</v>
      </c>
      <c r="C1" s="450" t="s">
        <v>1</v>
      </c>
      <c r="D1" s="450" t="s">
        <v>2</v>
      </c>
      <c r="E1" s="450" t="s">
        <v>3</v>
      </c>
      <c r="F1" s="450" t="s">
        <v>4</v>
      </c>
      <c r="G1" s="450" t="s">
        <v>5</v>
      </c>
      <c r="H1" s="450" t="s">
        <v>6</v>
      </c>
      <c r="I1" s="450" t="s">
        <v>7</v>
      </c>
      <c r="J1" s="450" t="s">
        <v>8</v>
      </c>
      <c r="K1" s="450" t="s">
        <v>9</v>
      </c>
      <c r="L1" s="450" t="s">
        <v>10</v>
      </c>
      <c r="M1" s="450" t="s">
        <v>11</v>
      </c>
      <c r="N1" s="450" t="s">
        <v>12</v>
      </c>
      <c r="O1" s="450" t="s">
        <v>357</v>
      </c>
      <c r="P1" s="450" t="s">
        <v>1618</v>
      </c>
      <c r="Q1" s="450" t="s">
        <v>1607</v>
      </c>
      <c r="R1" s="450" t="s">
        <v>1644</v>
      </c>
      <c r="S1" s="450" t="s">
        <v>1698</v>
      </c>
      <c r="T1" s="450" t="s">
        <v>1760</v>
      </c>
      <c r="U1" s="450" t="s">
        <v>1794</v>
      </c>
      <c r="V1" s="450" t="s">
        <v>1529</v>
      </c>
      <c r="W1" s="450" t="s">
        <v>1897</v>
      </c>
      <c r="X1" s="1004" t="s">
        <v>2030</v>
      </c>
      <c r="Y1" s="1053" t="s">
        <v>1531</v>
      </c>
      <c r="Z1" s="1053"/>
      <c r="AA1" s="1053"/>
      <c r="AB1" s="1053"/>
      <c r="AC1" s="1053"/>
      <c r="AD1" s="1053"/>
    </row>
    <row r="2" spans="1:30">
      <c r="A2" s="410" t="s">
        <v>17</v>
      </c>
      <c r="B2" s="410" t="s">
        <v>1176</v>
      </c>
      <c r="C2" s="409">
        <v>10537.3675</v>
      </c>
      <c r="D2" s="409">
        <v>10561.619000000001</v>
      </c>
      <c r="E2" s="409">
        <v>11061.985500000001</v>
      </c>
      <c r="F2" s="409">
        <v>11327.77</v>
      </c>
      <c r="G2" s="409">
        <v>11589.93</v>
      </c>
      <c r="H2" s="409">
        <v>12102.338064566</v>
      </c>
      <c r="I2" s="409">
        <v>12286.805573525</v>
      </c>
      <c r="J2" s="409">
        <v>14381.3305</v>
      </c>
      <c r="K2" s="409">
        <v>14867.688196617</v>
      </c>
      <c r="L2" s="409">
        <v>16144.527924439</v>
      </c>
      <c r="M2" s="409">
        <v>18971.411882717999</v>
      </c>
      <c r="N2" s="409">
        <v>20064.069827772</v>
      </c>
      <c r="O2" s="409">
        <v>22849.171023407998</v>
      </c>
      <c r="P2" s="409">
        <v>25628.481857085</v>
      </c>
      <c r="Q2" s="409">
        <v>27668.037866638999</v>
      </c>
      <c r="R2" s="409">
        <v>30851.100111221</v>
      </c>
      <c r="S2" s="409">
        <v>37965.519891525997</v>
      </c>
      <c r="T2" s="409">
        <v>39741.287591394997</v>
      </c>
      <c r="U2" s="409">
        <v>47328.916119914997</v>
      </c>
      <c r="V2" s="409">
        <v>60509.168065108002</v>
      </c>
      <c r="W2" s="409">
        <v>67222.291572639995</v>
      </c>
      <c r="X2" s="409">
        <v>82767.101478099998</v>
      </c>
      <c r="Y2" s="409">
        <v>87196.053360125996</v>
      </c>
      <c r="Z2" s="409"/>
      <c r="AA2" s="409"/>
      <c r="AB2" s="409"/>
      <c r="AC2" s="409"/>
      <c r="AD2" s="409"/>
    </row>
    <row r="3" spans="1:30">
      <c r="A3" s="410" t="s">
        <v>18</v>
      </c>
      <c r="B3" s="410" t="s">
        <v>165</v>
      </c>
      <c r="C3" s="409">
        <v>12877.023514991</v>
      </c>
      <c r="D3" s="409">
        <v>13017.661047084999</v>
      </c>
      <c r="E3" s="409">
        <v>11682.696176531999</v>
      </c>
      <c r="F3" s="409">
        <v>12048.848581265</v>
      </c>
      <c r="G3" s="409">
        <v>12228.958253991001</v>
      </c>
      <c r="H3" s="409">
        <v>12934.81123607</v>
      </c>
      <c r="I3" s="409">
        <v>13118.592672796</v>
      </c>
      <c r="J3" s="409">
        <v>15836.517060183</v>
      </c>
      <c r="K3" s="409">
        <v>16262.804577305</v>
      </c>
      <c r="L3" s="409">
        <v>16212.248982248</v>
      </c>
      <c r="M3" s="409">
        <v>15416.052952681001</v>
      </c>
      <c r="N3" s="409">
        <v>15121.036291879</v>
      </c>
      <c r="O3" s="409">
        <v>16144.625338382</v>
      </c>
      <c r="P3" s="409">
        <v>17410.544226647999</v>
      </c>
      <c r="Q3" s="409">
        <v>19198.079929104999</v>
      </c>
      <c r="R3" s="409">
        <v>20344.025225786001</v>
      </c>
      <c r="S3" s="409">
        <v>21940.252995835999</v>
      </c>
      <c r="T3" s="409">
        <v>23809.137866898</v>
      </c>
      <c r="U3" s="409">
        <v>26224.142884180001</v>
      </c>
      <c r="V3" s="409">
        <v>31658.957177378001</v>
      </c>
      <c r="W3" s="409">
        <v>34418.818034515003</v>
      </c>
      <c r="X3" s="409">
        <v>35720.263879216996</v>
      </c>
      <c r="Y3" s="409">
        <v>37471.842829950001</v>
      </c>
      <c r="Z3" s="409"/>
      <c r="AA3" s="409"/>
      <c r="AB3" s="409"/>
      <c r="AC3" s="409"/>
      <c r="AD3" s="409"/>
    </row>
    <row r="4" spans="1:30">
      <c r="A4" s="410" t="s">
        <v>196</v>
      </c>
      <c r="B4" s="410" t="s">
        <v>1177</v>
      </c>
      <c r="C4" s="409">
        <v>3381.7429999999999</v>
      </c>
      <c r="D4" s="409">
        <v>3712.3519999999999</v>
      </c>
      <c r="E4" s="409">
        <v>3992.6190000000001</v>
      </c>
      <c r="F4" s="409">
        <v>5859.5230000000001</v>
      </c>
      <c r="G4" s="409">
        <v>6993.8270000000002</v>
      </c>
      <c r="H4" s="409">
        <v>8180.4459999999999</v>
      </c>
      <c r="I4" s="409">
        <v>9794.0139999999992</v>
      </c>
      <c r="J4" s="409">
        <v>8913.8629999999994</v>
      </c>
      <c r="K4" s="409">
        <v>8679.1319999999996</v>
      </c>
      <c r="L4" s="409">
        <v>7384.1959999999999</v>
      </c>
      <c r="M4" s="409">
        <v>8542.5920000000006</v>
      </c>
      <c r="N4" s="409">
        <v>9747.5110000000004</v>
      </c>
      <c r="O4" s="409">
        <v>9726.0120000000006</v>
      </c>
      <c r="P4" s="409">
        <v>10260.710999999999</v>
      </c>
      <c r="Q4" s="409">
        <v>9817.9500000000007</v>
      </c>
      <c r="R4" s="409">
        <v>9566.6170000000002</v>
      </c>
      <c r="S4" s="409">
        <v>8842.4549999999999</v>
      </c>
      <c r="T4" s="409">
        <v>8460.3369999999995</v>
      </c>
      <c r="U4" s="409">
        <v>8231.5040000000008</v>
      </c>
      <c r="V4" s="409">
        <v>8029.8059999999996</v>
      </c>
      <c r="W4" s="409">
        <v>8602.3649999999998</v>
      </c>
      <c r="X4" s="409">
        <v>9276.384</v>
      </c>
      <c r="Y4" s="409">
        <v>10306.391</v>
      </c>
      <c r="Z4" s="409"/>
      <c r="AA4" s="409"/>
      <c r="AB4" s="409"/>
      <c r="AC4" s="409"/>
      <c r="AD4" s="409"/>
    </row>
    <row r="5" spans="1:30">
      <c r="A5" s="410" t="s">
        <v>197</v>
      </c>
      <c r="B5" s="410" t="s">
        <v>1178</v>
      </c>
      <c r="C5" s="409">
        <v>31698.700861099998</v>
      </c>
      <c r="D5" s="409">
        <v>32449.67915</v>
      </c>
      <c r="E5" s="409">
        <v>32903.9746581</v>
      </c>
      <c r="F5" s="409">
        <v>33469.526209000003</v>
      </c>
      <c r="G5" s="409">
        <v>33719.852305300003</v>
      </c>
      <c r="H5" s="409">
        <v>34053.620433700002</v>
      </c>
      <c r="I5" s="409">
        <v>34628.443321500003</v>
      </c>
      <c r="J5" s="409">
        <v>35741.0037495</v>
      </c>
      <c r="K5" s="409">
        <v>36427.0826801</v>
      </c>
      <c r="L5" s="409">
        <v>36427.0826801</v>
      </c>
      <c r="M5" s="409">
        <v>37187.332305900003</v>
      </c>
      <c r="N5" s="409">
        <v>38040.295300700003</v>
      </c>
      <c r="O5" s="409">
        <v>38763.459578900001</v>
      </c>
      <c r="P5" s="409">
        <v>38763.459578900001</v>
      </c>
      <c r="Q5" s="409">
        <v>39764.763964099999</v>
      </c>
      <c r="R5" s="409">
        <v>40682.626317200004</v>
      </c>
      <c r="S5" s="409">
        <v>40682.626317200004</v>
      </c>
      <c r="T5" s="409">
        <v>41878.6287773</v>
      </c>
      <c r="U5" s="409">
        <v>42527.622360300003</v>
      </c>
      <c r="V5" s="409">
        <v>44789.828563900002</v>
      </c>
      <c r="W5" s="409">
        <v>45373.922788600001</v>
      </c>
      <c r="X5" s="409">
        <v>45373.922788600001</v>
      </c>
      <c r="Y5" s="409">
        <v>46616.2819332</v>
      </c>
      <c r="Z5" s="409"/>
      <c r="AA5" s="409"/>
      <c r="AB5" s="409"/>
      <c r="AC5" s="409"/>
      <c r="AD5" s="409"/>
    </row>
    <row r="6" spans="1:30">
      <c r="A6" s="308"/>
      <c r="B6" s="211" t="s">
        <v>48</v>
      </c>
      <c r="C6" s="88">
        <v>58494.834876091001</v>
      </c>
      <c r="D6" s="88">
        <v>59741.311197085</v>
      </c>
      <c r="E6" s="88">
        <v>59641.275334631995</v>
      </c>
      <c r="F6" s="88">
        <v>62705.667790265004</v>
      </c>
      <c r="G6" s="88">
        <v>64532.567559291005</v>
      </c>
      <c r="H6" s="88">
        <v>67271.215734336001</v>
      </c>
      <c r="I6" s="88">
        <v>69827.855567820996</v>
      </c>
      <c r="J6" s="88">
        <v>74872.714309682997</v>
      </c>
      <c r="K6" s="88">
        <v>76236.707454021991</v>
      </c>
      <c r="L6" s="88">
        <v>76168.055586786999</v>
      </c>
      <c r="M6" s="88">
        <v>80117.389141299005</v>
      </c>
      <c r="N6" s="88">
        <v>82972.912420351</v>
      </c>
      <c r="O6" s="88">
        <v>87483.267940689999</v>
      </c>
      <c r="P6" s="88">
        <v>92063.196662632996</v>
      </c>
      <c r="Q6" s="88">
        <v>96448.83175984399</v>
      </c>
      <c r="R6" s="88">
        <v>101444.36865420701</v>
      </c>
      <c r="S6" s="88">
        <v>109430.854204562</v>
      </c>
      <c r="T6" s="88">
        <v>113889.39123559301</v>
      </c>
      <c r="U6" s="88">
        <v>124312.185364395</v>
      </c>
      <c r="V6" s="88">
        <v>144987.75980638599</v>
      </c>
      <c r="W6" s="88">
        <v>155617.39739575499</v>
      </c>
      <c r="X6" s="88">
        <v>173137.67214591702</v>
      </c>
      <c r="Y6" s="88">
        <v>181590.56912327599</v>
      </c>
      <c r="Z6" s="88"/>
      <c r="AA6" s="88"/>
      <c r="AB6" s="88"/>
      <c r="AC6" s="88"/>
      <c r="AD6" s="88"/>
    </row>
    <row r="8" spans="1:30">
      <c r="A8" s="307"/>
      <c r="B8" s="450" t="s">
        <v>117</v>
      </c>
      <c r="C8" s="450" t="s">
        <v>11</v>
      </c>
      <c r="D8" s="450" t="s">
        <v>12</v>
      </c>
      <c r="E8" s="450" t="s">
        <v>357</v>
      </c>
      <c r="F8" s="450" t="s">
        <v>1618</v>
      </c>
      <c r="G8" s="450" t="s">
        <v>1607</v>
      </c>
      <c r="H8" s="450" t="s">
        <v>1644</v>
      </c>
      <c r="I8" s="450" t="s">
        <v>1698</v>
      </c>
      <c r="J8" s="450" t="s">
        <v>1760</v>
      </c>
      <c r="K8" s="450" t="s">
        <v>1794</v>
      </c>
      <c r="L8" s="450" t="s">
        <v>1529</v>
      </c>
      <c r="M8" s="450" t="s">
        <v>1897</v>
      </c>
      <c r="N8" s="450" t="s">
        <v>2030</v>
      </c>
      <c r="O8" s="450" t="s">
        <v>1531</v>
      </c>
    </row>
    <row r="9" spans="1:30">
      <c r="A9" s="410" t="s">
        <v>17</v>
      </c>
      <c r="B9" s="410" t="s">
        <v>1176</v>
      </c>
      <c r="C9" s="409">
        <v>18971.411882717999</v>
      </c>
      <c r="D9" s="409">
        <v>20064.069827772</v>
      </c>
      <c r="E9" s="409">
        <v>22849.171023407998</v>
      </c>
      <c r="F9" s="409">
        <v>25628.481857085</v>
      </c>
      <c r="G9" s="409">
        <v>27668.037866638999</v>
      </c>
      <c r="H9" s="409">
        <v>30851.100111221</v>
      </c>
      <c r="I9" s="409">
        <v>37965.519891525997</v>
      </c>
      <c r="J9" s="409">
        <v>39741.287591394997</v>
      </c>
      <c r="K9" s="409">
        <v>47328.916119914997</v>
      </c>
      <c r="L9" s="409">
        <v>60509.168065108002</v>
      </c>
      <c r="M9" s="409">
        <v>67222.291572639995</v>
      </c>
      <c r="N9" s="409">
        <v>82767.101478099998</v>
      </c>
      <c r="O9" s="409">
        <v>87196.053360125996</v>
      </c>
    </row>
    <row r="10" spans="1:30">
      <c r="A10" s="410" t="s">
        <v>18</v>
      </c>
      <c r="B10" s="410" t="s">
        <v>165</v>
      </c>
      <c r="C10" s="409">
        <v>15416.052952681001</v>
      </c>
      <c r="D10" s="409">
        <v>15121.036291879</v>
      </c>
      <c r="E10" s="409">
        <v>16144.625338382</v>
      </c>
      <c r="F10" s="409">
        <v>17410.544226647999</v>
      </c>
      <c r="G10" s="409">
        <v>19198.079929104999</v>
      </c>
      <c r="H10" s="409">
        <v>20344.025225786001</v>
      </c>
      <c r="I10" s="409">
        <v>21940.252995835999</v>
      </c>
      <c r="J10" s="409">
        <v>23809.137866898</v>
      </c>
      <c r="K10" s="409">
        <v>26224.142884180001</v>
      </c>
      <c r="L10" s="409">
        <v>31658.957177378001</v>
      </c>
      <c r="M10" s="409">
        <v>34418.818034515003</v>
      </c>
      <c r="N10" s="409">
        <v>35720.263879216996</v>
      </c>
      <c r="O10" s="409">
        <v>37471.842829950001</v>
      </c>
    </row>
    <row r="11" spans="1:30">
      <c r="A11" s="410" t="s">
        <v>196</v>
      </c>
      <c r="B11" s="410" t="s">
        <v>1177</v>
      </c>
      <c r="C11" s="409">
        <v>8542.5920000000006</v>
      </c>
      <c r="D11" s="409">
        <v>9747.5110000000004</v>
      </c>
      <c r="E11" s="409">
        <v>9726.0120000000006</v>
      </c>
      <c r="F11" s="409">
        <v>10260.710999999999</v>
      </c>
      <c r="G11" s="409">
        <v>9817.9500000000007</v>
      </c>
      <c r="H11" s="409">
        <v>9566.6170000000002</v>
      </c>
      <c r="I11" s="409">
        <v>8842.4549999999999</v>
      </c>
      <c r="J11" s="409">
        <v>8460.3369999999995</v>
      </c>
      <c r="K11" s="409">
        <v>8231.5040000000008</v>
      </c>
      <c r="L11" s="409">
        <v>8029.8059999999996</v>
      </c>
      <c r="M11" s="409">
        <v>8602.3649999999998</v>
      </c>
      <c r="N11" s="409">
        <v>9276.384</v>
      </c>
      <c r="O11" s="409">
        <v>10306.391</v>
      </c>
    </row>
    <row r="12" spans="1:30">
      <c r="A12" s="410" t="s">
        <v>197</v>
      </c>
      <c r="B12" s="410" t="s">
        <v>1178</v>
      </c>
      <c r="C12" s="409">
        <v>37187.332305900003</v>
      </c>
      <c r="D12" s="409">
        <v>38040.295300700003</v>
      </c>
      <c r="E12" s="409">
        <v>38763.459578900001</v>
      </c>
      <c r="F12" s="409">
        <v>38763.459578900001</v>
      </c>
      <c r="G12" s="409">
        <v>39764.763964099999</v>
      </c>
      <c r="H12" s="409">
        <v>40682.626317200004</v>
      </c>
      <c r="I12" s="409">
        <v>40682.626317200004</v>
      </c>
      <c r="J12" s="409">
        <v>41878.6287773</v>
      </c>
      <c r="K12" s="409">
        <v>42527.622360300003</v>
      </c>
      <c r="L12" s="409">
        <v>44789.828563900002</v>
      </c>
      <c r="M12" s="409">
        <v>45373.922788600001</v>
      </c>
      <c r="N12" s="409">
        <v>45373.922788600001</v>
      </c>
      <c r="O12" s="409">
        <v>46616.2819332</v>
      </c>
    </row>
    <row r="13" spans="1:30">
      <c r="A13" s="308"/>
      <c r="B13" s="211" t="s">
        <v>48</v>
      </c>
      <c r="C13" s="88">
        <v>80117.389141299005</v>
      </c>
      <c r="D13" s="88">
        <v>82972.912420351</v>
      </c>
      <c r="E13" s="88">
        <v>87483.267940689999</v>
      </c>
      <c r="F13" s="88">
        <v>92063.196662632996</v>
      </c>
      <c r="G13" s="88">
        <v>96448.83175984399</v>
      </c>
      <c r="H13" s="88">
        <v>101444.36865420701</v>
      </c>
      <c r="I13" s="88">
        <v>109430.854204562</v>
      </c>
      <c r="J13" s="88">
        <v>113889.39123559301</v>
      </c>
      <c r="K13" s="88">
        <v>124312.185364395</v>
      </c>
      <c r="L13" s="88">
        <v>144987.75980638599</v>
      </c>
      <c r="M13" s="88">
        <v>155617.39739575499</v>
      </c>
      <c r="N13" s="88">
        <v>173137.67214591702</v>
      </c>
      <c r="O13" s="88">
        <v>181590.56912327599</v>
      </c>
    </row>
    <row r="18" ht="15" customHeight="1"/>
    <row r="19" ht="15" customHeight="1"/>
    <row r="20" ht="15.75" customHeight="1"/>
    <row r="21" ht="16.5" customHeight="1"/>
    <row r="22" ht="15" customHeight="1"/>
    <row r="34" spans="1:7" ht="15.75" thickBot="1"/>
    <row r="35" spans="1:7" ht="19.5" thickBot="1">
      <c r="A35" s="1160" t="s">
        <v>19</v>
      </c>
      <c r="B35" s="1160" t="s">
        <v>1910</v>
      </c>
      <c r="C35" s="906"/>
      <c r="D35" s="906" t="s">
        <v>120</v>
      </c>
      <c r="E35" s="906"/>
      <c r="F35" s="906" t="s">
        <v>258</v>
      </c>
      <c r="G35" s="906"/>
    </row>
    <row r="36" spans="1:7" ht="37.5">
      <c r="A36" s="1306"/>
      <c r="B36" s="1306"/>
      <c r="C36" s="974" t="s">
        <v>2172</v>
      </c>
      <c r="D36" s="974" t="s">
        <v>2031</v>
      </c>
      <c r="E36" s="975" t="s">
        <v>370</v>
      </c>
      <c r="F36" s="905" t="s">
        <v>259</v>
      </c>
      <c r="G36" s="904" t="s">
        <v>1610</v>
      </c>
    </row>
    <row r="37" spans="1:7" ht="20.25">
      <c r="A37" s="903" t="s">
        <v>17</v>
      </c>
      <c r="B37" s="902" t="s">
        <v>1176</v>
      </c>
      <c r="C37" s="579">
        <v>87196.053360125996</v>
      </c>
      <c r="D37" s="579">
        <v>82767.101478099998</v>
      </c>
      <c r="E37" s="898">
        <v>22849.171023407998</v>
      </c>
      <c r="F37" s="577">
        <v>5.3511018302337066E-2</v>
      </c>
      <c r="G37" s="901">
        <v>2.8161582873530673</v>
      </c>
    </row>
    <row r="38" spans="1:7" ht="20.25">
      <c r="A38" s="903" t="s">
        <v>18</v>
      </c>
      <c r="B38" s="902" t="s">
        <v>165</v>
      </c>
      <c r="C38" s="579">
        <v>37471.842829950001</v>
      </c>
      <c r="D38" s="579">
        <v>35720.263879216996</v>
      </c>
      <c r="E38" s="898">
        <v>16144.625338382</v>
      </c>
      <c r="F38" s="577">
        <v>4.9036002551821056E-2</v>
      </c>
      <c r="G38" s="901">
        <v>1.3210103699876505</v>
      </c>
    </row>
    <row r="39" spans="1:7" ht="20.25">
      <c r="A39" s="903" t="s">
        <v>197</v>
      </c>
      <c r="B39" s="902" t="s">
        <v>1178</v>
      </c>
      <c r="C39" s="579">
        <v>46616.2819332</v>
      </c>
      <c r="D39" s="579">
        <v>45373.922788600001</v>
      </c>
      <c r="E39" s="898">
        <v>38763.459578900001</v>
      </c>
      <c r="F39" s="577">
        <v>2.7380465876583493E-2</v>
      </c>
      <c r="G39" s="901">
        <v>0.20258311408753893</v>
      </c>
    </row>
    <row r="40" spans="1:7" ht="21" thickBot="1">
      <c r="A40" s="900" t="s">
        <v>196</v>
      </c>
      <c r="B40" s="899" t="s">
        <v>1177</v>
      </c>
      <c r="C40" s="994">
        <v>10306.391</v>
      </c>
      <c r="D40" s="994">
        <v>9276.384</v>
      </c>
      <c r="E40" s="898">
        <v>9726.0120000000006</v>
      </c>
      <c r="F40" s="577">
        <v>0.11103539913828486</v>
      </c>
      <c r="G40" s="897">
        <v>5.9672864890563559E-2</v>
      </c>
    </row>
    <row r="41" spans="1:7" ht="21" thickBot="1">
      <c r="A41" s="896" t="s">
        <v>133</v>
      </c>
      <c r="B41" s="896"/>
      <c r="C41" s="995">
        <v>181590.56912327599</v>
      </c>
      <c r="D41" s="895">
        <v>173137.67214591702</v>
      </c>
      <c r="E41" s="894">
        <v>87483.267940689999</v>
      </c>
      <c r="F41" s="893">
        <v>4.8821824115984569E-2</v>
      </c>
      <c r="G41" s="892">
        <v>1.0757177160595646</v>
      </c>
    </row>
  </sheetData>
  <mergeCells count="2">
    <mergeCell ref="A35:A36"/>
    <mergeCell ref="B35:B36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J149"/>
  <sheetViews>
    <sheetView rightToLeft="1" topLeftCell="A99" zoomScaleNormal="100" workbookViewId="0">
      <selection activeCell="D105" sqref="D105:I110"/>
    </sheetView>
  </sheetViews>
  <sheetFormatPr defaultRowHeight="15"/>
  <cols>
    <col min="1" max="1" width="9.140625" style="38"/>
    <col min="2" max="2" width="9.140625" style="2"/>
    <col min="3" max="3" width="19" style="2" customWidth="1"/>
    <col min="4" max="5" width="9.5703125" style="2" customWidth="1"/>
    <col min="6" max="6" width="10.42578125" style="2" customWidth="1"/>
    <col min="7" max="7" width="9.5703125" style="2" customWidth="1"/>
    <col min="8" max="8" width="10.42578125" style="2" customWidth="1"/>
    <col min="9" max="16" width="9.85546875" style="2" customWidth="1"/>
    <col min="17" max="18" width="9.85546875" style="145" customWidth="1"/>
    <col min="19" max="19" width="10.28515625" style="2" bestFit="1" customWidth="1"/>
    <col min="20" max="20" width="10.5703125" style="2" bestFit="1" customWidth="1"/>
    <col min="21" max="16384" width="9.140625" style="2"/>
  </cols>
  <sheetData>
    <row r="1" spans="1:36" ht="19.5">
      <c r="A1" s="1074"/>
      <c r="B1" s="1073"/>
      <c r="C1" s="151"/>
      <c r="D1" s="152" t="s">
        <v>34</v>
      </c>
      <c r="E1" s="152" t="s">
        <v>35</v>
      </c>
      <c r="F1" s="152" t="s">
        <v>36</v>
      </c>
      <c r="G1" s="152" t="s">
        <v>37</v>
      </c>
      <c r="H1" s="152" t="s">
        <v>38</v>
      </c>
      <c r="I1" s="152" t="s">
        <v>39</v>
      </c>
      <c r="J1" s="152" t="s">
        <v>40</v>
      </c>
      <c r="K1" s="152" t="s">
        <v>41</v>
      </c>
      <c r="L1" s="152" t="s">
        <v>42</v>
      </c>
      <c r="M1" s="152" t="s">
        <v>43</v>
      </c>
      <c r="N1" s="152" t="s">
        <v>44</v>
      </c>
      <c r="O1" s="152" t="s">
        <v>195</v>
      </c>
      <c r="P1" s="152" t="s">
        <v>202</v>
      </c>
      <c r="Q1" s="152" t="s">
        <v>1606</v>
      </c>
      <c r="R1" s="152" t="s">
        <v>1645</v>
      </c>
      <c r="S1" s="152" t="s">
        <v>1699</v>
      </c>
      <c r="T1" s="152" t="s">
        <v>1761</v>
      </c>
      <c r="U1" s="152" t="s">
        <v>1795</v>
      </c>
      <c r="V1" s="152" t="s">
        <v>1861</v>
      </c>
      <c r="W1" s="152" t="s">
        <v>1898</v>
      </c>
      <c r="X1" s="2" t="s">
        <v>2032</v>
      </c>
      <c r="Y1" s="2" t="s">
        <v>2173</v>
      </c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</row>
    <row r="2" spans="1:36" ht="15" customHeight="1">
      <c r="A2" s="1260" t="s">
        <v>201</v>
      </c>
      <c r="B2" s="1255" t="s">
        <v>17</v>
      </c>
      <c r="C2" s="44" t="s">
        <v>33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</row>
    <row r="3" spans="1:36" ht="15" customHeight="1">
      <c r="A3" s="1260"/>
      <c r="B3" s="1255"/>
      <c r="C3" s="44" t="s">
        <v>32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4" spans="1:36" ht="15" customHeight="1">
      <c r="A4" s="1260"/>
      <c r="B4" s="1255"/>
      <c r="C4" s="44" t="s">
        <v>31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</row>
    <row r="5" spans="1:36" ht="15" customHeight="1">
      <c r="A5" s="1260"/>
      <c r="B5" s="1256" t="s">
        <v>18</v>
      </c>
      <c r="C5" s="44" t="s">
        <v>33</v>
      </c>
      <c r="D5" s="927">
        <v>2</v>
      </c>
      <c r="E5" s="927">
        <v>3</v>
      </c>
      <c r="F5" s="927">
        <v>2</v>
      </c>
      <c r="G5" s="927">
        <v>3</v>
      </c>
      <c r="H5" s="927">
        <v>10</v>
      </c>
      <c r="I5" s="927">
        <v>4</v>
      </c>
      <c r="J5" s="927">
        <v>4</v>
      </c>
      <c r="K5" s="927">
        <v>10</v>
      </c>
      <c r="L5" s="927">
        <v>1</v>
      </c>
      <c r="M5" s="927">
        <v>8</v>
      </c>
      <c r="N5" s="927">
        <v>8</v>
      </c>
      <c r="O5" s="927">
        <v>6</v>
      </c>
      <c r="P5" s="927">
        <v>2</v>
      </c>
      <c r="Q5" s="927">
        <v>12</v>
      </c>
      <c r="R5" s="927">
        <v>9</v>
      </c>
      <c r="S5" s="927">
        <v>18</v>
      </c>
      <c r="T5" s="927">
        <v>8</v>
      </c>
      <c r="U5" s="927">
        <v>7</v>
      </c>
      <c r="V5" s="927">
        <v>11</v>
      </c>
      <c r="W5" s="927">
        <v>4</v>
      </c>
      <c r="X5" s="2">
        <v>5</v>
      </c>
      <c r="Y5" s="2">
        <v>14</v>
      </c>
      <c r="Z5" s="927"/>
      <c r="AA5" s="927"/>
      <c r="AB5" s="927"/>
      <c r="AC5" s="927"/>
      <c r="AD5" s="927"/>
      <c r="AE5" s="927"/>
      <c r="AF5" s="927"/>
      <c r="AG5" s="927"/>
      <c r="AH5" s="927"/>
      <c r="AI5" s="927"/>
      <c r="AJ5" s="927"/>
    </row>
    <row r="6" spans="1:36" ht="15" customHeight="1">
      <c r="A6" s="1260"/>
      <c r="B6" s="1256"/>
      <c r="C6" s="44" t="s">
        <v>32</v>
      </c>
      <c r="D6" s="927">
        <v>7500.06</v>
      </c>
      <c r="E6" s="927">
        <v>5708.6</v>
      </c>
      <c r="F6" s="927">
        <v>11038</v>
      </c>
      <c r="G6" s="927">
        <v>28247</v>
      </c>
      <c r="H6" s="927">
        <v>15419.22</v>
      </c>
      <c r="I6" s="927">
        <v>21455.21</v>
      </c>
      <c r="J6" s="927">
        <v>40510</v>
      </c>
      <c r="K6" s="927">
        <v>63870</v>
      </c>
      <c r="L6" s="927">
        <v>6500</v>
      </c>
      <c r="M6" s="927">
        <v>58733.98</v>
      </c>
      <c r="N6" s="927">
        <v>62944.972999999998</v>
      </c>
      <c r="O6" s="927">
        <v>29953</v>
      </c>
      <c r="P6" s="927">
        <v>14201.51</v>
      </c>
      <c r="Q6" s="927">
        <v>95959.62</v>
      </c>
      <c r="R6" s="927">
        <v>47317.3</v>
      </c>
      <c r="S6" s="927">
        <v>143357</v>
      </c>
      <c r="T6" s="927">
        <v>61255.946000000004</v>
      </c>
      <c r="U6" s="927">
        <v>38055.43</v>
      </c>
      <c r="V6" s="927">
        <v>109852.764</v>
      </c>
      <c r="W6" s="927">
        <v>20020.5</v>
      </c>
      <c r="X6" s="2">
        <v>58058.703999999998</v>
      </c>
      <c r="Y6" s="2">
        <v>230162.29300000001</v>
      </c>
      <c r="Z6" s="927"/>
      <c r="AA6" s="927"/>
      <c r="AB6" s="927"/>
      <c r="AC6" s="927"/>
      <c r="AD6" s="927"/>
      <c r="AE6" s="927"/>
      <c r="AF6" s="927"/>
      <c r="AG6" s="927"/>
      <c r="AH6" s="927"/>
      <c r="AI6" s="927"/>
      <c r="AJ6" s="927"/>
    </row>
    <row r="7" spans="1:36" ht="15" customHeight="1">
      <c r="A7" s="1260"/>
      <c r="B7" s="1256"/>
      <c r="C7" s="44" t="s">
        <v>31</v>
      </c>
      <c r="D7" s="927">
        <v>146.4659676</v>
      </c>
      <c r="E7" s="927">
        <v>74.378156399999995</v>
      </c>
      <c r="F7" s="927">
        <v>218.257384</v>
      </c>
      <c r="G7" s="927">
        <v>563.922011</v>
      </c>
      <c r="H7" s="927">
        <v>336.92577999999997</v>
      </c>
      <c r="I7" s="927">
        <v>446.67893140000001</v>
      </c>
      <c r="J7" s="927">
        <v>881.77435000000003</v>
      </c>
      <c r="K7" s="927">
        <v>1394.7605599999999</v>
      </c>
      <c r="L7" s="927">
        <v>147.095</v>
      </c>
      <c r="M7" s="927">
        <v>1116.4755801599999</v>
      </c>
      <c r="N7" s="927">
        <v>1139.943761882</v>
      </c>
      <c r="O7" s="927">
        <v>710.08195000000001</v>
      </c>
      <c r="P7" s="927">
        <v>340.27072456000002</v>
      </c>
      <c r="Q7" s="927">
        <v>2184.1950164199998</v>
      </c>
      <c r="R7" s="927">
        <v>1066.3886419</v>
      </c>
      <c r="S7" s="927">
        <v>2729.3541180000002</v>
      </c>
      <c r="T7" s="927">
        <v>865.49075660000005</v>
      </c>
      <c r="U7" s="927">
        <v>1026.04991191</v>
      </c>
      <c r="V7" s="927">
        <v>2253.3666171479999</v>
      </c>
      <c r="W7" s="927">
        <v>265.6704105</v>
      </c>
      <c r="X7" s="2">
        <v>890.74197140000001</v>
      </c>
      <c r="Y7" s="2">
        <v>2821.8813002779998</v>
      </c>
      <c r="Z7" s="927"/>
      <c r="AA7" s="927"/>
      <c r="AB7" s="927"/>
      <c r="AC7" s="927"/>
      <c r="AD7" s="927"/>
      <c r="AE7" s="927"/>
      <c r="AF7" s="927"/>
      <c r="AG7" s="927"/>
      <c r="AH7" s="927"/>
      <c r="AI7" s="927"/>
      <c r="AJ7" s="927"/>
    </row>
    <row r="8" spans="1:36" ht="15" customHeight="1">
      <c r="A8" s="1260"/>
      <c r="B8" s="1309" t="s">
        <v>196</v>
      </c>
      <c r="C8" s="44" t="s">
        <v>33</v>
      </c>
      <c r="D8" s="927"/>
      <c r="E8" s="927"/>
      <c r="F8" s="927"/>
      <c r="G8" s="927"/>
      <c r="H8" s="927"/>
      <c r="I8" s="927"/>
      <c r="J8" s="927"/>
      <c r="K8" s="927"/>
      <c r="L8" s="927"/>
      <c r="M8" s="927"/>
      <c r="N8" s="927"/>
      <c r="O8" s="927"/>
      <c r="P8" s="927"/>
      <c r="Q8" s="927"/>
      <c r="R8" s="927"/>
      <c r="S8" s="927"/>
      <c r="T8" s="927"/>
      <c r="U8" s="927"/>
      <c r="V8" s="927"/>
      <c r="W8" s="927"/>
      <c r="Z8" s="927"/>
      <c r="AA8" s="927"/>
      <c r="AB8" s="927"/>
      <c r="AC8" s="927"/>
      <c r="AD8" s="927"/>
      <c r="AE8" s="927"/>
      <c r="AF8" s="927"/>
      <c r="AG8" s="927"/>
      <c r="AH8" s="927"/>
      <c r="AI8" s="927"/>
      <c r="AJ8" s="927"/>
    </row>
    <row r="9" spans="1:36" ht="15" customHeight="1">
      <c r="A9" s="1260"/>
      <c r="B9" s="1309"/>
      <c r="C9" s="44" t="s">
        <v>32</v>
      </c>
      <c r="D9" s="927"/>
      <c r="E9" s="927"/>
      <c r="F9" s="927"/>
      <c r="G9" s="927"/>
      <c r="H9" s="927"/>
      <c r="I9" s="927"/>
      <c r="J9" s="927"/>
      <c r="K9" s="927"/>
      <c r="L9" s="927"/>
      <c r="M9" s="927"/>
      <c r="N9" s="927"/>
      <c r="O9" s="927"/>
      <c r="P9" s="927"/>
      <c r="Q9" s="927"/>
      <c r="R9" s="927"/>
      <c r="S9" s="927"/>
      <c r="T9" s="927"/>
      <c r="U9" s="927"/>
      <c r="V9" s="927"/>
      <c r="W9" s="927"/>
      <c r="Z9" s="927"/>
      <c r="AA9" s="927"/>
      <c r="AB9" s="927"/>
      <c r="AC9" s="927"/>
      <c r="AD9" s="927"/>
      <c r="AE9" s="927"/>
      <c r="AF9" s="927"/>
      <c r="AG9" s="927"/>
      <c r="AH9" s="927"/>
      <c r="AI9" s="927"/>
      <c r="AJ9" s="927"/>
    </row>
    <row r="10" spans="1:36" ht="15" customHeight="1">
      <c r="A10" s="1260"/>
      <c r="B10" s="1309"/>
      <c r="C10" s="44" t="s">
        <v>31</v>
      </c>
      <c r="D10" s="927"/>
      <c r="E10" s="927"/>
      <c r="F10" s="927"/>
      <c r="G10" s="927"/>
      <c r="H10" s="927"/>
      <c r="I10" s="927"/>
      <c r="J10" s="927"/>
      <c r="K10" s="927"/>
      <c r="L10" s="927"/>
      <c r="M10" s="927"/>
      <c r="N10" s="927"/>
      <c r="O10" s="927"/>
      <c r="P10" s="927"/>
      <c r="Q10" s="927"/>
      <c r="R10" s="927"/>
      <c r="S10" s="927"/>
      <c r="T10" s="927"/>
      <c r="U10" s="927"/>
      <c r="V10" s="927"/>
      <c r="W10" s="927"/>
      <c r="Z10" s="927"/>
      <c r="AA10" s="927"/>
      <c r="AB10" s="927"/>
      <c r="AC10" s="927"/>
      <c r="AD10" s="927"/>
      <c r="AE10" s="927"/>
      <c r="AF10" s="927"/>
      <c r="AG10" s="927"/>
      <c r="AH10" s="927"/>
      <c r="AI10" s="927"/>
      <c r="AJ10" s="927"/>
    </row>
    <row r="11" spans="1:36" ht="15" customHeight="1">
      <c r="A11" s="1260"/>
      <c r="B11" s="1309" t="s">
        <v>197</v>
      </c>
      <c r="C11" s="44" t="s">
        <v>33</v>
      </c>
      <c r="D11" s="927"/>
      <c r="E11" s="927"/>
      <c r="F11" s="927"/>
      <c r="G11" s="927"/>
      <c r="H11" s="927"/>
      <c r="I11" s="927"/>
      <c r="J11" s="927"/>
      <c r="K11" s="927"/>
      <c r="L11" s="927"/>
      <c r="M11" s="927"/>
      <c r="N11" s="927"/>
      <c r="O11" s="927"/>
      <c r="P11" s="927"/>
      <c r="Q11" s="927"/>
      <c r="R11" s="927"/>
      <c r="S11" s="927"/>
      <c r="T11" s="927"/>
      <c r="U11" s="927"/>
      <c r="V11" s="927"/>
      <c r="W11" s="927"/>
      <c r="X11" s="2">
        <v>53</v>
      </c>
      <c r="Z11" s="927"/>
      <c r="AA11" s="927"/>
      <c r="AB11" s="927"/>
      <c r="AC11" s="927"/>
      <c r="AD11" s="927"/>
      <c r="AE11" s="927"/>
      <c r="AF11" s="927"/>
      <c r="AG11" s="927"/>
      <c r="AH11" s="927"/>
      <c r="AI11" s="927"/>
      <c r="AJ11" s="927"/>
    </row>
    <row r="12" spans="1:36" ht="15" customHeight="1">
      <c r="A12" s="1260"/>
      <c r="B12" s="1309"/>
      <c r="C12" s="44" t="s">
        <v>32</v>
      </c>
      <c r="D12" s="927"/>
      <c r="E12" s="927"/>
      <c r="F12" s="927"/>
      <c r="G12" s="927"/>
      <c r="H12" s="927"/>
      <c r="I12" s="927"/>
      <c r="J12" s="927"/>
      <c r="K12" s="927"/>
      <c r="L12" s="927"/>
      <c r="M12" s="927"/>
      <c r="N12" s="927"/>
      <c r="O12" s="927"/>
      <c r="P12" s="927"/>
      <c r="Q12" s="927"/>
      <c r="R12" s="927"/>
      <c r="S12" s="927"/>
      <c r="T12" s="927"/>
      <c r="U12" s="927"/>
      <c r="V12" s="927"/>
      <c r="W12" s="927"/>
      <c r="X12" s="2">
        <v>8901326.8990000002</v>
      </c>
      <c r="Z12" s="927"/>
      <c r="AA12" s="927"/>
      <c r="AB12" s="927"/>
      <c r="AC12" s="927"/>
      <c r="AD12" s="927"/>
      <c r="AE12" s="927"/>
      <c r="AF12" s="927"/>
      <c r="AG12" s="927"/>
      <c r="AH12" s="927"/>
      <c r="AI12" s="927"/>
      <c r="AJ12" s="927"/>
    </row>
    <row r="13" spans="1:36" ht="15" customHeight="1">
      <c r="A13" s="1260"/>
      <c r="B13" s="1309"/>
      <c r="C13" s="44" t="s">
        <v>31</v>
      </c>
      <c r="D13" s="927"/>
      <c r="E13" s="927"/>
      <c r="F13" s="927"/>
      <c r="G13" s="927"/>
      <c r="H13" s="927"/>
      <c r="I13" s="927"/>
      <c r="J13" s="927"/>
      <c r="K13" s="927"/>
      <c r="L13" s="927"/>
      <c r="M13" s="927"/>
      <c r="N13" s="927"/>
      <c r="O13" s="927"/>
      <c r="P13" s="927"/>
      <c r="Q13" s="927"/>
      <c r="R13" s="927"/>
      <c r="S13" s="927"/>
      <c r="T13" s="927"/>
      <c r="U13" s="927"/>
      <c r="V13" s="927"/>
      <c r="W13" s="927"/>
      <c r="X13" s="2">
        <v>8901.3268989999997</v>
      </c>
      <c r="Z13" s="927"/>
      <c r="AA13" s="927"/>
      <c r="AB13" s="927"/>
      <c r="AC13" s="927"/>
      <c r="AD13" s="927"/>
      <c r="AE13" s="927"/>
      <c r="AF13" s="927"/>
      <c r="AG13" s="927"/>
      <c r="AH13" s="927"/>
      <c r="AI13" s="927"/>
      <c r="AJ13" s="927"/>
    </row>
    <row r="14" spans="1:36" ht="15" customHeight="1">
      <c r="A14" s="1260"/>
      <c r="B14" s="1257" t="s">
        <v>48</v>
      </c>
      <c r="C14" s="153" t="s">
        <v>33</v>
      </c>
      <c r="D14" s="154">
        <v>2</v>
      </c>
      <c r="E14" s="154">
        <v>3</v>
      </c>
      <c r="F14" s="154">
        <v>2</v>
      </c>
      <c r="G14" s="154">
        <v>3</v>
      </c>
      <c r="H14" s="154">
        <v>10</v>
      </c>
      <c r="I14" s="154">
        <v>4</v>
      </c>
      <c r="J14" s="154">
        <v>4</v>
      </c>
      <c r="K14" s="154">
        <v>10</v>
      </c>
      <c r="L14" s="154">
        <v>1</v>
      </c>
      <c r="M14" s="154">
        <v>8</v>
      </c>
      <c r="N14" s="154">
        <v>8</v>
      </c>
      <c r="O14" s="154">
        <v>6</v>
      </c>
      <c r="P14" s="154">
        <v>2</v>
      </c>
      <c r="Q14" s="154">
        <v>12</v>
      </c>
      <c r="R14" s="154">
        <v>9</v>
      </c>
      <c r="S14" s="154">
        <v>18</v>
      </c>
      <c r="T14" s="154">
        <v>8</v>
      </c>
      <c r="U14" s="154">
        <v>7</v>
      </c>
      <c r="V14" s="154">
        <v>11</v>
      </c>
      <c r="W14" s="154">
        <v>4</v>
      </c>
      <c r="X14" s="2">
        <v>58</v>
      </c>
      <c r="Y14" s="2">
        <v>14</v>
      </c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</row>
    <row r="15" spans="1:36" ht="15" customHeight="1">
      <c r="A15" s="1260"/>
      <c r="B15" s="1257"/>
      <c r="C15" s="154" t="s">
        <v>32</v>
      </c>
      <c r="D15" s="154">
        <v>7500.06</v>
      </c>
      <c r="E15" s="154">
        <v>5708.6</v>
      </c>
      <c r="F15" s="154">
        <v>11038</v>
      </c>
      <c r="G15" s="154">
        <v>28247</v>
      </c>
      <c r="H15" s="154">
        <v>15419.22</v>
      </c>
      <c r="I15" s="154">
        <v>21455.21</v>
      </c>
      <c r="J15" s="154">
        <v>40510</v>
      </c>
      <c r="K15" s="154">
        <v>63870</v>
      </c>
      <c r="L15" s="154">
        <v>6500</v>
      </c>
      <c r="M15" s="154">
        <v>58733.98</v>
      </c>
      <c r="N15" s="154">
        <v>62944.972999999998</v>
      </c>
      <c r="O15" s="154">
        <v>29953</v>
      </c>
      <c r="P15" s="154">
        <v>14201.51</v>
      </c>
      <c r="Q15" s="154">
        <v>95959.62</v>
      </c>
      <c r="R15" s="154">
        <v>47317.3</v>
      </c>
      <c r="S15" s="154">
        <v>143357</v>
      </c>
      <c r="T15" s="154">
        <v>61255.946000000004</v>
      </c>
      <c r="U15" s="154">
        <v>38055.43</v>
      </c>
      <c r="V15" s="154">
        <v>109852.764</v>
      </c>
      <c r="W15" s="154">
        <v>20020.5</v>
      </c>
      <c r="X15" s="2">
        <v>8959385.6030000001</v>
      </c>
      <c r="Y15" s="2">
        <v>230162.29300000001</v>
      </c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</row>
    <row r="16" spans="1:36" ht="15" customHeight="1">
      <c r="A16" s="1260"/>
      <c r="B16" s="1257"/>
      <c r="C16" s="153" t="s">
        <v>31</v>
      </c>
      <c r="D16" s="154">
        <v>146.4659676</v>
      </c>
      <c r="E16" s="154">
        <v>74.378156399999995</v>
      </c>
      <c r="F16" s="154">
        <v>218.257384</v>
      </c>
      <c r="G16" s="154">
        <v>563.922011</v>
      </c>
      <c r="H16" s="154">
        <v>336.92577999999997</v>
      </c>
      <c r="I16" s="154">
        <v>446.67893140000001</v>
      </c>
      <c r="J16" s="154">
        <v>881.77435000000003</v>
      </c>
      <c r="K16" s="154">
        <v>1394.7605599999999</v>
      </c>
      <c r="L16" s="154">
        <v>147.095</v>
      </c>
      <c r="M16" s="154">
        <v>1116.4755801599999</v>
      </c>
      <c r="N16" s="154">
        <v>1139.943761882</v>
      </c>
      <c r="O16" s="154">
        <v>710.08195000000001</v>
      </c>
      <c r="P16" s="154">
        <v>340.27072456000002</v>
      </c>
      <c r="Q16" s="154">
        <v>2184.1950164199998</v>
      </c>
      <c r="R16" s="154">
        <v>1066.3886419</v>
      </c>
      <c r="S16" s="154">
        <v>2729.3541180000002</v>
      </c>
      <c r="T16" s="154">
        <v>865.49075660000005</v>
      </c>
      <c r="U16" s="154">
        <v>1026.04991191</v>
      </c>
      <c r="V16" s="154">
        <v>2253.3666171479999</v>
      </c>
      <c r="W16" s="154">
        <v>265.6704105</v>
      </c>
      <c r="X16" s="2">
        <v>9792.0688704000004</v>
      </c>
      <c r="Y16" s="2">
        <v>2821.8813002779998</v>
      </c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</row>
    <row r="17" spans="1:36" ht="15" customHeight="1">
      <c r="A17" s="1260" t="s">
        <v>200</v>
      </c>
      <c r="B17" s="1255" t="s">
        <v>17</v>
      </c>
      <c r="C17" s="44" t="s">
        <v>33</v>
      </c>
      <c r="D17" s="44">
        <v>173</v>
      </c>
      <c r="E17" s="44">
        <v>385</v>
      </c>
      <c r="F17" s="44">
        <v>209</v>
      </c>
      <c r="G17" s="44">
        <v>112</v>
      </c>
      <c r="H17" s="44">
        <v>247</v>
      </c>
      <c r="I17" s="44">
        <v>253</v>
      </c>
      <c r="J17" s="44">
        <v>1591</v>
      </c>
      <c r="K17" s="44">
        <v>352</v>
      </c>
      <c r="L17" s="44">
        <v>324</v>
      </c>
      <c r="M17" s="44">
        <v>2565</v>
      </c>
      <c r="N17" s="44">
        <v>736</v>
      </c>
      <c r="O17" s="44">
        <v>1432</v>
      </c>
      <c r="P17" s="44">
        <v>1041</v>
      </c>
      <c r="Q17" s="44">
        <v>1040</v>
      </c>
      <c r="R17" s="44">
        <v>1234</v>
      </c>
      <c r="S17" s="44">
        <v>5609</v>
      </c>
      <c r="T17" s="44">
        <v>1554</v>
      </c>
      <c r="U17" s="44">
        <v>7269</v>
      </c>
      <c r="V17" s="44">
        <v>9306</v>
      </c>
      <c r="W17" s="44">
        <v>6992</v>
      </c>
      <c r="X17" s="2">
        <v>12185</v>
      </c>
      <c r="Y17" s="2">
        <v>2406</v>
      </c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</row>
    <row r="18" spans="1:36" ht="15" customHeight="1">
      <c r="A18" s="1260"/>
      <c r="B18" s="1255"/>
      <c r="C18" s="44" t="s">
        <v>32</v>
      </c>
      <c r="D18" s="44">
        <v>17150.001</v>
      </c>
      <c r="E18" s="44">
        <v>37615.063999999998</v>
      </c>
      <c r="F18" s="44">
        <v>20660</v>
      </c>
      <c r="G18" s="44">
        <v>10870</v>
      </c>
      <c r="H18" s="44">
        <v>24515</v>
      </c>
      <c r="I18" s="44">
        <v>25190</v>
      </c>
      <c r="J18" s="44">
        <v>183560</v>
      </c>
      <c r="K18" s="44">
        <v>90650</v>
      </c>
      <c r="L18" s="44">
        <v>130600</v>
      </c>
      <c r="M18" s="44">
        <v>256430</v>
      </c>
      <c r="N18" s="44">
        <v>83390</v>
      </c>
      <c r="O18" s="44">
        <v>325315</v>
      </c>
      <c r="P18" s="44">
        <v>195200</v>
      </c>
      <c r="Q18" s="44">
        <v>279660</v>
      </c>
      <c r="R18" s="44">
        <v>184335</v>
      </c>
      <c r="S18" s="44">
        <v>805300</v>
      </c>
      <c r="T18" s="44">
        <v>155400</v>
      </c>
      <c r="U18" s="44">
        <v>1025873.353</v>
      </c>
      <c r="V18" s="44">
        <v>1403912.5190000001</v>
      </c>
      <c r="W18" s="44">
        <v>1000998.902</v>
      </c>
      <c r="X18" s="2">
        <v>1745677.0689999999</v>
      </c>
      <c r="Y18" s="2">
        <v>512457.52100000001</v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</row>
    <row r="19" spans="1:36" ht="15" customHeight="1">
      <c r="A19" s="1260"/>
      <c r="B19" s="1255"/>
      <c r="C19" s="44" t="s">
        <v>31</v>
      </c>
      <c r="D19" s="156">
        <v>1.7150001000000002E-2</v>
      </c>
      <c r="E19" s="156">
        <v>3.7615063999999997E-2</v>
      </c>
      <c r="F19" s="156">
        <v>2.0660000000000001E-2</v>
      </c>
      <c r="G19" s="156">
        <v>1.0869999999999999E-2</v>
      </c>
      <c r="H19" s="156">
        <v>2.4514999999999999E-2</v>
      </c>
      <c r="I19" s="156">
        <v>2.5190000000000001E-2</v>
      </c>
      <c r="J19" s="156">
        <v>0.18356</v>
      </c>
      <c r="K19" s="156">
        <v>9.0649999999999994E-2</v>
      </c>
      <c r="L19" s="156">
        <v>0.13059999999999999</v>
      </c>
      <c r="M19" s="156">
        <v>0.25642999999999999</v>
      </c>
      <c r="N19" s="156">
        <v>8.3390000000000006E-2</v>
      </c>
      <c r="O19" s="156">
        <v>0.32531500000000002</v>
      </c>
      <c r="P19" s="156">
        <v>0.19520000000000001</v>
      </c>
      <c r="Q19" s="156">
        <v>0.27966000000000002</v>
      </c>
      <c r="R19" s="156">
        <v>0.184335</v>
      </c>
      <c r="S19" s="156">
        <v>0.80530000000000002</v>
      </c>
      <c r="T19" s="156">
        <v>0.15540000000000001</v>
      </c>
      <c r="U19" s="156">
        <v>1.0258733529999999</v>
      </c>
      <c r="V19" s="156">
        <v>1.4039125189999999</v>
      </c>
      <c r="W19" s="156">
        <v>1.0009989020000001</v>
      </c>
      <c r="X19" s="2">
        <v>1.7456770690000001</v>
      </c>
      <c r="Y19" s="2">
        <v>0.51245752099999997</v>
      </c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</row>
    <row r="20" spans="1:36" ht="15" customHeight="1">
      <c r="A20" s="1260"/>
      <c r="B20" s="1255" t="s">
        <v>18</v>
      </c>
      <c r="C20" s="44" t="s">
        <v>33</v>
      </c>
      <c r="D20" s="927">
        <v>74</v>
      </c>
      <c r="E20" s="927">
        <v>220</v>
      </c>
      <c r="F20" s="927">
        <v>321</v>
      </c>
      <c r="G20" s="927">
        <v>413</v>
      </c>
      <c r="H20" s="927">
        <v>755</v>
      </c>
      <c r="I20" s="927">
        <v>937</v>
      </c>
      <c r="J20" s="927">
        <v>1537</v>
      </c>
      <c r="K20" s="927">
        <v>356</v>
      </c>
      <c r="L20" s="927">
        <v>422</v>
      </c>
      <c r="M20" s="927">
        <v>767</v>
      </c>
      <c r="N20" s="927">
        <v>474</v>
      </c>
      <c r="O20" s="927">
        <v>8661</v>
      </c>
      <c r="P20" s="927">
        <v>359</v>
      </c>
      <c r="Q20" s="44">
        <v>870</v>
      </c>
      <c r="R20" s="44">
        <v>4525</v>
      </c>
      <c r="S20" s="44">
        <v>4029</v>
      </c>
      <c r="T20" s="44">
        <v>3988</v>
      </c>
      <c r="U20" s="44">
        <v>3728</v>
      </c>
      <c r="V20" s="44">
        <v>8961</v>
      </c>
      <c r="W20" s="44">
        <v>4162</v>
      </c>
      <c r="X20" s="2">
        <v>2350</v>
      </c>
      <c r="Y20" s="2">
        <v>5395</v>
      </c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</row>
    <row r="21" spans="1:36" ht="15" customHeight="1">
      <c r="A21" s="1260"/>
      <c r="B21" s="1255"/>
      <c r="C21" s="44" t="s">
        <v>32</v>
      </c>
      <c r="D21" s="927">
        <v>10350</v>
      </c>
      <c r="E21" s="927">
        <v>23600</v>
      </c>
      <c r="F21" s="927">
        <v>41700</v>
      </c>
      <c r="G21" s="927">
        <v>41300</v>
      </c>
      <c r="H21" s="927">
        <v>49200</v>
      </c>
      <c r="I21" s="927">
        <v>54720</v>
      </c>
      <c r="J21" s="927">
        <v>240855</v>
      </c>
      <c r="K21" s="927">
        <v>42550</v>
      </c>
      <c r="L21" s="927">
        <v>38220</v>
      </c>
      <c r="M21" s="927">
        <v>109790</v>
      </c>
      <c r="N21" s="927">
        <v>54490</v>
      </c>
      <c r="O21" s="927">
        <v>173745</v>
      </c>
      <c r="P21" s="927">
        <v>55060</v>
      </c>
      <c r="Q21" s="44">
        <v>117350</v>
      </c>
      <c r="R21" s="44">
        <v>88380</v>
      </c>
      <c r="S21" s="44">
        <v>130315.31</v>
      </c>
      <c r="T21" s="44">
        <v>101800</v>
      </c>
      <c r="U21" s="44">
        <v>190195</v>
      </c>
      <c r="V21" s="44">
        <v>334820</v>
      </c>
      <c r="W21" s="44">
        <v>186250</v>
      </c>
      <c r="X21" s="2">
        <v>230600</v>
      </c>
      <c r="Y21" s="2">
        <v>171680</v>
      </c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</row>
    <row r="22" spans="1:36" ht="15" customHeight="1">
      <c r="A22" s="1260"/>
      <c r="B22" s="1255"/>
      <c r="C22" s="44" t="s">
        <v>31</v>
      </c>
      <c r="D22" s="928">
        <v>1.035E-2</v>
      </c>
      <c r="E22" s="928">
        <v>2.3599999999999999E-2</v>
      </c>
      <c r="F22" s="928">
        <v>4.1700000000000001E-2</v>
      </c>
      <c r="G22" s="928">
        <v>4.1300000000000003E-2</v>
      </c>
      <c r="H22" s="928">
        <v>4.9200000000000001E-2</v>
      </c>
      <c r="I22" s="928">
        <v>5.4719999999999998E-2</v>
      </c>
      <c r="J22" s="928">
        <v>0.24085500000000001</v>
      </c>
      <c r="K22" s="928">
        <v>4.2549999999999998E-2</v>
      </c>
      <c r="L22" s="928">
        <v>3.8219999999999997E-2</v>
      </c>
      <c r="M22" s="928">
        <v>0.10979</v>
      </c>
      <c r="N22" s="928">
        <v>5.4489999999999997E-2</v>
      </c>
      <c r="O22" s="928">
        <v>0.17374500000000001</v>
      </c>
      <c r="P22" s="928">
        <v>5.5059999999999998E-2</v>
      </c>
      <c r="Q22" s="156">
        <v>0.11735</v>
      </c>
      <c r="R22" s="156">
        <v>8.838E-2</v>
      </c>
      <c r="S22" s="156">
        <v>0.13031530999999999</v>
      </c>
      <c r="T22" s="156">
        <v>0.1018</v>
      </c>
      <c r="U22" s="156">
        <v>0.190195</v>
      </c>
      <c r="V22" s="156">
        <v>0.33482000000000001</v>
      </c>
      <c r="W22" s="156">
        <v>0.18625</v>
      </c>
      <c r="X22" s="2">
        <v>0.2306</v>
      </c>
      <c r="Y22" s="2">
        <v>0.17168</v>
      </c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</row>
    <row r="23" spans="1:36" ht="15" customHeight="1">
      <c r="A23" s="1260"/>
      <c r="B23" s="1309" t="s">
        <v>196</v>
      </c>
      <c r="C23" s="44" t="s">
        <v>33</v>
      </c>
      <c r="D23" s="927">
        <v>164</v>
      </c>
      <c r="E23" s="927">
        <v>508</v>
      </c>
      <c r="F23" s="927">
        <v>255</v>
      </c>
      <c r="G23" s="927">
        <v>716</v>
      </c>
      <c r="H23" s="927">
        <v>3301</v>
      </c>
      <c r="I23" s="927">
        <v>2149</v>
      </c>
      <c r="J23" s="927">
        <v>1792</v>
      </c>
      <c r="K23" s="927">
        <v>750</v>
      </c>
      <c r="L23" s="927">
        <v>1029</v>
      </c>
      <c r="M23" s="927">
        <v>2715</v>
      </c>
      <c r="N23" s="927">
        <v>3239</v>
      </c>
      <c r="O23" s="927">
        <v>1077</v>
      </c>
      <c r="P23" s="927">
        <v>1059</v>
      </c>
      <c r="Q23" s="44">
        <v>1661</v>
      </c>
      <c r="R23" s="44">
        <v>2927</v>
      </c>
      <c r="S23" s="44">
        <v>3337</v>
      </c>
      <c r="T23" s="44">
        <v>1913</v>
      </c>
      <c r="U23" s="44">
        <v>817</v>
      </c>
      <c r="V23" s="44">
        <v>474</v>
      </c>
      <c r="W23" s="44">
        <v>838</v>
      </c>
      <c r="X23" s="2">
        <v>586</v>
      </c>
      <c r="Y23" s="2">
        <v>1088</v>
      </c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</row>
    <row r="24" spans="1:36" ht="15" customHeight="1">
      <c r="A24" s="1260"/>
      <c r="B24" s="1309"/>
      <c r="C24" s="44" t="s">
        <v>32</v>
      </c>
      <c r="D24" s="927">
        <v>7940</v>
      </c>
      <c r="E24" s="927">
        <v>7420</v>
      </c>
      <c r="F24" s="927">
        <v>10290</v>
      </c>
      <c r="G24" s="927">
        <v>7970</v>
      </c>
      <c r="H24" s="927">
        <v>71230</v>
      </c>
      <c r="I24" s="927">
        <v>48800</v>
      </c>
      <c r="J24" s="927">
        <v>52510</v>
      </c>
      <c r="K24" s="927">
        <v>22570</v>
      </c>
      <c r="L24" s="927">
        <v>26200</v>
      </c>
      <c r="M24" s="927">
        <v>45970</v>
      </c>
      <c r="N24" s="927">
        <v>51670</v>
      </c>
      <c r="O24" s="927">
        <v>30230</v>
      </c>
      <c r="P24" s="927">
        <v>11770</v>
      </c>
      <c r="Q24" s="44">
        <v>17220</v>
      </c>
      <c r="R24" s="44">
        <v>34630</v>
      </c>
      <c r="S24" s="44">
        <v>36190</v>
      </c>
      <c r="T24" s="44">
        <v>23170</v>
      </c>
      <c r="U24" s="44">
        <v>8770</v>
      </c>
      <c r="V24" s="44">
        <v>11130</v>
      </c>
      <c r="W24" s="44">
        <v>14050</v>
      </c>
      <c r="X24" s="2">
        <v>5860</v>
      </c>
      <c r="Y24" s="2">
        <v>12680</v>
      </c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</row>
    <row r="25" spans="1:36" ht="15" customHeight="1">
      <c r="A25" s="1260"/>
      <c r="B25" s="1309"/>
      <c r="C25" s="44" t="s">
        <v>31</v>
      </c>
      <c r="D25" s="929">
        <v>7.9399999999999991E-3</v>
      </c>
      <c r="E25" s="929">
        <v>7.4200000000000004E-3</v>
      </c>
      <c r="F25" s="929">
        <v>1.0290000000000001E-2</v>
      </c>
      <c r="G25" s="929">
        <v>7.9699999999999997E-3</v>
      </c>
      <c r="H25" s="929">
        <v>7.1230000000000002E-2</v>
      </c>
      <c r="I25" s="929">
        <v>4.8800000000000003E-2</v>
      </c>
      <c r="J25" s="929">
        <v>5.2510000000000001E-2</v>
      </c>
      <c r="K25" s="929">
        <v>2.257E-2</v>
      </c>
      <c r="L25" s="929">
        <v>2.6200000000000001E-2</v>
      </c>
      <c r="M25" s="929">
        <v>4.5969999999999997E-2</v>
      </c>
      <c r="N25" s="929">
        <v>5.1670000000000001E-2</v>
      </c>
      <c r="O25" s="929">
        <v>3.023E-2</v>
      </c>
      <c r="P25" s="929">
        <v>1.1769999999999999E-2</v>
      </c>
      <c r="Q25" s="156">
        <v>1.7219999999999999E-2</v>
      </c>
      <c r="R25" s="156">
        <v>0</v>
      </c>
      <c r="S25" s="156">
        <v>3.619E-2</v>
      </c>
      <c r="T25" s="156">
        <v>2.317E-2</v>
      </c>
      <c r="U25" s="156">
        <v>8.77E-3</v>
      </c>
      <c r="V25" s="156">
        <v>1.1129999999999999E-2</v>
      </c>
      <c r="W25" s="156">
        <v>1.405E-2</v>
      </c>
      <c r="X25" s="2">
        <v>5.8599999999999998E-3</v>
      </c>
      <c r="Y25" s="2">
        <v>1.268E-2</v>
      </c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</row>
    <row r="26" spans="1:36" ht="15" customHeight="1">
      <c r="A26" s="1260"/>
      <c r="B26" s="1309" t="s">
        <v>197</v>
      </c>
      <c r="C26" s="44" t="s">
        <v>33</v>
      </c>
      <c r="D26" s="928"/>
      <c r="E26" s="928"/>
      <c r="F26" s="928"/>
      <c r="G26" s="928"/>
      <c r="H26" s="928"/>
      <c r="I26" s="928"/>
      <c r="J26" s="928"/>
      <c r="K26" s="928"/>
      <c r="L26" s="928"/>
      <c r="M26" s="928"/>
      <c r="N26" s="928"/>
      <c r="O26" s="928"/>
      <c r="P26" s="928"/>
      <c r="Q26" s="928"/>
      <c r="R26" s="928"/>
      <c r="S26" s="928"/>
      <c r="T26" s="928"/>
      <c r="U26" s="928"/>
      <c r="V26" s="928"/>
      <c r="W26" s="928"/>
      <c r="X26" s="2">
        <v>0</v>
      </c>
      <c r="Y26" s="2">
        <v>0</v>
      </c>
      <c r="Z26" s="928"/>
      <c r="AA26" s="928"/>
      <c r="AB26" s="928"/>
      <c r="AC26" s="928"/>
      <c r="AD26" s="928"/>
      <c r="AE26" s="928"/>
      <c r="AF26" s="928"/>
      <c r="AG26" s="928"/>
      <c r="AH26" s="928"/>
      <c r="AI26" s="928"/>
      <c r="AJ26" s="928"/>
    </row>
    <row r="27" spans="1:36" ht="15" customHeight="1">
      <c r="A27" s="1260"/>
      <c r="B27" s="1309"/>
      <c r="C27" s="44" t="s">
        <v>32</v>
      </c>
      <c r="D27" s="928"/>
      <c r="E27" s="928"/>
      <c r="F27" s="928"/>
      <c r="G27" s="928"/>
      <c r="H27" s="928"/>
      <c r="I27" s="928"/>
      <c r="J27" s="928"/>
      <c r="K27" s="928"/>
      <c r="L27" s="928"/>
      <c r="M27" s="928"/>
      <c r="N27" s="928"/>
      <c r="O27" s="928"/>
      <c r="P27" s="928"/>
      <c r="Q27" s="928"/>
      <c r="R27" s="928"/>
      <c r="S27" s="928"/>
      <c r="T27" s="928"/>
      <c r="U27" s="928"/>
      <c r="V27" s="928"/>
      <c r="W27" s="928"/>
      <c r="X27" s="2">
        <v>0</v>
      </c>
      <c r="Y27" s="2">
        <v>0</v>
      </c>
      <c r="Z27" s="928"/>
      <c r="AA27" s="928"/>
      <c r="AB27" s="928"/>
      <c r="AC27" s="928"/>
      <c r="AD27" s="928"/>
      <c r="AE27" s="928"/>
      <c r="AF27" s="928"/>
      <c r="AG27" s="928"/>
      <c r="AH27" s="928"/>
      <c r="AI27" s="928"/>
      <c r="AJ27" s="928"/>
    </row>
    <row r="28" spans="1:36" ht="15" customHeight="1">
      <c r="A28" s="1260"/>
      <c r="B28" s="1309"/>
      <c r="C28" s="44" t="s">
        <v>31</v>
      </c>
      <c r="D28" s="928"/>
      <c r="E28" s="928"/>
      <c r="F28" s="928"/>
      <c r="G28" s="928"/>
      <c r="H28" s="928"/>
      <c r="I28" s="928"/>
      <c r="J28" s="928"/>
      <c r="K28" s="928"/>
      <c r="L28" s="928"/>
      <c r="M28" s="928"/>
      <c r="N28" s="928"/>
      <c r="O28" s="928"/>
      <c r="P28" s="928"/>
      <c r="Q28" s="928"/>
      <c r="R28" s="928"/>
      <c r="S28" s="928"/>
      <c r="T28" s="928"/>
      <c r="U28" s="928"/>
      <c r="V28" s="928"/>
      <c r="W28" s="928"/>
      <c r="X28" s="2">
        <v>0</v>
      </c>
      <c r="Y28" s="2">
        <v>0</v>
      </c>
      <c r="Z28" s="928"/>
      <c r="AA28" s="928"/>
      <c r="AB28" s="928"/>
      <c r="AC28" s="928"/>
      <c r="AD28" s="928"/>
      <c r="AE28" s="928"/>
      <c r="AF28" s="928"/>
      <c r="AG28" s="928"/>
      <c r="AH28" s="928"/>
      <c r="AI28" s="928"/>
      <c r="AJ28" s="928"/>
    </row>
    <row r="29" spans="1:36" ht="15" customHeight="1">
      <c r="A29" s="1260"/>
      <c r="B29" s="1310" t="s">
        <v>48</v>
      </c>
      <c r="C29" s="154" t="s">
        <v>33</v>
      </c>
      <c r="D29" s="154">
        <v>411</v>
      </c>
      <c r="E29" s="154">
        <v>1113</v>
      </c>
      <c r="F29" s="154">
        <v>785</v>
      </c>
      <c r="G29" s="154">
        <v>1241</v>
      </c>
      <c r="H29" s="154">
        <v>4303</v>
      </c>
      <c r="I29" s="154">
        <v>3339</v>
      </c>
      <c r="J29" s="154">
        <v>4920</v>
      </c>
      <c r="K29" s="154">
        <v>1458</v>
      </c>
      <c r="L29" s="154">
        <v>1775</v>
      </c>
      <c r="M29" s="154">
        <v>6047</v>
      </c>
      <c r="N29" s="154">
        <v>4449</v>
      </c>
      <c r="O29" s="154">
        <v>11170</v>
      </c>
      <c r="P29" s="154">
        <v>2459</v>
      </c>
      <c r="Q29" s="154">
        <v>3571</v>
      </c>
      <c r="R29" s="154">
        <v>8686</v>
      </c>
      <c r="S29" s="154">
        <v>12975</v>
      </c>
      <c r="T29" s="154">
        <v>7455</v>
      </c>
      <c r="U29" s="154">
        <v>11814</v>
      </c>
      <c r="V29" s="154">
        <v>18741</v>
      </c>
      <c r="W29" s="154">
        <v>11992</v>
      </c>
      <c r="X29" s="2">
        <v>15121</v>
      </c>
      <c r="Y29" s="2">
        <v>8889</v>
      </c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</row>
    <row r="30" spans="1:36" ht="15" customHeight="1">
      <c r="A30" s="1260"/>
      <c r="B30" s="1310"/>
      <c r="C30" s="154" t="s">
        <v>32</v>
      </c>
      <c r="D30" s="154">
        <v>35440.001000000004</v>
      </c>
      <c r="E30" s="154">
        <v>68635.063999999998</v>
      </c>
      <c r="F30" s="154">
        <v>72650</v>
      </c>
      <c r="G30" s="154">
        <v>60140</v>
      </c>
      <c r="H30" s="154">
        <v>144945</v>
      </c>
      <c r="I30" s="154">
        <v>128710</v>
      </c>
      <c r="J30" s="154">
        <v>476925</v>
      </c>
      <c r="K30" s="154">
        <v>155770</v>
      </c>
      <c r="L30" s="154">
        <v>195020</v>
      </c>
      <c r="M30" s="154">
        <v>412190</v>
      </c>
      <c r="N30" s="154">
        <v>189550</v>
      </c>
      <c r="O30" s="154">
        <v>529290</v>
      </c>
      <c r="P30" s="154">
        <v>262030</v>
      </c>
      <c r="Q30" s="154">
        <v>414230</v>
      </c>
      <c r="R30" s="154">
        <v>307345</v>
      </c>
      <c r="S30" s="154">
        <v>971805.31</v>
      </c>
      <c r="T30" s="154">
        <v>280370</v>
      </c>
      <c r="U30" s="154">
        <v>1224838.3530000001</v>
      </c>
      <c r="V30" s="154">
        <v>1749862.5190000001</v>
      </c>
      <c r="W30" s="154">
        <v>1201298.902</v>
      </c>
      <c r="X30" s="2">
        <v>1982137.0689999999</v>
      </c>
      <c r="Y30" s="2">
        <v>696817.52099999995</v>
      </c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</row>
    <row r="31" spans="1:36" ht="15" customHeight="1">
      <c r="A31" s="1260"/>
      <c r="B31" s="1310"/>
      <c r="C31" s="154" t="s">
        <v>31</v>
      </c>
      <c r="D31" s="154">
        <v>3.5440000999999999E-2</v>
      </c>
      <c r="E31" s="154">
        <v>6.8635063999999996E-2</v>
      </c>
      <c r="F31" s="154">
        <v>7.2649999999999992E-2</v>
      </c>
      <c r="G31" s="154">
        <v>6.0139999999999999E-2</v>
      </c>
      <c r="H31" s="154">
        <v>0.14494499999999999</v>
      </c>
      <c r="I31" s="154">
        <v>0.12870999999999999</v>
      </c>
      <c r="J31" s="154">
        <v>0.47692499999999999</v>
      </c>
      <c r="K31" s="154">
        <v>0.15576999999999999</v>
      </c>
      <c r="L31" s="154">
        <v>0.19502</v>
      </c>
      <c r="M31" s="155">
        <v>0.41219</v>
      </c>
      <c r="N31" s="155">
        <v>0.18955</v>
      </c>
      <c r="O31" s="155">
        <v>0.52929000000000004</v>
      </c>
      <c r="P31" s="155">
        <v>0.26203000000000004</v>
      </c>
      <c r="Q31" s="155">
        <v>0.41423000000000004</v>
      </c>
      <c r="R31" s="155">
        <v>0.27271499999999999</v>
      </c>
      <c r="S31" s="155">
        <v>0.97180530999999992</v>
      </c>
      <c r="T31" s="155">
        <v>0.28037000000000001</v>
      </c>
      <c r="U31" s="155">
        <v>1.2248383529999998</v>
      </c>
      <c r="V31" s="155">
        <v>1.7498625190000001</v>
      </c>
      <c r="W31" s="155">
        <v>1.201298902</v>
      </c>
      <c r="X31" s="2">
        <v>1.982137069</v>
      </c>
      <c r="Y31" s="2">
        <v>0.69681752100000005</v>
      </c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</row>
    <row r="32" spans="1:36" ht="15" customHeight="1">
      <c r="A32" s="1260" t="s">
        <v>1590</v>
      </c>
      <c r="B32" s="1255" t="s">
        <v>17</v>
      </c>
      <c r="C32" s="44" t="s">
        <v>33</v>
      </c>
      <c r="D32" s="44">
        <v>8282</v>
      </c>
      <c r="E32" s="44">
        <v>18393</v>
      </c>
      <c r="F32" s="44">
        <v>18364</v>
      </c>
      <c r="G32" s="44">
        <v>16677</v>
      </c>
      <c r="H32" s="44">
        <v>20986</v>
      </c>
      <c r="I32" s="44">
        <v>21132</v>
      </c>
      <c r="J32" s="44">
        <v>36710</v>
      </c>
      <c r="K32" s="44">
        <v>21789</v>
      </c>
      <c r="L32" s="44">
        <v>22465</v>
      </c>
      <c r="M32" s="44">
        <v>28027</v>
      </c>
      <c r="N32" s="44">
        <v>22455</v>
      </c>
      <c r="O32" s="44">
        <v>40486</v>
      </c>
      <c r="P32" s="44">
        <v>30123</v>
      </c>
      <c r="Q32" s="44">
        <v>48463</v>
      </c>
      <c r="R32" s="44">
        <v>45203</v>
      </c>
      <c r="S32" s="44">
        <v>57687</v>
      </c>
      <c r="T32" s="44">
        <v>33752</v>
      </c>
      <c r="U32" s="44">
        <v>66977</v>
      </c>
      <c r="V32" s="44">
        <v>94826</v>
      </c>
      <c r="W32" s="44">
        <v>73344</v>
      </c>
      <c r="X32" s="2">
        <v>106298</v>
      </c>
      <c r="Y32" s="2">
        <v>152743</v>
      </c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</row>
    <row r="33" spans="1:36" ht="15" customHeight="1">
      <c r="A33" s="1260"/>
      <c r="B33" s="1255"/>
      <c r="C33" s="44" t="s">
        <v>32</v>
      </c>
      <c r="D33" s="44">
        <v>169972.024</v>
      </c>
      <c r="E33" s="44">
        <v>404541.63500000001</v>
      </c>
      <c r="F33" s="44">
        <v>372485.59</v>
      </c>
      <c r="G33" s="44">
        <v>316868.90700000001</v>
      </c>
      <c r="H33" s="44">
        <v>412432.11099999998</v>
      </c>
      <c r="I33" s="44">
        <v>495476.65500000003</v>
      </c>
      <c r="J33" s="44">
        <v>974644.91</v>
      </c>
      <c r="K33" s="44">
        <v>442315.462</v>
      </c>
      <c r="L33" s="44">
        <v>340565.88500000001</v>
      </c>
      <c r="M33" s="44">
        <v>567228.31000000006</v>
      </c>
      <c r="N33" s="44">
        <v>322798.69699999999</v>
      </c>
      <c r="O33" s="44">
        <v>1068233.6040000001</v>
      </c>
      <c r="P33" s="44">
        <v>794103.78599999996</v>
      </c>
      <c r="Q33" s="44">
        <v>1312282.0279999999</v>
      </c>
      <c r="R33" s="44">
        <v>1034910.749</v>
      </c>
      <c r="S33" s="44">
        <v>1632242.7479999999</v>
      </c>
      <c r="T33" s="44">
        <v>691741.723</v>
      </c>
      <c r="U33" s="44">
        <v>2469657.5419999999</v>
      </c>
      <c r="V33" s="44">
        <v>3273727.7820000001</v>
      </c>
      <c r="W33" s="44">
        <v>2241146.0010000002</v>
      </c>
      <c r="X33" s="2">
        <v>3719571.4130000002</v>
      </c>
      <c r="Y33" s="2">
        <v>5090678.3269999996</v>
      </c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</row>
    <row r="34" spans="1:36" ht="15" customHeight="1">
      <c r="A34" s="1260"/>
      <c r="B34" s="1255"/>
      <c r="C34" s="44" t="s">
        <v>31</v>
      </c>
      <c r="D34" s="44">
        <v>1734.0437024309999</v>
      </c>
      <c r="E34" s="44">
        <v>4129.0157394130001</v>
      </c>
      <c r="F34" s="44">
        <v>3803.780041001</v>
      </c>
      <c r="G34" s="44">
        <v>3253.7794588199999</v>
      </c>
      <c r="H34" s="44">
        <v>4237.7163882479999</v>
      </c>
      <c r="I34" s="44">
        <v>5088.5676391180004</v>
      </c>
      <c r="J34" s="44">
        <v>10009.733612675</v>
      </c>
      <c r="K34" s="44">
        <v>4596.291526211</v>
      </c>
      <c r="L34" s="44">
        <v>3644.5924071489999</v>
      </c>
      <c r="M34" s="44">
        <v>6080.899592363</v>
      </c>
      <c r="N34" s="44">
        <v>3674.5056764989999</v>
      </c>
      <c r="O34" s="44">
        <v>12028.86608582</v>
      </c>
      <c r="P34" s="44">
        <v>8841.9879382399995</v>
      </c>
      <c r="Q34" s="44">
        <v>14318.865499371999</v>
      </c>
      <c r="R34" s="44">
        <v>11431.733566421</v>
      </c>
      <c r="S34" s="44">
        <v>17088.819746421999</v>
      </c>
      <c r="T34" s="44">
        <v>7336.040316648</v>
      </c>
      <c r="U34" s="44">
        <v>26060.538317637001</v>
      </c>
      <c r="V34" s="44">
        <v>33899.463886042002</v>
      </c>
      <c r="W34" s="44">
        <v>22886.121666671999</v>
      </c>
      <c r="X34" s="2">
        <v>38405.716050037001</v>
      </c>
      <c r="Y34" s="2">
        <v>52604.132816407</v>
      </c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</row>
    <row r="35" spans="1:36" ht="15" customHeight="1">
      <c r="A35" s="1260"/>
      <c r="B35" s="1256" t="s">
        <v>18</v>
      </c>
      <c r="C35" s="44" t="s">
        <v>33</v>
      </c>
      <c r="D35" s="927">
        <v>6134</v>
      </c>
      <c r="E35" s="927">
        <v>9369</v>
      </c>
      <c r="F35" s="927">
        <v>12335</v>
      </c>
      <c r="G35" s="927">
        <v>13595</v>
      </c>
      <c r="H35" s="927">
        <v>14241</v>
      </c>
      <c r="I35" s="927">
        <v>12055</v>
      </c>
      <c r="J35" s="927">
        <v>22586</v>
      </c>
      <c r="K35" s="927">
        <v>20472</v>
      </c>
      <c r="L35" s="927">
        <v>22027</v>
      </c>
      <c r="M35" s="927">
        <v>19064</v>
      </c>
      <c r="N35" s="927">
        <v>20433</v>
      </c>
      <c r="O35" s="927">
        <v>25837</v>
      </c>
      <c r="P35" s="927">
        <v>18580</v>
      </c>
      <c r="Q35" s="927">
        <v>30424</v>
      </c>
      <c r="R35" s="44">
        <v>24144</v>
      </c>
      <c r="S35" s="44">
        <v>30804</v>
      </c>
      <c r="T35" s="44">
        <v>26033</v>
      </c>
      <c r="U35" s="44">
        <v>37003</v>
      </c>
      <c r="V35" s="44">
        <v>41107</v>
      </c>
      <c r="W35" s="44">
        <v>28909</v>
      </c>
      <c r="X35" s="2">
        <v>37266</v>
      </c>
      <c r="Y35" s="2">
        <v>43081</v>
      </c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</row>
    <row r="36" spans="1:36" ht="15" customHeight="1">
      <c r="A36" s="1260"/>
      <c r="B36" s="1256"/>
      <c r="C36" s="44" t="s">
        <v>32</v>
      </c>
      <c r="D36" s="927">
        <v>51580.112999999998</v>
      </c>
      <c r="E36" s="927">
        <v>87712.588000000003</v>
      </c>
      <c r="F36" s="927">
        <v>141199.13099999999</v>
      </c>
      <c r="G36" s="927">
        <v>171930.326</v>
      </c>
      <c r="H36" s="927">
        <v>195704.73</v>
      </c>
      <c r="I36" s="927">
        <v>187547.16899999999</v>
      </c>
      <c r="J36" s="927">
        <v>419705.46299999999</v>
      </c>
      <c r="K36" s="927">
        <v>302341.73499999999</v>
      </c>
      <c r="L36" s="927">
        <v>254876.016</v>
      </c>
      <c r="M36" s="927">
        <v>240296.86300000001</v>
      </c>
      <c r="N36" s="927">
        <v>259599.503</v>
      </c>
      <c r="O36" s="927">
        <v>413433.141</v>
      </c>
      <c r="P36" s="927">
        <v>331092.76199999999</v>
      </c>
      <c r="Q36" s="927">
        <v>524204.647</v>
      </c>
      <c r="R36" s="44">
        <v>472685.25799999997</v>
      </c>
      <c r="S36" s="44">
        <v>479913.74400000001</v>
      </c>
      <c r="T36" s="44">
        <v>398821.59499999997</v>
      </c>
      <c r="U36" s="44">
        <v>667971.429</v>
      </c>
      <c r="V36" s="44">
        <v>762618.89899999998</v>
      </c>
      <c r="W36" s="44">
        <v>407152.27</v>
      </c>
      <c r="X36" s="2">
        <v>663965.55200000003</v>
      </c>
      <c r="Y36" s="2">
        <v>698575.34299999999</v>
      </c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</row>
    <row r="37" spans="1:36" ht="15" customHeight="1">
      <c r="A37" s="1260"/>
      <c r="B37" s="1256"/>
      <c r="C37" s="44" t="s">
        <v>31</v>
      </c>
      <c r="D37" s="927">
        <v>932.80923888100006</v>
      </c>
      <c r="E37" s="927">
        <v>1601.708093901</v>
      </c>
      <c r="F37" s="927">
        <v>2644.4326679430001</v>
      </c>
      <c r="G37" s="927">
        <v>3326.6747892859999</v>
      </c>
      <c r="H37" s="927">
        <v>3729.0163602100001</v>
      </c>
      <c r="I37" s="927">
        <v>3847.8851961370001</v>
      </c>
      <c r="J37" s="927">
        <v>8621.2217185150002</v>
      </c>
      <c r="K37" s="927">
        <v>6320.6628878490001</v>
      </c>
      <c r="L37" s="927">
        <v>5143.1620178749999</v>
      </c>
      <c r="M37" s="927">
        <v>4862.656941837</v>
      </c>
      <c r="N37" s="927">
        <v>5145.5826314489996</v>
      </c>
      <c r="O37" s="927">
        <v>8436.1156118679992</v>
      </c>
      <c r="P37" s="927">
        <v>6390.4098812109996</v>
      </c>
      <c r="Q37" s="927">
        <v>10496.737262529001</v>
      </c>
      <c r="R37" s="44">
        <v>9484.8033720879994</v>
      </c>
      <c r="S37" s="44">
        <v>9584.9708223220005</v>
      </c>
      <c r="T37" s="44">
        <v>8107.1350990909996</v>
      </c>
      <c r="U37" s="44">
        <v>13792.871440282001</v>
      </c>
      <c r="V37" s="44">
        <v>14409.294880132</v>
      </c>
      <c r="W37" s="44">
        <v>7559.3310771639999</v>
      </c>
      <c r="X37" s="2">
        <v>12739.05103611</v>
      </c>
      <c r="Y37" s="2">
        <v>15057.590293503001</v>
      </c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</row>
    <row r="38" spans="1:36" ht="15" customHeight="1">
      <c r="A38" s="1260"/>
      <c r="B38" s="1309" t="s">
        <v>196</v>
      </c>
      <c r="C38" s="44" t="s">
        <v>33</v>
      </c>
      <c r="D38" s="927">
        <v>7519</v>
      </c>
      <c r="E38" s="927">
        <v>18360</v>
      </c>
      <c r="F38" s="927">
        <v>29475</v>
      </c>
      <c r="G38" s="927">
        <v>24557</v>
      </c>
      <c r="H38" s="927">
        <v>67937</v>
      </c>
      <c r="I38" s="927">
        <v>71653</v>
      </c>
      <c r="J38" s="927">
        <v>56824</v>
      </c>
      <c r="K38" s="927">
        <v>34030</v>
      </c>
      <c r="L38" s="927">
        <v>24027</v>
      </c>
      <c r="M38" s="927">
        <v>30844</v>
      </c>
      <c r="N38" s="927">
        <v>32319</v>
      </c>
      <c r="O38" s="927">
        <v>35741</v>
      </c>
      <c r="P38" s="927">
        <v>32837</v>
      </c>
      <c r="Q38" s="927">
        <v>53553</v>
      </c>
      <c r="R38" s="44">
        <v>29932</v>
      </c>
      <c r="S38" s="44">
        <v>29052</v>
      </c>
      <c r="T38" s="44">
        <v>18485</v>
      </c>
      <c r="U38" s="44">
        <v>17813</v>
      </c>
      <c r="V38" s="44">
        <v>12785</v>
      </c>
      <c r="W38" s="44">
        <v>18840</v>
      </c>
      <c r="X38" s="2">
        <v>32723</v>
      </c>
      <c r="Y38" s="2">
        <v>46513</v>
      </c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</row>
    <row r="39" spans="1:36" ht="15" customHeight="1">
      <c r="A39" s="1260"/>
      <c r="B39" s="1309"/>
      <c r="C39" s="44" t="s">
        <v>32</v>
      </c>
      <c r="D39" s="927">
        <v>63988.5</v>
      </c>
      <c r="E39" s="927">
        <v>158190.576</v>
      </c>
      <c r="F39" s="927">
        <v>282324.09499999997</v>
      </c>
      <c r="G39" s="927">
        <v>170700.57500000001</v>
      </c>
      <c r="H39" s="927">
        <v>284421.701</v>
      </c>
      <c r="I39" s="927">
        <v>158128.56099999999</v>
      </c>
      <c r="J39" s="927">
        <v>145917.057</v>
      </c>
      <c r="K39" s="927">
        <v>77737.11</v>
      </c>
      <c r="L39" s="927">
        <v>55844.555</v>
      </c>
      <c r="M39" s="927">
        <v>91771.391000000003</v>
      </c>
      <c r="N39" s="927">
        <v>101055.853</v>
      </c>
      <c r="O39" s="927">
        <v>84992.846999999994</v>
      </c>
      <c r="P39" s="927">
        <v>65810.214999999997</v>
      </c>
      <c r="Q39" s="927">
        <v>86530.841</v>
      </c>
      <c r="R39" s="44">
        <v>61678.097000000002</v>
      </c>
      <c r="S39" s="44">
        <v>61154.006999999998</v>
      </c>
      <c r="T39" s="44">
        <v>40646.656999999999</v>
      </c>
      <c r="U39" s="44">
        <v>26148.826000000001</v>
      </c>
      <c r="V39" s="44">
        <v>29895.548999999999</v>
      </c>
      <c r="W39" s="44">
        <v>28250.694</v>
      </c>
      <c r="X39" s="2">
        <v>32834.650999999998</v>
      </c>
      <c r="Y39" s="2">
        <v>82311.551999999996</v>
      </c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</row>
    <row r="40" spans="1:36" ht="15" customHeight="1">
      <c r="A40" s="1260"/>
      <c r="B40" s="1309"/>
      <c r="C40" s="44" t="s">
        <v>31</v>
      </c>
      <c r="D40" s="927">
        <v>943.76237464799999</v>
      </c>
      <c r="E40" s="927">
        <v>2542.6957997730001</v>
      </c>
      <c r="F40" s="927">
        <v>4725.0701123839999</v>
      </c>
      <c r="G40" s="927">
        <v>3773.2233713740002</v>
      </c>
      <c r="H40" s="927">
        <v>6910.3021352349997</v>
      </c>
      <c r="I40" s="927">
        <v>4633.8888100659997</v>
      </c>
      <c r="J40" s="927">
        <v>3999.3909796170001</v>
      </c>
      <c r="K40" s="927">
        <v>2271.7264847450001</v>
      </c>
      <c r="L40" s="927">
        <v>1351.2820673839999</v>
      </c>
      <c r="M40" s="927">
        <v>2282.7119513870002</v>
      </c>
      <c r="N40" s="927">
        <v>2684.945542119</v>
      </c>
      <c r="O40" s="927">
        <v>2573.7602297590001</v>
      </c>
      <c r="P40" s="927">
        <v>1817.7398678510001</v>
      </c>
      <c r="Q40" s="927">
        <v>2444.7193324199998</v>
      </c>
      <c r="R40" s="44">
        <v>1470.976678925</v>
      </c>
      <c r="S40" s="44">
        <v>1480.9224290279999</v>
      </c>
      <c r="T40" s="44">
        <v>978.518423869</v>
      </c>
      <c r="U40" s="44">
        <v>601.38659872400001</v>
      </c>
      <c r="V40" s="44">
        <v>729.322397024</v>
      </c>
      <c r="W40" s="44">
        <v>661.079796203</v>
      </c>
      <c r="X40" s="2">
        <v>894.80874142100004</v>
      </c>
      <c r="Y40" s="2">
        <v>2176.2318336919998</v>
      </c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</row>
    <row r="41" spans="1:36" ht="15" customHeight="1">
      <c r="A41" s="1260"/>
      <c r="B41" s="1309" t="s">
        <v>197</v>
      </c>
      <c r="C41" s="44" t="s">
        <v>33</v>
      </c>
      <c r="D41" s="927">
        <v>2</v>
      </c>
      <c r="E41" s="927">
        <v>12</v>
      </c>
      <c r="F41" s="927">
        <v>11</v>
      </c>
      <c r="G41" s="927">
        <v>30</v>
      </c>
      <c r="H41" s="927">
        <v>8</v>
      </c>
      <c r="I41" s="927">
        <v>12</v>
      </c>
      <c r="J41" s="927">
        <v>14</v>
      </c>
      <c r="K41" s="927">
        <v>6</v>
      </c>
      <c r="L41" s="927"/>
      <c r="M41" s="927">
        <v>2</v>
      </c>
      <c r="N41" s="927">
        <v>1</v>
      </c>
      <c r="O41" s="927">
        <v>2</v>
      </c>
      <c r="P41" s="927"/>
      <c r="Q41" s="927">
        <v>4</v>
      </c>
      <c r="R41" s="44">
        <v>4</v>
      </c>
      <c r="S41" s="44"/>
      <c r="T41" s="44">
        <v>2</v>
      </c>
      <c r="U41" s="44">
        <v>3</v>
      </c>
      <c r="V41" s="44">
        <v>5</v>
      </c>
      <c r="W41" s="44">
        <v>5</v>
      </c>
      <c r="Y41" s="2">
        <v>3</v>
      </c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</row>
    <row r="42" spans="1:36" ht="15" customHeight="1">
      <c r="A42" s="1260"/>
      <c r="B42" s="1309"/>
      <c r="C42" s="44" t="s">
        <v>32</v>
      </c>
      <c r="D42" s="927">
        <v>3453.7510000000002</v>
      </c>
      <c r="E42" s="927">
        <v>26328.131000000001</v>
      </c>
      <c r="F42" s="927">
        <v>10214.791999999999</v>
      </c>
      <c r="G42" s="927">
        <v>54372.769</v>
      </c>
      <c r="H42" s="927">
        <v>43499.063999999998</v>
      </c>
      <c r="I42" s="927">
        <v>22413.221000000001</v>
      </c>
      <c r="J42" s="927">
        <v>215107.73300000001</v>
      </c>
      <c r="K42" s="927">
        <v>29027.09</v>
      </c>
      <c r="L42" s="927"/>
      <c r="M42" s="927">
        <v>2120</v>
      </c>
      <c r="N42" s="927">
        <v>180</v>
      </c>
      <c r="O42" s="927">
        <v>14289.937</v>
      </c>
      <c r="P42" s="927"/>
      <c r="Q42" s="927">
        <v>4099</v>
      </c>
      <c r="R42" s="44">
        <v>3679.2689999999998</v>
      </c>
      <c r="S42" s="44"/>
      <c r="T42" s="44">
        <v>2430</v>
      </c>
      <c r="U42" s="44">
        <v>143.994</v>
      </c>
      <c r="V42" s="44">
        <v>125962.16800000001</v>
      </c>
      <c r="W42" s="44">
        <v>6256.6769999999997</v>
      </c>
      <c r="Y42" s="2">
        <v>3206.835</v>
      </c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</row>
    <row r="43" spans="1:36" ht="15" customHeight="1">
      <c r="A43" s="1260"/>
      <c r="B43" s="1309"/>
      <c r="C43" s="44" t="s">
        <v>31</v>
      </c>
      <c r="D43" s="927">
        <v>12.087322772</v>
      </c>
      <c r="E43" s="927">
        <v>92.128752972000001</v>
      </c>
      <c r="F43" s="927">
        <v>36.515196840000002</v>
      </c>
      <c r="G43" s="927">
        <v>196.287749085</v>
      </c>
      <c r="H43" s="927">
        <v>160.04743231800001</v>
      </c>
      <c r="I43" s="927">
        <v>84.634628786999997</v>
      </c>
      <c r="J43" s="927">
        <v>825.54954205000001</v>
      </c>
      <c r="K43" s="927">
        <v>113.78635534</v>
      </c>
      <c r="L43" s="927"/>
      <c r="M43" s="927">
        <v>8.5033200000000004</v>
      </c>
      <c r="N43" s="927">
        <v>0.73853999999999997</v>
      </c>
      <c r="O43" s="927">
        <v>59.730316596999998</v>
      </c>
      <c r="P43" s="927"/>
      <c r="Q43" s="927">
        <v>18</v>
      </c>
      <c r="R43" s="44">
        <v>16.096724761000001</v>
      </c>
      <c r="S43" s="44"/>
      <c r="T43" s="44">
        <v>10.96987</v>
      </c>
      <c r="U43" s="44">
        <v>0.65960176800000003</v>
      </c>
      <c r="V43" s="44">
        <v>595.21815404799997</v>
      </c>
      <c r="W43" s="44">
        <v>29.988837237999999</v>
      </c>
      <c r="Y43" s="2">
        <v>16.122682879999999</v>
      </c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</row>
    <row r="44" spans="1:36" ht="15" customHeight="1">
      <c r="A44" s="1260"/>
      <c r="B44" s="1257" t="s">
        <v>48</v>
      </c>
      <c r="C44" s="154" t="s">
        <v>33</v>
      </c>
      <c r="D44" s="154">
        <v>21937</v>
      </c>
      <c r="E44" s="154">
        <v>46134</v>
      </c>
      <c r="F44" s="154">
        <v>60185</v>
      </c>
      <c r="G44" s="154">
        <v>54859</v>
      </c>
      <c r="H44" s="154">
        <v>103172</v>
      </c>
      <c r="I44" s="154">
        <v>104852</v>
      </c>
      <c r="J44" s="154">
        <v>116134</v>
      </c>
      <c r="K44" s="154">
        <v>76297</v>
      </c>
      <c r="L44" s="154">
        <v>68519</v>
      </c>
      <c r="M44" s="154">
        <v>77937</v>
      </c>
      <c r="N44" s="154">
        <v>75208</v>
      </c>
      <c r="O44" s="154">
        <v>102066</v>
      </c>
      <c r="P44" s="154">
        <v>81540</v>
      </c>
      <c r="Q44" s="154">
        <v>132444</v>
      </c>
      <c r="R44" s="154">
        <v>99283</v>
      </c>
      <c r="S44" s="154">
        <v>117543</v>
      </c>
      <c r="T44" s="154">
        <v>78272</v>
      </c>
      <c r="U44" s="154">
        <v>121796</v>
      </c>
      <c r="V44" s="154">
        <v>148723</v>
      </c>
      <c r="W44" s="154">
        <v>121098</v>
      </c>
      <c r="X44" s="2">
        <v>176287</v>
      </c>
      <c r="Y44" s="2">
        <v>242340</v>
      </c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</row>
    <row r="45" spans="1:36" ht="15" customHeight="1">
      <c r="A45" s="1260"/>
      <c r="B45" s="1257"/>
      <c r="C45" s="154" t="s">
        <v>32</v>
      </c>
      <c r="D45" s="154">
        <v>288994.38800000004</v>
      </c>
      <c r="E45" s="154">
        <v>676772.92999999993</v>
      </c>
      <c r="F45" s="154">
        <v>806223.60800000001</v>
      </c>
      <c r="G45" s="154">
        <v>713872.57700000005</v>
      </c>
      <c r="H45" s="154">
        <v>936057.60599999991</v>
      </c>
      <c r="I45" s="154">
        <v>863565.60600000003</v>
      </c>
      <c r="J45" s="154">
        <v>1755375.1630000002</v>
      </c>
      <c r="K45" s="154">
        <v>851421.397</v>
      </c>
      <c r="L45" s="154">
        <v>651286.45600000001</v>
      </c>
      <c r="M45" s="154">
        <v>901416.56400000001</v>
      </c>
      <c r="N45" s="154">
        <v>683634.05300000007</v>
      </c>
      <c r="O45" s="154">
        <v>1580949.5290000001</v>
      </c>
      <c r="P45" s="154">
        <v>1191006.7629999998</v>
      </c>
      <c r="Q45" s="154">
        <v>1927116.5159999998</v>
      </c>
      <c r="R45" s="154">
        <v>1572953.3729999999</v>
      </c>
      <c r="S45" s="154">
        <v>2173310.4990000003</v>
      </c>
      <c r="T45" s="154">
        <v>1133639.9749999999</v>
      </c>
      <c r="U45" s="154">
        <v>3163921.7909999997</v>
      </c>
      <c r="V45" s="154">
        <v>4192204.398</v>
      </c>
      <c r="W45" s="154">
        <v>2682805.6420000005</v>
      </c>
      <c r="X45" s="2">
        <v>4416371.6159999995</v>
      </c>
      <c r="Y45" s="2">
        <v>5874772.057</v>
      </c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</row>
    <row r="46" spans="1:36" ht="15" customHeight="1">
      <c r="A46" s="1260"/>
      <c r="B46" s="1257"/>
      <c r="C46" s="154" t="s">
        <v>31</v>
      </c>
      <c r="D46" s="154">
        <v>3622.7026387320002</v>
      </c>
      <c r="E46" s="154">
        <v>8365.5483860589993</v>
      </c>
      <c r="F46" s="154">
        <v>11209.798018168</v>
      </c>
      <c r="G46" s="154">
        <v>10549.965368564999</v>
      </c>
      <c r="H46" s="154">
        <v>15037.082316010999</v>
      </c>
      <c r="I46" s="154">
        <v>13654.976274107999</v>
      </c>
      <c r="J46" s="154">
        <v>23455.895852857</v>
      </c>
      <c r="K46" s="154">
        <v>13302.467254145</v>
      </c>
      <c r="L46" s="154">
        <v>10139.036492407999</v>
      </c>
      <c r="M46" s="154">
        <v>13234.771805586999</v>
      </c>
      <c r="N46" s="154">
        <v>11505.772390066999</v>
      </c>
      <c r="O46" s="154">
        <v>23098.472244044002</v>
      </c>
      <c r="P46" s="154">
        <v>17050.137687301998</v>
      </c>
      <c r="Q46" s="154">
        <v>27278.322094321</v>
      </c>
      <c r="R46" s="154">
        <v>22403.610342194999</v>
      </c>
      <c r="S46" s="154">
        <v>28154.712997772</v>
      </c>
      <c r="T46" s="154">
        <v>16432.663709608001</v>
      </c>
      <c r="U46" s="154">
        <v>40455.455958410996</v>
      </c>
      <c r="V46" s="154">
        <v>49633.299317246005</v>
      </c>
      <c r="W46" s="154">
        <v>31136.521377277</v>
      </c>
      <c r="X46" s="2">
        <v>52039.575827568005</v>
      </c>
      <c r="Y46" s="2">
        <v>69854.077626482002</v>
      </c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</row>
    <row r="47" spans="1:36" ht="15" customHeight="1">
      <c r="A47" s="1258" t="s">
        <v>203</v>
      </c>
      <c r="B47" s="1257" t="s">
        <v>48</v>
      </c>
      <c r="C47" s="154" t="s">
        <v>33</v>
      </c>
      <c r="D47" s="157">
        <v>22350</v>
      </c>
      <c r="E47" s="157">
        <v>47250</v>
      </c>
      <c r="F47" s="157">
        <v>60972</v>
      </c>
      <c r="G47" s="157">
        <v>56103</v>
      </c>
      <c r="H47" s="157">
        <v>107485</v>
      </c>
      <c r="I47" s="157">
        <v>108195</v>
      </c>
      <c r="J47" s="157">
        <v>121058</v>
      </c>
      <c r="K47" s="157">
        <v>77765</v>
      </c>
      <c r="L47" s="157">
        <v>70295</v>
      </c>
      <c r="M47" s="157">
        <v>83992</v>
      </c>
      <c r="N47" s="157">
        <v>79665</v>
      </c>
      <c r="O47" s="157">
        <v>113242</v>
      </c>
      <c r="P47" s="157">
        <v>84001</v>
      </c>
      <c r="Q47" s="157">
        <v>136027</v>
      </c>
      <c r="R47" s="157">
        <v>107978</v>
      </c>
      <c r="S47" s="157">
        <v>130536</v>
      </c>
      <c r="T47" s="157">
        <v>85735</v>
      </c>
      <c r="U47" s="157">
        <v>133617</v>
      </c>
      <c r="V47" s="157">
        <v>167475</v>
      </c>
      <c r="W47" s="157">
        <v>133094</v>
      </c>
      <c r="X47" s="2">
        <v>191466</v>
      </c>
      <c r="Y47" s="2">
        <v>251243</v>
      </c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</row>
    <row r="48" spans="1:36" ht="15" customHeight="1">
      <c r="A48" s="1258"/>
      <c r="B48" s="1257"/>
      <c r="C48" s="154" t="s">
        <v>32</v>
      </c>
      <c r="D48" s="157">
        <v>331934.44900000002</v>
      </c>
      <c r="E48" s="157">
        <v>751116.59399999992</v>
      </c>
      <c r="F48" s="157">
        <v>889911.60800000001</v>
      </c>
      <c r="G48" s="157">
        <v>802259.57700000005</v>
      </c>
      <c r="H48" s="157">
        <v>1096421.8259999999</v>
      </c>
      <c r="I48" s="157">
        <v>1013730.816</v>
      </c>
      <c r="J48" s="157">
        <v>2272810.1630000002</v>
      </c>
      <c r="K48" s="157">
        <v>1071061.3969999999</v>
      </c>
      <c r="L48" s="157">
        <v>852806.45600000001</v>
      </c>
      <c r="M48" s="157">
        <v>1372340.544</v>
      </c>
      <c r="N48" s="157">
        <v>936129.02600000007</v>
      </c>
      <c r="O48" s="157">
        <v>2140192.5290000001</v>
      </c>
      <c r="P48" s="157">
        <v>1467238.2729999998</v>
      </c>
      <c r="Q48" s="157">
        <v>2437306.1359999999</v>
      </c>
      <c r="R48" s="157">
        <v>1927615.673</v>
      </c>
      <c r="S48" s="157">
        <v>3288472.8090000004</v>
      </c>
      <c r="T48" s="157">
        <v>1475265.9209999999</v>
      </c>
      <c r="U48" s="157">
        <v>4426815.574</v>
      </c>
      <c r="V48" s="157">
        <v>6051919.6809999999</v>
      </c>
      <c r="W48" s="157">
        <v>3904125.0440000007</v>
      </c>
      <c r="X48" s="2">
        <v>15357894.287999999</v>
      </c>
      <c r="Y48" s="2">
        <v>6801751.8710000003</v>
      </c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</row>
    <row r="49" spans="1:36" ht="15" customHeight="1">
      <c r="A49" s="1258"/>
      <c r="B49" s="1257"/>
      <c r="C49" s="154" t="s">
        <v>31</v>
      </c>
      <c r="D49" s="157">
        <v>3769.2040463330004</v>
      </c>
      <c r="E49" s="157">
        <v>8439.9951775230002</v>
      </c>
      <c r="F49" s="157">
        <v>11428.128052168</v>
      </c>
      <c r="G49" s="157">
        <v>11113.947519564999</v>
      </c>
      <c r="H49" s="157">
        <v>15374.153041010999</v>
      </c>
      <c r="I49" s="157">
        <v>14101.783915508</v>
      </c>
      <c r="J49" s="157">
        <v>24338.147127856999</v>
      </c>
      <c r="K49" s="157">
        <v>14697.383584145</v>
      </c>
      <c r="L49" s="157">
        <v>10286.326512407999</v>
      </c>
      <c r="M49" s="157">
        <v>14351.659575746999</v>
      </c>
      <c r="N49" s="157">
        <v>12645.905701948999</v>
      </c>
      <c r="O49" s="157">
        <v>23809.083484044</v>
      </c>
      <c r="P49" s="157">
        <v>17390.670441861999</v>
      </c>
      <c r="Q49" s="157">
        <v>29462.931340741001</v>
      </c>
      <c r="R49" s="157">
        <v>23470.271699094999</v>
      </c>
      <c r="S49" s="157">
        <v>30885.038921081999</v>
      </c>
      <c r="T49" s="157">
        <v>17298.434836208002</v>
      </c>
      <c r="U49" s="157">
        <v>41482.730708673997</v>
      </c>
      <c r="V49" s="157">
        <v>51888.415796913003</v>
      </c>
      <c r="W49" s="157">
        <v>31403.393086679</v>
      </c>
      <c r="X49" s="2">
        <v>61833.626835037008</v>
      </c>
      <c r="Y49" s="2">
        <v>72676.655744281001</v>
      </c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</row>
    <row r="50" spans="1:36" ht="15" customHeight="1">
      <c r="A50" s="1258"/>
      <c r="B50" s="1311" t="s">
        <v>198</v>
      </c>
      <c r="C50" s="90" t="s">
        <v>33</v>
      </c>
      <c r="D50" s="158">
        <v>1490</v>
      </c>
      <c r="E50" s="158">
        <v>2147.7272727272725</v>
      </c>
      <c r="F50" s="158">
        <v>3387.3333333333335</v>
      </c>
      <c r="G50" s="158">
        <v>2671.5714285714284</v>
      </c>
      <c r="H50" s="158">
        <v>4885.681818181818</v>
      </c>
      <c r="I50" s="158">
        <v>5409.75</v>
      </c>
      <c r="J50" s="158">
        <v>5502.636363636364</v>
      </c>
      <c r="K50" s="158">
        <v>3888.25</v>
      </c>
      <c r="L50" s="158">
        <v>3699.7368421052633</v>
      </c>
      <c r="M50" s="158">
        <v>3817.818181818182</v>
      </c>
      <c r="N50" s="158">
        <v>3983.25</v>
      </c>
      <c r="O50" s="158">
        <v>5662.1</v>
      </c>
      <c r="P50" s="158">
        <v>5250.0625</v>
      </c>
      <c r="Q50" s="158">
        <v>6183.045454545455</v>
      </c>
      <c r="R50" s="158">
        <v>5998.7777777777774</v>
      </c>
      <c r="S50" s="158">
        <v>5933.454545454545</v>
      </c>
      <c r="T50" s="158">
        <v>4286.75</v>
      </c>
      <c r="U50" s="158">
        <v>6680.85</v>
      </c>
      <c r="V50" s="158">
        <v>7975</v>
      </c>
      <c r="W50" s="158">
        <v>7394.1111111111113</v>
      </c>
      <c r="X50" s="2">
        <v>9117.4285714285706</v>
      </c>
      <c r="Y50" s="2">
        <v>11963.952380952382</v>
      </c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</row>
    <row r="51" spans="1:36" ht="15" customHeight="1">
      <c r="A51" s="1258"/>
      <c r="B51" s="1311"/>
      <c r="C51" s="90" t="s">
        <v>32</v>
      </c>
      <c r="D51" s="158">
        <v>22128.963266666669</v>
      </c>
      <c r="E51" s="158">
        <v>34141.663363636362</v>
      </c>
      <c r="F51" s="158">
        <v>49439.533777777775</v>
      </c>
      <c r="G51" s="158">
        <v>38202.837</v>
      </c>
      <c r="H51" s="158">
        <v>49837.355727272719</v>
      </c>
      <c r="I51" s="158">
        <v>50686.540800000002</v>
      </c>
      <c r="J51" s="158">
        <v>103309.55286363637</v>
      </c>
      <c r="K51" s="158">
        <v>53553.069849999993</v>
      </c>
      <c r="L51" s="158">
        <v>44884.550315789471</v>
      </c>
      <c r="M51" s="158">
        <v>62379.115636363633</v>
      </c>
      <c r="N51" s="158">
        <v>46806.451300000001</v>
      </c>
      <c r="O51" s="158">
        <v>107009.62645000001</v>
      </c>
      <c r="P51" s="158">
        <v>91702.392062499988</v>
      </c>
      <c r="Q51" s="158">
        <v>110786.64254545454</v>
      </c>
      <c r="R51" s="158">
        <v>107089.75961111111</v>
      </c>
      <c r="S51" s="158">
        <v>149476.0367727273</v>
      </c>
      <c r="T51" s="158">
        <v>73763.29604999999</v>
      </c>
      <c r="U51" s="158">
        <v>221340.7787</v>
      </c>
      <c r="V51" s="158">
        <v>288186.65147619048</v>
      </c>
      <c r="W51" s="158">
        <v>216895.83577777783</v>
      </c>
      <c r="X51" s="2">
        <v>731328.29942857136</v>
      </c>
      <c r="Y51" s="2">
        <v>323892.94623809523</v>
      </c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</row>
    <row r="52" spans="1:36" ht="15" customHeight="1">
      <c r="A52" s="1258"/>
      <c r="B52" s="1311"/>
      <c r="C52" s="90" t="s">
        <v>31</v>
      </c>
      <c r="D52" s="158">
        <v>251.28026975553337</v>
      </c>
      <c r="E52" s="158">
        <v>383.63614443286366</v>
      </c>
      <c r="F52" s="158">
        <v>634.89600289822226</v>
      </c>
      <c r="G52" s="158">
        <v>529.23559616976183</v>
      </c>
      <c r="H52" s="158">
        <v>698.82513822777264</v>
      </c>
      <c r="I52" s="158">
        <v>705.08919577539996</v>
      </c>
      <c r="J52" s="158">
        <v>1106.2794149025908</v>
      </c>
      <c r="K52" s="158">
        <v>734.86917920725</v>
      </c>
      <c r="L52" s="158">
        <v>541.38560591621047</v>
      </c>
      <c r="M52" s="158">
        <v>652.34816253395445</v>
      </c>
      <c r="N52" s="158">
        <v>632.29528509745001</v>
      </c>
      <c r="O52" s="158">
        <v>1190.4541742022</v>
      </c>
      <c r="P52" s="158">
        <v>1086.916902616375</v>
      </c>
      <c r="Q52" s="158">
        <v>1339.2241518518638</v>
      </c>
      <c r="R52" s="158">
        <v>1303.9039832830556</v>
      </c>
      <c r="S52" s="158">
        <v>1403.8654055037273</v>
      </c>
      <c r="T52" s="158">
        <v>864.92174181040014</v>
      </c>
      <c r="U52" s="158">
        <v>2074.1365354336999</v>
      </c>
      <c r="V52" s="158">
        <v>2470.8769427101429</v>
      </c>
      <c r="W52" s="158">
        <v>1744.6329492599443</v>
      </c>
      <c r="X52" s="2">
        <v>2944.4584207160478</v>
      </c>
      <c r="Y52" s="2">
        <v>3460.7931306800479</v>
      </c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</row>
    <row r="53" spans="1:36">
      <c r="A53" s="159"/>
      <c r="B53" s="154"/>
      <c r="C53" s="154" t="s">
        <v>365</v>
      </c>
      <c r="D53" s="160">
        <v>15</v>
      </c>
      <c r="E53" s="160">
        <v>22</v>
      </c>
      <c r="F53" s="160">
        <v>18</v>
      </c>
      <c r="G53" s="160">
        <v>21</v>
      </c>
      <c r="H53" s="160">
        <v>22</v>
      </c>
      <c r="I53" s="160">
        <v>20</v>
      </c>
      <c r="J53" s="160">
        <v>22</v>
      </c>
      <c r="K53" s="160">
        <v>20</v>
      </c>
      <c r="L53" s="160">
        <v>19</v>
      </c>
      <c r="M53" s="160">
        <v>22</v>
      </c>
      <c r="N53" s="160">
        <v>20</v>
      </c>
      <c r="O53" s="160">
        <v>20</v>
      </c>
      <c r="P53" s="160">
        <v>16</v>
      </c>
      <c r="Q53" s="160">
        <v>22</v>
      </c>
      <c r="R53" s="160">
        <v>18</v>
      </c>
      <c r="S53" s="160">
        <v>22</v>
      </c>
      <c r="T53" s="160">
        <v>20</v>
      </c>
      <c r="U53" s="160">
        <v>20</v>
      </c>
      <c r="V53" s="160">
        <v>21</v>
      </c>
      <c r="W53" s="160">
        <v>18</v>
      </c>
      <c r="X53" s="2">
        <v>21</v>
      </c>
      <c r="Y53" s="2">
        <v>21</v>
      </c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</row>
    <row r="54" spans="1:36">
      <c r="Q54" s="2"/>
      <c r="R54" s="2"/>
    </row>
    <row r="55" spans="1:36">
      <c r="Q55" s="2"/>
      <c r="R55" s="2"/>
    </row>
    <row r="56" spans="1:36" ht="19.5">
      <c r="A56" s="447"/>
      <c r="B56" s="444"/>
      <c r="C56" s="151"/>
      <c r="D56" s="152" t="s">
        <v>43</v>
      </c>
      <c r="E56" s="152" t="s">
        <v>44</v>
      </c>
      <c r="F56" s="152" t="s">
        <v>195</v>
      </c>
      <c r="G56" s="152" t="s">
        <v>202</v>
      </c>
      <c r="H56" s="152" t="s">
        <v>1606</v>
      </c>
      <c r="I56" s="152" t="s">
        <v>1645</v>
      </c>
      <c r="J56" s="152" t="s">
        <v>1699</v>
      </c>
      <c r="K56" s="152" t="s">
        <v>1761</v>
      </c>
      <c r="L56" s="152" t="s">
        <v>1795</v>
      </c>
      <c r="M56" s="152" t="s">
        <v>1861</v>
      </c>
      <c r="N56" s="152" t="s">
        <v>1898</v>
      </c>
      <c r="O56" s="152" t="s">
        <v>2032</v>
      </c>
      <c r="P56" s="152" t="s">
        <v>2173</v>
      </c>
      <c r="Q56" s="2"/>
      <c r="R56" s="2"/>
    </row>
    <row r="57" spans="1:36" ht="19.5">
      <c r="A57" s="447" t="s">
        <v>201</v>
      </c>
      <c r="B57" s="814"/>
      <c r="C57" s="153" t="s">
        <v>31</v>
      </c>
      <c r="D57" s="154">
        <v>1116.4755801599999</v>
      </c>
      <c r="E57" s="154">
        <v>1139.943761882</v>
      </c>
      <c r="F57" s="154">
        <v>710.08195000000001</v>
      </c>
      <c r="G57" s="154">
        <v>340.27072456000002</v>
      </c>
      <c r="H57" s="154">
        <v>2184.1950164199998</v>
      </c>
      <c r="I57" s="154">
        <v>1066.3886419</v>
      </c>
      <c r="J57" s="154">
        <v>2729.3541180000002</v>
      </c>
      <c r="K57" s="154">
        <v>865.49075660000005</v>
      </c>
      <c r="L57" s="154">
        <v>1026.04991191</v>
      </c>
      <c r="M57" s="154">
        <v>2253.3666171479999</v>
      </c>
      <c r="N57" s="154">
        <v>265.6704105</v>
      </c>
      <c r="O57" s="154">
        <v>9792.0688704000004</v>
      </c>
      <c r="P57" s="154">
        <v>2821.8813002779998</v>
      </c>
      <c r="Q57" s="37"/>
      <c r="R57" s="37"/>
    </row>
    <row r="58" spans="1:36" ht="19.5">
      <c r="A58" s="447" t="s">
        <v>200</v>
      </c>
      <c r="B58" s="478"/>
      <c r="C58" s="154" t="s">
        <v>31</v>
      </c>
      <c r="D58" s="154">
        <v>0.41219</v>
      </c>
      <c r="E58" s="154">
        <v>0.18955</v>
      </c>
      <c r="F58" s="154">
        <v>0.52929000000000004</v>
      </c>
      <c r="G58" s="155">
        <v>0.26203000000000004</v>
      </c>
      <c r="H58" s="155">
        <v>0.41423000000000004</v>
      </c>
      <c r="I58" s="155">
        <v>0.27271499999999999</v>
      </c>
      <c r="J58" s="155">
        <v>0.97180530999999992</v>
      </c>
      <c r="K58" s="155">
        <v>0.28037000000000001</v>
      </c>
      <c r="L58" s="155">
        <v>1.2248383529999998</v>
      </c>
      <c r="M58" s="155">
        <v>1.7498625190000001</v>
      </c>
      <c r="N58" s="155">
        <v>1.201298902</v>
      </c>
      <c r="O58" s="155">
        <v>1.982137069</v>
      </c>
      <c r="P58" s="155">
        <v>0.69681752100000005</v>
      </c>
      <c r="Q58" s="37"/>
      <c r="R58" s="37"/>
    </row>
    <row r="59" spans="1:36" ht="19.5">
      <c r="A59" s="447" t="s">
        <v>1590</v>
      </c>
      <c r="B59" s="814"/>
      <c r="C59" s="154" t="s">
        <v>31</v>
      </c>
      <c r="D59" s="154">
        <v>13234.771805586999</v>
      </c>
      <c r="E59" s="154">
        <v>11505.772390066999</v>
      </c>
      <c r="F59" s="154">
        <v>23098.472244044002</v>
      </c>
      <c r="G59" s="154">
        <v>17050.137687301998</v>
      </c>
      <c r="H59" s="154">
        <v>27278.322094321</v>
      </c>
      <c r="I59" s="154">
        <v>22403.610342194999</v>
      </c>
      <c r="J59" s="154">
        <v>28154.712997772</v>
      </c>
      <c r="K59" s="154">
        <v>16432.663709608001</v>
      </c>
      <c r="L59" s="154">
        <v>40455.455958410996</v>
      </c>
      <c r="M59" s="154">
        <v>49633.299317246005</v>
      </c>
      <c r="N59" s="154">
        <v>31136.521377277</v>
      </c>
      <c r="O59" s="154">
        <v>52039.575827568005</v>
      </c>
      <c r="P59" s="154">
        <v>69854.077626482002</v>
      </c>
      <c r="Q59" s="2"/>
      <c r="R59" s="2"/>
    </row>
    <row r="60" spans="1:36" ht="19.5">
      <c r="A60" s="445"/>
      <c r="B60" s="446"/>
      <c r="C60" s="154" t="s">
        <v>31</v>
      </c>
      <c r="D60" s="157">
        <v>14351.659575746999</v>
      </c>
      <c r="E60" s="157">
        <v>12645.905701948999</v>
      </c>
      <c r="F60" s="157">
        <v>23809.083484044</v>
      </c>
      <c r="G60" s="157">
        <v>17390.670441861999</v>
      </c>
      <c r="H60" s="157">
        <v>29462.931340741001</v>
      </c>
      <c r="I60" s="157">
        <v>23470.271699094999</v>
      </c>
      <c r="J60" s="157">
        <v>30885.038921081999</v>
      </c>
      <c r="K60" s="157">
        <v>17298.434836208002</v>
      </c>
      <c r="L60" s="157">
        <v>41482.730708673997</v>
      </c>
      <c r="M60" s="157">
        <v>51888.415796913003</v>
      </c>
      <c r="N60" s="157">
        <v>31403.393086679</v>
      </c>
      <c r="O60" s="157">
        <v>61833.626835037008</v>
      </c>
      <c r="P60" s="157">
        <v>72676.655744281001</v>
      </c>
      <c r="Q60" s="2"/>
      <c r="R60" s="2"/>
    </row>
    <row r="61" spans="1:36">
      <c r="Q61" s="2"/>
      <c r="R61" s="2"/>
    </row>
    <row r="62" spans="1:36">
      <c r="Q62" s="2"/>
      <c r="R62" s="2"/>
    </row>
    <row r="63" spans="1:36" ht="36.75" customHeight="1">
      <c r="Q63" s="2"/>
      <c r="R63" s="2"/>
    </row>
    <row r="64" spans="1:36">
      <c r="Q64" s="2"/>
      <c r="R64" s="2"/>
    </row>
    <row r="65" spans="1:18" ht="17.25" customHeight="1">
      <c r="Q65" s="2"/>
      <c r="R65" s="2"/>
    </row>
    <row r="66" spans="1:18">
      <c r="Q66" s="2"/>
      <c r="R66" s="2"/>
    </row>
    <row r="67" spans="1:18">
      <c r="Q67" s="2"/>
      <c r="R67" s="2"/>
    </row>
    <row r="68" spans="1:18" ht="17.25" customHeight="1">
      <c r="Q68" s="2"/>
      <c r="R68" s="2"/>
    </row>
    <row r="69" spans="1:18">
      <c r="Q69" s="2"/>
      <c r="R69" s="2"/>
    </row>
    <row r="70" spans="1:18">
      <c r="Q70" s="2"/>
      <c r="R70" s="2"/>
    </row>
    <row r="71" spans="1:18" ht="17.25" customHeight="1">
      <c r="Q71" s="2"/>
      <c r="R71" s="2"/>
    </row>
    <row r="72" spans="1:18">
      <c r="Q72" s="2"/>
      <c r="R72" s="2"/>
    </row>
    <row r="73" spans="1:18">
      <c r="Q73" s="2"/>
      <c r="R73" s="2"/>
    </row>
    <row r="74" spans="1:18" ht="17.25" customHeight="1">
      <c r="Q74" s="2"/>
      <c r="R74" s="2"/>
    </row>
    <row r="75" spans="1:18">
      <c r="Q75" s="2"/>
      <c r="R75" s="2"/>
    </row>
    <row r="76" spans="1:18">
      <c r="Q76" s="2"/>
      <c r="R76" s="2"/>
    </row>
    <row r="77" spans="1:18">
      <c r="Q77" s="2"/>
      <c r="R77" s="2"/>
    </row>
    <row r="78" spans="1:18" ht="15.75" thickBot="1">
      <c r="Q78" s="2"/>
      <c r="R78" s="2"/>
    </row>
    <row r="79" spans="1:18" ht="38.25" thickBot="1">
      <c r="A79" s="1160" t="s">
        <v>1888</v>
      </c>
      <c r="B79" s="1160" t="s">
        <v>19</v>
      </c>
      <c r="C79" s="1199"/>
      <c r="D79" s="1159" t="s">
        <v>257</v>
      </c>
      <c r="E79" s="1159"/>
      <c r="F79" s="1159"/>
      <c r="G79" s="1068" t="s">
        <v>1903</v>
      </c>
      <c r="H79" s="1159" t="s">
        <v>258</v>
      </c>
      <c r="I79" s="1159"/>
      <c r="Q79" s="2"/>
      <c r="R79" s="2"/>
    </row>
    <row r="80" spans="1:18" ht="34.5">
      <c r="A80" s="1306"/>
      <c r="B80" s="1306"/>
      <c r="C80" s="1200"/>
      <c r="D80" s="411" t="s">
        <v>2178</v>
      </c>
      <c r="E80" s="1069" t="s">
        <v>2035</v>
      </c>
      <c r="F80" s="467" t="s">
        <v>2182</v>
      </c>
      <c r="G80" s="686" t="s">
        <v>2183</v>
      </c>
      <c r="H80" s="466" t="s">
        <v>259</v>
      </c>
      <c r="I80" s="1070" t="s">
        <v>361</v>
      </c>
      <c r="Q80" s="2"/>
      <c r="R80" s="2"/>
    </row>
    <row r="81" spans="1:18" ht="17.25" customHeight="1">
      <c r="A81" s="1189" t="s">
        <v>201</v>
      </c>
      <c r="B81" s="1196" t="s">
        <v>18</v>
      </c>
      <c r="C81" s="413" t="s">
        <v>206</v>
      </c>
      <c r="D81" s="414">
        <v>14</v>
      </c>
      <c r="E81" s="414">
        <v>5</v>
      </c>
      <c r="F81" s="414">
        <v>8</v>
      </c>
      <c r="G81" s="415">
        <v>90</v>
      </c>
      <c r="H81" s="748">
        <v>1.7999999999999998</v>
      </c>
      <c r="I81" s="747">
        <v>0.75</v>
      </c>
      <c r="Q81" s="2"/>
      <c r="R81" s="2"/>
    </row>
    <row r="82" spans="1:18" ht="17.25" customHeight="1">
      <c r="A82" s="1189"/>
      <c r="B82" s="1196"/>
      <c r="C82" s="413" t="s">
        <v>32</v>
      </c>
      <c r="D82" s="418">
        <v>230162.29300000001</v>
      </c>
      <c r="E82" s="418">
        <v>58058.703999999998</v>
      </c>
      <c r="F82" s="418">
        <v>58733.98</v>
      </c>
      <c r="G82" s="419">
        <v>818241.06700000004</v>
      </c>
      <c r="H82" s="748">
        <v>2.9643029751404719</v>
      </c>
      <c r="I82" s="747">
        <v>2.9187246122261761</v>
      </c>
      <c r="Q82" s="2"/>
      <c r="R82" s="2"/>
    </row>
    <row r="83" spans="1:18" ht="18" customHeight="1" thickBot="1">
      <c r="A83" s="1189"/>
      <c r="B83" s="1198"/>
      <c r="C83" s="679" t="s">
        <v>31</v>
      </c>
      <c r="D83" s="463">
        <v>2821.8813002779998</v>
      </c>
      <c r="E83" s="463">
        <v>890.74197140000001</v>
      </c>
      <c r="F83" s="463">
        <v>1116.4755801599999</v>
      </c>
      <c r="G83" s="810">
        <v>14443.409468716003</v>
      </c>
      <c r="H83" s="920">
        <v>2.1680120516189247</v>
      </c>
      <c r="I83" s="919">
        <v>1.5274903906752724</v>
      </c>
      <c r="Q83" s="2"/>
      <c r="R83" s="2"/>
    </row>
    <row r="84" spans="1:18" ht="17.25" customHeight="1">
      <c r="A84" s="1189" t="s">
        <v>200</v>
      </c>
      <c r="B84" s="1195" t="s">
        <v>17</v>
      </c>
      <c r="C84" s="413" t="s">
        <v>206</v>
      </c>
      <c r="D84" s="418">
        <v>2406</v>
      </c>
      <c r="E84" s="418">
        <v>12185</v>
      </c>
      <c r="F84" s="418">
        <v>2565</v>
      </c>
      <c r="G84" s="859">
        <v>48636</v>
      </c>
      <c r="H84" s="748">
        <v>-0.8025441116126385</v>
      </c>
      <c r="I84" s="747">
        <v>-6.1988304093567259E-2</v>
      </c>
      <c r="Q84" s="2"/>
      <c r="R84" s="2"/>
    </row>
    <row r="85" spans="1:18" ht="17.25" customHeight="1">
      <c r="A85" s="1189"/>
      <c r="B85" s="1196"/>
      <c r="C85" s="413" t="s">
        <v>32</v>
      </c>
      <c r="D85" s="418">
        <v>512457.52100000001</v>
      </c>
      <c r="E85" s="418">
        <v>1745677.0689999999</v>
      </c>
      <c r="F85" s="418">
        <v>256430</v>
      </c>
      <c r="G85" s="419">
        <v>7308814.3640000001</v>
      </c>
      <c r="H85" s="748">
        <v>-0.70644197022444821</v>
      </c>
      <c r="I85" s="747">
        <v>0.99843045275513798</v>
      </c>
      <c r="Q85" s="2"/>
      <c r="R85" s="2"/>
    </row>
    <row r="86" spans="1:18" ht="17.25" customHeight="1">
      <c r="A86" s="1189"/>
      <c r="B86" s="1196"/>
      <c r="C86" s="413" t="s">
        <v>31</v>
      </c>
      <c r="D86" s="926">
        <v>0.51245752099999997</v>
      </c>
      <c r="E86" s="926">
        <v>1.7456770690000001</v>
      </c>
      <c r="F86" s="926">
        <v>0.25642999999999999</v>
      </c>
      <c r="G86" s="415">
        <v>7.3088143639999998</v>
      </c>
      <c r="H86" s="748">
        <v>-0.70644197022444821</v>
      </c>
      <c r="I86" s="747">
        <v>0.99843045275513775</v>
      </c>
      <c r="Q86" s="2"/>
      <c r="R86" s="2"/>
    </row>
    <row r="87" spans="1:18" ht="17.25" customHeight="1">
      <c r="A87" s="1189"/>
      <c r="B87" s="1196" t="s">
        <v>18</v>
      </c>
      <c r="C87" s="413" t="s">
        <v>206</v>
      </c>
      <c r="D87" s="418">
        <v>5395</v>
      </c>
      <c r="E87" s="418">
        <v>2350</v>
      </c>
      <c r="F87" s="418">
        <v>767</v>
      </c>
      <c r="G87" s="419">
        <v>38367</v>
      </c>
      <c r="H87" s="748">
        <v>1.295744680851064</v>
      </c>
      <c r="I87" s="747">
        <v>6.0338983050847457</v>
      </c>
      <c r="Q87" s="2"/>
      <c r="R87" s="2"/>
    </row>
    <row r="88" spans="1:18" ht="17.25" customHeight="1">
      <c r="A88" s="1189"/>
      <c r="B88" s="1196"/>
      <c r="C88" s="413" t="s">
        <v>32</v>
      </c>
      <c r="D88" s="418">
        <v>171680</v>
      </c>
      <c r="E88" s="418">
        <v>230600</v>
      </c>
      <c r="F88" s="418">
        <v>109790</v>
      </c>
      <c r="G88" s="419">
        <v>1606450.31</v>
      </c>
      <c r="H88" s="748">
        <v>-0.25550737207285346</v>
      </c>
      <c r="I88" s="747">
        <v>0.56371254212587663</v>
      </c>
      <c r="Q88" s="2"/>
      <c r="R88" s="2"/>
    </row>
    <row r="89" spans="1:18" ht="17.25" customHeight="1">
      <c r="A89" s="1189"/>
      <c r="B89" s="1196"/>
      <c r="C89" s="413" t="s">
        <v>31</v>
      </c>
      <c r="D89" s="926">
        <v>0.17168</v>
      </c>
      <c r="E89" s="926">
        <v>0.2306</v>
      </c>
      <c r="F89" s="926">
        <v>0.10979</v>
      </c>
      <c r="G89" s="415">
        <v>1.60645031</v>
      </c>
      <c r="H89" s="748">
        <v>-0.25550737207285346</v>
      </c>
      <c r="I89" s="747">
        <v>0.56371254212587663</v>
      </c>
      <c r="Q89" s="2"/>
      <c r="R89" s="2"/>
    </row>
    <row r="90" spans="1:18" ht="17.25" customHeight="1">
      <c r="A90" s="1189"/>
      <c r="B90" s="1196" t="s">
        <v>196</v>
      </c>
      <c r="C90" s="413" t="s">
        <v>206</v>
      </c>
      <c r="D90" s="418">
        <v>1088</v>
      </c>
      <c r="E90" s="418">
        <v>586</v>
      </c>
      <c r="F90" s="418">
        <v>2715</v>
      </c>
      <c r="G90" s="419">
        <v>14700</v>
      </c>
      <c r="H90" s="748">
        <v>0.85665529010238917</v>
      </c>
      <c r="I90" s="747">
        <v>-0.5992633517495396</v>
      </c>
      <c r="Q90" s="2"/>
      <c r="R90" s="2"/>
    </row>
    <row r="91" spans="1:18" ht="17.25" customHeight="1">
      <c r="A91" s="1189"/>
      <c r="B91" s="1196"/>
      <c r="C91" s="413" t="s">
        <v>32</v>
      </c>
      <c r="D91" s="418">
        <v>12680</v>
      </c>
      <c r="E91" s="418">
        <v>5860</v>
      </c>
      <c r="F91" s="418">
        <v>45970</v>
      </c>
      <c r="G91" s="419">
        <v>175470</v>
      </c>
      <c r="H91" s="748">
        <v>1.1638225255972698</v>
      </c>
      <c r="I91" s="747">
        <v>-0.72416793561018056</v>
      </c>
      <c r="Q91" s="2"/>
      <c r="R91" s="2"/>
    </row>
    <row r="92" spans="1:18" ht="18" thickBot="1">
      <c r="A92" s="923"/>
      <c r="B92" s="1198"/>
      <c r="C92" s="679" t="s">
        <v>31</v>
      </c>
      <c r="D92" s="925">
        <v>1.268E-2</v>
      </c>
      <c r="E92" s="925">
        <v>5.8599999999999998E-3</v>
      </c>
      <c r="F92" s="925">
        <v>4.5969999999999997E-2</v>
      </c>
      <c r="G92" s="860">
        <v>0.14083999999999999</v>
      </c>
      <c r="H92" s="920">
        <v>1.1638225255972698</v>
      </c>
      <c r="I92" s="919">
        <v>-0.72416793561018045</v>
      </c>
      <c r="Q92" s="2"/>
      <c r="R92" s="2"/>
    </row>
    <row r="93" spans="1:18" ht="17.25" customHeight="1">
      <c r="A93" s="1189" t="s">
        <v>1590</v>
      </c>
      <c r="B93" s="1195" t="s">
        <v>17</v>
      </c>
      <c r="C93" s="413" t="s">
        <v>206</v>
      </c>
      <c r="D93" s="418">
        <v>152743</v>
      </c>
      <c r="E93" s="418">
        <v>106298</v>
      </c>
      <c r="F93" s="459">
        <v>28027</v>
      </c>
      <c r="G93" s="859">
        <v>709416</v>
      </c>
      <c r="H93" s="748">
        <v>0.43693202129861342</v>
      </c>
      <c r="I93" s="747">
        <v>4.4498519284975204</v>
      </c>
      <c r="Q93" s="2"/>
      <c r="R93" s="2"/>
    </row>
    <row r="94" spans="1:18" ht="17.25" customHeight="1">
      <c r="A94" s="1189"/>
      <c r="B94" s="1196"/>
      <c r="C94" s="413" t="s">
        <v>32</v>
      </c>
      <c r="D94" s="418">
        <v>5090678.3269999996</v>
      </c>
      <c r="E94" s="418">
        <v>3719571.4130000002</v>
      </c>
      <c r="F94" s="418">
        <v>567228.31000000006</v>
      </c>
      <c r="G94" s="419">
        <v>22260062.098999999</v>
      </c>
      <c r="H94" s="748">
        <v>0.36861959665781519</v>
      </c>
      <c r="I94" s="747">
        <v>7.9746548916079298</v>
      </c>
      <c r="Q94" s="2"/>
      <c r="R94" s="2"/>
    </row>
    <row r="95" spans="1:18" ht="17.25" customHeight="1">
      <c r="A95" s="1189"/>
      <c r="B95" s="1196"/>
      <c r="C95" s="413" t="s">
        <v>31</v>
      </c>
      <c r="D95" s="418">
        <v>52604.132816407</v>
      </c>
      <c r="E95" s="418">
        <v>38405.716050037001</v>
      </c>
      <c r="F95" s="418">
        <v>6080.899592363</v>
      </c>
      <c r="G95" s="419">
        <v>232873.41980389802</v>
      </c>
      <c r="H95" s="748">
        <v>0.36969540544099089</v>
      </c>
      <c r="I95" s="747">
        <v>7.6507155754507963</v>
      </c>
      <c r="Q95" s="2"/>
      <c r="R95" s="2"/>
    </row>
    <row r="96" spans="1:18" ht="17.25" customHeight="1">
      <c r="A96" s="1189"/>
      <c r="B96" s="1196" t="s">
        <v>18</v>
      </c>
      <c r="C96" s="413" t="s">
        <v>206</v>
      </c>
      <c r="D96" s="418">
        <v>43081</v>
      </c>
      <c r="E96" s="418">
        <v>37266</v>
      </c>
      <c r="F96" s="418">
        <v>19064</v>
      </c>
      <c r="G96" s="419">
        <v>317351</v>
      </c>
      <c r="H96" s="748">
        <v>0.15604035850372999</v>
      </c>
      <c r="I96" s="747">
        <v>1.2598090642047839</v>
      </c>
      <c r="Q96" s="2"/>
      <c r="R96" s="2"/>
    </row>
    <row r="97" spans="1:18" ht="17.25" customHeight="1">
      <c r="A97" s="1189"/>
      <c r="B97" s="1196"/>
      <c r="C97" s="413" t="s">
        <v>32</v>
      </c>
      <c r="D97" s="418">
        <v>698575.34299999999</v>
      </c>
      <c r="E97" s="418">
        <v>663965.55200000003</v>
      </c>
      <c r="F97" s="418">
        <v>240296.86300000001</v>
      </c>
      <c r="G97" s="419">
        <v>5407001.4989999998</v>
      </c>
      <c r="H97" s="748">
        <v>5.2125883482581514E-2</v>
      </c>
      <c r="I97" s="747">
        <v>1.9071346761609616</v>
      </c>
      <c r="Q97" s="2"/>
      <c r="R97" s="2"/>
    </row>
    <row r="98" spans="1:18" ht="17.25" customHeight="1">
      <c r="A98" s="1189"/>
      <c r="B98" s="1196"/>
      <c r="C98" s="413" t="s">
        <v>31</v>
      </c>
      <c r="D98" s="418">
        <v>15057.590293503001</v>
      </c>
      <c r="E98" s="418">
        <v>12739.05103611</v>
      </c>
      <c r="F98" s="418">
        <v>4862.656941837</v>
      </c>
      <c r="G98" s="419">
        <v>107622.19516443201</v>
      </c>
      <c r="H98" s="748">
        <v>0.18200250951353358</v>
      </c>
      <c r="I98" s="747">
        <v>2.0965767220696816</v>
      </c>
      <c r="Q98" s="2"/>
      <c r="R98" s="2"/>
    </row>
    <row r="99" spans="1:18" ht="17.25" customHeight="1">
      <c r="A99" s="1189"/>
      <c r="B99" s="1196" t="s">
        <v>196</v>
      </c>
      <c r="C99" s="413" t="s">
        <v>206</v>
      </c>
      <c r="D99" s="418">
        <v>46513</v>
      </c>
      <c r="E99" s="418">
        <v>32723</v>
      </c>
      <c r="F99" s="418">
        <v>30844</v>
      </c>
      <c r="G99" s="419">
        <v>292533</v>
      </c>
      <c r="H99" s="748">
        <v>0.42141612932799566</v>
      </c>
      <c r="I99" s="747">
        <v>0.50800804046167802</v>
      </c>
      <c r="Q99" s="2"/>
      <c r="R99" s="2"/>
    </row>
    <row r="100" spans="1:18" ht="17.25" customHeight="1">
      <c r="A100" s="1189"/>
      <c r="B100" s="1196"/>
      <c r="C100" s="413" t="s">
        <v>32</v>
      </c>
      <c r="D100" s="418">
        <v>82311.551999999996</v>
      </c>
      <c r="E100" s="418">
        <v>32834.650999999998</v>
      </c>
      <c r="F100" s="418">
        <v>91771.391000000003</v>
      </c>
      <c r="G100" s="419">
        <v>515261.08900000004</v>
      </c>
      <c r="H100" s="748">
        <v>1.5068502174729983</v>
      </c>
      <c r="I100" s="747">
        <v>-0.10308047962354638</v>
      </c>
      <c r="Q100" s="2"/>
      <c r="R100" s="2"/>
    </row>
    <row r="101" spans="1:18" ht="17.25" customHeight="1">
      <c r="A101" s="1189"/>
      <c r="B101" s="1196"/>
      <c r="C101" s="413" t="s">
        <v>31</v>
      </c>
      <c r="D101" s="418">
        <v>2176.2318336919998</v>
      </c>
      <c r="E101" s="418">
        <v>894.80874142100004</v>
      </c>
      <c r="F101" s="418">
        <v>2282.7119513870002</v>
      </c>
      <c r="G101" s="419">
        <v>13255.706099157</v>
      </c>
      <c r="H101" s="748">
        <v>1.432063672328499</v>
      </c>
      <c r="I101" s="747">
        <v>-4.6646322428154807E-2</v>
      </c>
      <c r="Q101" s="2"/>
      <c r="R101" s="2"/>
    </row>
    <row r="102" spans="1:18" ht="17.25" customHeight="1">
      <c r="A102" s="1189"/>
      <c r="B102" s="1196" t="s">
        <v>197</v>
      </c>
      <c r="C102" s="413" t="s">
        <v>206</v>
      </c>
      <c r="D102" s="924">
        <v>3</v>
      </c>
      <c r="E102" s="924" t="s">
        <v>362</v>
      </c>
      <c r="F102" s="924">
        <v>2</v>
      </c>
      <c r="G102" s="415">
        <v>26</v>
      </c>
      <c r="H102" s="748" t="s">
        <v>362</v>
      </c>
      <c r="I102" s="747">
        <v>0.5</v>
      </c>
      <c r="Q102" s="2"/>
      <c r="R102" s="2"/>
    </row>
    <row r="103" spans="1:18" ht="17.25" customHeight="1">
      <c r="A103" s="1189"/>
      <c r="B103" s="1196"/>
      <c r="C103" s="413" t="s">
        <v>32</v>
      </c>
      <c r="D103" s="418">
        <v>3206.835</v>
      </c>
      <c r="E103" s="418" t="s">
        <v>362</v>
      </c>
      <c r="F103" s="418">
        <v>2120</v>
      </c>
      <c r="G103" s="419">
        <v>145777.943</v>
      </c>
      <c r="H103" s="748" t="s">
        <v>362</v>
      </c>
      <c r="I103" s="747">
        <v>0.51265801886792461</v>
      </c>
      <c r="Q103" s="2"/>
      <c r="R103" s="2"/>
    </row>
    <row r="104" spans="1:18" ht="18" thickBot="1">
      <c r="A104" s="923"/>
      <c r="B104" s="1198"/>
      <c r="C104" s="679" t="s">
        <v>31</v>
      </c>
      <c r="D104" s="921">
        <v>16.122682879999999</v>
      </c>
      <c r="E104" s="922" t="s">
        <v>362</v>
      </c>
      <c r="F104" s="921">
        <v>8.5033200000000004</v>
      </c>
      <c r="G104" s="419">
        <v>687.05587069499995</v>
      </c>
      <c r="H104" s="920" t="s">
        <v>362</v>
      </c>
      <c r="I104" s="919">
        <v>0.89604564805276032</v>
      </c>
      <c r="Q104" s="2"/>
      <c r="R104" s="2"/>
    </row>
    <row r="105" spans="1:18" ht="16.5" customHeight="1">
      <c r="A105" s="1307" t="s">
        <v>48</v>
      </c>
      <c r="B105" s="1307"/>
      <c r="C105" s="918" t="s">
        <v>206</v>
      </c>
      <c r="D105" s="633">
        <v>251243</v>
      </c>
      <c r="E105" s="633">
        <v>191466</v>
      </c>
      <c r="F105" s="917">
        <v>83992</v>
      </c>
      <c r="G105" s="916">
        <v>1421172</v>
      </c>
      <c r="H105" s="915">
        <v>0.31220686701555378</v>
      </c>
      <c r="I105" s="674">
        <v>1.9912729783788934</v>
      </c>
      <c r="Q105" s="2"/>
      <c r="R105" s="2"/>
    </row>
    <row r="106" spans="1:18" ht="16.5" customHeight="1">
      <c r="A106" s="1307"/>
      <c r="B106" s="1307"/>
      <c r="C106" s="639" t="s">
        <v>32</v>
      </c>
      <c r="D106" s="633">
        <v>6801751.8710000003</v>
      </c>
      <c r="E106" s="633">
        <v>15357894.287999999</v>
      </c>
      <c r="F106" s="633">
        <v>1372340.544</v>
      </c>
      <c r="G106" s="675">
        <v>47138405.270000003</v>
      </c>
      <c r="H106" s="915">
        <v>-0.5571168974437728</v>
      </c>
      <c r="I106" s="674">
        <v>3.9563148889959487</v>
      </c>
      <c r="Q106" s="2"/>
      <c r="R106" s="2"/>
    </row>
    <row r="107" spans="1:18" ht="17.25" customHeight="1" thickBot="1">
      <c r="A107" s="1307"/>
      <c r="B107" s="1307"/>
      <c r="C107" s="679" t="s">
        <v>31</v>
      </c>
      <c r="D107" s="673">
        <v>72676.655744281001</v>
      </c>
      <c r="E107" s="673">
        <v>61833.626835037008</v>
      </c>
      <c r="F107" s="673">
        <v>14351.659575746999</v>
      </c>
      <c r="G107" s="672">
        <v>377792.16941057204</v>
      </c>
      <c r="H107" s="914">
        <v>0.17535812573588139</v>
      </c>
      <c r="I107" s="671">
        <v>4.0639896634043602</v>
      </c>
      <c r="Q107" s="2"/>
      <c r="R107" s="2"/>
    </row>
    <row r="108" spans="1:18" ht="16.5" customHeight="1">
      <c r="A108" s="1308" t="s">
        <v>198</v>
      </c>
      <c r="B108" s="1308"/>
      <c r="C108" s="911" t="s">
        <v>206</v>
      </c>
      <c r="D108" s="670">
        <v>11963.952380952382</v>
      </c>
      <c r="E108" s="670">
        <v>9117.4285714285706</v>
      </c>
      <c r="F108" s="913">
        <v>3817.818181818182</v>
      </c>
      <c r="G108" s="912">
        <v>70783.432341269843</v>
      </c>
      <c r="H108" s="910">
        <v>0.31220686701555378</v>
      </c>
      <c r="I108" s="668">
        <v>2.1337145487778884</v>
      </c>
      <c r="Q108" s="2"/>
      <c r="R108" s="2"/>
    </row>
    <row r="109" spans="1:18" ht="16.5" customHeight="1">
      <c r="A109" s="1308"/>
      <c r="B109" s="1308"/>
      <c r="C109" s="911" t="s">
        <v>32</v>
      </c>
      <c r="D109" s="670">
        <v>323892.94623809523</v>
      </c>
      <c r="E109" s="670">
        <v>731328.29942857136</v>
      </c>
      <c r="F109" s="670">
        <v>62379.115636363633</v>
      </c>
      <c r="G109" s="669">
        <v>2314462.6386624281</v>
      </c>
      <c r="H109" s="910">
        <v>-0.5571168974437728</v>
      </c>
      <c r="I109" s="668">
        <v>4.192329883710042</v>
      </c>
      <c r="Q109" s="2"/>
      <c r="R109" s="2"/>
    </row>
    <row r="110" spans="1:18" ht="17.25" customHeight="1" thickBot="1">
      <c r="A110" s="1183"/>
      <c r="B110" s="1183"/>
      <c r="C110" s="909" t="s">
        <v>31</v>
      </c>
      <c r="D110" s="624">
        <v>3460.7931306800479</v>
      </c>
      <c r="E110" s="908">
        <v>2944.4584207160478</v>
      </c>
      <c r="F110" s="908">
        <v>652.34816253395445</v>
      </c>
      <c r="G110" s="667">
        <v>18693.730163865304</v>
      </c>
      <c r="H110" s="907">
        <v>0.17535812573588161</v>
      </c>
      <c r="I110" s="666">
        <v>4.3051320283283774</v>
      </c>
      <c r="Q110" s="2"/>
      <c r="R110" s="2"/>
    </row>
    <row r="111" spans="1:18">
      <c r="Q111" s="2"/>
      <c r="R111" s="2"/>
    </row>
    <row r="112" spans="1:18">
      <c r="Q112" s="2"/>
      <c r="R112" s="2"/>
    </row>
    <row r="113" spans="17:18">
      <c r="Q113" s="2"/>
      <c r="R113" s="2"/>
    </row>
    <row r="114" spans="17:18">
      <c r="Q114" s="2"/>
      <c r="R114" s="2"/>
    </row>
    <row r="115" spans="17:18">
      <c r="Q115" s="2"/>
      <c r="R115" s="2"/>
    </row>
    <row r="116" spans="17:18">
      <c r="Q116" s="2"/>
      <c r="R116" s="2"/>
    </row>
    <row r="117" spans="17:18">
      <c r="Q117" s="2"/>
      <c r="R117" s="2"/>
    </row>
    <row r="118" spans="17:18">
      <c r="Q118" s="2"/>
      <c r="R118" s="2"/>
    </row>
    <row r="119" spans="17:18">
      <c r="Q119" s="2"/>
      <c r="R119" s="2"/>
    </row>
    <row r="120" spans="17:18">
      <c r="Q120" s="2"/>
      <c r="R120" s="2"/>
    </row>
    <row r="121" spans="17:18">
      <c r="Q121" s="2"/>
      <c r="R121" s="2"/>
    </row>
    <row r="122" spans="17:18">
      <c r="Q122" s="2"/>
      <c r="R122" s="2"/>
    </row>
    <row r="123" spans="17:18">
      <c r="Q123" s="2"/>
      <c r="R123" s="2"/>
    </row>
    <row r="124" spans="17:18">
      <c r="Q124" s="2"/>
      <c r="R124" s="2"/>
    </row>
    <row r="125" spans="17:18">
      <c r="Q125" s="2"/>
      <c r="R125" s="2"/>
    </row>
    <row r="126" spans="17:18">
      <c r="Q126" s="2"/>
      <c r="R126" s="2"/>
    </row>
    <row r="127" spans="17:18">
      <c r="Q127" s="2"/>
      <c r="R127" s="2"/>
    </row>
    <row r="128" spans="17:18">
      <c r="Q128" s="2"/>
      <c r="R128" s="2"/>
    </row>
    <row r="129" spans="17:18">
      <c r="Q129" s="2"/>
      <c r="R129" s="2"/>
    </row>
    <row r="130" spans="17:18">
      <c r="Q130" s="2"/>
      <c r="R130" s="2"/>
    </row>
    <row r="131" spans="17:18">
      <c r="Q131" s="2"/>
      <c r="R131" s="2"/>
    </row>
    <row r="132" spans="17:18">
      <c r="Q132" s="2"/>
      <c r="R132" s="2"/>
    </row>
    <row r="133" spans="17:18">
      <c r="Q133" s="2"/>
      <c r="R133" s="2"/>
    </row>
    <row r="134" spans="17:18">
      <c r="Q134" s="2"/>
      <c r="R134" s="2"/>
    </row>
    <row r="135" spans="17:18">
      <c r="Q135" s="2"/>
      <c r="R135" s="2"/>
    </row>
    <row r="136" spans="17:18">
      <c r="Q136" s="2"/>
      <c r="R136" s="2"/>
    </row>
    <row r="137" spans="17:18">
      <c r="Q137" s="2"/>
      <c r="R137" s="2"/>
    </row>
    <row r="138" spans="17:18">
      <c r="Q138" s="2"/>
      <c r="R138" s="2"/>
    </row>
    <row r="139" spans="17:18">
      <c r="Q139" s="2"/>
      <c r="R139" s="2"/>
    </row>
    <row r="140" spans="17:18">
      <c r="Q140" s="2"/>
      <c r="R140" s="2"/>
    </row>
    <row r="141" spans="17:18">
      <c r="Q141" s="2"/>
      <c r="R141" s="2"/>
    </row>
    <row r="142" spans="17:18">
      <c r="Q142" s="2"/>
      <c r="R142" s="2"/>
    </row>
    <row r="143" spans="17:18">
      <c r="Q143" s="2"/>
      <c r="R143" s="2"/>
    </row>
    <row r="144" spans="17:18">
      <c r="Q144" s="2"/>
      <c r="R144" s="2"/>
    </row>
    <row r="145" spans="17:18">
      <c r="Q145" s="2"/>
      <c r="R145" s="2"/>
    </row>
    <row r="146" spans="17:18">
      <c r="Q146" s="2"/>
      <c r="R146" s="2"/>
    </row>
    <row r="147" spans="17:18">
      <c r="Q147" s="2"/>
      <c r="R147" s="2"/>
    </row>
    <row r="148" spans="17:18">
      <c r="Q148" s="2"/>
      <c r="R148" s="2"/>
    </row>
    <row r="149" spans="17:18">
      <c r="Q149" s="2"/>
      <c r="R149" s="2"/>
    </row>
  </sheetData>
  <mergeCells count="39">
    <mergeCell ref="B20:B22"/>
    <mergeCell ref="B23:B25"/>
    <mergeCell ref="B26:B28"/>
    <mergeCell ref="B29:B31"/>
    <mergeCell ref="A47:A52"/>
    <mergeCell ref="B47:B49"/>
    <mergeCell ref="B50:B52"/>
    <mergeCell ref="A32:A46"/>
    <mergeCell ref="B32:B34"/>
    <mergeCell ref="B35:B37"/>
    <mergeCell ref="B38:B40"/>
    <mergeCell ref="B41:B43"/>
    <mergeCell ref="B44:B46"/>
    <mergeCell ref="A105:B107"/>
    <mergeCell ref="A108:B110"/>
    <mergeCell ref="A2:A16"/>
    <mergeCell ref="B2:B4"/>
    <mergeCell ref="B5:B7"/>
    <mergeCell ref="B8:B10"/>
    <mergeCell ref="B11:B13"/>
    <mergeCell ref="B14:B16"/>
    <mergeCell ref="A17:A31"/>
    <mergeCell ref="B17:B19"/>
    <mergeCell ref="B81:B83"/>
    <mergeCell ref="B102:B104"/>
    <mergeCell ref="A93:A103"/>
    <mergeCell ref="B93:B95"/>
    <mergeCell ref="B96:B98"/>
    <mergeCell ref="B99:B101"/>
    <mergeCell ref="H79:I79"/>
    <mergeCell ref="A79:A80"/>
    <mergeCell ref="B79:B80"/>
    <mergeCell ref="C79:C80"/>
    <mergeCell ref="D79:F79"/>
    <mergeCell ref="A84:A91"/>
    <mergeCell ref="B84:B86"/>
    <mergeCell ref="B87:B89"/>
    <mergeCell ref="B90:B92"/>
    <mergeCell ref="A81:A83"/>
  </mergeCells>
  <pageMargins left="0.7" right="0.7" top="0.75" bottom="0.75" header="0.3" footer="0.3"/>
  <pageSetup orientation="portrait" horizontalDpi="300" verticalDpi="3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48"/>
  <sheetViews>
    <sheetView rightToLeft="1" zoomScaleNormal="100" workbookViewId="0"/>
  </sheetViews>
  <sheetFormatPr defaultRowHeight="15"/>
  <cols>
    <col min="1" max="1" width="9.140625" style="1"/>
    <col min="2" max="2" width="11.5703125" style="2" customWidth="1"/>
    <col min="3" max="3" width="20.7109375" style="2" customWidth="1"/>
    <col min="4" max="5" width="10.42578125" style="2" bestFit="1" customWidth="1"/>
    <col min="6" max="6" width="12.140625" style="2" bestFit="1" customWidth="1"/>
    <col min="7" max="8" width="10.28515625" style="2" customWidth="1"/>
    <col min="9" max="9" width="9.5703125" style="2" customWidth="1"/>
    <col min="10" max="10" width="10" style="2" customWidth="1"/>
    <col min="11" max="11" width="10.42578125" style="2" customWidth="1"/>
    <col min="12" max="12" width="9.28515625" style="2" customWidth="1"/>
    <col min="13" max="14" width="12" style="2" bestFit="1" customWidth="1"/>
    <col min="15" max="15" width="9.5703125" style="2" bestFit="1" customWidth="1"/>
    <col min="16" max="16" width="9.140625" style="2"/>
    <col min="17" max="18" width="9.140625" style="145"/>
    <col min="19" max="16384" width="9.140625" style="2"/>
  </cols>
  <sheetData>
    <row r="1" spans="1:25" ht="42.75" customHeight="1">
      <c r="A1" s="20"/>
      <c r="B1" s="19" t="s">
        <v>19</v>
      </c>
      <c r="C1" s="19" t="s">
        <v>1911</v>
      </c>
      <c r="D1" s="19" t="s">
        <v>34</v>
      </c>
      <c r="E1" s="19" t="s">
        <v>35</v>
      </c>
      <c r="F1" s="19" t="s">
        <v>36</v>
      </c>
      <c r="G1" s="19" t="s">
        <v>37</v>
      </c>
      <c r="H1" s="19" t="s">
        <v>38</v>
      </c>
      <c r="I1" s="19" t="s">
        <v>39</v>
      </c>
      <c r="J1" s="19" t="s">
        <v>40</v>
      </c>
      <c r="K1" s="19" t="s">
        <v>41</v>
      </c>
      <c r="L1" s="19" t="s">
        <v>42</v>
      </c>
      <c r="M1" s="19" t="s">
        <v>43</v>
      </c>
      <c r="N1" s="19" t="s">
        <v>44</v>
      </c>
      <c r="O1" s="19" t="s">
        <v>195</v>
      </c>
      <c r="P1" s="19" t="s">
        <v>202</v>
      </c>
      <c r="Q1" s="19" t="s">
        <v>1606</v>
      </c>
      <c r="R1" s="19" t="s">
        <v>1645</v>
      </c>
      <c r="S1" s="19" t="s">
        <v>1699</v>
      </c>
      <c r="T1" s="19" t="s">
        <v>1761</v>
      </c>
      <c r="U1" s="19" t="s">
        <v>1795</v>
      </c>
      <c r="V1" s="19" t="s">
        <v>1861</v>
      </c>
      <c r="W1" s="19" t="s">
        <v>1898</v>
      </c>
      <c r="X1" s="2" t="s">
        <v>2032</v>
      </c>
      <c r="Y1" s="2" t="s">
        <v>2173</v>
      </c>
    </row>
    <row r="2" spans="1:25" ht="30" customHeight="1">
      <c r="A2" s="1312" t="s">
        <v>204</v>
      </c>
      <c r="B2" s="1076" t="s">
        <v>17</v>
      </c>
      <c r="C2" s="107" t="s">
        <v>236</v>
      </c>
      <c r="D2" s="134">
        <v>187122.02499999999</v>
      </c>
      <c r="E2" s="134">
        <v>442156.69900000002</v>
      </c>
      <c r="F2" s="134">
        <v>393145.59</v>
      </c>
      <c r="G2" s="134">
        <v>327738.90700000001</v>
      </c>
      <c r="H2" s="134">
        <v>436947.11099999998</v>
      </c>
      <c r="I2" s="134">
        <v>520666.65500000003</v>
      </c>
      <c r="J2" s="134">
        <v>1158204.9099999999</v>
      </c>
      <c r="K2" s="134">
        <v>532965.46200000006</v>
      </c>
      <c r="L2" s="134">
        <v>471165.88500000001</v>
      </c>
      <c r="M2" s="134">
        <v>823658.31</v>
      </c>
      <c r="N2" s="134">
        <v>406188.69699999999</v>
      </c>
      <c r="O2" s="134">
        <v>1393848.6040000001</v>
      </c>
      <c r="P2" s="134">
        <v>989303.78599999996</v>
      </c>
      <c r="Q2" s="134">
        <v>1591942.0279999999</v>
      </c>
      <c r="R2" s="134">
        <v>1219245.7490000001</v>
      </c>
      <c r="S2" s="134">
        <v>2437542.7480000001</v>
      </c>
      <c r="T2" s="134">
        <v>847141.723</v>
      </c>
      <c r="U2" s="134">
        <v>3495530.895</v>
      </c>
      <c r="V2" s="134">
        <v>4677640.301</v>
      </c>
      <c r="W2" s="134">
        <v>3242144.9029999999</v>
      </c>
      <c r="X2" s="2">
        <v>5465248.4819999998</v>
      </c>
      <c r="Y2" s="2">
        <v>5603135.8480000002</v>
      </c>
    </row>
    <row r="3" spans="1:25" ht="30" customHeight="1">
      <c r="A3" s="1313"/>
      <c r="B3" s="1315" t="s">
        <v>18</v>
      </c>
      <c r="C3" s="107" t="s">
        <v>165</v>
      </c>
      <c r="D3" s="134">
        <v>69430.172999999995</v>
      </c>
      <c r="E3" s="134">
        <v>117021.18799999999</v>
      </c>
      <c r="F3" s="134">
        <v>193837.38099999999</v>
      </c>
      <c r="G3" s="134">
        <v>241477.326</v>
      </c>
      <c r="H3" s="134">
        <v>250025.41200000001</v>
      </c>
      <c r="I3" s="134">
        <v>263722.37900000002</v>
      </c>
      <c r="J3" s="134">
        <v>701070.46299999999</v>
      </c>
      <c r="K3" s="134">
        <v>408761.73499999999</v>
      </c>
      <c r="L3" s="134">
        <v>299596.016</v>
      </c>
      <c r="M3" s="134">
        <v>408820.84299999999</v>
      </c>
      <c r="N3" s="134">
        <v>356617.83</v>
      </c>
      <c r="O3" s="134">
        <v>617131.14099999995</v>
      </c>
      <c r="P3" s="134">
        <v>400354.272</v>
      </c>
      <c r="Q3" s="134">
        <v>737514.26699999999</v>
      </c>
      <c r="R3" s="134">
        <v>608382.55799999996</v>
      </c>
      <c r="S3" s="134">
        <v>753586.054</v>
      </c>
      <c r="T3" s="134">
        <v>561877.54099999997</v>
      </c>
      <c r="U3" s="134">
        <v>881192.66500000004</v>
      </c>
      <c r="V3" s="134">
        <v>1105394.7080000001</v>
      </c>
      <c r="W3" s="134">
        <v>613422.77</v>
      </c>
      <c r="X3" s="2">
        <v>952624.25600000005</v>
      </c>
      <c r="Y3" s="2">
        <v>1100417.6359999999</v>
      </c>
    </row>
    <row r="4" spans="1:25" ht="30" customHeight="1">
      <c r="A4" s="1313"/>
      <c r="B4" s="1316"/>
      <c r="C4" s="107" t="s">
        <v>205</v>
      </c>
      <c r="D4" s="134"/>
      <c r="E4" s="134"/>
      <c r="F4" s="134">
        <v>99.75</v>
      </c>
      <c r="G4" s="134"/>
      <c r="H4" s="134">
        <v>10298.538</v>
      </c>
      <c r="I4" s="134"/>
      <c r="J4" s="134"/>
      <c r="K4" s="134"/>
      <c r="L4" s="134"/>
      <c r="M4" s="134"/>
      <c r="N4" s="134">
        <v>20416.646000000001</v>
      </c>
      <c r="O4" s="134"/>
      <c r="P4" s="134"/>
      <c r="Q4" s="134"/>
      <c r="R4" s="134"/>
      <c r="S4" s="134"/>
      <c r="T4" s="134"/>
      <c r="U4" s="134">
        <v>15029.194</v>
      </c>
      <c r="V4" s="134">
        <v>101896.955</v>
      </c>
      <c r="W4" s="134"/>
    </row>
    <row r="5" spans="1:25" s="41" customFormat="1" ht="30" customHeight="1">
      <c r="A5" s="1313"/>
      <c r="B5" s="1076" t="s">
        <v>196</v>
      </c>
      <c r="C5" s="1076" t="s">
        <v>1177</v>
      </c>
      <c r="D5" s="161">
        <v>71928.5</v>
      </c>
      <c r="E5" s="161">
        <v>165610.576</v>
      </c>
      <c r="F5" s="161">
        <v>292614.09499999997</v>
      </c>
      <c r="G5" s="161">
        <v>178670.57500000001</v>
      </c>
      <c r="H5" s="161">
        <v>355651.701</v>
      </c>
      <c r="I5" s="161">
        <v>206928.56099999999</v>
      </c>
      <c r="J5" s="161">
        <v>198427.057</v>
      </c>
      <c r="K5" s="161">
        <v>100307.11</v>
      </c>
      <c r="L5" s="161">
        <v>82044.554999999993</v>
      </c>
      <c r="M5" s="161">
        <v>137741.391</v>
      </c>
      <c r="N5" s="161">
        <v>152725.853</v>
      </c>
      <c r="O5" s="161">
        <v>115222.84699999999</v>
      </c>
      <c r="P5" s="161">
        <v>77580.214999999997</v>
      </c>
      <c r="Q5" s="161">
        <v>103750.841</v>
      </c>
      <c r="R5" s="134">
        <v>96308.096999999994</v>
      </c>
      <c r="S5" s="134">
        <v>97344.006999999998</v>
      </c>
      <c r="T5" s="134">
        <v>63816.656999999999</v>
      </c>
      <c r="U5" s="134">
        <v>34918.826000000001</v>
      </c>
      <c r="V5" s="134">
        <v>41025.548999999999</v>
      </c>
      <c r="W5" s="134">
        <v>42300.694000000003</v>
      </c>
      <c r="X5" s="41">
        <v>38694.650999999998</v>
      </c>
      <c r="Y5" s="41">
        <v>94991.551999999996</v>
      </c>
    </row>
    <row r="6" spans="1:25" s="41" customFormat="1" ht="30" customHeight="1">
      <c r="A6" s="1313"/>
      <c r="B6" s="1076" t="s">
        <v>197</v>
      </c>
      <c r="C6" s="1076" t="s">
        <v>1178</v>
      </c>
      <c r="D6" s="161">
        <v>3453.7510000000002</v>
      </c>
      <c r="E6" s="161">
        <v>26328.131000000001</v>
      </c>
      <c r="F6" s="161">
        <v>10214.791999999999</v>
      </c>
      <c r="G6" s="161">
        <v>54372.769</v>
      </c>
      <c r="H6" s="161">
        <v>43499.063999999998</v>
      </c>
      <c r="I6" s="161">
        <v>22413.221000000001</v>
      </c>
      <c r="J6" s="161">
        <v>215107.73300000001</v>
      </c>
      <c r="K6" s="161">
        <v>29027.09</v>
      </c>
      <c r="L6" s="162"/>
      <c r="M6" s="161">
        <v>2120</v>
      </c>
      <c r="N6" s="161">
        <v>180</v>
      </c>
      <c r="O6" s="161">
        <v>14289.937</v>
      </c>
      <c r="P6" s="162"/>
      <c r="Q6" s="161">
        <v>4099.4870000000001</v>
      </c>
      <c r="R6" s="134">
        <v>3679.2689999999998</v>
      </c>
      <c r="S6" s="134"/>
      <c r="T6" s="134">
        <v>2430</v>
      </c>
      <c r="U6" s="134">
        <v>143.994</v>
      </c>
      <c r="V6" s="134">
        <v>125962.16800000001</v>
      </c>
      <c r="W6" s="134">
        <v>6256.6769999999997</v>
      </c>
      <c r="X6" s="41">
        <v>8901326.8990000002</v>
      </c>
      <c r="Y6" s="41">
        <v>3206.835</v>
      </c>
    </row>
    <row r="7" spans="1:25" ht="30" customHeight="1">
      <c r="A7" s="1314"/>
      <c r="B7" s="1317" t="s">
        <v>48</v>
      </c>
      <c r="C7" s="1318"/>
      <c r="D7" s="133">
        <v>331934.44899999996</v>
      </c>
      <c r="E7" s="133">
        <v>751116.59400000004</v>
      </c>
      <c r="F7" s="133">
        <v>889911.60800000001</v>
      </c>
      <c r="G7" s="133">
        <v>802259.57699999993</v>
      </c>
      <c r="H7" s="133">
        <v>1096421.8260000001</v>
      </c>
      <c r="I7" s="133">
        <v>1013730.816</v>
      </c>
      <c r="J7" s="133">
        <v>2272810.1629999997</v>
      </c>
      <c r="K7" s="133">
        <v>1071061.3970000001</v>
      </c>
      <c r="L7" s="133">
        <v>852806.45600000001</v>
      </c>
      <c r="M7" s="133">
        <v>1372340.544</v>
      </c>
      <c r="N7" s="133">
        <v>936129.02599999995</v>
      </c>
      <c r="O7" s="133">
        <v>2140492.5290000001</v>
      </c>
      <c r="P7" s="133">
        <v>1467238.273</v>
      </c>
      <c r="Q7" s="133">
        <v>2437306.6230000001</v>
      </c>
      <c r="R7" s="133">
        <v>1927615.6730000002</v>
      </c>
      <c r="S7" s="133">
        <v>3288472.8090000004</v>
      </c>
      <c r="T7" s="133">
        <v>1475265.9209999999</v>
      </c>
      <c r="U7" s="133">
        <v>4426815.574000001</v>
      </c>
      <c r="V7" s="133">
        <v>6051919.6809999989</v>
      </c>
      <c r="W7" s="133">
        <v>3904125.0440000002</v>
      </c>
      <c r="X7" s="2">
        <v>15357894.287999999</v>
      </c>
      <c r="Y7" s="2">
        <v>6801751.8710000003</v>
      </c>
    </row>
    <row r="8" spans="1:25" ht="30" customHeight="1">
      <c r="A8" s="1312" t="s">
        <v>31</v>
      </c>
      <c r="B8" s="1076" t="s">
        <v>17</v>
      </c>
      <c r="C8" s="107" t="s">
        <v>236</v>
      </c>
      <c r="D8" s="134">
        <v>1734.060852432</v>
      </c>
      <c r="E8" s="134">
        <v>4129.0533544769996</v>
      </c>
      <c r="F8" s="134">
        <v>3803.8007010010001</v>
      </c>
      <c r="G8" s="134">
        <v>3253.79032882</v>
      </c>
      <c r="H8" s="134">
        <v>4237.740903248</v>
      </c>
      <c r="I8" s="134">
        <v>5088.5928291179998</v>
      </c>
      <c r="J8" s="134">
        <v>10009.917172674999</v>
      </c>
      <c r="K8" s="134">
        <v>4596.3821762110001</v>
      </c>
      <c r="L8" s="134">
        <v>3644.7230071489998</v>
      </c>
      <c r="M8" s="134">
        <v>6081.1560223630004</v>
      </c>
      <c r="N8" s="134">
        <v>3674.5890664990002</v>
      </c>
      <c r="O8" s="134">
        <v>12034.015400820001</v>
      </c>
      <c r="P8" s="134">
        <v>8842.1831382399996</v>
      </c>
      <c r="Q8" s="134">
        <v>14319.145159371999</v>
      </c>
      <c r="R8" s="134">
        <v>11431.917901421</v>
      </c>
      <c r="S8" s="134">
        <v>17089.625046421999</v>
      </c>
      <c r="T8" s="134">
        <v>7336.1957166479997</v>
      </c>
      <c r="U8" s="134">
        <v>26061.56419099</v>
      </c>
      <c r="V8" s="134">
        <v>33900.867798560997</v>
      </c>
      <c r="W8" s="134">
        <v>22887.122665573999</v>
      </c>
      <c r="X8" s="2">
        <v>38407.461727105998</v>
      </c>
      <c r="Y8" s="2">
        <v>52604.645273927999</v>
      </c>
    </row>
    <row r="9" spans="1:25" ht="30" customHeight="1">
      <c r="A9" s="1313"/>
      <c r="B9" s="1315" t="s">
        <v>18</v>
      </c>
      <c r="C9" s="107" t="s">
        <v>165</v>
      </c>
      <c r="D9" s="134">
        <v>1079.285556481</v>
      </c>
      <c r="E9" s="134">
        <v>1676.1098503010001</v>
      </c>
      <c r="F9" s="134">
        <v>2842.781751943</v>
      </c>
      <c r="G9" s="134">
        <v>3890.6381002859998</v>
      </c>
      <c r="H9" s="134">
        <v>3963.00596021</v>
      </c>
      <c r="I9" s="134">
        <v>4294.618847537</v>
      </c>
      <c r="J9" s="134">
        <v>9503.2369235149999</v>
      </c>
      <c r="K9" s="134">
        <v>7715.4659978489999</v>
      </c>
      <c r="L9" s="134">
        <v>5290.2952378749997</v>
      </c>
      <c r="M9" s="134">
        <v>5979.2423119969999</v>
      </c>
      <c r="N9" s="134">
        <v>6081.4144233309999</v>
      </c>
      <c r="O9" s="134">
        <v>9146.3713068680008</v>
      </c>
      <c r="P9" s="134">
        <v>6730.7356657709997</v>
      </c>
      <c r="Q9" s="134">
        <v>12681.049628949</v>
      </c>
      <c r="R9" s="134">
        <v>10551.280393988</v>
      </c>
      <c r="S9" s="134">
        <v>12314.455255632</v>
      </c>
      <c r="T9" s="134">
        <v>8972.7276556910001</v>
      </c>
      <c r="U9" s="134">
        <v>14668.819607191999</v>
      </c>
      <c r="V9" s="134">
        <v>15654.498076698001</v>
      </c>
      <c r="W9" s="134">
        <v>7825.1877376640005</v>
      </c>
      <c r="X9" s="2">
        <v>13630.02360751</v>
      </c>
      <c r="Y9" s="2">
        <v>17879.643273780999</v>
      </c>
    </row>
    <row r="10" spans="1:25" ht="30" customHeight="1">
      <c r="A10" s="1313"/>
      <c r="B10" s="1316"/>
      <c r="C10" s="107" t="s">
        <v>205</v>
      </c>
      <c r="D10" s="134"/>
      <c r="E10" s="134"/>
      <c r="F10" s="134">
        <v>19.95</v>
      </c>
      <c r="G10" s="134"/>
      <c r="H10" s="134">
        <v>102.98538000000001</v>
      </c>
      <c r="I10" s="134"/>
      <c r="J10" s="134"/>
      <c r="K10" s="134"/>
      <c r="L10" s="134"/>
      <c r="M10" s="134"/>
      <c r="N10" s="134">
        <v>204.16646</v>
      </c>
      <c r="O10" s="134"/>
      <c r="P10" s="134"/>
      <c r="Q10" s="134"/>
      <c r="R10" s="134"/>
      <c r="S10" s="134"/>
      <c r="T10" s="134"/>
      <c r="U10" s="134">
        <v>150.29194000000001</v>
      </c>
      <c r="V10" s="134">
        <v>1008.498240582</v>
      </c>
      <c r="W10" s="134"/>
    </row>
    <row r="11" spans="1:25" s="41" customFormat="1" ht="30" customHeight="1">
      <c r="A11" s="1313"/>
      <c r="B11" s="1076" t="s">
        <v>196</v>
      </c>
      <c r="C11" s="1076" t="s">
        <v>1177</v>
      </c>
      <c r="D11" s="163">
        <v>943.77031464799995</v>
      </c>
      <c r="E11" s="163">
        <v>2542.703219773</v>
      </c>
      <c r="F11" s="163">
        <v>4725.0804023840001</v>
      </c>
      <c r="G11" s="163">
        <v>3773.2313413739998</v>
      </c>
      <c r="H11" s="163">
        <v>6910.3733652350002</v>
      </c>
      <c r="I11" s="163">
        <v>4633.9376100660002</v>
      </c>
      <c r="J11" s="163">
        <v>3999.4434896170001</v>
      </c>
      <c r="K11" s="163">
        <v>2271.7490547450002</v>
      </c>
      <c r="L11" s="163">
        <v>1351.3082673839999</v>
      </c>
      <c r="M11" s="163">
        <v>2282.7579213869999</v>
      </c>
      <c r="N11" s="163">
        <v>2684.9972121189999</v>
      </c>
      <c r="O11" s="163">
        <v>2573.790459759</v>
      </c>
      <c r="P11" s="163">
        <v>1817.7516378509999</v>
      </c>
      <c r="Q11" s="134">
        <v>2444.73655242</v>
      </c>
      <c r="R11" s="134">
        <v>1471.0113089250001</v>
      </c>
      <c r="S11" s="134">
        <v>1480.9586190279999</v>
      </c>
      <c r="T11" s="134">
        <v>978.54159386900005</v>
      </c>
      <c r="U11" s="134">
        <v>601.39536872400004</v>
      </c>
      <c r="V11" s="134">
        <v>729.33352702399998</v>
      </c>
      <c r="W11" s="134">
        <v>661.093846203</v>
      </c>
      <c r="X11" s="41">
        <v>894.81460142100002</v>
      </c>
      <c r="Y11" s="41">
        <v>2176.2445136919996</v>
      </c>
    </row>
    <row r="12" spans="1:25" s="41" customFormat="1" ht="30" customHeight="1">
      <c r="A12" s="1313"/>
      <c r="B12" s="1076" t="s">
        <v>197</v>
      </c>
      <c r="C12" s="1076" t="s">
        <v>1178</v>
      </c>
      <c r="D12" s="163">
        <v>12.087322772</v>
      </c>
      <c r="E12" s="163">
        <v>92.128752972000001</v>
      </c>
      <c r="F12" s="163">
        <v>36.515196840000002</v>
      </c>
      <c r="G12" s="163">
        <v>196.287749085</v>
      </c>
      <c r="H12" s="163">
        <v>160.04743231800001</v>
      </c>
      <c r="I12" s="163">
        <v>84.634628786999997</v>
      </c>
      <c r="J12" s="163">
        <v>825.54954205000001</v>
      </c>
      <c r="K12" s="163">
        <v>113.78635534</v>
      </c>
      <c r="L12" s="164"/>
      <c r="M12" s="163">
        <v>8.5033200000000004</v>
      </c>
      <c r="N12" s="163">
        <v>0.73853999999999997</v>
      </c>
      <c r="O12" s="163">
        <v>59.730316596999998</v>
      </c>
      <c r="P12" s="164"/>
      <c r="Q12" s="134">
        <v>17.582751142999999</v>
      </c>
      <c r="R12" s="134">
        <v>16.096724761000001</v>
      </c>
      <c r="S12" s="134"/>
      <c r="T12" s="134">
        <v>10.96987</v>
      </c>
      <c r="U12" s="134">
        <v>0.65960176800000003</v>
      </c>
      <c r="V12" s="134">
        <v>595.21815404799997</v>
      </c>
      <c r="W12" s="134">
        <v>29.988837237999999</v>
      </c>
      <c r="X12" s="41">
        <v>8901.3268989999997</v>
      </c>
      <c r="Y12" s="41">
        <v>16.122682879999999</v>
      </c>
    </row>
    <row r="13" spans="1:25" ht="30" customHeight="1">
      <c r="A13" s="1314"/>
      <c r="B13" s="1317" t="s">
        <v>48</v>
      </c>
      <c r="C13" s="1318"/>
      <c r="D13" s="133">
        <v>3769.204046333</v>
      </c>
      <c r="E13" s="133">
        <v>8439.9951775229983</v>
      </c>
      <c r="F13" s="133">
        <v>11428.128052168</v>
      </c>
      <c r="G13" s="133">
        <v>11113.947519564999</v>
      </c>
      <c r="H13" s="133">
        <v>15374.153041011001</v>
      </c>
      <c r="I13" s="133">
        <v>14101.783915508</v>
      </c>
      <c r="J13" s="133">
        <v>24338.147127856999</v>
      </c>
      <c r="K13" s="133">
        <v>14697.383584145</v>
      </c>
      <c r="L13" s="133">
        <v>10286.326512407999</v>
      </c>
      <c r="M13" s="133">
        <v>14351.659575747</v>
      </c>
      <c r="N13" s="133">
        <v>12645.905701949001</v>
      </c>
      <c r="O13" s="133">
        <v>23813.907484044001</v>
      </c>
      <c r="P13" s="133">
        <v>17390.670441861999</v>
      </c>
      <c r="Q13" s="133">
        <v>29462.514091884001</v>
      </c>
      <c r="R13" s="133">
        <v>23470.306329094998</v>
      </c>
      <c r="S13" s="133">
        <v>30885.038921081996</v>
      </c>
      <c r="T13" s="133">
        <v>17298.434836207998</v>
      </c>
      <c r="U13" s="133">
        <v>41482.730708673997</v>
      </c>
      <c r="V13" s="133">
        <v>51888.415796912996</v>
      </c>
      <c r="W13" s="133">
        <v>31403.393086679</v>
      </c>
      <c r="X13" s="2">
        <v>61833.626835036994</v>
      </c>
      <c r="Y13" s="2">
        <v>72676.655744281001</v>
      </c>
    </row>
    <row r="14" spans="1:25" ht="30" customHeight="1">
      <c r="A14" s="1312" t="s">
        <v>206</v>
      </c>
      <c r="B14" s="1076" t="s">
        <v>17</v>
      </c>
      <c r="C14" s="107" t="s">
        <v>236</v>
      </c>
      <c r="D14" s="134">
        <v>8455</v>
      </c>
      <c r="E14" s="134">
        <v>18778</v>
      </c>
      <c r="F14" s="134">
        <v>18573</v>
      </c>
      <c r="G14" s="134">
        <v>16789</v>
      </c>
      <c r="H14" s="134">
        <v>21233</v>
      </c>
      <c r="I14" s="134">
        <v>21385</v>
      </c>
      <c r="J14" s="134">
        <v>38301</v>
      </c>
      <c r="K14" s="134">
        <v>22141</v>
      </c>
      <c r="L14" s="134">
        <v>22789</v>
      </c>
      <c r="M14" s="134">
        <v>30592</v>
      </c>
      <c r="N14" s="134">
        <v>23191</v>
      </c>
      <c r="O14" s="134">
        <v>41919</v>
      </c>
      <c r="P14" s="134">
        <v>31164</v>
      </c>
      <c r="Q14" s="134">
        <v>49503</v>
      </c>
      <c r="R14" s="134">
        <v>46437</v>
      </c>
      <c r="S14" s="134">
        <v>63296</v>
      </c>
      <c r="T14" s="134">
        <v>35306</v>
      </c>
      <c r="U14" s="134">
        <v>74246</v>
      </c>
      <c r="V14" s="134">
        <v>104132</v>
      </c>
      <c r="W14" s="134">
        <v>80336</v>
      </c>
      <c r="X14" s="2">
        <v>118483</v>
      </c>
      <c r="Y14" s="2">
        <v>155149</v>
      </c>
    </row>
    <row r="15" spans="1:25" ht="30" customHeight="1">
      <c r="A15" s="1313"/>
      <c r="B15" s="1315" t="s">
        <v>18</v>
      </c>
      <c r="C15" s="107" t="s">
        <v>165</v>
      </c>
      <c r="D15" s="134">
        <v>6210</v>
      </c>
      <c r="E15" s="134">
        <v>9592</v>
      </c>
      <c r="F15" s="134">
        <v>12651</v>
      </c>
      <c r="G15" s="134">
        <v>14011</v>
      </c>
      <c r="H15" s="134">
        <v>14000</v>
      </c>
      <c r="I15" s="134">
        <v>12996</v>
      </c>
      <c r="J15" s="134">
        <v>24127</v>
      </c>
      <c r="K15" s="134">
        <v>20838</v>
      </c>
      <c r="L15" s="134">
        <v>22450</v>
      </c>
      <c r="M15" s="134">
        <v>19839</v>
      </c>
      <c r="N15" s="134">
        <v>20032</v>
      </c>
      <c r="O15" s="134">
        <v>34504</v>
      </c>
      <c r="P15" s="134">
        <v>18941</v>
      </c>
      <c r="Q15" s="134">
        <v>31306</v>
      </c>
      <c r="R15" s="134">
        <v>28678</v>
      </c>
      <c r="S15" s="134">
        <v>34851</v>
      </c>
      <c r="T15" s="134">
        <v>30029</v>
      </c>
      <c r="U15" s="134">
        <v>39643</v>
      </c>
      <c r="V15" s="134">
        <v>48437</v>
      </c>
      <c r="W15" s="134">
        <v>33075</v>
      </c>
      <c r="X15" s="2">
        <v>39621</v>
      </c>
      <c r="Y15" s="2">
        <v>48490</v>
      </c>
    </row>
    <row r="16" spans="1:25" ht="30" customHeight="1">
      <c r="A16" s="1313"/>
      <c r="B16" s="1316"/>
      <c r="C16" s="107" t="s">
        <v>205</v>
      </c>
      <c r="D16" s="134"/>
      <c r="E16" s="134"/>
      <c r="F16" s="134">
        <v>7</v>
      </c>
      <c r="G16" s="134"/>
      <c r="H16" s="134">
        <v>1006</v>
      </c>
      <c r="I16" s="134"/>
      <c r="J16" s="134"/>
      <c r="K16" s="134"/>
      <c r="L16" s="134"/>
      <c r="M16" s="134"/>
      <c r="N16" s="134">
        <v>883</v>
      </c>
      <c r="O16" s="134"/>
      <c r="P16" s="134"/>
      <c r="Q16" s="134"/>
      <c r="R16" s="134"/>
      <c r="S16" s="134"/>
      <c r="T16" s="134"/>
      <c r="U16" s="134">
        <v>1095</v>
      </c>
      <c r="V16" s="134">
        <v>1642</v>
      </c>
      <c r="W16" s="134"/>
    </row>
    <row r="17" spans="1:25" s="41" customFormat="1" ht="30" customHeight="1">
      <c r="A17" s="1313"/>
      <c r="B17" s="1076" t="s">
        <v>196</v>
      </c>
      <c r="C17" s="1076" t="s">
        <v>1177</v>
      </c>
      <c r="D17" s="165">
        <v>7683</v>
      </c>
      <c r="E17" s="165">
        <v>18868</v>
      </c>
      <c r="F17" s="165">
        <v>29730</v>
      </c>
      <c r="G17" s="165">
        <v>25273</v>
      </c>
      <c r="H17" s="165">
        <v>71238</v>
      </c>
      <c r="I17" s="165">
        <v>73802</v>
      </c>
      <c r="J17" s="165">
        <v>58616</v>
      </c>
      <c r="K17" s="165">
        <v>34780</v>
      </c>
      <c r="L17" s="165">
        <v>25056</v>
      </c>
      <c r="M17" s="165">
        <v>33559</v>
      </c>
      <c r="N17" s="165">
        <v>35558</v>
      </c>
      <c r="O17" s="134">
        <v>36818</v>
      </c>
      <c r="P17" s="134">
        <v>33896</v>
      </c>
      <c r="Q17" s="134">
        <v>55214</v>
      </c>
      <c r="R17" s="134">
        <v>32859</v>
      </c>
      <c r="S17" s="134">
        <v>32389</v>
      </c>
      <c r="T17" s="134">
        <v>20398</v>
      </c>
      <c r="U17" s="134">
        <v>18630</v>
      </c>
      <c r="V17" s="134">
        <v>13259</v>
      </c>
      <c r="W17" s="134">
        <v>19678</v>
      </c>
      <c r="X17" s="41">
        <v>33309</v>
      </c>
      <c r="Y17" s="41">
        <v>47601</v>
      </c>
    </row>
    <row r="18" spans="1:25" s="41" customFormat="1" ht="30" customHeight="1">
      <c r="A18" s="1313"/>
      <c r="B18" s="1076" t="s">
        <v>197</v>
      </c>
      <c r="C18" s="1076" t="s">
        <v>1178</v>
      </c>
      <c r="D18" s="163">
        <v>2</v>
      </c>
      <c r="E18" s="163">
        <v>12</v>
      </c>
      <c r="F18" s="163">
        <v>11</v>
      </c>
      <c r="G18" s="163">
        <v>30</v>
      </c>
      <c r="H18" s="163">
        <v>8</v>
      </c>
      <c r="I18" s="163">
        <v>12</v>
      </c>
      <c r="J18" s="163">
        <v>14</v>
      </c>
      <c r="K18" s="163">
        <v>6</v>
      </c>
      <c r="L18" s="164"/>
      <c r="M18" s="163">
        <v>2</v>
      </c>
      <c r="N18" s="163">
        <v>1</v>
      </c>
      <c r="O18" s="161">
        <v>2</v>
      </c>
      <c r="P18" s="164"/>
      <c r="Q18" s="162">
        <v>4</v>
      </c>
      <c r="R18" s="134">
        <v>4</v>
      </c>
      <c r="S18" s="134"/>
      <c r="T18" s="134">
        <v>2</v>
      </c>
      <c r="U18" s="134">
        <v>3</v>
      </c>
      <c r="V18" s="134">
        <v>5</v>
      </c>
      <c r="W18" s="134">
        <v>5</v>
      </c>
      <c r="X18" s="41">
        <v>53</v>
      </c>
      <c r="Y18" s="41">
        <v>3</v>
      </c>
    </row>
    <row r="19" spans="1:25" ht="30" customHeight="1">
      <c r="A19" s="1314"/>
      <c r="B19" s="1319" t="s">
        <v>48</v>
      </c>
      <c r="C19" s="1320"/>
      <c r="D19" s="395">
        <v>22350</v>
      </c>
      <c r="E19" s="395">
        <v>47250</v>
      </c>
      <c r="F19" s="395">
        <v>60972</v>
      </c>
      <c r="G19" s="395">
        <v>56103</v>
      </c>
      <c r="H19" s="395">
        <v>107485</v>
      </c>
      <c r="I19" s="395">
        <v>108195</v>
      </c>
      <c r="J19" s="395">
        <v>121058</v>
      </c>
      <c r="K19" s="395">
        <v>77765</v>
      </c>
      <c r="L19" s="395">
        <v>70295</v>
      </c>
      <c r="M19" s="395">
        <v>83992</v>
      </c>
      <c r="N19" s="395">
        <v>79665</v>
      </c>
      <c r="O19" s="395">
        <v>113243</v>
      </c>
      <c r="P19" s="395">
        <v>84001</v>
      </c>
      <c r="Q19" s="395">
        <v>136027</v>
      </c>
      <c r="R19" s="395">
        <v>107978</v>
      </c>
      <c r="S19" s="395">
        <v>130536</v>
      </c>
      <c r="T19" s="395">
        <v>85735</v>
      </c>
      <c r="U19" s="395">
        <v>133617</v>
      </c>
      <c r="V19" s="395">
        <v>167475</v>
      </c>
      <c r="W19" s="395">
        <v>133094</v>
      </c>
      <c r="X19" s="2">
        <v>191466</v>
      </c>
      <c r="Y19" s="2">
        <v>251243</v>
      </c>
    </row>
    <row r="20" spans="1:25" ht="15" customHeight="1">
      <c r="A20" s="1321" t="s">
        <v>48</v>
      </c>
      <c r="B20" s="1322"/>
      <c r="C20" s="1075" t="s">
        <v>204</v>
      </c>
      <c r="D20" s="133">
        <v>331934.44899999996</v>
      </c>
      <c r="E20" s="133">
        <v>751116.59400000004</v>
      </c>
      <c r="F20" s="133">
        <v>889911.60800000001</v>
      </c>
      <c r="G20" s="133">
        <v>802259.57699999993</v>
      </c>
      <c r="H20" s="133">
        <v>1096421.8260000001</v>
      </c>
      <c r="I20" s="133">
        <v>1013730.816</v>
      </c>
      <c r="J20" s="133">
        <v>2272810.1629999997</v>
      </c>
      <c r="K20" s="133">
        <v>1071061.3970000001</v>
      </c>
      <c r="L20" s="133">
        <v>852806.45600000001</v>
      </c>
      <c r="M20" s="133">
        <v>1372340.544</v>
      </c>
      <c r="N20" s="133">
        <v>936129.02599999995</v>
      </c>
      <c r="O20" s="133">
        <v>2140492.5290000001</v>
      </c>
      <c r="P20" s="133">
        <v>1467238.273</v>
      </c>
      <c r="Q20" s="133">
        <v>2437306.6230000001</v>
      </c>
      <c r="R20" s="133">
        <v>1927615.6730000002</v>
      </c>
      <c r="S20" s="133">
        <v>3288472.8090000004</v>
      </c>
      <c r="T20" s="133">
        <v>1475265.9209999999</v>
      </c>
      <c r="U20" s="133">
        <v>4426815.574000001</v>
      </c>
      <c r="V20" s="133">
        <v>6051919.6809999989</v>
      </c>
      <c r="W20" s="133">
        <v>3904125.0440000002</v>
      </c>
      <c r="X20" s="2">
        <v>15357894.287999999</v>
      </c>
      <c r="Y20" s="2">
        <v>6801751.8710000003</v>
      </c>
    </row>
    <row r="21" spans="1:25" ht="28.5" customHeight="1">
      <c r="A21" s="1323"/>
      <c r="B21" s="1324"/>
      <c r="C21" s="1075" t="s">
        <v>31</v>
      </c>
      <c r="D21" s="133">
        <v>3769.204046333</v>
      </c>
      <c r="E21" s="133">
        <v>8439.9951775229983</v>
      </c>
      <c r="F21" s="133">
        <v>11428.128052168</v>
      </c>
      <c r="G21" s="133">
        <v>11113.947519564999</v>
      </c>
      <c r="H21" s="133">
        <v>15374.153041011001</v>
      </c>
      <c r="I21" s="133">
        <v>14101.783915508</v>
      </c>
      <c r="J21" s="133">
        <v>24338.147127856999</v>
      </c>
      <c r="K21" s="133">
        <v>14697.383584145</v>
      </c>
      <c r="L21" s="133">
        <v>10286.326512407999</v>
      </c>
      <c r="M21" s="133">
        <v>14351.659575747</v>
      </c>
      <c r="N21" s="133">
        <v>12645.905701949001</v>
      </c>
      <c r="O21" s="133">
        <v>23813.907484044001</v>
      </c>
      <c r="P21" s="133">
        <v>17390.670441861999</v>
      </c>
      <c r="Q21" s="133">
        <v>29462.514091884001</v>
      </c>
      <c r="R21" s="133">
        <v>23470.306329094998</v>
      </c>
      <c r="S21" s="133">
        <v>30885.038921081996</v>
      </c>
      <c r="T21" s="133">
        <v>17298.434836207998</v>
      </c>
      <c r="U21" s="133">
        <v>41482.730708673997</v>
      </c>
      <c r="V21" s="133">
        <v>51888.415796912996</v>
      </c>
      <c r="W21" s="133">
        <v>31403.393086679</v>
      </c>
      <c r="X21" s="2">
        <v>61833.626835036994</v>
      </c>
      <c r="Y21" s="2">
        <v>72676.655744281001</v>
      </c>
    </row>
    <row r="22" spans="1:25" ht="24.75" customHeight="1">
      <c r="A22" s="1325"/>
      <c r="B22" s="1326"/>
      <c r="C22" s="1075" t="s">
        <v>206</v>
      </c>
      <c r="D22" s="133">
        <v>22350</v>
      </c>
      <c r="E22" s="133">
        <v>47250</v>
      </c>
      <c r="F22" s="133">
        <v>60972</v>
      </c>
      <c r="G22" s="133">
        <v>56103</v>
      </c>
      <c r="H22" s="133">
        <v>107485</v>
      </c>
      <c r="I22" s="133">
        <v>108195</v>
      </c>
      <c r="J22" s="133">
        <v>121058</v>
      </c>
      <c r="K22" s="133">
        <v>77765</v>
      </c>
      <c r="L22" s="133">
        <v>70295</v>
      </c>
      <c r="M22" s="133">
        <v>83992</v>
      </c>
      <c r="N22" s="133">
        <v>79665</v>
      </c>
      <c r="O22" s="133">
        <v>113243</v>
      </c>
      <c r="P22" s="133">
        <v>84001</v>
      </c>
      <c r="Q22" s="133">
        <v>136027</v>
      </c>
      <c r="R22" s="133">
        <v>107978</v>
      </c>
      <c r="S22" s="133">
        <v>130536</v>
      </c>
      <c r="T22" s="133">
        <v>85735</v>
      </c>
      <c r="U22" s="133">
        <v>133617</v>
      </c>
      <c r="V22" s="133">
        <v>167475</v>
      </c>
      <c r="W22" s="133">
        <v>133094</v>
      </c>
      <c r="X22" s="2">
        <v>191466</v>
      </c>
      <c r="Y22" s="2">
        <v>251243</v>
      </c>
    </row>
    <row r="23" spans="1:25" ht="29.25" customHeight="1">
      <c r="A23" s="1321" t="s">
        <v>198</v>
      </c>
      <c r="B23" s="1322"/>
      <c r="C23" s="1075" t="s">
        <v>204</v>
      </c>
      <c r="D23" s="133">
        <v>22128.963266666666</v>
      </c>
      <c r="E23" s="133">
        <v>34141.663363636362</v>
      </c>
      <c r="F23" s="133">
        <v>49439.533777777775</v>
      </c>
      <c r="G23" s="133">
        <v>38202.837</v>
      </c>
      <c r="H23" s="133">
        <v>49837.355727272734</v>
      </c>
      <c r="I23" s="133">
        <v>50686.540800000002</v>
      </c>
      <c r="J23" s="133">
        <v>103309.55286363635</v>
      </c>
      <c r="K23" s="133">
        <v>53553.069850000007</v>
      </c>
      <c r="L23" s="133">
        <v>44884.550315789471</v>
      </c>
      <c r="M23" s="133">
        <v>62379.115636363633</v>
      </c>
      <c r="N23" s="133">
        <v>46806.451300000001</v>
      </c>
      <c r="O23" s="133">
        <v>107024.62645000001</v>
      </c>
      <c r="P23" s="133">
        <v>91702.392062500003</v>
      </c>
      <c r="Q23" s="133">
        <v>110786.66468181819</v>
      </c>
      <c r="R23" s="133">
        <v>107089.75961111112</v>
      </c>
      <c r="S23" s="133">
        <v>149476.0367727273</v>
      </c>
      <c r="T23" s="133">
        <v>73763.29604999999</v>
      </c>
      <c r="U23" s="133">
        <v>221340.77870000005</v>
      </c>
      <c r="V23" s="133">
        <v>288186.65147619043</v>
      </c>
      <c r="W23" s="133">
        <v>216895.8357777778</v>
      </c>
      <c r="X23" s="2">
        <v>731328.29942857136</v>
      </c>
      <c r="Y23" s="2">
        <v>323892.94623809523</v>
      </c>
    </row>
    <row r="24" spans="1:25" ht="15" customHeight="1">
      <c r="A24" s="1323"/>
      <c r="B24" s="1324"/>
      <c r="C24" s="1075" t="s">
        <v>31</v>
      </c>
      <c r="D24" s="133">
        <v>251.28026975553334</v>
      </c>
      <c r="E24" s="133">
        <v>383.63614443286355</v>
      </c>
      <c r="F24" s="133">
        <v>634.89600289822226</v>
      </c>
      <c r="G24" s="133">
        <v>529.23559616976183</v>
      </c>
      <c r="H24" s="133">
        <v>698.82513822777275</v>
      </c>
      <c r="I24" s="133">
        <v>705.08919577539996</v>
      </c>
      <c r="J24" s="133">
        <v>1106.2794149025908</v>
      </c>
      <c r="K24" s="133">
        <v>734.86917920725</v>
      </c>
      <c r="L24" s="133">
        <v>541.38560591621047</v>
      </c>
      <c r="M24" s="133">
        <v>652.34816253395456</v>
      </c>
      <c r="N24" s="133">
        <v>632.29528509745001</v>
      </c>
      <c r="O24" s="133">
        <v>1190.6953742022001</v>
      </c>
      <c r="P24" s="133">
        <v>1086.916902616375</v>
      </c>
      <c r="Q24" s="133">
        <v>1339.2051859947273</v>
      </c>
      <c r="R24" s="133">
        <v>1303.9059071719444</v>
      </c>
      <c r="S24" s="133">
        <v>1403.8654055037271</v>
      </c>
      <c r="T24" s="133">
        <v>864.92174181039991</v>
      </c>
      <c r="U24" s="133">
        <v>2074.1365354336999</v>
      </c>
      <c r="V24" s="133">
        <v>2470.8769427101424</v>
      </c>
      <c r="W24" s="133">
        <v>1744.6329492599443</v>
      </c>
      <c r="X24" s="2">
        <v>2944.4584207160474</v>
      </c>
      <c r="Y24" s="2">
        <v>3460.7931306800479</v>
      </c>
    </row>
    <row r="25" spans="1:25" ht="15" customHeight="1">
      <c r="A25" s="1325"/>
      <c r="B25" s="1326"/>
      <c r="C25" s="1075" t="s">
        <v>206</v>
      </c>
      <c r="D25" s="133">
        <v>1490</v>
      </c>
      <c r="E25" s="133">
        <v>2147.7272727272725</v>
      </c>
      <c r="F25" s="133">
        <v>3387.3333333333335</v>
      </c>
      <c r="G25" s="133">
        <v>2671.5714285714284</v>
      </c>
      <c r="H25" s="133">
        <v>4885.681818181818</v>
      </c>
      <c r="I25" s="133">
        <v>5409.75</v>
      </c>
      <c r="J25" s="133">
        <v>5502.636363636364</v>
      </c>
      <c r="K25" s="133">
        <v>3888.25</v>
      </c>
      <c r="L25" s="133">
        <v>3699.7368421052633</v>
      </c>
      <c r="M25" s="133">
        <v>3817.818181818182</v>
      </c>
      <c r="N25" s="133">
        <v>3983.25</v>
      </c>
      <c r="O25" s="133">
        <v>5662.15</v>
      </c>
      <c r="P25" s="133">
        <v>5250.0625</v>
      </c>
      <c r="Q25" s="133">
        <v>6183.045454545455</v>
      </c>
      <c r="R25" s="133">
        <v>5998.7777777777774</v>
      </c>
      <c r="S25" s="133">
        <v>5933.454545454545</v>
      </c>
      <c r="T25" s="133">
        <v>4286.75</v>
      </c>
      <c r="U25" s="133">
        <v>6680.85</v>
      </c>
      <c r="V25" s="133">
        <v>7975</v>
      </c>
      <c r="W25" s="133">
        <v>7394.1111111111113</v>
      </c>
      <c r="X25" s="2">
        <v>9117.4285714285706</v>
      </c>
      <c r="Y25" s="2">
        <v>11963.952380952382</v>
      </c>
    </row>
    <row r="26" spans="1:25">
      <c r="A26" s="113"/>
      <c r="B26" s="204"/>
      <c r="C26" s="1075" t="s">
        <v>365</v>
      </c>
      <c r="D26" s="133">
        <v>15</v>
      </c>
      <c r="E26" s="133">
        <v>22</v>
      </c>
      <c r="F26" s="133">
        <v>18</v>
      </c>
      <c r="G26" s="133">
        <v>21</v>
      </c>
      <c r="H26" s="133">
        <v>22</v>
      </c>
      <c r="I26" s="133">
        <v>20</v>
      </c>
      <c r="J26" s="133">
        <v>22</v>
      </c>
      <c r="K26" s="133">
        <v>20</v>
      </c>
      <c r="L26" s="133">
        <v>19</v>
      </c>
      <c r="M26" s="133">
        <v>22</v>
      </c>
      <c r="N26" s="133">
        <v>20</v>
      </c>
      <c r="O26" s="133">
        <v>20</v>
      </c>
      <c r="P26" s="133">
        <v>16</v>
      </c>
      <c r="Q26" s="133">
        <v>22</v>
      </c>
      <c r="R26" s="133">
        <v>18</v>
      </c>
      <c r="S26" s="133">
        <v>22</v>
      </c>
      <c r="T26" s="133">
        <v>20</v>
      </c>
      <c r="U26" s="133">
        <v>20</v>
      </c>
      <c r="V26" s="133">
        <v>21</v>
      </c>
      <c r="W26" s="133">
        <v>18</v>
      </c>
      <c r="X26" s="2">
        <v>21</v>
      </c>
      <c r="Y26" s="2">
        <v>21</v>
      </c>
    </row>
    <row r="28" spans="1:25" ht="15.75" thickBot="1"/>
    <row r="29" spans="1:25" ht="38.25" thickBot="1">
      <c r="A29" s="1331"/>
      <c r="B29" s="1219" t="s">
        <v>19</v>
      </c>
      <c r="C29" s="1167" t="s">
        <v>1911</v>
      </c>
      <c r="D29" s="1159" t="s">
        <v>257</v>
      </c>
      <c r="E29" s="1159"/>
      <c r="F29" s="1227"/>
      <c r="G29" s="721" t="s">
        <v>1903</v>
      </c>
      <c r="H29" s="1327" t="s">
        <v>258</v>
      </c>
      <c r="I29" s="1159"/>
    </row>
    <row r="30" spans="1:25" ht="34.5">
      <c r="A30" s="1332"/>
      <c r="B30" s="1220"/>
      <c r="C30" s="1168"/>
      <c r="D30" s="853" t="s">
        <v>2178</v>
      </c>
      <c r="E30" s="853" t="s">
        <v>2035</v>
      </c>
      <c r="F30" s="1069" t="s">
        <v>2182</v>
      </c>
      <c r="G30" s="811" t="s">
        <v>2183</v>
      </c>
      <c r="H30" s="466" t="s">
        <v>259</v>
      </c>
      <c r="I30" s="1070" t="s">
        <v>361</v>
      </c>
    </row>
    <row r="31" spans="1:25" ht="17.25" customHeight="1">
      <c r="A31" s="1329" t="s">
        <v>204</v>
      </c>
      <c r="B31" s="1072" t="s">
        <v>17</v>
      </c>
      <c r="C31" s="430" t="s">
        <v>1176</v>
      </c>
      <c r="D31" s="949">
        <v>5603135.8480000002</v>
      </c>
      <c r="E31" s="682">
        <v>5465248.4819999998</v>
      </c>
      <c r="F31" s="949">
        <v>823658.31</v>
      </c>
      <c r="G31" s="948">
        <v>29568876.463000003</v>
      </c>
      <c r="H31" s="947">
        <v>2.5229843886172443E-2</v>
      </c>
      <c r="I31" s="680">
        <v>5.8027430549447132</v>
      </c>
    </row>
    <row r="32" spans="1:25" ht="17.25">
      <c r="A32" s="1329"/>
      <c r="B32" s="1072" t="s">
        <v>18</v>
      </c>
      <c r="C32" s="430" t="s">
        <v>165</v>
      </c>
      <c r="D32" s="949">
        <v>1100417.6359999999</v>
      </c>
      <c r="E32" s="682">
        <v>952624.25600000005</v>
      </c>
      <c r="F32" s="949">
        <v>408820.84299999999</v>
      </c>
      <c r="G32" s="948">
        <v>7831692.8759999992</v>
      </c>
      <c r="H32" s="947">
        <v>0.15514341469801907</v>
      </c>
      <c r="I32" s="680">
        <v>1.6916867249843226</v>
      </c>
    </row>
    <row r="33" spans="1:9" ht="17.25">
      <c r="A33" s="1329"/>
      <c r="B33" s="1072" t="s">
        <v>196</v>
      </c>
      <c r="C33" s="430" t="s">
        <v>1177</v>
      </c>
      <c r="D33" s="949">
        <v>94991.551999999996</v>
      </c>
      <c r="E33" s="949">
        <v>38694.650999999998</v>
      </c>
      <c r="F33" s="949">
        <v>137741.391</v>
      </c>
      <c r="G33" s="948">
        <v>690731.08899999992</v>
      </c>
      <c r="H33" s="947">
        <v>1.454901376420219</v>
      </c>
      <c r="I33" s="680">
        <v>-0.3103630556482474</v>
      </c>
    </row>
    <row r="34" spans="1:9" ht="18" thickBot="1">
      <c r="A34" s="1330"/>
      <c r="B34" s="1071" t="s">
        <v>197</v>
      </c>
      <c r="C34" s="431" t="s">
        <v>1178</v>
      </c>
      <c r="D34" s="946">
        <v>3206.835</v>
      </c>
      <c r="E34" s="682">
        <v>8901326.8990000002</v>
      </c>
      <c r="F34" s="946">
        <v>2120</v>
      </c>
      <c r="G34" s="945">
        <v>9047105.3290000018</v>
      </c>
      <c r="H34" s="944">
        <v>-0.99963973517247628</v>
      </c>
      <c r="I34" s="676">
        <v>0.51265801886792461</v>
      </c>
    </row>
    <row r="35" spans="1:9" ht="17.25" customHeight="1">
      <c r="A35" s="1328" t="s">
        <v>31</v>
      </c>
      <c r="B35" s="1072" t="s">
        <v>17</v>
      </c>
      <c r="C35" s="430" t="s">
        <v>1176</v>
      </c>
      <c r="D35" s="949">
        <v>52604.645273927999</v>
      </c>
      <c r="E35" s="950">
        <v>38407.461727105998</v>
      </c>
      <c r="F35" s="949">
        <v>6081.1560223630004</v>
      </c>
      <c r="G35" s="948">
        <v>232880.72861826199</v>
      </c>
      <c r="H35" s="947">
        <v>0.36964649337402999</v>
      </c>
      <c r="I35" s="680">
        <v>7.6504350620964701</v>
      </c>
    </row>
    <row r="36" spans="1:9" ht="17.25">
      <c r="A36" s="1329"/>
      <c r="B36" s="1072" t="s">
        <v>18</v>
      </c>
      <c r="C36" s="430" t="s">
        <v>165</v>
      </c>
      <c r="D36" s="949">
        <v>17879.643273780999</v>
      </c>
      <c r="E36" s="949">
        <v>13630.02360751</v>
      </c>
      <c r="F36" s="949">
        <v>5979.2423119969999</v>
      </c>
      <c r="G36" s="948">
        <v>122067.21108345799</v>
      </c>
      <c r="H36" s="947">
        <v>0.31178373483737065</v>
      </c>
      <c r="I36" s="680">
        <v>1.9902857821812208</v>
      </c>
    </row>
    <row r="37" spans="1:9" ht="17.25">
      <c r="A37" s="1329"/>
      <c r="B37" s="1072" t="s">
        <v>196</v>
      </c>
      <c r="C37" s="430" t="s">
        <v>1177</v>
      </c>
      <c r="D37" s="949">
        <v>2176.2445136919996</v>
      </c>
      <c r="E37" s="949">
        <v>894.81460142100002</v>
      </c>
      <c r="F37" s="949">
        <v>2282.7579213869999</v>
      </c>
      <c r="G37" s="948">
        <v>13255.881569157002</v>
      </c>
      <c r="H37" s="947">
        <v>1.4320619156594443</v>
      </c>
      <c r="I37" s="680">
        <v>-4.6659966305267697E-2</v>
      </c>
    </row>
    <row r="38" spans="1:9" ht="18" thickBot="1">
      <c r="A38" s="1330"/>
      <c r="B38" s="1071" t="s">
        <v>197</v>
      </c>
      <c r="C38" s="431" t="s">
        <v>1178</v>
      </c>
      <c r="D38" s="946">
        <v>16.122682879999999</v>
      </c>
      <c r="E38" s="946">
        <v>8901.3268989999997</v>
      </c>
      <c r="F38" s="946">
        <v>8.5033200000000004</v>
      </c>
      <c r="G38" s="945">
        <v>9587.9655208380009</v>
      </c>
      <c r="H38" s="944">
        <v>-0.99818873263919661</v>
      </c>
      <c r="I38" s="676">
        <v>0.89604564805276032</v>
      </c>
    </row>
    <row r="39" spans="1:9" ht="17.25">
      <c r="A39" s="1328" t="s">
        <v>206</v>
      </c>
      <c r="B39" s="1072" t="s">
        <v>17</v>
      </c>
      <c r="C39" s="430" t="s">
        <v>1176</v>
      </c>
      <c r="D39" s="949">
        <v>155149</v>
      </c>
      <c r="E39" s="950">
        <v>118483</v>
      </c>
      <c r="F39" s="949">
        <v>30592</v>
      </c>
      <c r="G39" s="948">
        <v>758052</v>
      </c>
      <c r="H39" s="947">
        <v>0.30946211692816683</v>
      </c>
      <c r="I39" s="680">
        <v>4.0715546548117159</v>
      </c>
    </row>
    <row r="40" spans="1:9" ht="17.25">
      <c r="A40" s="1329"/>
      <c r="B40" s="1072" t="s">
        <v>18</v>
      </c>
      <c r="C40" s="430" t="s">
        <v>165</v>
      </c>
      <c r="D40" s="949">
        <v>48490</v>
      </c>
      <c r="E40" s="949">
        <v>39621</v>
      </c>
      <c r="F40" s="949">
        <v>19839</v>
      </c>
      <c r="G40" s="948">
        <v>355808</v>
      </c>
      <c r="H40" s="947">
        <v>0.2238459402841928</v>
      </c>
      <c r="I40" s="680">
        <v>1.4441756136902062</v>
      </c>
    </row>
    <row r="41" spans="1:9" ht="17.25">
      <c r="A41" s="1329"/>
      <c r="B41" s="1072" t="s">
        <v>196</v>
      </c>
      <c r="C41" s="430" t="s">
        <v>1177</v>
      </c>
      <c r="D41" s="949">
        <v>47601</v>
      </c>
      <c r="E41" s="949">
        <v>33309</v>
      </c>
      <c r="F41" s="949">
        <v>33559</v>
      </c>
      <c r="G41" s="948">
        <v>307233</v>
      </c>
      <c r="H41" s="947">
        <v>0.42907322345312071</v>
      </c>
      <c r="I41" s="680">
        <v>0.41842724753419347</v>
      </c>
    </row>
    <row r="42" spans="1:9" ht="18" thickBot="1">
      <c r="A42" s="1330"/>
      <c r="B42" s="1071" t="s">
        <v>197</v>
      </c>
      <c r="C42" s="431" t="s">
        <v>1178</v>
      </c>
      <c r="D42" s="946">
        <v>3</v>
      </c>
      <c r="E42" s="946">
        <v>53</v>
      </c>
      <c r="F42" s="946">
        <v>2</v>
      </c>
      <c r="G42" s="945">
        <v>79</v>
      </c>
      <c r="H42" s="944">
        <v>-0.94339622641509435</v>
      </c>
      <c r="I42" s="676">
        <v>0.5</v>
      </c>
    </row>
    <row r="43" spans="1:9" ht="16.5">
      <c r="A43" s="1204" t="s">
        <v>48</v>
      </c>
      <c r="B43" s="1205"/>
      <c r="C43" s="942" t="s">
        <v>204</v>
      </c>
      <c r="D43" s="941">
        <v>6801751.8710000003</v>
      </c>
      <c r="E43" s="943">
        <v>15357894.287999999</v>
      </c>
      <c r="F43" s="941">
        <v>1372340.544</v>
      </c>
      <c r="G43" s="940">
        <v>47138405.756999999</v>
      </c>
      <c r="H43" s="915">
        <v>-0.5571168974437728</v>
      </c>
      <c r="I43" s="674">
        <v>3.9563148889959487</v>
      </c>
    </row>
    <row r="44" spans="1:9" ht="16.5">
      <c r="A44" s="1206"/>
      <c r="B44" s="1207"/>
      <c r="C44" s="942" t="s">
        <v>31</v>
      </c>
      <c r="D44" s="941">
        <v>72676.655744281001</v>
      </c>
      <c r="E44" s="941">
        <v>61833.626835036994</v>
      </c>
      <c r="F44" s="941">
        <v>14351.659575747</v>
      </c>
      <c r="G44" s="940">
        <v>377791.78679171496</v>
      </c>
      <c r="H44" s="915">
        <v>0.17535812573588161</v>
      </c>
      <c r="I44" s="674">
        <v>4.0639896634043593</v>
      </c>
    </row>
    <row r="45" spans="1:9" ht="17.25" thickBot="1">
      <c r="A45" s="1208"/>
      <c r="B45" s="1209"/>
      <c r="C45" s="939" t="s">
        <v>206</v>
      </c>
      <c r="D45" s="938">
        <v>251243</v>
      </c>
      <c r="E45" s="938">
        <v>191466</v>
      </c>
      <c r="F45" s="938">
        <v>83992</v>
      </c>
      <c r="G45" s="937">
        <v>1421172</v>
      </c>
      <c r="H45" s="914">
        <v>0.31220686701555378</v>
      </c>
      <c r="I45" s="671">
        <v>1.9912729783788934</v>
      </c>
    </row>
    <row r="46" spans="1:9" ht="16.5" customHeight="1">
      <c r="A46" s="1211" t="s">
        <v>198</v>
      </c>
      <c r="B46" s="1212"/>
      <c r="C46" s="935" t="s">
        <v>204</v>
      </c>
      <c r="D46" s="934">
        <v>323892.94623809523</v>
      </c>
      <c r="E46" s="936">
        <v>731328.29942857136</v>
      </c>
      <c r="F46" s="934">
        <v>62379.115636363633</v>
      </c>
      <c r="G46" s="933">
        <v>2314462.6607987918</v>
      </c>
      <c r="H46" s="910">
        <v>-0.5571168974437728</v>
      </c>
      <c r="I46" s="668">
        <v>4.192329883710042</v>
      </c>
    </row>
    <row r="47" spans="1:9" ht="16.5">
      <c r="A47" s="1213"/>
      <c r="B47" s="1214"/>
      <c r="C47" s="935" t="s">
        <v>31</v>
      </c>
      <c r="D47" s="934">
        <v>3460.7931306800479</v>
      </c>
      <c r="E47" s="934">
        <v>2944.4584207160474</v>
      </c>
      <c r="F47" s="934">
        <v>652.34816253395456</v>
      </c>
      <c r="G47" s="933">
        <v>18693.713121897057</v>
      </c>
      <c r="H47" s="910">
        <v>0.17535812573588183</v>
      </c>
      <c r="I47" s="668">
        <v>4.3051320283283765</v>
      </c>
    </row>
    <row r="48" spans="1:9" ht="17.25" thickBot="1">
      <c r="A48" s="1215"/>
      <c r="B48" s="1216"/>
      <c r="C48" s="932" t="s">
        <v>206</v>
      </c>
      <c r="D48" s="931">
        <v>11963.952380952382</v>
      </c>
      <c r="E48" s="931">
        <v>9117.4285714285706</v>
      </c>
      <c r="F48" s="931">
        <v>3817.818181818182</v>
      </c>
      <c r="G48" s="930">
        <v>70783.432341269843</v>
      </c>
      <c r="H48" s="907">
        <v>0.31220686701555378</v>
      </c>
      <c r="I48" s="666">
        <v>2.1337145487778884</v>
      </c>
    </row>
  </sheetData>
  <mergeCells count="21">
    <mergeCell ref="D29:F29"/>
    <mergeCell ref="H29:I29"/>
    <mergeCell ref="A43:B45"/>
    <mergeCell ref="A46:B48"/>
    <mergeCell ref="A39:A42"/>
    <mergeCell ref="A35:A38"/>
    <mergeCell ref="A31:A34"/>
    <mergeCell ref="A29:A30"/>
    <mergeCell ref="B29:B30"/>
    <mergeCell ref="C29:C30"/>
    <mergeCell ref="A14:A19"/>
    <mergeCell ref="B15:B16"/>
    <mergeCell ref="B19:C19"/>
    <mergeCell ref="A20:B22"/>
    <mergeCell ref="A23:B25"/>
    <mergeCell ref="A2:A7"/>
    <mergeCell ref="B3:B4"/>
    <mergeCell ref="B7:C7"/>
    <mergeCell ref="A8:A13"/>
    <mergeCell ref="B9:B10"/>
    <mergeCell ref="B13:C13"/>
  </mergeCells>
  <pageMargins left="0.7" right="0.7" top="0.75" bottom="0.75" header="0.3" footer="0.3"/>
  <pageSetup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15"/>
  <sheetViews>
    <sheetView rightToLeft="1" workbookViewId="0">
      <selection activeCell="D10" sqref="D10:F14"/>
    </sheetView>
  </sheetViews>
  <sheetFormatPr defaultRowHeight="15"/>
  <cols>
    <col min="1" max="1" width="30" style="111" customWidth="1"/>
    <col min="2" max="2" width="12.5703125" style="111" customWidth="1"/>
    <col min="3" max="3" width="11.140625" style="111" customWidth="1"/>
    <col min="4" max="4" width="12.85546875" style="111" bestFit="1" customWidth="1"/>
    <col min="5" max="5" width="11" style="111" customWidth="1"/>
    <col min="6" max="7" width="12.85546875" style="111" bestFit="1" customWidth="1"/>
    <col min="8" max="8" width="10.5703125" style="111" customWidth="1"/>
    <col min="9" max="9" width="12.85546875" style="111" bestFit="1" customWidth="1"/>
    <col min="10" max="10" width="9.5703125" style="111" bestFit="1" customWidth="1"/>
    <col min="11" max="11" width="10" style="111" customWidth="1"/>
    <col min="12" max="16384" width="9.140625" style="111"/>
  </cols>
  <sheetData>
    <row r="1" spans="1:31">
      <c r="A1" s="166"/>
      <c r="B1" s="166" t="s">
        <v>324</v>
      </c>
      <c r="C1" s="166" t="s">
        <v>325</v>
      </c>
      <c r="D1" s="166" t="s">
        <v>326</v>
      </c>
      <c r="E1" s="166" t="s">
        <v>327</v>
      </c>
      <c r="F1" s="166" t="s">
        <v>328</v>
      </c>
      <c r="G1" s="166" t="s">
        <v>329</v>
      </c>
      <c r="H1" s="166" t="s">
        <v>330</v>
      </c>
      <c r="I1" s="166" t="s">
        <v>331</v>
      </c>
      <c r="J1" s="166" t="s">
        <v>332</v>
      </c>
      <c r="K1" s="166" t="s">
        <v>333</v>
      </c>
      <c r="L1" s="166" t="s">
        <v>334</v>
      </c>
      <c r="M1" s="166" t="s">
        <v>335</v>
      </c>
      <c r="N1" s="166" t="s">
        <v>310</v>
      </c>
      <c r="O1" s="166" t="s">
        <v>1619</v>
      </c>
      <c r="P1" s="166" t="s">
        <v>1662</v>
      </c>
      <c r="Q1" s="166" t="s">
        <v>1759</v>
      </c>
      <c r="R1" s="166" t="s">
        <v>1766</v>
      </c>
      <c r="S1" s="166" t="s">
        <v>1860</v>
      </c>
      <c r="T1" s="166" t="s">
        <v>1886</v>
      </c>
      <c r="U1" s="166" t="s">
        <v>1958</v>
      </c>
      <c r="V1" s="166" t="s">
        <v>2169</v>
      </c>
      <c r="W1" s="166" t="s">
        <v>2407</v>
      </c>
      <c r="X1" s="166"/>
      <c r="Y1" s="166"/>
      <c r="Z1" s="166"/>
      <c r="AA1" s="166"/>
      <c r="AB1" s="166"/>
      <c r="AC1" s="166"/>
      <c r="AD1" s="166"/>
      <c r="AE1" s="166"/>
    </row>
    <row r="2" spans="1:31">
      <c r="A2" s="113" t="s">
        <v>336</v>
      </c>
      <c r="B2" s="167">
        <v>82</v>
      </c>
      <c r="C2" s="167">
        <v>81</v>
      </c>
      <c r="D2" s="167">
        <v>77</v>
      </c>
      <c r="E2" s="167">
        <v>76</v>
      </c>
      <c r="F2" s="167">
        <v>76</v>
      </c>
      <c r="G2" s="167">
        <v>70</v>
      </c>
      <c r="H2" s="167">
        <v>71</v>
      </c>
      <c r="I2" s="167">
        <v>71</v>
      </c>
      <c r="J2" s="167">
        <v>71</v>
      </c>
      <c r="K2" s="167">
        <v>69</v>
      </c>
      <c r="L2" s="167">
        <v>69</v>
      </c>
      <c r="M2" s="167">
        <v>69</v>
      </c>
      <c r="N2" s="167">
        <v>68</v>
      </c>
      <c r="O2" s="167">
        <v>67</v>
      </c>
      <c r="P2" s="167">
        <v>66</v>
      </c>
      <c r="Q2" s="167">
        <v>66</v>
      </c>
      <c r="R2" s="167">
        <v>67</v>
      </c>
      <c r="S2" s="167">
        <v>66</v>
      </c>
      <c r="T2" s="167">
        <v>65</v>
      </c>
      <c r="U2" s="167">
        <v>65</v>
      </c>
      <c r="V2" s="167">
        <v>66</v>
      </c>
      <c r="W2" s="167">
        <v>66</v>
      </c>
      <c r="X2" s="167"/>
      <c r="Y2" s="167"/>
      <c r="Z2" s="167"/>
      <c r="AA2" s="167"/>
      <c r="AB2" s="167"/>
      <c r="AC2" s="167"/>
      <c r="AD2" s="167"/>
      <c r="AE2" s="167"/>
    </row>
    <row r="3" spans="1:31">
      <c r="A3" s="113" t="s">
        <v>337</v>
      </c>
      <c r="B3" s="167">
        <v>70</v>
      </c>
      <c r="C3" s="167">
        <v>70</v>
      </c>
      <c r="D3" s="167">
        <v>71</v>
      </c>
      <c r="E3" s="167">
        <v>71</v>
      </c>
      <c r="F3" s="167">
        <v>71</v>
      </c>
      <c r="G3" s="167">
        <v>71</v>
      </c>
      <c r="H3" s="167">
        <v>72</v>
      </c>
      <c r="I3" s="167">
        <v>73</v>
      </c>
      <c r="J3" s="167">
        <v>73</v>
      </c>
      <c r="K3" s="167">
        <v>73</v>
      </c>
      <c r="L3" s="167">
        <v>74</v>
      </c>
      <c r="M3" s="167">
        <v>75</v>
      </c>
      <c r="N3" s="167">
        <v>75</v>
      </c>
      <c r="O3" s="167">
        <v>75</v>
      </c>
      <c r="P3" s="167">
        <v>76</v>
      </c>
      <c r="Q3" s="167">
        <v>75</v>
      </c>
      <c r="R3" s="167">
        <v>74</v>
      </c>
      <c r="S3" s="167">
        <v>74</v>
      </c>
      <c r="T3" s="167">
        <v>76</v>
      </c>
      <c r="U3" s="167">
        <v>78</v>
      </c>
      <c r="V3" s="167">
        <v>79</v>
      </c>
      <c r="W3" s="167">
        <v>79</v>
      </c>
      <c r="X3" s="167"/>
      <c r="Y3" s="167"/>
      <c r="Z3" s="167"/>
      <c r="AA3" s="167"/>
      <c r="AB3" s="167"/>
      <c r="AC3" s="167"/>
      <c r="AD3" s="167"/>
      <c r="AE3" s="167"/>
    </row>
    <row r="4" spans="1:31">
      <c r="A4" s="113" t="s">
        <v>338</v>
      </c>
      <c r="B4" s="167">
        <v>20</v>
      </c>
      <c r="C4" s="167">
        <v>19</v>
      </c>
      <c r="D4" s="167">
        <v>20</v>
      </c>
      <c r="E4" s="167">
        <v>21</v>
      </c>
      <c r="F4" s="167">
        <v>20</v>
      </c>
      <c r="G4" s="167">
        <v>20</v>
      </c>
      <c r="H4" s="167">
        <v>20</v>
      </c>
      <c r="I4" s="167">
        <v>20</v>
      </c>
      <c r="J4" s="167">
        <v>20</v>
      </c>
      <c r="K4" s="167">
        <v>20</v>
      </c>
      <c r="L4" s="167">
        <v>20</v>
      </c>
      <c r="M4" s="167">
        <v>20</v>
      </c>
      <c r="N4" s="167">
        <v>20</v>
      </c>
      <c r="O4" s="167">
        <v>21</v>
      </c>
      <c r="P4" s="167">
        <v>21</v>
      </c>
      <c r="Q4" s="167">
        <v>21</v>
      </c>
      <c r="R4" s="167">
        <v>21</v>
      </c>
      <c r="S4" s="167">
        <v>21</v>
      </c>
      <c r="T4" s="167">
        <v>21</v>
      </c>
      <c r="U4" s="167">
        <v>21</v>
      </c>
      <c r="V4" s="167">
        <v>20</v>
      </c>
      <c r="W4" s="167">
        <v>20</v>
      </c>
      <c r="X4" s="167"/>
      <c r="Y4" s="167"/>
      <c r="Z4" s="167"/>
      <c r="AA4" s="167"/>
      <c r="AB4" s="167"/>
      <c r="AC4" s="167"/>
      <c r="AD4" s="167"/>
      <c r="AE4" s="167"/>
    </row>
    <row r="5" spans="1:31">
      <c r="A5" s="113" t="s">
        <v>339</v>
      </c>
      <c r="B5" s="168">
        <v>28</v>
      </c>
      <c r="C5" s="168">
        <v>28</v>
      </c>
      <c r="D5" s="168">
        <v>28</v>
      </c>
      <c r="E5" s="168">
        <v>28</v>
      </c>
      <c r="F5" s="168">
        <v>30</v>
      </c>
      <c r="G5" s="168">
        <v>32</v>
      </c>
      <c r="H5" s="168">
        <v>32</v>
      </c>
      <c r="I5" s="168">
        <v>33</v>
      </c>
      <c r="J5" s="168">
        <v>33</v>
      </c>
      <c r="K5" s="168">
        <v>35</v>
      </c>
      <c r="L5" s="168">
        <v>36</v>
      </c>
      <c r="M5" s="168">
        <v>36</v>
      </c>
      <c r="N5" s="168">
        <v>37</v>
      </c>
      <c r="O5" s="168">
        <v>38</v>
      </c>
      <c r="P5" s="168">
        <v>38</v>
      </c>
      <c r="Q5" s="167">
        <v>38</v>
      </c>
      <c r="R5" s="167">
        <v>38</v>
      </c>
      <c r="S5" s="167">
        <v>39</v>
      </c>
      <c r="T5" s="167">
        <v>40</v>
      </c>
      <c r="U5" s="167">
        <v>42</v>
      </c>
      <c r="V5" s="167">
        <v>42</v>
      </c>
      <c r="W5" s="167">
        <v>42</v>
      </c>
      <c r="X5" s="167"/>
      <c r="Y5" s="167"/>
      <c r="Z5" s="167"/>
      <c r="AA5" s="167"/>
      <c r="AB5" s="167"/>
      <c r="AC5" s="167"/>
      <c r="AD5" s="167"/>
      <c r="AE5" s="167"/>
    </row>
    <row r="6" spans="1:31">
      <c r="A6" s="313" t="s">
        <v>16</v>
      </c>
      <c r="B6" s="314">
        <f t="shared" ref="B6:N6" si="0">SUM(B2:B5)</f>
        <v>200</v>
      </c>
      <c r="C6" s="314">
        <f t="shared" si="0"/>
        <v>198</v>
      </c>
      <c r="D6" s="314">
        <f t="shared" si="0"/>
        <v>196</v>
      </c>
      <c r="E6" s="314">
        <f t="shared" si="0"/>
        <v>196</v>
      </c>
      <c r="F6" s="314">
        <f t="shared" si="0"/>
        <v>197</v>
      </c>
      <c r="G6" s="314">
        <f t="shared" si="0"/>
        <v>193</v>
      </c>
      <c r="H6" s="314">
        <f t="shared" si="0"/>
        <v>195</v>
      </c>
      <c r="I6" s="314">
        <f t="shared" si="0"/>
        <v>197</v>
      </c>
      <c r="J6" s="314">
        <f t="shared" si="0"/>
        <v>197</v>
      </c>
      <c r="K6" s="314">
        <f t="shared" si="0"/>
        <v>197</v>
      </c>
      <c r="L6" s="314">
        <f t="shared" si="0"/>
        <v>199</v>
      </c>
      <c r="M6" s="314">
        <f t="shared" si="0"/>
        <v>200</v>
      </c>
      <c r="N6" s="314">
        <f t="shared" si="0"/>
        <v>200</v>
      </c>
      <c r="O6" s="314">
        <v>201</v>
      </c>
      <c r="P6" s="314">
        <v>201</v>
      </c>
      <c r="Q6" s="314">
        <v>200</v>
      </c>
      <c r="R6" s="314">
        <v>200</v>
      </c>
      <c r="S6" s="314">
        <v>200</v>
      </c>
      <c r="T6" s="314">
        <v>202</v>
      </c>
      <c r="U6" s="314">
        <v>206</v>
      </c>
      <c r="V6" s="314">
        <v>207</v>
      </c>
      <c r="W6" s="314">
        <v>207</v>
      </c>
      <c r="X6" s="314"/>
      <c r="Y6" s="314"/>
      <c r="Z6" s="314"/>
      <c r="AA6" s="314"/>
      <c r="AB6" s="314"/>
      <c r="AC6" s="314"/>
      <c r="AD6" s="314"/>
      <c r="AE6" s="314"/>
    </row>
    <row r="8" spans="1:31" ht="21.75" customHeight="1">
      <c r="A8" s="309"/>
      <c r="B8" s="1333" t="s">
        <v>494</v>
      </c>
      <c r="C8" s="1333"/>
      <c r="D8" s="1333" t="s">
        <v>2406</v>
      </c>
      <c r="E8" s="1333"/>
      <c r="F8" s="1333"/>
      <c r="G8" s="1333" t="s">
        <v>2170</v>
      </c>
      <c r="H8" s="1333"/>
      <c r="I8" s="1333"/>
    </row>
    <row r="9" spans="1:31" ht="36" customHeight="1">
      <c r="A9" s="310" t="s">
        <v>505</v>
      </c>
      <c r="B9" s="310" t="s">
        <v>2405</v>
      </c>
      <c r="C9" s="310" t="s">
        <v>2171</v>
      </c>
      <c r="D9" s="310" t="s">
        <v>51</v>
      </c>
      <c r="E9" s="310" t="s">
        <v>50</v>
      </c>
      <c r="F9" s="310" t="s">
        <v>1179</v>
      </c>
      <c r="G9" s="310" t="s">
        <v>51</v>
      </c>
      <c r="H9" s="310" t="s">
        <v>50</v>
      </c>
      <c r="I9" s="310" t="s">
        <v>1179</v>
      </c>
    </row>
    <row r="10" spans="1:31" ht="17.25" customHeight="1">
      <c r="A10" s="398" t="s">
        <v>340</v>
      </c>
      <c r="B10" s="311">
        <v>79</v>
      </c>
      <c r="C10" s="311">
        <v>79</v>
      </c>
      <c r="D10" s="311">
        <v>2024340</v>
      </c>
      <c r="E10" s="311">
        <v>3986</v>
      </c>
      <c r="F10" s="311">
        <f>D10+E10</f>
        <v>2028326</v>
      </c>
      <c r="G10" s="311">
        <v>2083534</v>
      </c>
      <c r="H10" s="311">
        <v>5105</v>
      </c>
      <c r="I10" s="311">
        <v>2088639</v>
      </c>
    </row>
    <row r="11" spans="1:31" ht="17.25" customHeight="1">
      <c r="A11" s="398" t="s">
        <v>503</v>
      </c>
      <c r="B11" s="311">
        <v>20</v>
      </c>
      <c r="C11" s="311">
        <v>20</v>
      </c>
      <c r="D11" s="311">
        <v>6655</v>
      </c>
      <c r="E11" s="311">
        <v>164</v>
      </c>
      <c r="F11" s="311">
        <f>D11+E11</f>
        <v>6819</v>
      </c>
      <c r="G11" s="311">
        <v>13222</v>
      </c>
      <c r="H11" s="311">
        <v>195</v>
      </c>
      <c r="I11" s="311">
        <v>13417</v>
      </c>
    </row>
    <row r="12" spans="1:31" ht="17.25" customHeight="1">
      <c r="A12" s="398" t="s">
        <v>15</v>
      </c>
      <c r="B12" s="311">
        <v>66</v>
      </c>
      <c r="C12" s="311">
        <v>66</v>
      </c>
      <c r="D12" s="311">
        <v>23867</v>
      </c>
      <c r="E12" s="311">
        <v>328</v>
      </c>
      <c r="F12" s="311">
        <f>D12+E12</f>
        <v>24195</v>
      </c>
      <c r="G12" s="311">
        <v>26723</v>
      </c>
      <c r="H12" s="311">
        <v>487</v>
      </c>
      <c r="I12" s="311">
        <v>27210</v>
      </c>
    </row>
    <row r="13" spans="1:31" ht="17.25">
      <c r="A13" s="398" t="s">
        <v>342</v>
      </c>
      <c r="B13" s="311">
        <v>42</v>
      </c>
      <c r="C13" s="311">
        <v>42</v>
      </c>
      <c r="D13" s="311">
        <v>0</v>
      </c>
      <c r="E13" s="311">
        <v>144</v>
      </c>
      <c r="F13" s="311">
        <f>D13+E13</f>
        <v>144</v>
      </c>
      <c r="G13" s="311" t="s">
        <v>362</v>
      </c>
      <c r="H13" s="311">
        <v>138</v>
      </c>
      <c r="I13" s="311">
        <v>138</v>
      </c>
    </row>
    <row r="14" spans="1:31" ht="18">
      <c r="A14" s="399" t="s">
        <v>203</v>
      </c>
      <c r="B14" s="312">
        <f>SUM(B10:B13)</f>
        <v>207</v>
      </c>
      <c r="C14" s="312">
        <f>SUM(C10:C13)</f>
        <v>207</v>
      </c>
      <c r="D14" s="312">
        <f t="shared" ref="D14:F14" si="1">SUM(D10:D13)</f>
        <v>2054862</v>
      </c>
      <c r="E14" s="312">
        <f t="shared" si="1"/>
        <v>4622</v>
      </c>
      <c r="F14" s="312">
        <f t="shared" si="1"/>
        <v>2059484</v>
      </c>
      <c r="G14" s="312">
        <v>2123479</v>
      </c>
      <c r="H14" s="312">
        <v>5925</v>
      </c>
      <c r="I14" s="312">
        <v>2129404</v>
      </c>
    </row>
    <row r="15" spans="1:31" ht="17.25" customHeight="1">
      <c r="A15" s="1334"/>
      <c r="B15" s="1334"/>
      <c r="C15" s="1334"/>
      <c r="D15" s="1334"/>
      <c r="F15" s="1335"/>
      <c r="G15" s="1335"/>
      <c r="H15" s="1335"/>
      <c r="I15" s="1335"/>
    </row>
  </sheetData>
  <mergeCells count="6">
    <mergeCell ref="B8:C8"/>
    <mergeCell ref="D8:F8"/>
    <mergeCell ref="G8:I8"/>
    <mergeCell ref="A15:D15"/>
    <mergeCell ref="F15:G15"/>
    <mergeCell ref="H15:I15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P9"/>
  <sheetViews>
    <sheetView rightToLeft="1" workbookViewId="0">
      <selection activeCell="A7" sqref="A7"/>
    </sheetView>
  </sheetViews>
  <sheetFormatPr defaultRowHeight="15"/>
  <cols>
    <col min="1" max="1" width="35.5703125" style="169" customWidth="1"/>
    <col min="2" max="20" width="12.7109375" style="169" hidden="1" customWidth="1"/>
    <col min="21" max="25" width="12.7109375" style="169" bestFit="1" customWidth="1"/>
    <col min="26" max="16384" width="9.140625" style="169"/>
  </cols>
  <sheetData>
    <row r="1" spans="1:42">
      <c r="A1" s="172"/>
      <c r="B1" s="172" t="s">
        <v>343</v>
      </c>
      <c r="C1" s="172" t="s">
        <v>344</v>
      </c>
      <c r="D1" s="172" t="s">
        <v>345</v>
      </c>
      <c r="E1" s="172" t="s">
        <v>346</v>
      </c>
      <c r="F1" s="172" t="s">
        <v>347</v>
      </c>
      <c r="G1" s="172" t="s">
        <v>348</v>
      </c>
      <c r="H1" s="172" t="s">
        <v>349</v>
      </c>
      <c r="I1" s="172" t="s">
        <v>350</v>
      </c>
      <c r="J1" s="172" t="s">
        <v>351</v>
      </c>
      <c r="K1" s="172" t="s">
        <v>352</v>
      </c>
      <c r="L1" s="172" t="s">
        <v>353</v>
      </c>
      <c r="M1" s="166" t="s">
        <v>324</v>
      </c>
      <c r="N1" s="166" t="s">
        <v>325</v>
      </c>
      <c r="O1" s="166" t="s">
        <v>326</v>
      </c>
      <c r="P1" s="166" t="s">
        <v>327</v>
      </c>
      <c r="Q1" s="166" t="s">
        <v>328</v>
      </c>
      <c r="R1" s="166" t="s">
        <v>329</v>
      </c>
      <c r="S1" s="166" t="s">
        <v>330</v>
      </c>
      <c r="T1" s="166" t="s">
        <v>331</v>
      </c>
      <c r="U1" s="166" t="s">
        <v>332</v>
      </c>
      <c r="V1" s="166" t="s">
        <v>333</v>
      </c>
      <c r="W1" s="166" t="s">
        <v>334</v>
      </c>
      <c r="X1" s="166" t="s">
        <v>335</v>
      </c>
      <c r="Y1" s="166" t="s">
        <v>310</v>
      </c>
      <c r="Z1" s="166" t="s">
        <v>1619</v>
      </c>
      <c r="AA1" s="166" t="s">
        <v>1662</v>
      </c>
      <c r="AB1" s="166" t="s">
        <v>1759</v>
      </c>
      <c r="AC1" s="166" t="s">
        <v>1766</v>
      </c>
      <c r="AD1" s="166" t="s">
        <v>1860</v>
      </c>
      <c r="AE1" s="166" t="s">
        <v>1886</v>
      </c>
      <c r="AF1" s="166" t="s">
        <v>1958</v>
      </c>
      <c r="AG1" s="166" t="s">
        <v>2169</v>
      </c>
      <c r="AH1" s="166" t="s">
        <v>2407</v>
      </c>
      <c r="AI1" s="166"/>
      <c r="AJ1" s="166"/>
      <c r="AK1" s="166"/>
      <c r="AL1" s="166"/>
      <c r="AM1" s="166"/>
      <c r="AN1" s="166"/>
      <c r="AO1" s="166"/>
      <c r="AP1" s="166"/>
    </row>
    <row r="2" spans="1:42">
      <c r="A2" s="317" t="s">
        <v>354</v>
      </c>
      <c r="B2" s="168">
        <v>17731879.169091009</v>
      </c>
      <c r="C2" s="168">
        <v>17474221.738578003</v>
      </c>
      <c r="D2" s="168">
        <v>17388700.845830005</v>
      </c>
      <c r="E2" s="168">
        <v>7801620.0046159942</v>
      </c>
      <c r="F2" s="168">
        <v>7857117.7057149997</v>
      </c>
      <c r="G2" s="168">
        <v>8141338.0850690017</v>
      </c>
      <c r="H2" s="168">
        <v>7897557.9982270012</v>
      </c>
      <c r="I2" s="168">
        <v>8024848.2565930001</v>
      </c>
      <c r="J2" s="168">
        <v>8351905.8379749991</v>
      </c>
      <c r="K2" s="168">
        <v>8667304.4478599969</v>
      </c>
      <c r="L2" s="168">
        <v>8600458.3302260023</v>
      </c>
      <c r="M2" s="168">
        <v>8338.8727354969997</v>
      </c>
      <c r="N2" s="168">
        <v>8114.3348209980004</v>
      </c>
      <c r="O2" s="168">
        <v>7901.7150517770006</v>
      </c>
      <c r="P2" s="168">
        <v>9270.8370471490034</v>
      </c>
      <c r="Q2" s="168">
        <v>9524.418098477001</v>
      </c>
      <c r="R2" s="168">
        <v>12525.208425026005</v>
      </c>
      <c r="S2" s="168">
        <v>16127.015396641993</v>
      </c>
      <c r="T2" s="168">
        <v>19988.164914720008</v>
      </c>
      <c r="U2" s="168">
        <v>18194.55423392501</v>
      </c>
      <c r="V2" s="168">
        <v>15642.436076713004</v>
      </c>
      <c r="W2" s="168">
        <v>16130.964210549004</v>
      </c>
      <c r="X2" s="168">
        <v>15384.784958202999</v>
      </c>
      <c r="Y2" s="168">
        <v>18201.523599274002</v>
      </c>
      <c r="Z2" s="168">
        <v>21081</v>
      </c>
      <c r="AA2" s="168">
        <v>22922</v>
      </c>
      <c r="AB2" s="168">
        <v>26880</v>
      </c>
      <c r="AC2" s="168">
        <v>29878</v>
      </c>
      <c r="AD2" s="168">
        <v>32916</v>
      </c>
      <c r="AE2" s="168">
        <v>39784</v>
      </c>
      <c r="AF2" s="168">
        <v>40067</v>
      </c>
      <c r="AG2" s="168">
        <v>40301</v>
      </c>
      <c r="AH2" s="168">
        <v>49725</v>
      </c>
      <c r="AI2" s="168"/>
      <c r="AJ2" s="168"/>
      <c r="AK2" s="168"/>
      <c r="AL2" s="168"/>
      <c r="AM2" s="168"/>
      <c r="AN2" s="168"/>
      <c r="AO2" s="168"/>
      <c r="AP2" s="168"/>
    </row>
    <row r="3" spans="1:42">
      <c r="A3" s="317" t="s">
        <v>355</v>
      </c>
      <c r="B3" s="168">
        <v>1305709838.7276196</v>
      </c>
      <c r="C3" s="168">
        <v>1302575815.1702788</v>
      </c>
      <c r="D3" s="168">
        <v>1298213327.543704</v>
      </c>
      <c r="E3" s="168">
        <v>1271817252.5741477</v>
      </c>
      <c r="F3" s="168">
        <v>1270592556.041599</v>
      </c>
      <c r="G3" s="168">
        <v>1346205621.6946554</v>
      </c>
      <c r="H3" s="168">
        <v>1477578163.3560557</v>
      </c>
      <c r="I3" s="168">
        <v>1546474847.120791</v>
      </c>
      <c r="J3" s="168">
        <v>1561283876.1245947</v>
      </c>
      <c r="K3" s="168">
        <v>1560917511.7386191</v>
      </c>
      <c r="L3" s="168">
        <v>1504165321.0231848</v>
      </c>
      <c r="M3" s="168">
        <v>1435040.0844028555</v>
      </c>
      <c r="N3" s="168">
        <v>1465562.7234586433</v>
      </c>
      <c r="O3" s="168">
        <v>1468554.0938118156</v>
      </c>
      <c r="P3" s="168">
        <v>1460029.3279838066</v>
      </c>
      <c r="Q3" s="168">
        <v>1445866.4393690934</v>
      </c>
      <c r="R3" s="168">
        <v>1420875.5587274164</v>
      </c>
      <c r="S3" s="168">
        <v>1359969.407892178</v>
      </c>
      <c r="T3" s="168">
        <v>1362204.7151734983</v>
      </c>
      <c r="U3" s="168">
        <v>1385202.1421966625</v>
      </c>
      <c r="V3" s="168">
        <v>1410446.5719497243</v>
      </c>
      <c r="W3" s="168">
        <v>1442480.129653313</v>
      </c>
      <c r="X3" s="168">
        <v>1466569.4725739178</v>
      </c>
      <c r="Y3" s="168">
        <v>1485604.1815619604</v>
      </c>
      <c r="Z3" s="168">
        <v>1500393</v>
      </c>
      <c r="AA3" s="168">
        <v>1478537</v>
      </c>
      <c r="AB3" s="168">
        <v>1496374</v>
      </c>
      <c r="AC3" s="168">
        <v>1520448</v>
      </c>
      <c r="AD3" s="168">
        <v>1574223</v>
      </c>
      <c r="AE3" s="168">
        <v>1616268</v>
      </c>
      <c r="AF3" s="168">
        <v>1677189</v>
      </c>
      <c r="AG3" s="168">
        <v>1699148</v>
      </c>
      <c r="AH3" s="168">
        <v>1736912</v>
      </c>
      <c r="AI3" s="168"/>
      <c r="AJ3" s="168"/>
      <c r="AK3" s="168"/>
      <c r="AL3" s="168"/>
      <c r="AM3" s="168"/>
      <c r="AN3" s="168"/>
      <c r="AO3" s="168"/>
      <c r="AP3" s="168"/>
    </row>
    <row r="4" spans="1:42">
      <c r="A4" s="317" t="s">
        <v>356</v>
      </c>
      <c r="B4" s="168">
        <v>9082086.8274370003</v>
      </c>
      <c r="C4" s="168">
        <v>8444271.6604590006</v>
      </c>
      <c r="D4" s="168">
        <v>7786306.9670840008</v>
      </c>
      <c r="E4" s="168">
        <v>7895423.2746239994</v>
      </c>
      <c r="F4" s="168">
        <v>7987463.0452459995</v>
      </c>
      <c r="G4" s="168">
        <v>6770389.645451</v>
      </c>
      <c r="H4" s="168">
        <v>7274105.2776839994</v>
      </c>
      <c r="I4" s="168">
        <v>6508008.8443659991</v>
      </c>
      <c r="J4" s="168">
        <v>9069109.5521099996</v>
      </c>
      <c r="K4" s="168">
        <v>10446556.289171999</v>
      </c>
      <c r="L4" s="168">
        <v>11511687.645783</v>
      </c>
      <c r="M4" s="168">
        <v>9385.0880130209989</v>
      </c>
      <c r="N4" s="168">
        <v>8912.601621971</v>
      </c>
      <c r="O4" s="168">
        <v>8916.6253575460014</v>
      </c>
      <c r="P4" s="168">
        <v>9405.8590003249992</v>
      </c>
      <c r="Q4" s="168">
        <v>7414.7250852979996</v>
      </c>
      <c r="R4" s="168">
        <v>8054.6024672030007</v>
      </c>
      <c r="S4" s="168">
        <v>8720.2280163270007</v>
      </c>
      <c r="T4" s="168">
        <v>9578.0501895009984</v>
      </c>
      <c r="U4" s="168">
        <v>7949.4056640359995</v>
      </c>
      <c r="V4" s="168">
        <v>6221.6570265030005</v>
      </c>
      <c r="W4" s="168">
        <v>6099.7213193510006</v>
      </c>
      <c r="X4" s="168">
        <v>5834.2544195519995</v>
      </c>
      <c r="Y4" s="168">
        <v>5252.0566620480004</v>
      </c>
      <c r="Z4" s="168">
        <v>5795</v>
      </c>
      <c r="AA4" s="168">
        <v>6542</v>
      </c>
      <c r="AB4" s="168">
        <v>7087</v>
      </c>
      <c r="AC4" s="168">
        <v>10352</v>
      </c>
      <c r="AD4" s="168">
        <v>12578</v>
      </c>
      <c r="AE4" s="168">
        <v>13181</v>
      </c>
      <c r="AF4" s="168">
        <v>12047</v>
      </c>
      <c r="AG4" s="168">
        <v>11639</v>
      </c>
      <c r="AH4" s="168">
        <v>12642</v>
      </c>
      <c r="AI4" s="168"/>
      <c r="AJ4" s="168"/>
      <c r="AK4" s="168"/>
      <c r="AL4" s="168"/>
      <c r="AM4" s="168"/>
      <c r="AN4" s="168"/>
      <c r="AO4" s="168"/>
      <c r="AP4" s="168"/>
    </row>
    <row r="5" spans="1:42">
      <c r="A5" s="313" t="s">
        <v>16</v>
      </c>
      <c r="B5" s="314">
        <v>1332523804.7241476</v>
      </c>
      <c r="C5" s="314">
        <v>1328494308.5693159</v>
      </c>
      <c r="D5" s="314">
        <v>1323388335.3566179</v>
      </c>
      <c r="E5" s="314">
        <v>1287514295.8533878</v>
      </c>
      <c r="F5" s="314">
        <v>1286437136.7925599</v>
      </c>
      <c r="G5" s="314">
        <v>1361117349.4251754</v>
      </c>
      <c r="H5" s="314">
        <v>1492749826.6319668</v>
      </c>
      <c r="I5" s="314">
        <v>1561007704.22175</v>
      </c>
      <c r="J5" s="314">
        <v>1578704891.5146797</v>
      </c>
      <c r="K5" s="314">
        <v>1580031372.475651</v>
      </c>
      <c r="L5" s="314">
        <v>1524277466.9991937</v>
      </c>
      <c r="M5" s="315">
        <v>1452764.0451513734</v>
      </c>
      <c r="N5" s="315">
        <v>1482589.659901612</v>
      </c>
      <c r="O5" s="315">
        <v>1485372.4342211385</v>
      </c>
      <c r="P5" s="315">
        <v>1478706.0240312805</v>
      </c>
      <c r="Q5" s="315">
        <v>1462805.5825528684</v>
      </c>
      <c r="R5" s="315">
        <v>1441455.3696196454</v>
      </c>
      <c r="S5" s="315">
        <v>1384816.651305147</v>
      </c>
      <c r="T5" s="315">
        <v>1391770.9302777192</v>
      </c>
      <c r="U5" s="315">
        <v>1411346.1020946235</v>
      </c>
      <c r="V5" s="315">
        <v>1432310.6650529406</v>
      </c>
      <c r="W5" s="315">
        <v>1464710.815183213</v>
      </c>
      <c r="X5" s="315">
        <v>1487788.5119516731</v>
      </c>
      <c r="Y5" s="315">
        <v>1509057.7618232826</v>
      </c>
      <c r="Z5" s="316">
        <f t="shared" ref="Z5:AG5" si="0">SUM(Z2:Z4)</f>
        <v>1527269</v>
      </c>
      <c r="AA5" s="316">
        <f t="shared" si="0"/>
        <v>1508001</v>
      </c>
      <c r="AB5" s="316">
        <f t="shared" si="0"/>
        <v>1530341</v>
      </c>
      <c r="AC5" s="316">
        <f t="shared" si="0"/>
        <v>1560678</v>
      </c>
      <c r="AD5" s="316">
        <f t="shared" si="0"/>
        <v>1619717</v>
      </c>
      <c r="AE5" s="316">
        <f t="shared" si="0"/>
        <v>1669233</v>
      </c>
      <c r="AF5" s="316">
        <f t="shared" si="0"/>
        <v>1729303</v>
      </c>
      <c r="AG5" s="316">
        <f t="shared" si="0"/>
        <v>1751088</v>
      </c>
      <c r="AH5" s="316">
        <f t="shared" ref="AH5" si="1">SUM(AH2:AH4)</f>
        <v>1799279</v>
      </c>
      <c r="AI5" s="316"/>
      <c r="AJ5" s="316"/>
      <c r="AK5" s="316"/>
      <c r="AL5" s="316"/>
      <c r="AM5" s="316"/>
      <c r="AN5" s="316"/>
      <c r="AO5" s="316"/>
      <c r="AP5" s="316"/>
    </row>
    <row r="6" spans="1:42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</row>
    <row r="7" spans="1:42">
      <c r="A7" s="170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</row>
    <row r="8" spans="1:42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</row>
    <row r="9" spans="1:42">
      <c r="A9" s="170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G34"/>
  <sheetViews>
    <sheetView rightToLeft="1" topLeftCell="A16" workbookViewId="0">
      <selection activeCell="D32" sqref="D32"/>
    </sheetView>
  </sheetViews>
  <sheetFormatPr defaultRowHeight="15"/>
  <cols>
    <col min="1" max="1" width="21.5703125" customWidth="1"/>
    <col min="2" max="2" width="12.85546875" customWidth="1"/>
    <col min="3" max="3" width="13.85546875" customWidth="1"/>
    <col min="4" max="4" width="14" customWidth="1"/>
    <col min="5" max="5" width="13.85546875" customWidth="1"/>
    <col min="6" max="6" width="11.7109375" customWidth="1"/>
    <col min="7" max="7" width="12.5703125" customWidth="1"/>
    <col min="8" max="8" width="13.140625" customWidth="1"/>
    <col min="9" max="9" width="16.28515625" customWidth="1"/>
    <col min="10" max="33" width="12" customWidth="1"/>
  </cols>
  <sheetData>
    <row r="1" spans="1:33" ht="15.75" customHeight="1" thickBot="1">
      <c r="A1" s="1341" t="s">
        <v>1951</v>
      </c>
      <c r="B1" s="1336" t="s">
        <v>1711</v>
      </c>
      <c r="C1" s="1337"/>
      <c r="D1" s="1336" t="s">
        <v>1700</v>
      </c>
      <c r="E1" s="1337"/>
      <c r="F1" s="1336" t="s">
        <v>1701</v>
      </c>
      <c r="G1" s="1337"/>
      <c r="H1" s="1336" t="s">
        <v>1949</v>
      </c>
      <c r="I1" s="1337"/>
      <c r="J1" s="1336" t="s">
        <v>1948</v>
      </c>
      <c r="K1" s="1337"/>
      <c r="L1" s="1336" t="s">
        <v>1947</v>
      </c>
      <c r="M1" s="1337"/>
      <c r="N1" s="1336" t="s">
        <v>1937</v>
      </c>
      <c r="O1" s="1337"/>
      <c r="P1" s="1336" t="s">
        <v>1936</v>
      </c>
      <c r="Q1" s="1337"/>
      <c r="R1" s="1336" t="s">
        <v>2053</v>
      </c>
      <c r="S1" s="1337"/>
      <c r="T1" s="1336" t="s">
        <v>2184</v>
      </c>
      <c r="U1" s="1337"/>
      <c r="V1" s="1336"/>
      <c r="W1" s="1337"/>
      <c r="X1" s="1336"/>
      <c r="Y1" s="1337"/>
      <c r="Z1" s="1336"/>
      <c r="AA1" s="1337"/>
      <c r="AB1" s="1336"/>
      <c r="AC1" s="1337"/>
      <c r="AD1" s="1336"/>
      <c r="AE1" s="1337"/>
      <c r="AF1" s="1336"/>
      <c r="AG1" s="1337"/>
    </row>
    <row r="2" spans="1:33" ht="20.25" thickBot="1">
      <c r="A2" s="1342"/>
      <c r="B2" s="325" t="s">
        <v>1702</v>
      </c>
      <c r="C2" s="325" t="s">
        <v>1703</v>
      </c>
      <c r="D2" s="325" t="s">
        <v>1702</v>
      </c>
      <c r="E2" s="325" t="s">
        <v>1703</v>
      </c>
      <c r="F2" s="325" t="s">
        <v>1702</v>
      </c>
      <c r="G2" s="325" t="s">
        <v>1703</v>
      </c>
      <c r="H2" s="325" t="s">
        <v>1702</v>
      </c>
      <c r="I2" s="325" t="s">
        <v>1703</v>
      </c>
      <c r="J2" s="325" t="s">
        <v>1702</v>
      </c>
      <c r="K2" s="325" t="s">
        <v>1703</v>
      </c>
      <c r="L2" s="325" t="s">
        <v>1702</v>
      </c>
      <c r="M2" s="325" t="s">
        <v>1703</v>
      </c>
      <c r="N2" s="325" t="s">
        <v>1702</v>
      </c>
      <c r="O2" s="325" t="s">
        <v>1703</v>
      </c>
      <c r="P2" s="325" t="s">
        <v>1702</v>
      </c>
      <c r="Q2" s="325" t="s">
        <v>1703</v>
      </c>
      <c r="R2" s="325" t="s">
        <v>1702</v>
      </c>
      <c r="S2" s="325" t="s">
        <v>1703</v>
      </c>
      <c r="T2" s="325" t="s">
        <v>1702</v>
      </c>
      <c r="U2" s="325" t="s">
        <v>1703</v>
      </c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</row>
    <row r="3" spans="1:33" ht="15.75" customHeight="1" thickBot="1">
      <c r="A3" s="1343"/>
      <c r="B3" s="481" t="s">
        <v>1704</v>
      </c>
      <c r="C3" s="481" t="s">
        <v>1705</v>
      </c>
      <c r="D3" s="481" t="s">
        <v>1704</v>
      </c>
      <c r="E3" s="481" t="s">
        <v>1705</v>
      </c>
      <c r="F3" s="481" t="s">
        <v>1704</v>
      </c>
      <c r="G3" s="481" t="s">
        <v>1705</v>
      </c>
      <c r="H3" s="481" t="s">
        <v>1704</v>
      </c>
      <c r="I3" s="481" t="s">
        <v>1705</v>
      </c>
      <c r="J3" s="481" t="s">
        <v>1704</v>
      </c>
      <c r="K3" s="481" t="s">
        <v>1705</v>
      </c>
      <c r="L3" s="481" t="s">
        <v>1704</v>
      </c>
      <c r="M3" s="481" t="s">
        <v>1705</v>
      </c>
      <c r="N3" s="481" t="s">
        <v>1704</v>
      </c>
      <c r="O3" s="481" t="s">
        <v>1705</v>
      </c>
      <c r="P3" s="481" t="s">
        <v>1704</v>
      </c>
      <c r="Q3" s="481" t="s">
        <v>1705</v>
      </c>
      <c r="R3" s="1005" t="s">
        <v>1704</v>
      </c>
      <c r="S3" s="1005" t="s">
        <v>1705</v>
      </c>
      <c r="T3" s="1054" t="s">
        <v>1704</v>
      </c>
      <c r="U3" s="1054" t="s">
        <v>1705</v>
      </c>
      <c r="V3" s="1054"/>
      <c r="W3" s="1054"/>
      <c r="X3" s="1054"/>
      <c r="Y3" s="1054"/>
      <c r="Z3" s="1054"/>
      <c r="AA3" s="1054"/>
      <c r="AB3" s="1054"/>
      <c r="AC3" s="1054"/>
      <c r="AD3" s="1054"/>
      <c r="AE3" s="1054"/>
      <c r="AF3" s="1054"/>
      <c r="AG3" s="1054"/>
    </row>
    <row r="4" spans="1:33" ht="15" customHeight="1" thickBot="1">
      <c r="A4" s="966" t="s">
        <v>1950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>
        <v>25000</v>
      </c>
      <c r="U4" s="323">
        <v>82</v>
      </c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</row>
    <row r="5" spans="1:33" ht="15" customHeight="1" thickBot="1">
      <c r="A5" s="966" t="s">
        <v>1706</v>
      </c>
      <c r="B5" s="323"/>
      <c r="C5" s="323">
        <v>1</v>
      </c>
      <c r="D5" s="323">
        <v>1700</v>
      </c>
      <c r="E5" s="323">
        <v>42</v>
      </c>
      <c r="F5" s="323">
        <v>2090</v>
      </c>
      <c r="G5" s="323">
        <v>50</v>
      </c>
      <c r="H5" s="323">
        <v>4051</v>
      </c>
      <c r="I5" s="323">
        <v>92</v>
      </c>
      <c r="J5" s="323">
        <v>4051</v>
      </c>
      <c r="K5" s="323">
        <v>94</v>
      </c>
      <c r="L5" s="323">
        <v>4051</v>
      </c>
      <c r="M5" s="323">
        <v>94</v>
      </c>
      <c r="N5" s="323">
        <v>4051</v>
      </c>
      <c r="O5" s="323">
        <v>94</v>
      </c>
      <c r="P5" s="323">
        <v>4051</v>
      </c>
      <c r="Q5" s="323">
        <v>94</v>
      </c>
      <c r="R5" s="323">
        <v>4051</v>
      </c>
      <c r="S5" s="323">
        <v>94</v>
      </c>
      <c r="T5" s="323">
        <v>4051</v>
      </c>
      <c r="U5" s="323">
        <v>94</v>
      </c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</row>
    <row r="6" spans="1:33" ht="18" thickBot="1">
      <c r="A6" s="966" t="s">
        <v>1707</v>
      </c>
      <c r="B6" s="323">
        <v>325784</v>
      </c>
      <c r="C6" s="323">
        <v>24395</v>
      </c>
      <c r="D6" s="323">
        <v>1150922</v>
      </c>
      <c r="E6" s="323">
        <v>87655</v>
      </c>
      <c r="F6" s="323">
        <v>1824189</v>
      </c>
      <c r="G6" s="323">
        <v>131049</v>
      </c>
      <c r="H6" s="323">
        <v>2461204</v>
      </c>
      <c r="I6" s="323">
        <v>166113</v>
      </c>
      <c r="J6" s="323">
        <v>3111260</v>
      </c>
      <c r="K6" s="323">
        <v>204454</v>
      </c>
      <c r="L6" s="323">
        <v>3837140</v>
      </c>
      <c r="M6" s="323">
        <v>247099</v>
      </c>
      <c r="N6" s="323">
        <v>4709312</v>
      </c>
      <c r="O6" s="323">
        <v>295584</v>
      </c>
      <c r="P6" s="323">
        <v>5512747</v>
      </c>
      <c r="Q6" s="323">
        <v>339549</v>
      </c>
      <c r="R6" s="323">
        <v>6609788</v>
      </c>
      <c r="S6" s="323">
        <v>406378</v>
      </c>
      <c r="T6" s="323">
        <v>7559265</v>
      </c>
      <c r="U6" s="323">
        <v>467119</v>
      </c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</row>
    <row r="7" spans="1:33" ht="18" thickBot="1">
      <c r="A7" s="966" t="s">
        <v>1708</v>
      </c>
      <c r="B7" s="323">
        <v>939409</v>
      </c>
      <c r="C7" s="323">
        <v>48103</v>
      </c>
      <c r="D7" s="323">
        <v>2404256</v>
      </c>
      <c r="E7" s="323">
        <v>123781</v>
      </c>
      <c r="F7" s="323">
        <v>3408878</v>
      </c>
      <c r="G7" s="323">
        <v>174496</v>
      </c>
      <c r="H7" s="323">
        <v>4775305</v>
      </c>
      <c r="I7" s="323">
        <v>238072</v>
      </c>
      <c r="J7" s="323">
        <v>5577459</v>
      </c>
      <c r="K7" s="323">
        <v>283202</v>
      </c>
      <c r="L7" s="323">
        <v>7017764</v>
      </c>
      <c r="M7" s="323">
        <v>343059</v>
      </c>
      <c r="N7" s="323">
        <v>8247878</v>
      </c>
      <c r="O7" s="323">
        <v>403631</v>
      </c>
      <c r="P7" s="323">
        <v>9882005</v>
      </c>
      <c r="Q7" s="323">
        <v>467367</v>
      </c>
      <c r="R7" s="323">
        <v>11619340</v>
      </c>
      <c r="S7" s="323">
        <v>535318</v>
      </c>
      <c r="T7" s="323">
        <v>13488326</v>
      </c>
      <c r="U7" s="323">
        <v>607176</v>
      </c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</row>
    <row r="8" spans="1:33" ht="18" thickBot="1">
      <c r="A8" s="966" t="s">
        <v>1709</v>
      </c>
      <c r="B8" s="323">
        <v>4144</v>
      </c>
      <c r="C8" s="323">
        <v>651</v>
      </c>
      <c r="D8" s="323">
        <v>9904</v>
      </c>
      <c r="E8" s="323">
        <v>1289</v>
      </c>
      <c r="F8" s="323">
        <v>14440</v>
      </c>
      <c r="G8" s="323">
        <v>1626</v>
      </c>
      <c r="H8" s="323">
        <v>30811</v>
      </c>
      <c r="I8" s="323">
        <v>1844</v>
      </c>
      <c r="J8" s="323">
        <v>33032</v>
      </c>
      <c r="K8" s="323">
        <v>2039</v>
      </c>
      <c r="L8" s="323">
        <v>35128</v>
      </c>
      <c r="M8" s="323">
        <v>2278</v>
      </c>
      <c r="N8" s="323">
        <v>37487</v>
      </c>
      <c r="O8" s="323">
        <v>2545</v>
      </c>
      <c r="P8" s="323">
        <v>53845</v>
      </c>
      <c r="Q8" s="323">
        <v>2881</v>
      </c>
      <c r="R8" s="323">
        <v>73740</v>
      </c>
      <c r="S8" s="323">
        <v>3997</v>
      </c>
      <c r="T8" s="323">
        <v>81401</v>
      </c>
      <c r="U8" s="323">
        <v>4503</v>
      </c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</row>
    <row r="9" spans="1:33" ht="18" thickBot="1">
      <c r="A9" s="965" t="s">
        <v>1710</v>
      </c>
      <c r="B9" s="324">
        <v>1269337</v>
      </c>
      <c r="C9" s="324">
        <v>73149</v>
      </c>
      <c r="D9" s="324">
        <v>3566782</v>
      </c>
      <c r="E9" s="324">
        <v>212767</v>
      </c>
      <c r="F9" s="324">
        <v>5249597</v>
      </c>
      <c r="G9" s="324">
        <v>307220</v>
      </c>
      <c r="H9" s="324">
        <v>7271371</v>
      </c>
      <c r="I9" s="324">
        <v>406120</v>
      </c>
      <c r="J9" s="324">
        <v>8725802</v>
      </c>
      <c r="K9" s="324">
        <v>489789</v>
      </c>
      <c r="L9" s="324">
        <v>10894083</v>
      </c>
      <c r="M9" s="324">
        <v>592530</v>
      </c>
      <c r="N9" s="324">
        <v>12998729</v>
      </c>
      <c r="O9" s="324">
        <v>701854</v>
      </c>
      <c r="P9" s="324">
        <v>15452648</v>
      </c>
      <c r="Q9" s="324">
        <v>809890</v>
      </c>
      <c r="R9" s="324">
        <v>18306919</v>
      </c>
      <c r="S9" s="324">
        <v>945787</v>
      </c>
      <c r="T9" s="324">
        <v>21158043</v>
      </c>
      <c r="U9" s="324">
        <v>1078975</v>
      </c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</row>
    <row r="10" spans="1:33" ht="15.75" thickBot="1"/>
    <row r="11" spans="1:33" ht="15.75" customHeight="1" thickBot="1">
      <c r="A11" s="1348" t="s">
        <v>1713</v>
      </c>
      <c r="B11" s="1338" t="s">
        <v>1711</v>
      </c>
      <c r="C11" s="1338"/>
      <c r="D11" s="1338" t="s">
        <v>1700</v>
      </c>
      <c r="E11" s="1338"/>
      <c r="F11" s="1338" t="s">
        <v>1701</v>
      </c>
      <c r="G11" s="1338"/>
      <c r="H11" s="1338" t="s">
        <v>1949</v>
      </c>
      <c r="I11" s="1338"/>
      <c r="J11" s="1338" t="s">
        <v>1948</v>
      </c>
      <c r="K11" s="1338"/>
      <c r="L11" s="1338" t="s">
        <v>1947</v>
      </c>
      <c r="M11" s="1338"/>
      <c r="N11" s="1338" t="s">
        <v>1937</v>
      </c>
      <c r="O11" s="1338"/>
      <c r="P11" s="1338" t="s">
        <v>1936</v>
      </c>
      <c r="Q11" s="1338"/>
      <c r="R11" s="1338" t="s">
        <v>2053</v>
      </c>
      <c r="S11" s="1338"/>
      <c r="T11" s="1338" t="s">
        <v>2184</v>
      </c>
      <c r="U11" s="1338"/>
      <c r="V11" s="1338"/>
      <c r="W11" s="1338"/>
      <c r="X11" s="1338"/>
      <c r="Y11" s="1338"/>
      <c r="Z11" s="1338"/>
      <c r="AA11" s="1338"/>
      <c r="AB11" s="1338"/>
      <c r="AC11" s="1338"/>
      <c r="AD11" s="1338"/>
      <c r="AE11" s="1338"/>
      <c r="AF11" s="1338"/>
      <c r="AG11" s="1338"/>
    </row>
    <row r="12" spans="1:33" ht="20.25" thickBot="1">
      <c r="A12" s="1349"/>
      <c r="B12" s="325" t="s">
        <v>1702</v>
      </c>
      <c r="C12" s="325" t="s">
        <v>1703</v>
      </c>
      <c r="D12" s="325" t="s">
        <v>1702</v>
      </c>
      <c r="E12" s="325" t="s">
        <v>1703</v>
      </c>
      <c r="F12" s="325" t="s">
        <v>1702</v>
      </c>
      <c r="G12" s="325" t="s">
        <v>1703</v>
      </c>
      <c r="H12" s="325" t="s">
        <v>1702</v>
      </c>
      <c r="I12" s="325" t="s">
        <v>1703</v>
      </c>
      <c r="J12" s="325" t="s">
        <v>1702</v>
      </c>
      <c r="K12" s="325" t="s">
        <v>1703</v>
      </c>
      <c r="L12" s="325" t="s">
        <v>1702</v>
      </c>
      <c r="M12" s="325" t="s">
        <v>1703</v>
      </c>
      <c r="N12" s="325" t="s">
        <v>1702</v>
      </c>
      <c r="O12" s="325" t="s">
        <v>1703</v>
      </c>
      <c r="P12" s="325" t="s">
        <v>1702</v>
      </c>
      <c r="Q12" s="325" t="s">
        <v>1703</v>
      </c>
      <c r="R12" s="325" t="s">
        <v>1702</v>
      </c>
      <c r="S12" s="325" t="s">
        <v>1703</v>
      </c>
      <c r="T12" s="325" t="s">
        <v>1702</v>
      </c>
      <c r="U12" s="325" t="s">
        <v>1703</v>
      </c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</row>
    <row r="13" spans="1:33" ht="15" customHeight="1">
      <c r="A13" s="1349"/>
      <c r="B13" s="1339" t="s">
        <v>1712</v>
      </c>
      <c r="C13" s="1339" t="s">
        <v>1705</v>
      </c>
      <c r="D13" s="1339" t="s">
        <v>1712</v>
      </c>
      <c r="E13" s="1339" t="s">
        <v>1705</v>
      </c>
      <c r="F13" s="1339" t="s">
        <v>1712</v>
      </c>
      <c r="G13" s="1339" t="s">
        <v>1705</v>
      </c>
      <c r="H13" s="1339" t="s">
        <v>1712</v>
      </c>
      <c r="I13" s="1339" t="s">
        <v>1705</v>
      </c>
      <c r="J13" s="1339" t="s">
        <v>1712</v>
      </c>
      <c r="K13" s="1339" t="s">
        <v>1705</v>
      </c>
      <c r="L13" s="1339" t="s">
        <v>1712</v>
      </c>
      <c r="M13" s="1339" t="s">
        <v>1705</v>
      </c>
      <c r="N13" s="1339" t="s">
        <v>1712</v>
      </c>
      <c r="O13" s="1339" t="s">
        <v>1705</v>
      </c>
      <c r="P13" s="1339" t="s">
        <v>1712</v>
      </c>
      <c r="Q13" s="1339" t="s">
        <v>1705</v>
      </c>
      <c r="R13" s="1339" t="s">
        <v>1712</v>
      </c>
      <c r="S13" s="1339" t="s">
        <v>1705</v>
      </c>
      <c r="T13" s="1339" t="s">
        <v>1712</v>
      </c>
      <c r="U13" s="1339" t="s">
        <v>1705</v>
      </c>
      <c r="V13" s="1339"/>
      <c r="W13" s="1339"/>
      <c r="X13" s="1339"/>
      <c r="Y13" s="1339"/>
      <c r="Z13" s="1339"/>
      <c r="AA13" s="1339"/>
      <c r="AB13" s="1339"/>
      <c r="AC13" s="1339"/>
      <c r="AD13" s="1339"/>
      <c r="AE13" s="1339"/>
      <c r="AF13" s="1339"/>
      <c r="AG13" s="1339"/>
    </row>
    <row r="14" spans="1:33" ht="15.75" thickBot="1">
      <c r="A14" s="1350"/>
      <c r="B14" s="1340"/>
      <c r="C14" s="1340"/>
      <c r="D14" s="1340"/>
      <c r="E14" s="1340"/>
      <c r="F14" s="1340"/>
      <c r="G14" s="1340"/>
      <c r="H14" s="1340"/>
      <c r="I14" s="1340"/>
      <c r="J14" s="1340"/>
      <c r="K14" s="1340"/>
      <c r="L14" s="1340"/>
      <c r="M14" s="1340"/>
      <c r="N14" s="1340"/>
      <c r="O14" s="1340"/>
      <c r="P14" s="1340"/>
      <c r="Q14" s="1340"/>
      <c r="R14" s="1340"/>
      <c r="S14" s="1340"/>
      <c r="T14" s="1340"/>
      <c r="U14" s="1340"/>
      <c r="V14" s="1340"/>
      <c r="W14" s="1340"/>
      <c r="X14" s="1340"/>
      <c r="Y14" s="1340"/>
      <c r="Z14" s="1340"/>
      <c r="AA14" s="1340"/>
      <c r="AB14" s="1340"/>
      <c r="AC14" s="1340"/>
      <c r="AD14" s="1340"/>
      <c r="AE14" s="1340"/>
      <c r="AF14" s="1340"/>
      <c r="AG14" s="1340"/>
    </row>
    <row r="15" spans="1:33" ht="19.5">
      <c r="A15" s="964" t="s">
        <v>1714</v>
      </c>
      <c r="B15" s="322">
        <v>115107</v>
      </c>
      <c r="C15" s="322">
        <v>5485</v>
      </c>
      <c r="D15" s="322">
        <v>423480</v>
      </c>
      <c r="E15" s="322">
        <v>22380</v>
      </c>
      <c r="F15" s="322">
        <v>615604</v>
      </c>
      <c r="G15" s="322">
        <v>32249</v>
      </c>
      <c r="H15" s="322">
        <v>915135</v>
      </c>
      <c r="I15" s="322">
        <v>45599</v>
      </c>
      <c r="J15" s="322">
        <v>1096782</v>
      </c>
      <c r="K15" s="322">
        <v>54044</v>
      </c>
      <c r="L15" s="322">
        <v>1997637</v>
      </c>
      <c r="M15" s="322">
        <v>98926</v>
      </c>
      <c r="N15" s="322">
        <v>2465266</v>
      </c>
      <c r="O15" s="322">
        <v>121863</v>
      </c>
      <c r="P15" s="322">
        <v>3150479</v>
      </c>
      <c r="Q15" s="322">
        <v>157189</v>
      </c>
      <c r="R15" s="322">
        <v>4494080</v>
      </c>
      <c r="S15" s="322">
        <v>239595</v>
      </c>
      <c r="T15" s="322">
        <v>5333516</v>
      </c>
      <c r="U15" s="322">
        <v>293212</v>
      </c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</row>
    <row r="16" spans="1:33" ht="20.25" thickBot="1">
      <c r="A16" s="963" t="s">
        <v>1715</v>
      </c>
      <c r="B16" s="322">
        <v>20000</v>
      </c>
      <c r="C16" s="322">
        <v>7</v>
      </c>
      <c r="D16" s="322">
        <v>40000</v>
      </c>
      <c r="E16" s="322">
        <v>13</v>
      </c>
      <c r="F16" s="322">
        <v>105000</v>
      </c>
      <c r="G16" s="322">
        <v>35</v>
      </c>
      <c r="H16" s="322">
        <v>174500</v>
      </c>
      <c r="I16" s="322">
        <v>58</v>
      </c>
      <c r="J16" s="322">
        <v>261400</v>
      </c>
      <c r="K16" s="322">
        <v>87</v>
      </c>
      <c r="L16" s="322">
        <v>1540300</v>
      </c>
      <c r="M16" s="322">
        <v>157</v>
      </c>
      <c r="N16" s="322">
        <v>3549100</v>
      </c>
      <c r="O16" s="322">
        <v>285</v>
      </c>
      <c r="P16" s="322">
        <v>4254800</v>
      </c>
      <c r="Q16" s="322">
        <v>369</v>
      </c>
      <c r="R16" s="322">
        <v>5347600</v>
      </c>
      <c r="S16" s="322">
        <v>530</v>
      </c>
      <c r="T16" s="322">
        <v>6449500</v>
      </c>
      <c r="U16" s="322">
        <v>701</v>
      </c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</row>
    <row r="17" spans="1:33" ht="20.25" thickBot="1">
      <c r="A17" s="326" t="s">
        <v>1179</v>
      </c>
      <c r="B17" s="327"/>
      <c r="C17" s="327">
        <v>5492</v>
      </c>
      <c r="D17" s="327"/>
      <c r="E17" s="327">
        <v>22393</v>
      </c>
      <c r="F17" s="328"/>
      <c r="G17" s="327">
        <v>32284</v>
      </c>
      <c r="H17" s="328"/>
      <c r="I17" s="327">
        <v>45657</v>
      </c>
      <c r="J17" s="328"/>
      <c r="K17" s="327">
        <v>54131</v>
      </c>
      <c r="L17" s="328"/>
      <c r="M17" s="327">
        <v>99083</v>
      </c>
      <c r="N17" s="328"/>
      <c r="O17" s="327">
        <v>122148</v>
      </c>
      <c r="P17" s="328"/>
      <c r="Q17" s="327">
        <v>157558</v>
      </c>
      <c r="R17" s="328"/>
      <c r="S17" s="327">
        <v>240125</v>
      </c>
      <c r="T17" s="328"/>
      <c r="U17" s="327">
        <v>293913</v>
      </c>
      <c r="V17" s="328"/>
      <c r="W17" s="327"/>
      <c r="X17" s="328"/>
      <c r="Y17" s="327"/>
      <c r="Z17" s="328"/>
      <c r="AA17" s="327"/>
      <c r="AB17" s="328"/>
      <c r="AC17" s="327"/>
      <c r="AD17" s="328"/>
      <c r="AE17" s="327"/>
      <c r="AF17" s="328"/>
      <c r="AG17" s="327"/>
    </row>
    <row r="18" spans="1:33" ht="15.75" thickBot="1"/>
    <row r="19" spans="1:33" ht="40.5" customHeight="1">
      <c r="A19" s="1344" t="s">
        <v>1946</v>
      </c>
      <c r="B19" s="1345" t="s">
        <v>1938</v>
      </c>
      <c r="C19" s="1346"/>
      <c r="D19" s="1351" t="s">
        <v>1945</v>
      </c>
      <c r="E19" s="1347"/>
      <c r="F19" s="1351" t="s">
        <v>1945</v>
      </c>
      <c r="G19" s="1344"/>
    </row>
    <row r="20" spans="1:33" ht="20.25">
      <c r="A20" s="1352"/>
      <c r="B20" s="1353"/>
      <c r="C20" s="1354"/>
      <c r="D20" s="1355" t="s">
        <v>2054</v>
      </c>
      <c r="E20" s="1356"/>
      <c r="F20" s="1355" t="s">
        <v>2174</v>
      </c>
      <c r="G20" s="1352"/>
    </row>
    <row r="21" spans="1:33" ht="17.25">
      <c r="A21" s="477"/>
      <c r="B21" s="642" t="s">
        <v>1702</v>
      </c>
      <c r="C21" s="955" t="s">
        <v>1703</v>
      </c>
      <c r="D21" s="412" t="s">
        <v>1702</v>
      </c>
      <c r="E21" s="962" t="s">
        <v>1703</v>
      </c>
      <c r="F21" s="412" t="s">
        <v>1702</v>
      </c>
      <c r="G21" s="642" t="s">
        <v>1703</v>
      </c>
    </row>
    <row r="22" spans="1:33">
      <c r="A22" s="477"/>
      <c r="B22" s="958" t="s">
        <v>1944</v>
      </c>
      <c r="C22" s="961" t="s">
        <v>1705</v>
      </c>
      <c r="D22" s="959" t="s">
        <v>1944</v>
      </c>
      <c r="E22" s="960" t="s">
        <v>1705</v>
      </c>
      <c r="F22" s="959" t="s">
        <v>1944</v>
      </c>
      <c r="G22" s="958" t="s">
        <v>1705</v>
      </c>
    </row>
    <row r="23" spans="1:33" ht="17.25">
      <c r="A23" s="631" t="s">
        <v>1943</v>
      </c>
      <c r="B23" s="1017">
        <v>1939501</v>
      </c>
      <c r="C23" s="1018">
        <v>26500</v>
      </c>
      <c r="D23" s="1019">
        <v>4051</v>
      </c>
      <c r="E23" s="1020">
        <v>94</v>
      </c>
      <c r="F23" s="1019">
        <v>4051</v>
      </c>
      <c r="G23" s="1021">
        <v>94</v>
      </c>
    </row>
    <row r="24" spans="1:33" ht="17.25">
      <c r="A24" s="631" t="s">
        <v>1942</v>
      </c>
      <c r="B24" s="1017">
        <v>7736772</v>
      </c>
      <c r="C24" s="1018">
        <v>327901</v>
      </c>
      <c r="D24" s="1019">
        <v>6609788</v>
      </c>
      <c r="E24" s="1022">
        <v>406378</v>
      </c>
      <c r="F24" s="1019">
        <v>7559265</v>
      </c>
      <c r="G24" s="1017">
        <v>467119</v>
      </c>
    </row>
    <row r="25" spans="1:33" ht="17.25">
      <c r="A25" s="631" t="s">
        <v>1941</v>
      </c>
      <c r="B25" s="1017">
        <v>15055194</v>
      </c>
      <c r="C25" s="1018">
        <v>526312</v>
      </c>
      <c r="D25" s="1019">
        <v>11619340</v>
      </c>
      <c r="E25" s="1022">
        <v>535318</v>
      </c>
      <c r="F25" s="1019">
        <v>13488326</v>
      </c>
      <c r="G25" s="1017">
        <v>607176</v>
      </c>
    </row>
    <row r="26" spans="1:33" ht="18" thickBot="1">
      <c r="A26" s="631" t="s">
        <v>1709</v>
      </c>
      <c r="B26" s="1017">
        <v>75754</v>
      </c>
      <c r="C26" s="1018">
        <v>3394</v>
      </c>
      <c r="D26" s="1019">
        <v>73740</v>
      </c>
      <c r="E26" s="1023">
        <v>3997</v>
      </c>
      <c r="F26" s="1019">
        <v>81401</v>
      </c>
      <c r="G26" s="1017">
        <v>4503</v>
      </c>
    </row>
    <row r="27" spans="1:33" ht="16.5" thickBot="1">
      <c r="A27" s="475" t="s">
        <v>1710</v>
      </c>
      <c r="B27" s="1024">
        <v>24807220</v>
      </c>
      <c r="C27" s="1025">
        <v>884106</v>
      </c>
      <c r="D27" s="1026">
        <v>18306919</v>
      </c>
      <c r="E27" s="1024">
        <v>945787</v>
      </c>
      <c r="F27" s="1027">
        <v>21158043</v>
      </c>
      <c r="G27" s="1024">
        <v>1078975</v>
      </c>
    </row>
    <row r="29" spans="1:33" ht="15.75" thickBot="1"/>
    <row r="30" spans="1:33" ht="20.25">
      <c r="A30" s="957" t="s">
        <v>1940</v>
      </c>
      <c r="B30" s="1344" t="s">
        <v>1939</v>
      </c>
      <c r="C30" s="1344"/>
      <c r="D30" s="1345" t="s">
        <v>1938</v>
      </c>
      <c r="E30" s="1346"/>
      <c r="F30" s="1344" t="s">
        <v>2053</v>
      </c>
      <c r="G30" s="1347"/>
      <c r="H30" s="1351" t="s">
        <v>2184</v>
      </c>
      <c r="I30" s="1344"/>
    </row>
    <row r="31" spans="1:33" ht="34.5">
      <c r="A31" s="956"/>
      <c r="B31" s="956"/>
      <c r="C31" s="956"/>
      <c r="D31" s="642" t="s">
        <v>1702</v>
      </c>
      <c r="E31" s="955" t="s">
        <v>1935</v>
      </c>
      <c r="F31" s="642" t="s">
        <v>1702</v>
      </c>
      <c r="G31" s="642" t="s">
        <v>1935</v>
      </c>
      <c r="H31" s="954" t="s">
        <v>1702</v>
      </c>
      <c r="I31" s="642" t="s">
        <v>1935</v>
      </c>
    </row>
    <row r="32" spans="1:33" ht="18.75">
      <c r="A32" s="631" t="s">
        <v>1713</v>
      </c>
      <c r="B32" s="631" t="s">
        <v>1934</v>
      </c>
      <c r="C32" s="631" t="s">
        <v>1704</v>
      </c>
      <c r="D32" s="1017">
        <v>3016237</v>
      </c>
      <c r="E32" s="1018">
        <v>119076</v>
      </c>
      <c r="F32" s="1028">
        <v>4494080</v>
      </c>
      <c r="G32" s="1028">
        <v>239595</v>
      </c>
      <c r="H32" s="1029">
        <v>5333516</v>
      </c>
      <c r="I32" s="1028">
        <v>293212</v>
      </c>
    </row>
    <row r="33" spans="1:9" ht="19.5" thickBot="1">
      <c r="A33" s="631" t="s">
        <v>197</v>
      </c>
      <c r="B33" s="953" t="s">
        <v>1715</v>
      </c>
      <c r="C33" s="952" t="s">
        <v>1933</v>
      </c>
      <c r="D33" s="1030">
        <v>2249500</v>
      </c>
      <c r="E33" s="1031">
        <v>536</v>
      </c>
      <c r="F33" s="1032">
        <v>5347600</v>
      </c>
      <c r="G33" s="1033">
        <v>530</v>
      </c>
      <c r="H33" s="1034">
        <v>6449500</v>
      </c>
      <c r="I33" s="1033">
        <v>701</v>
      </c>
    </row>
    <row r="34" spans="1:9" ht="20.25" thickTop="1" thickBot="1">
      <c r="A34" s="475" t="s">
        <v>48</v>
      </c>
      <c r="B34" s="951"/>
      <c r="C34" s="951"/>
      <c r="D34" s="1035"/>
      <c r="E34" s="1036">
        <v>119612</v>
      </c>
      <c r="F34" s="1035"/>
      <c r="G34" s="1037">
        <v>240125</v>
      </c>
      <c r="H34" s="1038"/>
      <c r="I34" s="1039">
        <v>293913</v>
      </c>
    </row>
  </sheetData>
  <mergeCells count="76">
    <mergeCell ref="AG13:AG14"/>
    <mergeCell ref="AB13:AB14"/>
    <mergeCell ref="AC13:AC14"/>
    <mergeCell ref="AD13:AD14"/>
    <mergeCell ref="AE13:AE14"/>
    <mergeCell ref="AF13:AF14"/>
    <mergeCell ref="AB1:AC1"/>
    <mergeCell ref="AD1:AE1"/>
    <mergeCell ref="AF1:AG1"/>
    <mergeCell ref="AB11:AC11"/>
    <mergeCell ref="AD11:AE11"/>
    <mergeCell ref="AF11:AG11"/>
    <mergeCell ref="X1:Y1"/>
    <mergeCell ref="Z1:AA1"/>
    <mergeCell ref="X11:Y11"/>
    <mergeCell ref="Z11:AA11"/>
    <mergeCell ref="X13:X14"/>
    <mergeCell ref="Y13:Y14"/>
    <mergeCell ref="Z13:Z14"/>
    <mergeCell ref="AA13:AA14"/>
    <mergeCell ref="T1:U1"/>
    <mergeCell ref="V1:W1"/>
    <mergeCell ref="T11:U11"/>
    <mergeCell ref="V11:W11"/>
    <mergeCell ref="T13:T14"/>
    <mergeCell ref="U13:U14"/>
    <mergeCell ref="V13:V14"/>
    <mergeCell ref="W13:W14"/>
    <mergeCell ref="N13:N14"/>
    <mergeCell ref="O13:O14"/>
    <mergeCell ref="P13:P14"/>
    <mergeCell ref="Q13:Q14"/>
    <mergeCell ref="H13:H14"/>
    <mergeCell ref="I13:I14"/>
    <mergeCell ref="J13:J14"/>
    <mergeCell ref="K13:K14"/>
    <mergeCell ref="L13:L14"/>
    <mergeCell ref="M13:M14"/>
    <mergeCell ref="H30:I30"/>
    <mergeCell ref="A19:A20"/>
    <mergeCell ref="B19:C20"/>
    <mergeCell ref="F19:G19"/>
    <mergeCell ref="F20:G20"/>
    <mergeCell ref="D19:E19"/>
    <mergeCell ref="D20:E20"/>
    <mergeCell ref="A1:A3"/>
    <mergeCell ref="B30:C30"/>
    <mergeCell ref="D30:E30"/>
    <mergeCell ref="F30:G30"/>
    <mergeCell ref="F11:G11"/>
    <mergeCell ref="B1:C1"/>
    <mergeCell ref="D1:E1"/>
    <mergeCell ref="F1:G1"/>
    <mergeCell ref="D13:D14"/>
    <mergeCell ref="E13:E14"/>
    <mergeCell ref="A11:A14"/>
    <mergeCell ref="B13:B14"/>
    <mergeCell ref="C13:C14"/>
    <mergeCell ref="B11:C11"/>
    <mergeCell ref="D11:E11"/>
    <mergeCell ref="R1:S1"/>
    <mergeCell ref="R11:S11"/>
    <mergeCell ref="R13:R14"/>
    <mergeCell ref="S13:S14"/>
    <mergeCell ref="F13:F14"/>
    <mergeCell ref="G13:G14"/>
    <mergeCell ref="H11:I11"/>
    <mergeCell ref="J11:K11"/>
    <mergeCell ref="L11:M11"/>
    <mergeCell ref="N11:O11"/>
    <mergeCell ref="P11:Q11"/>
    <mergeCell ref="H1:I1"/>
    <mergeCell ref="J1:K1"/>
    <mergeCell ref="L1:M1"/>
    <mergeCell ref="N1:O1"/>
    <mergeCell ref="P1:Q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32</vt:i4>
      </vt:variant>
    </vt:vector>
  </HeadingPairs>
  <TitlesOfParts>
    <vt:vector size="79" baseType="lpstr">
      <vt:lpstr>معرفی</vt:lpstr>
      <vt:lpstr>ارزش بازار</vt:lpstr>
      <vt:lpstr>شاخص های سهام</vt:lpstr>
      <vt:lpstr>ارزش معاملات بورس ها</vt:lpstr>
      <vt:lpstr>آمار معاملات حقیقی و حقوقی</vt:lpstr>
      <vt:lpstr>خرید و فروش حقیقی و حقوقی</vt:lpstr>
      <vt:lpstr>نسبت معاملات برخط و غیربرخط</vt:lpstr>
      <vt:lpstr>روند معاملات برخط و غیربرخط</vt:lpstr>
      <vt:lpstr>سرمایه گذار خارجی</vt:lpstr>
      <vt:lpstr>ارزش بازار سهام</vt:lpstr>
      <vt:lpstr>روند ارزش بازارهای بورس</vt:lpstr>
      <vt:lpstr>روند ارزش بازارهای فرابورس</vt:lpstr>
      <vt:lpstr>ارزش بازاری صنایع-مجموع</vt:lpstr>
      <vt:lpstr>ده صنعت باارزش بورس</vt:lpstr>
      <vt:lpstr>ده صنعت باارزش فرابورس</vt:lpstr>
      <vt:lpstr>معاملات سهام - نوع معاملات</vt:lpstr>
      <vt:lpstr>معاملات سهام - نوع بازار</vt:lpstr>
      <vt:lpstr>ارزش معاملات سهام-ده صنعت</vt:lpstr>
      <vt:lpstr>حجم معاملات سهام-ده صنعت</vt:lpstr>
      <vt:lpstr>معاملات بورس - صنایع</vt:lpstr>
      <vt:lpstr>معاملات فرابورس-صنایع</vt:lpstr>
      <vt:lpstr>عرضه اولیه</vt:lpstr>
      <vt:lpstr>مقایسه شاخص‌ها</vt:lpstr>
      <vt:lpstr>نسبت pe</vt:lpstr>
      <vt:lpstr>نمودار pe بازار</vt:lpstr>
      <vt:lpstr>توقف-بسته و تا پایان ماه باز</vt:lpstr>
      <vt:lpstr> توقف در ماه بسته و همچنان</vt:lpstr>
      <vt:lpstr>توقف نماد-در کل ماه بسته بودن</vt:lpstr>
      <vt:lpstr>نمادهای متوقف 1</vt:lpstr>
      <vt:lpstr>نمادهای متوقف</vt:lpstr>
      <vt:lpstr>تامین مالی به تفکیک ماهیت ناشر</vt:lpstr>
      <vt:lpstr>تامین مالی - مانده</vt:lpstr>
      <vt:lpstr>تامین مالی - انتشار</vt:lpstr>
      <vt:lpstr>تامین مالی - سررسید</vt:lpstr>
      <vt:lpstr>اوراق - 60 درصد</vt:lpstr>
      <vt:lpstr>ارزش بازار اوراق بدهی</vt:lpstr>
      <vt:lpstr>م صکوک - بخش بازار</vt:lpstr>
      <vt:lpstr>م صکوک - نوع بازار</vt:lpstr>
      <vt:lpstr>ارزش مفهومی پوشش ریسک</vt:lpstr>
      <vt:lpstr>معاملات اوراق مشتقه</vt:lpstr>
      <vt:lpstr>ارزش انواع صندوق ها</vt:lpstr>
      <vt:lpstr>ارزش بازار صندوق ها</vt:lpstr>
      <vt:lpstr>م صندوق - بخش بازار</vt:lpstr>
      <vt:lpstr>م صندوق - نوع بازار</vt:lpstr>
      <vt:lpstr>تعداد صندوق ها</vt:lpstr>
      <vt:lpstr>روند ارزش صندوق ها</vt:lpstr>
      <vt:lpstr>معاملات فیزیکی کالا و انرژی</vt:lpstr>
      <vt:lpstr>'توقف-بسته و تا پایان ماه باز'!_Toc486774299</vt:lpstr>
      <vt:lpstr>'ارزش بازار صندوق ها'!last_month</vt:lpstr>
      <vt:lpstr>'ارزش معاملات سهام-ده صنعت'!last_month</vt:lpstr>
      <vt:lpstr>'حجم معاملات سهام-ده صنعت'!last_month</vt:lpstr>
      <vt:lpstr>'م صکوک - بخش بازار'!last_month</vt:lpstr>
      <vt:lpstr>'م صکوک - نوع بازار'!last_month</vt:lpstr>
      <vt:lpstr>'م صندوق - بخش بازار'!last_month</vt:lpstr>
      <vt:lpstr>'م صندوق - نوع بازار'!last_month</vt:lpstr>
      <vt:lpstr>'معاملات اوراق مشتقه'!last_month</vt:lpstr>
      <vt:lpstr>'معاملات فیزیکی کالا و انرژی'!last_month</vt:lpstr>
      <vt:lpstr>'ارزش بازار اوراق بدهی'!last_year</vt:lpstr>
      <vt:lpstr>'ارزش بازار صندوق ها'!last_year</vt:lpstr>
      <vt:lpstr>'ارزش معاملات سهام-ده صنعت'!last_year</vt:lpstr>
      <vt:lpstr>'ارزش مفهومی پوشش ریسک'!last_year</vt:lpstr>
      <vt:lpstr>'حجم معاملات سهام-ده صنعت'!last_year</vt:lpstr>
      <vt:lpstr>'م صکوک - بخش بازار'!last_year</vt:lpstr>
      <vt:lpstr>'م صکوک - نوع بازار'!last_year</vt:lpstr>
      <vt:lpstr>'م صندوق - بخش بازار'!last_year</vt:lpstr>
      <vt:lpstr>'م صندوق - نوع بازار'!last_year</vt:lpstr>
      <vt:lpstr>'معاملات اوراق مشتقه'!last_year</vt:lpstr>
      <vt:lpstr>'معاملات بورس - صنایع'!last_year</vt:lpstr>
      <vt:lpstr>'معاملات فرابورس-صنایع'!last_year</vt:lpstr>
      <vt:lpstr>'معاملات فیزیکی کالا و انرژی'!last_year</vt:lpstr>
      <vt:lpstr>'ارزش بازار صندوق ها'!this_month</vt:lpstr>
      <vt:lpstr>'ارزش معاملات سهام-ده صنعت'!this_month</vt:lpstr>
      <vt:lpstr>'حجم معاملات سهام-ده صنعت'!this_month</vt:lpstr>
      <vt:lpstr>'م صکوک - بخش بازار'!this_month</vt:lpstr>
      <vt:lpstr>'م صکوک - نوع بازار'!this_month</vt:lpstr>
      <vt:lpstr>'م صندوق - بخش بازار'!this_month</vt:lpstr>
      <vt:lpstr>'م صندوق - نوع بازار'!this_month</vt:lpstr>
      <vt:lpstr>'معاملات اوراق مشتقه'!this_month</vt:lpstr>
      <vt:lpstr>'معاملات فیزیکی کالا و انرژی'!this_month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2020-02-02T09:26:17Z</dcterms:modified>
</cp:coreProperties>
</file>