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7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8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4.xml" ContentType="application/vnd.openxmlformats-officedocument.drawingml.chart+xml"/>
  <Override PartName="/xl/tables/table1.xml" ContentType="application/vnd.openxmlformats-officedocument.spreadsheetml.table+xml"/>
  <Override PartName="/xl/drawings/drawing2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2.xml" ContentType="application/vnd.openxmlformats-officedocument.drawing+xml"/>
  <Override PartName="/xl/tables/table4.xml" ContentType="application/vnd.openxmlformats-officedocument.spreadsheetml.tabl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3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4.xml" ContentType="application/vnd.openxmlformats-officedocument.drawingml.chartshapes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25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5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6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7.xml" ContentType="application/vnd.openxmlformats-officedocument.drawing+xml"/>
  <Override PartName="/xl/charts/chart39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0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8.xml" ContentType="application/vnd.openxmlformats-officedocument.drawing+xml"/>
  <Override PartName="/xl/tables/table5.xml" ContentType="application/vnd.openxmlformats-officedocument.spreadsheetml.table+xml"/>
  <Override PartName="/xl/charts/chart41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2.xml" ContentType="application/vnd.openxmlformats-officedocument.themeOverride+xml"/>
  <Override PartName="/xl/drawings/drawing29.xml" ContentType="application/vnd.openxmlformats-officedocument.drawing+xml"/>
  <Override PartName="/xl/charts/chart42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0.xml" ContentType="application/vnd.openxmlformats-officedocument.drawing+xml"/>
  <Override PartName="/xl/charts/chart43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1.xml" ContentType="application/vnd.openxmlformats-officedocument.drawing+xml"/>
  <Override PartName="/xl/charts/chart44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32.xml" ContentType="application/vnd.openxmlformats-officedocument.drawing+xml"/>
  <Override PartName="/xl/charts/chart45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3.xml" ContentType="application/vnd.openxmlformats-officedocument.drawing+xml"/>
  <Override PartName="/xl/charts/chart46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34.xml" ContentType="application/vnd.openxmlformats-officedocument.drawing+xml"/>
  <Override PartName="/xl/charts/chart47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5.xml" ContentType="application/vnd.openxmlformats-officedocument.drawing+xml"/>
  <Override PartName="/xl/charts/chart48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6.xml" ContentType="application/vnd.openxmlformats-officedocument.drawing+xml"/>
  <Override PartName="/xl/charts/chart49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50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bookViews>
    <workbookView xWindow="0" yWindow="0" windowWidth="20490" windowHeight="7620" tabRatio="839"/>
  </bookViews>
  <sheets>
    <sheet name="معرفی" sheetId="99" r:id="rId1"/>
    <sheet name="ارزش بازار" sheetId="183" r:id="rId2"/>
    <sheet name="شاخص های سهام" sheetId="184" r:id="rId3"/>
    <sheet name="ارزش معاملات بورس ها" sheetId="185" r:id="rId4"/>
    <sheet name="آمار معاملات حقیقی و حقوقی" sheetId="158" r:id="rId5"/>
    <sheet name="خرید و فروش حقیقی و حقوقی" sheetId="159" r:id="rId6"/>
    <sheet name="نسبت معاملات برخط و غیربرخط" sheetId="161" r:id="rId7"/>
    <sheet name="روند معاملات برخط و غیربرخط" sheetId="162" r:id="rId8"/>
    <sheet name="سرمایه گذار خارجی" sheetId="208" r:id="rId9"/>
    <sheet name="ارزش بازار سهام" sheetId="186" r:id="rId10"/>
    <sheet name="روند ارزش بازارهای بورس" sheetId="187" r:id="rId11"/>
    <sheet name="روند ارزش بازارهای فرابورس" sheetId="188" r:id="rId12"/>
    <sheet name="ارزش بازاری صنایع-مجموع" sheetId="189" r:id="rId13"/>
    <sheet name="ده صنعت باارزش بورس" sheetId="190" r:id="rId14"/>
    <sheet name="ده صنعت باارزش فرابورس" sheetId="191" r:id="rId15"/>
    <sheet name="معاملات سهام - نوع معاملات" sheetId="192" r:id="rId16"/>
    <sheet name="معاملات سهام - نوع بازار" sheetId="193" r:id="rId17"/>
    <sheet name="ارزش معاملات سهام-ده صنعت" sheetId="194" r:id="rId18"/>
    <sheet name="حجم معاملات سهام-ده صنعت" sheetId="195" r:id="rId19"/>
    <sheet name="معاملات بورس - صنایع" sheetId="196" r:id="rId20"/>
    <sheet name="معاملات فرابورس-صنایع" sheetId="197" r:id="rId21"/>
    <sheet name="عرضه اولیه" sheetId="165" r:id="rId22"/>
    <sheet name="مقایسه شاخص‌ها" sheetId="198" r:id="rId23"/>
    <sheet name="توقف-بسته و تا پایان ماه باز" sheetId="209" r:id="rId24"/>
    <sheet name=" توقف در ماه بسته و همچنان" sheetId="210" r:id="rId25"/>
    <sheet name="توقف نماد-در کل ماه بسته بودن" sheetId="170" r:id="rId26"/>
    <sheet name="نمادهای متوقف 1" sheetId="211" r:id="rId27"/>
    <sheet name="نمادهای متوقف" sheetId="212" r:id="rId28"/>
    <sheet name="تامین مالی به تفکیک ماهیت ناشر" sheetId="213" r:id="rId29"/>
    <sheet name="تامین مالی - مانده" sheetId="214" r:id="rId30"/>
    <sheet name="تامین مالی - انتشار" sheetId="215" r:id="rId31"/>
    <sheet name="تامین مالی - سررسید" sheetId="216" r:id="rId32"/>
    <sheet name="اوراق - 60 درصد" sheetId="217" r:id="rId33"/>
    <sheet name="ارزش بازار اوراق بدهی" sheetId="199" r:id="rId34"/>
    <sheet name="م صکوک - بخش بازار" sheetId="200" r:id="rId35"/>
    <sheet name="م صکوک - نوع بازار" sheetId="201" r:id="rId36"/>
    <sheet name="ارزش مفهومی پوشش ریسک" sheetId="202" r:id="rId37"/>
    <sheet name="معاملات اوراق مشتقه" sheetId="203" r:id="rId38"/>
    <sheet name="ارزش انواع صندوق ها" sheetId="218" r:id="rId39"/>
    <sheet name="ارزش بازار صندوق ها" sheetId="204" r:id="rId40"/>
    <sheet name="م صندوق - بخش بازار" sheetId="205" r:id="rId41"/>
    <sheet name="م صندوق - نوع بازار" sheetId="206" r:id="rId42"/>
    <sheet name="تعداد صندوق ها" sheetId="219" r:id="rId43"/>
    <sheet name="روند ارزش صندوق ها" sheetId="220" r:id="rId44"/>
    <sheet name="معاملات فیزیکی کالا و انرژی" sheetId="207" r:id="rId45"/>
  </sheets>
  <externalReferences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xlnm._FilterDatabase" localSheetId="12" hidden="1">'ارزش بازاری صنایع-مجموع'!$A$22:$G$71</definedName>
    <definedName name="_xlnm._FilterDatabase" localSheetId="23" hidden="1">'توقف-بسته و تا پایان ماه باز'!$A$1:$F$117</definedName>
    <definedName name="_xlnm._FilterDatabase" localSheetId="13" hidden="1">'ده صنعت باارزش بورس'!$A$22:$G$22</definedName>
    <definedName name="_xlnm._FilterDatabase" localSheetId="14" hidden="1">'ده صنعت باارزش فرابورس'!$A$22:$G$22</definedName>
    <definedName name="_xlnm._FilterDatabase" localSheetId="20" hidden="1">'معاملات فرابورس-صنایع'!#REF!</definedName>
    <definedName name="_Toc486774299" localSheetId="23">'توقف-بسته و تا پایان ماه باز'!$E$3</definedName>
    <definedName name="_xlchart.0" localSheetId="32" hidden="1">'[1]ارزش بازار سهام'!$A$1:$B$21</definedName>
    <definedName name="_xlchart.0" localSheetId="26" hidden="1">'[1]ارزش بازار سهام'!$A$16:$B$21</definedName>
    <definedName name="_xlchart.1" localSheetId="32" hidden="1">'[1]ارزش بازار سهام'!$D$16:$D$21</definedName>
    <definedName name="_xlchart.1" localSheetId="26" hidden="1">('[2]نسبت معاملات برخط و غیربرخط'!#REF!,'[2]نسبت معاملات برخط و غیربرخط'!#REF!)</definedName>
    <definedName name="_xlchart.2" localSheetId="32" hidden="1">'[1]ارزش بازار سهام'!$A$16:$B$21</definedName>
    <definedName name="_xlchart.2" localSheetId="26" hidden="1">'[1]ارزش بازار سهام'!$A$16:$B$21</definedName>
    <definedName name="_xlchart.3" localSheetId="32" hidden="1">('[2]نسبت معاملات برخط و غیربرخط'!#REF!,'[2]نسبت معاملات برخط و غیربرخط'!#REF!)</definedName>
    <definedName name="_xlchart.3" localSheetId="26" hidden="1">('[2]نسبت معاملات برخط و غیربرخط'!#REF!,'[2]نسبت معاملات برخط و غیربرخط'!#REF!)</definedName>
    <definedName name="_xlchart.v1.0" localSheetId="24" hidden="1">('[2]نسبت معاملات برخط و غیربرخط'!#REF!,'[2]نسبت معاملات برخط و غیربرخط'!#REF!)</definedName>
    <definedName name="_xlchart.v1.0" localSheetId="38" hidden="1">'نسبت معاملات برخط و غیربرخط'!$B$5:$B$8</definedName>
    <definedName name="_xlchart.v1.0" localSheetId="4" hidden="1">'نسبت معاملات برخط و غیربرخط'!$B$5:$B$8</definedName>
    <definedName name="_xlchart.v1.0" localSheetId="32" hidden="1">('[2]نسبت معاملات برخط و غیربرخط'!#REF!,'[2]نسبت معاملات برخط و غیربرخط'!#REF!)</definedName>
    <definedName name="_xlchart.v1.0" localSheetId="30" hidden="1">'نسبت معاملات برخط و غیربرخط'!$B$5:$B$8</definedName>
    <definedName name="_xlchart.v1.0" localSheetId="31" hidden="1">('[2]نسبت معاملات برخط و غیربرخط'!#REF!,'[2]نسبت معاملات برخط و غیربرخط'!#REF!)</definedName>
    <definedName name="_xlchart.v1.0" localSheetId="29" hidden="1">('[2]نسبت معاملات برخط و غیربرخط'!#REF!,'[2]نسبت معاملات برخط و غیربرخط'!#REF!)</definedName>
    <definedName name="_xlchart.v1.0" localSheetId="28" hidden="1">'نسبت معاملات برخط و غیربرخط'!$B$5:$B$8</definedName>
    <definedName name="_xlchart.v1.0" localSheetId="42" hidden="1">'نسبت معاملات برخط و غیربرخط'!$B$5:$B$8</definedName>
    <definedName name="_xlchart.v1.0" localSheetId="23" hidden="1">(#REF!,#REF!)</definedName>
    <definedName name="_xlchart.v1.0" localSheetId="25" hidden="1">'نسبت معاملات برخط و غیربرخط'!$B$5:$B$8</definedName>
    <definedName name="_xlchart.v1.0" localSheetId="43" hidden="1">'نسبت معاملات برخط و غیربرخط'!$B$5:$B$8</definedName>
    <definedName name="_xlchart.v1.0" localSheetId="7" hidden="1">'نسبت معاملات برخط و غیربرخط'!$B$5:$B$8</definedName>
    <definedName name="_xlchart.v1.0" localSheetId="8" hidden="1">('[2]نسبت معاملات برخط و غیربرخط'!#REF!,'[2]نسبت معاملات برخط و غیربرخط'!#REF!)</definedName>
    <definedName name="_xlchart.v1.0" localSheetId="21" hidden="1">'نسبت معاملات برخط و غیربرخط'!$B$5:$B$8</definedName>
    <definedName name="_xlchart.v1.0" localSheetId="6" hidden="1">('نسبت معاملات برخط و غیربرخط'!#REF!,'نسبت معاملات برخط و غیربرخط'!#REF!)</definedName>
    <definedName name="_xlchart.v1.0" localSheetId="27" hidden="1">'نسبت معاملات برخط و غیربرخط'!$B$5:$B$8</definedName>
    <definedName name="_xlchart.v1.0" localSheetId="26" hidden="1">'نسبت معاملات برخط و غیربرخط'!$B$5:$B$8</definedName>
    <definedName name="_xlchart.v1.1" localSheetId="24" hidden="1">('[2]نسبت معاملات برخط و غیربرخط'!#REF!,'[2]نسبت معاملات برخط و غیربرخط'!#REF!)</definedName>
    <definedName name="_xlchart.v1.1" localSheetId="38" hidden="1">'نسبت معاملات برخط و غیربرخط'!$C$5:$C$8</definedName>
    <definedName name="_xlchart.v1.1" localSheetId="4" hidden="1">'نسبت معاملات برخط و غیربرخط'!$C$5:$C$8</definedName>
    <definedName name="_xlchart.v1.1" localSheetId="32" hidden="1">('[2]نسبت معاملات برخط و غیربرخط'!#REF!,'[2]نسبت معاملات برخط و غیربرخط'!#REF!)</definedName>
    <definedName name="_xlchart.v1.1" localSheetId="30" hidden="1">'نسبت معاملات برخط و غیربرخط'!$C$5:$C$8</definedName>
    <definedName name="_xlchart.v1.1" localSheetId="31" hidden="1">('[2]نسبت معاملات برخط و غیربرخط'!#REF!,'[2]نسبت معاملات برخط و غیربرخط'!#REF!)</definedName>
    <definedName name="_xlchart.v1.1" localSheetId="29" hidden="1">('[2]نسبت معاملات برخط و غیربرخط'!#REF!,'[2]نسبت معاملات برخط و غیربرخط'!#REF!)</definedName>
    <definedName name="_xlchart.v1.1" localSheetId="28" hidden="1">'نسبت معاملات برخط و غیربرخط'!$C$5:$C$8</definedName>
    <definedName name="_xlchart.v1.1" localSheetId="42" hidden="1">'نسبت معاملات برخط و غیربرخط'!$C$5:$C$8</definedName>
    <definedName name="_xlchart.v1.1" localSheetId="23" hidden="1">(#REF!,#REF!)</definedName>
    <definedName name="_xlchart.v1.1" localSheetId="25" hidden="1">'نسبت معاملات برخط و غیربرخط'!$C$5:$C$8</definedName>
    <definedName name="_xlchart.v1.1" localSheetId="43" hidden="1">'نسبت معاملات برخط و غیربرخط'!$C$5:$C$8</definedName>
    <definedName name="_xlchart.v1.1" localSheetId="7" hidden="1">'نسبت معاملات برخط و غیربرخط'!$C$5:$C$8</definedName>
    <definedName name="_xlchart.v1.1" localSheetId="8" hidden="1">('[2]نسبت معاملات برخط و غیربرخط'!#REF!,'[2]نسبت معاملات برخط و غیربرخط'!#REF!)</definedName>
    <definedName name="_xlchart.v1.1" localSheetId="21" hidden="1">'نسبت معاملات برخط و غیربرخط'!$C$5:$C$8</definedName>
    <definedName name="_xlchart.v1.1" localSheetId="6" hidden="1">('نسبت معاملات برخط و غیربرخط'!#REF!,'نسبت معاملات برخط و غیربرخط'!#REF!)</definedName>
    <definedName name="_xlchart.v1.1" localSheetId="27" hidden="1">'نسبت معاملات برخط و غیربرخط'!$C$5:$C$8</definedName>
    <definedName name="_xlchart.v1.1" localSheetId="26" hidden="1">'نسبت معاملات برخط و غیربرخط'!$C$5:$C$8</definedName>
    <definedName name="_xlchart.v1.2" localSheetId="24" hidden="1">('[2]نسبت معاملات برخط و غیربرخط'!#REF!,'[2]نسبت معاملات برخط و غیربرخط'!#REF!)</definedName>
    <definedName name="_xlchart.v1.2" localSheetId="38" hidden="1">('[2]نسبت معاملات برخط و غیربرخط'!#REF!,'[2]نسبت معاملات برخط و غیربرخط'!#REF!)</definedName>
    <definedName name="_xlchart.v1.2" localSheetId="4" hidden="1">('[2]نسبت معاملات برخط و غیربرخط'!#REF!,'[2]نسبت معاملات برخط و غیربرخط'!#REF!)</definedName>
    <definedName name="_xlchart.v1.2" localSheetId="32" hidden="1">('[2]نسبت معاملات برخط و غیربرخط'!#REF!,'[2]نسبت معاملات برخط و غیربرخط'!#REF!)</definedName>
    <definedName name="_xlchart.v1.2" localSheetId="30" hidden="1">('[2]نسبت معاملات برخط و غیربرخط'!#REF!,'[2]نسبت معاملات برخط و غیربرخط'!#REF!)</definedName>
    <definedName name="_xlchart.v1.2" localSheetId="31" hidden="1">('[2]نسبت معاملات برخط و غیربرخط'!#REF!,'[2]نسبت معاملات برخط و غیربرخط'!#REF!)</definedName>
    <definedName name="_xlchart.v1.2" localSheetId="29" hidden="1">('[2]نسبت معاملات برخط و غیربرخط'!#REF!,'[2]نسبت معاملات برخط و غیربرخط'!#REF!)</definedName>
    <definedName name="_xlchart.v1.2" localSheetId="28" hidden="1">('[2]نسبت معاملات برخط و غیربرخط'!#REF!,'[2]نسبت معاملات برخط و غیربرخط'!#REF!)</definedName>
    <definedName name="_xlchart.v1.2" localSheetId="42" hidden="1">('[2]نسبت معاملات برخط و غیربرخط'!#REF!,'[2]نسبت معاملات برخط و غیربرخط'!#REF!)</definedName>
    <definedName name="_xlchart.v1.2" localSheetId="23" hidden="1">(#REF!,#REF!)</definedName>
    <definedName name="_xlchart.v1.2" localSheetId="25" hidden="1">('[2]نسبت معاملات برخط و غیربرخط'!#REF!,'[2]نسبت معاملات برخط و غیربرخط'!#REF!)</definedName>
    <definedName name="_xlchart.v1.2" localSheetId="43" hidden="1">('[2]نسبت معاملات برخط و غیربرخط'!#REF!,'[2]نسبت معاملات برخط و غیربرخط'!#REF!)</definedName>
    <definedName name="_xlchart.v1.2" localSheetId="7" hidden="1">('[2]نسبت معاملات برخط و غیربرخط'!#REF!,'[2]نسبت معاملات برخط و غیربرخط'!#REF!)</definedName>
    <definedName name="_xlchart.v1.2" localSheetId="8" hidden="1">('[2]نسبت معاملات برخط و غیربرخط'!#REF!,'[2]نسبت معاملات برخط و غیربرخط'!#REF!)</definedName>
    <definedName name="_xlchart.v1.2" localSheetId="21" hidden="1">('[2]نسبت معاملات برخط و غیربرخط'!#REF!,'[2]نسبت معاملات برخط و غیربرخط'!#REF!)</definedName>
    <definedName name="_xlchart.v1.2" localSheetId="6" hidden="1">('نسبت معاملات برخط و غیربرخط'!#REF!,'نسبت معاملات برخط و غیربرخط'!#REF!)</definedName>
    <definedName name="_xlchart.v1.2" localSheetId="27" hidden="1">('[2]نسبت معاملات برخط و غیربرخط'!#REF!,'[2]نسبت معاملات برخط و غیربرخط'!#REF!)</definedName>
    <definedName name="_xlchart.v1.2" localSheetId="26" hidden="1">('[2]نسبت معاملات برخط و غیربرخط'!#REF!,'[2]نسبت معاملات برخط و غیربرخط'!#REF!)</definedName>
    <definedName name="_xlchart.v1.3" localSheetId="24" hidden="1">('[2]نسبت معاملات برخط و غیربرخط'!#REF!,'[2]نسبت معاملات برخط و غیربرخط'!#REF!)</definedName>
    <definedName name="_xlchart.v1.3" localSheetId="38" hidden="1">('[2]نسبت معاملات برخط و غیربرخط'!#REF!,'[2]نسبت معاملات برخط و غیربرخط'!#REF!)</definedName>
    <definedName name="_xlchart.v1.3" localSheetId="4" hidden="1">('[2]نسبت معاملات برخط و غیربرخط'!#REF!,'[2]نسبت معاملات برخط و غیربرخط'!#REF!)</definedName>
    <definedName name="_xlchart.v1.3" localSheetId="32" hidden="1">#REF!</definedName>
    <definedName name="_xlchart.v1.3" localSheetId="30" hidden="1">('[2]نسبت معاملات برخط و غیربرخط'!#REF!,'[2]نسبت معاملات برخط و غیربرخط'!#REF!)</definedName>
    <definedName name="_xlchart.v1.3" localSheetId="31" hidden="1">(#REF!,#REF!)</definedName>
    <definedName name="_xlchart.v1.3" localSheetId="29" hidden="1">(#REF!,#REF!)</definedName>
    <definedName name="_xlchart.v1.3" localSheetId="28" hidden="1">('[2]نسبت معاملات برخط و غیربرخط'!#REF!,'[2]نسبت معاملات برخط و غیربرخط'!#REF!)</definedName>
    <definedName name="_xlchart.v1.3" localSheetId="42" hidden="1">('[2]نسبت معاملات برخط و غیربرخط'!#REF!,'[2]نسبت معاملات برخط و غیربرخط'!#REF!)</definedName>
    <definedName name="_xlchart.v1.3" localSheetId="23" hidden="1">(#REF!,#REF!)</definedName>
    <definedName name="_xlchart.v1.3" localSheetId="25" hidden="1">('[2]نسبت معاملات برخط و غیربرخط'!#REF!,'[2]نسبت معاملات برخط و غیربرخط'!#REF!)</definedName>
    <definedName name="_xlchart.v1.3" localSheetId="43" hidden="1">('[2]نسبت معاملات برخط و غیربرخط'!#REF!,'[2]نسبت معاملات برخط و غیربرخط'!#REF!)</definedName>
    <definedName name="_xlchart.v1.3" localSheetId="7" hidden="1">('[2]نسبت معاملات برخط و غیربرخط'!#REF!,'[2]نسبت معاملات برخط و غیربرخط'!#REF!)</definedName>
    <definedName name="_xlchart.v1.3" localSheetId="8" hidden="1">('[2]نسبت معاملات برخط و غیربرخط'!#REF!,'[2]نسبت معاملات برخط و غیربرخط'!#REF!)</definedName>
    <definedName name="_xlchart.v1.3" localSheetId="21" hidden="1">('[2]نسبت معاملات برخط و غیربرخط'!#REF!,'[2]نسبت معاملات برخط و غیربرخط'!#REF!)</definedName>
    <definedName name="_xlchart.v1.3" localSheetId="6" hidden="1">'ارزش بازار سهام'!$D$21:$D$26</definedName>
    <definedName name="_xlchart.v1.3" localSheetId="27" hidden="1">('[2]نسبت معاملات برخط و غیربرخط'!#REF!,'[2]نسبت معاملات برخط و غیربرخط'!#REF!)</definedName>
    <definedName name="_xlchart.v1.3" localSheetId="26" hidden="1">('[2]نسبت معاملات برخط و غیربرخط'!#REF!,'[2]نسبت معاملات برخط و غیربرخط'!#REF!)</definedName>
    <definedName name="Cum_month" localSheetId="1">'[3]معاملات بورس - بخش بازار'!$F$2</definedName>
    <definedName name="Cum_month" localSheetId="33">'[3]معاملات بورس - بخش بازار'!$F$2</definedName>
    <definedName name="Cum_month" localSheetId="9">'[3]معاملات بورس - بخش بازار'!$F$2</definedName>
    <definedName name="Cum_month" localSheetId="39">'[3]معاملات بورس - بخش بازار'!$F$2</definedName>
    <definedName name="Cum_month" localSheetId="12">'[3]معاملات بورس - بخش بازار'!$F$2</definedName>
    <definedName name="Cum_month" localSheetId="3">'[3]معاملات بورس - بخش بازار'!$F$2</definedName>
    <definedName name="Cum_month" localSheetId="17">'[3]معاملات بورس - بخش بازار'!$F$2</definedName>
    <definedName name="Cum_month" localSheetId="36">'[4]معاملات بورس - بخش بازار'!$F$2</definedName>
    <definedName name="Cum_month" localSheetId="18">'[3]معاملات بورس - بخش بازار'!$F$2</definedName>
    <definedName name="Cum_month" localSheetId="13">'[3]معاملات بورس - بخش بازار'!$F$2</definedName>
    <definedName name="Cum_month" localSheetId="14">'[3]معاملات بورس - بخش بازار'!$F$2</definedName>
    <definedName name="Cum_month" localSheetId="10">'[3]معاملات بورس - بخش بازار'!$F$2</definedName>
    <definedName name="Cum_month" localSheetId="11">'[3]معاملات بورس - بخش بازار'!$F$2</definedName>
    <definedName name="Cum_month" localSheetId="2">'[3]معاملات بورس - بخش بازار'!$F$2</definedName>
    <definedName name="Cum_month" localSheetId="34">'[3]معاملات بورس - بخش بازار'!$F$2</definedName>
    <definedName name="Cum_month" localSheetId="35">'[3]معاملات بورس - بخش بازار'!$F$2</definedName>
    <definedName name="Cum_month" localSheetId="40">'[3]معاملات بورس - بخش بازار'!$F$2</definedName>
    <definedName name="Cum_month" localSheetId="41">'[3]معاملات بورس - بخش بازار'!$F$2</definedName>
    <definedName name="Cum_month" localSheetId="37">'[3]معاملات بورس - بخش بازار'!$F$2</definedName>
    <definedName name="Cum_month" localSheetId="19">#REF!</definedName>
    <definedName name="Cum_month" localSheetId="16">'[3]معاملات بورس - بخش بازار'!$F$2</definedName>
    <definedName name="Cum_month" localSheetId="15">'[3]معاملات بورس - بخش بازار'!$F$2</definedName>
    <definedName name="Cum_month" localSheetId="20">#REF!</definedName>
    <definedName name="Cum_month" localSheetId="44">'[3]معاملات بورس - بخش بازار'!$F$2</definedName>
    <definedName name="Cum_month" localSheetId="22">#REF!</definedName>
    <definedName name="Cum_month">'[4]معاملات بورس - بخش بازار'!$F$2</definedName>
    <definedName name="last_month" localSheetId="24">'[5]ارزش معاملات سهام-ده صنعت '!$E$3</definedName>
    <definedName name="last_month" localSheetId="38">'[5]ارزش معاملات سهام-ده صنعت '!$E$3</definedName>
    <definedName name="last_month" localSheetId="33">'[6]ارزش معاملات سهام-ده صنعت '!$E$3</definedName>
    <definedName name="last_month" localSheetId="39">'ارزش معاملات سهام-ده صنعت'!$D$3</definedName>
    <definedName name="last_month" localSheetId="17">'ارزش معاملات سهام-ده صنعت'!$D$3</definedName>
    <definedName name="last_month" localSheetId="36">#REF!</definedName>
    <definedName name="last_month" localSheetId="4">'[5]ارزش معاملات سهام-ده صنعت '!$E$3</definedName>
    <definedName name="last_month" localSheetId="32">'[5]ارزش معاملات سهام-ده صنعت '!$E$3</definedName>
    <definedName name="last_month" localSheetId="30">'[5]ارزش معاملات سهام-ده صنعت '!$E$3</definedName>
    <definedName name="last_month" localSheetId="31">'[5]ارزش معاملات سهام-ده صنعت '!$E$3</definedName>
    <definedName name="last_month" localSheetId="29">'[5]ارزش معاملات سهام-ده صنعت '!$E$3</definedName>
    <definedName name="last_month" localSheetId="28">'[5]ارزش معاملات سهام-ده صنعت '!$E$3</definedName>
    <definedName name="last_month" localSheetId="42">'[5]ارزش معاملات سهام-ده صنعت '!$E$3</definedName>
    <definedName name="last_month" localSheetId="23">'[5]ارزش معاملات سهام-ده صنعت '!$E$3</definedName>
    <definedName name="last_month" localSheetId="25">'[5]ارزش معاملات سهام-ده صنعت '!$E$3</definedName>
    <definedName name="last_month" localSheetId="18">'ارزش معاملات سهام-ده صنعت'!$D$3</definedName>
    <definedName name="last_month" localSheetId="5">'[1]ارزش معاملات سهام-ده صنعت '!$E$3</definedName>
    <definedName name="last_month" localSheetId="43">'[5]ارزش معاملات سهام-ده صنعت '!$E$3</definedName>
    <definedName name="last_month" localSheetId="7">'[5]ارزش معاملات سهام-ده صنعت '!$E$3</definedName>
    <definedName name="last_month" localSheetId="8">'[5]ارزش معاملات سهام-ده صنعت '!$E$3</definedName>
    <definedName name="last_month" localSheetId="21">'[5]ارزش معاملات سهام-ده صنعت '!$E$3</definedName>
    <definedName name="last_month" localSheetId="34">'ارزش معاملات سهام-ده صنعت'!$D$3</definedName>
    <definedName name="last_month" localSheetId="35">'ارزش معاملات سهام-ده صنعت'!$D$3</definedName>
    <definedName name="last_month" localSheetId="40">'ارزش معاملات سهام-ده صنعت'!$D$3</definedName>
    <definedName name="last_month" localSheetId="41">'ارزش معاملات سهام-ده صنعت'!$D$3</definedName>
    <definedName name="last_month" localSheetId="37">'ارزش معاملات سهام-ده صنعت'!$D$3</definedName>
    <definedName name="Last_month" localSheetId="19">#REF!</definedName>
    <definedName name="Last_month" localSheetId="20">#REF!</definedName>
    <definedName name="last_month" localSheetId="44">'ارزش معاملات سهام-ده صنعت'!$D$3</definedName>
    <definedName name="Last_month" localSheetId="22">#REF!</definedName>
    <definedName name="last_month" localSheetId="6">'[5]ارزش معاملات سهام-ده صنعت '!$E$3</definedName>
    <definedName name="last_month" localSheetId="27">'[5]ارزش معاملات سهام-ده صنعت '!$E$3</definedName>
    <definedName name="last_month" localSheetId="26">'[5]ارزش معاملات سهام-ده صنعت '!$E$3</definedName>
    <definedName name="last_month">#REF!</definedName>
    <definedName name="last_year" localSheetId="24">'[5]ارزش معاملات سهام-ده صنعت '!$F$3</definedName>
    <definedName name="last_year" localSheetId="38">'[5]ارزش معاملات سهام-ده صنعت '!$F$3</definedName>
    <definedName name="last_year" localSheetId="33">'ارزش معاملات سهام-ده صنعت'!$E$3</definedName>
    <definedName name="last_year" localSheetId="39">'ارزش معاملات سهام-ده صنعت'!$E$3</definedName>
    <definedName name="last_year" localSheetId="17">'ارزش معاملات سهام-ده صنعت'!$E$3</definedName>
    <definedName name="last_year" localSheetId="36">'ارزش معاملات سهام-ده صنعت'!$E$3</definedName>
    <definedName name="last_year" localSheetId="4">'[5]ارزش معاملات سهام-ده صنعت '!$F$3</definedName>
    <definedName name="last_year" localSheetId="32">'[5]ارزش معاملات سهام-ده صنعت '!$F$3</definedName>
    <definedName name="last_year" localSheetId="30">'[5]ارزش معاملات سهام-ده صنعت '!$F$3</definedName>
    <definedName name="last_year" localSheetId="31">'[5]ارزش معاملات سهام-ده صنعت '!$F$3</definedName>
    <definedName name="last_year" localSheetId="29">'[5]ارزش معاملات سهام-ده صنعت '!$F$3</definedName>
    <definedName name="last_year" localSheetId="28">'[5]ارزش معاملات سهام-ده صنعت '!$F$3</definedName>
    <definedName name="last_year" localSheetId="42">'[5]ارزش معاملات سهام-ده صنعت '!$F$3</definedName>
    <definedName name="last_year" localSheetId="23">'[5]ارزش معاملات سهام-ده صنعت '!$F$3</definedName>
    <definedName name="last_year" localSheetId="25">'[5]ارزش معاملات سهام-ده صنعت '!$F$3</definedName>
    <definedName name="last_year" localSheetId="18">'ارزش معاملات سهام-ده صنعت'!$E$3</definedName>
    <definedName name="last_year" localSheetId="43">'[5]ارزش معاملات سهام-ده صنعت '!$F$3</definedName>
    <definedName name="last_year" localSheetId="7">'[5]ارزش معاملات سهام-ده صنعت '!$F$3</definedName>
    <definedName name="last_year" localSheetId="8">'[5]ارزش معاملات سهام-ده صنعت '!$F$3</definedName>
    <definedName name="last_year" localSheetId="21">'[5]ارزش معاملات سهام-ده صنعت '!$F$3</definedName>
    <definedName name="last_year" localSheetId="34">'ارزش معاملات سهام-ده صنعت'!$E$3</definedName>
    <definedName name="last_year" localSheetId="35">'ارزش معاملات سهام-ده صنعت'!$E$3</definedName>
    <definedName name="last_year" localSheetId="40">'ارزش معاملات سهام-ده صنعت'!$E$3</definedName>
    <definedName name="last_year" localSheetId="41">'ارزش معاملات سهام-ده صنعت'!$E$3</definedName>
    <definedName name="last_year" localSheetId="37">'ارزش معاملات سهام-ده صنعت'!$E$3</definedName>
    <definedName name="last_year" localSheetId="19">'ارزش معاملات سهام-ده صنعت'!$E$3</definedName>
    <definedName name="last_year" localSheetId="20">'ارزش معاملات سهام-ده صنعت'!$E$3</definedName>
    <definedName name="last_year" localSheetId="44">'ارزش معاملات سهام-ده صنعت'!$E$3</definedName>
    <definedName name="last_year" localSheetId="22">'[7]ارزش معاملات سهام-ده صنعت '!$F$3</definedName>
    <definedName name="last_year" localSheetId="6">'[5]ارزش معاملات سهام-ده صنعت '!$F$3</definedName>
    <definedName name="last_year" localSheetId="27">'[5]ارزش معاملات سهام-ده صنعت '!$F$3</definedName>
    <definedName name="last_year" localSheetId="26">'[5]ارزش معاملات سهام-ده صنعت '!$F$3</definedName>
    <definedName name="last_year">#REF!</definedName>
    <definedName name="report_date" localSheetId="24">#REF!</definedName>
    <definedName name="report_date" localSheetId="38">#REF!</definedName>
    <definedName name="report_date" localSheetId="33">#REF!</definedName>
    <definedName name="report_date" localSheetId="39">#REF!</definedName>
    <definedName name="report_date" localSheetId="12">#REF!</definedName>
    <definedName name="report_date" localSheetId="17">#REF!</definedName>
    <definedName name="report_date" localSheetId="36">#REF!</definedName>
    <definedName name="report_date" localSheetId="4">#REF!</definedName>
    <definedName name="report_date" localSheetId="32">#REF!</definedName>
    <definedName name="report_date" localSheetId="30">#REF!</definedName>
    <definedName name="report_date" localSheetId="31">#REF!</definedName>
    <definedName name="report_date" localSheetId="29">#REF!</definedName>
    <definedName name="report_date" localSheetId="28">#REF!</definedName>
    <definedName name="report_date" localSheetId="42">#REF!</definedName>
    <definedName name="report_date" localSheetId="23">#REF!</definedName>
    <definedName name="report_date" localSheetId="25">#REF!</definedName>
    <definedName name="report_date" localSheetId="18">#REF!</definedName>
    <definedName name="report_date" localSheetId="5">#REF!</definedName>
    <definedName name="report_date" localSheetId="13">#REF!</definedName>
    <definedName name="report_date" localSheetId="14">#REF!</definedName>
    <definedName name="report_date" localSheetId="43">#REF!</definedName>
    <definedName name="report_date" localSheetId="7">#REF!</definedName>
    <definedName name="report_date" localSheetId="8">#REF!</definedName>
    <definedName name="report_date" localSheetId="21">#REF!</definedName>
    <definedName name="report_date" localSheetId="34">#REF!</definedName>
    <definedName name="report_date" localSheetId="35">#REF!</definedName>
    <definedName name="report_date" localSheetId="40">#REF!</definedName>
    <definedName name="report_date" localSheetId="41">#REF!</definedName>
    <definedName name="report_date" localSheetId="19">#REF!</definedName>
    <definedName name="report_date" localSheetId="20">#REF!</definedName>
    <definedName name="report_date" localSheetId="22">#REF!</definedName>
    <definedName name="report_date" localSheetId="6">#REF!</definedName>
    <definedName name="report_date" localSheetId="27">#REF!</definedName>
    <definedName name="report_date" localSheetId="26">#REF!</definedName>
    <definedName name="report_date">#REF!</definedName>
    <definedName name="this_month" localSheetId="24">'[5]ارزش معاملات سهام-ده صنعت '!$D$3</definedName>
    <definedName name="this_month" localSheetId="38">'[5]ارزش معاملات سهام-ده صنعت '!$D$3</definedName>
    <definedName name="this_month" localSheetId="33">'[6]ارزش معاملات سهام-ده صنعت '!$D$3</definedName>
    <definedName name="this_month" localSheetId="39">'ارزش معاملات سهام-ده صنعت'!$C$3</definedName>
    <definedName name="this_month" localSheetId="17">'ارزش معاملات سهام-ده صنعت'!$C$3</definedName>
    <definedName name="this_month" localSheetId="36">#REF!</definedName>
    <definedName name="this_month" localSheetId="4">'[5]ارزش معاملات سهام-ده صنعت '!$D$3</definedName>
    <definedName name="this_month" localSheetId="32">'[5]ارزش معاملات سهام-ده صنعت '!$D$3</definedName>
    <definedName name="this_month" localSheetId="30">'[5]ارزش معاملات سهام-ده صنعت '!$D$3</definedName>
    <definedName name="this_month" localSheetId="31">'[5]ارزش معاملات سهام-ده صنعت '!$D$3</definedName>
    <definedName name="this_month" localSheetId="29">'[5]ارزش معاملات سهام-ده صنعت '!$D$3</definedName>
    <definedName name="this_month" localSheetId="28">'[5]ارزش معاملات سهام-ده صنعت '!$D$3</definedName>
    <definedName name="this_month" localSheetId="42">'[5]ارزش معاملات سهام-ده صنعت '!$D$3</definedName>
    <definedName name="this_month" localSheetId="23">'[5]ارزش معاملات سهام-ده صنعت '!$D$3</definedName>
    <definedName name="this_month" localSheetId="25">'[5]ارزش معاملات سهام-ده صنعت '!$D$3</definedName>
    <definedName name="this_month" localSheetId="18">'ارزش معاملات سهام-ده صنعت'!$C$3</definedName>
    <definedName name="this_month" localSheetId="5">'[1]ارزش معاملات سهام-ده صنعت '!$D$3</definedName>
    <definedName name="this_month" localSheetId="43">'[5]ارزش معاملات سهام-ده صنعت '!$D$3</definedName>
    <definedName name="this_month" localSheetId="7">'[5]ارزش معاملات سهام-ده صنعت '!$D$3</definedName>
    <definedName name="this_month" localSheetId="8">'[5]ارزش معاملات سهام-ده صنعت '!$D$3</definedName>
    <definedName name="this_month" localSheetId="21">'[5]ارزش معاملات سهام-ده صنعت '!$D$3</definedName>
    <definedName name="this_month" localSheetId="34">'ارزش معاملات سهام-ده صنعت'!$C$3</definedName>
    <definedName name="this_month" localSheetId="35">'ارزش معاملات سهام-ده صنعت'!$C$3</definedName>
    <definedName name="this_month" localSheetId="40">'ارزش معاملات سهام-ده صنعت'!$C$3</definedName>
    <definedName name="this_month" localSheetId="41">'ارزش معاملات سهام-ده صنعت'!$C$3</definedName>
    <definedName name="this_month" localSheetId="37">'ارزش معاملات سهام-ده صنعت'!$C$3</definedName>
    <definedName name="This_month" localSheetId="19">#REF!</definedName>
    <definedName name="This_month" localSheetId="20">#REF!</definedName>
    <definedName name="this_month" localSheetId="44">'ارزش معاملات سهام-ده صنعت'!$C$3</definedName>
    <definedName name="This_month" localSheetId="22">#REF!</definedName>
    <definedName name="this_month" localSheetId="6">'[5]ارزش معاملات سهام-ده صنعت '!$D$3</definedName>
    <definedName name="this_month" localSheetId="27">'[5]ارزش معاملات سهام-ده صنعت '!$D$3</definedName>
    <definedName name="this_month" localSheetId="26">'[5]ارزش معاملات سهام-ده صنعت '!$D$3</definedName>
    <definedName name="this_month">#REF!</definedName>
    <definedName name="This_month_l" localSheetId="1">'[3]معاملات بورس - بخش بازار'!$E$2</definedName>
    <definedName name="This_month_l" localSheetId="33">'[3]معاملات بورس - بخش بازار'!$E$2</definedName>
    <definedName name="This_month_l" localSheetId="9">'[3]معاملات بورس - بخش بازار'!$E$2</definedName>
    <definedName name="This_month_l" localSheetId="39">'[3]معاملات بورس - بخش بازار'!$E$2</definedName>
    <definedName name="This_month_l" localSheetId="12">'[3]معاملات بورس - بخش بازار'!$E$2</definedName>
    <definedName name="This_month_l" localSheetId="3">'[3]معاملات بورس - بخش بازار'!$E$2</definedName>
    <definedName name="This_month_l" localSheetId="17">'[3]معاملات بورس - بخش بازار'!$E$2</definedName>
    <definedName name="This_month_l" localSheetId="36">'[4]معاملات بورس - بخش بازار'!$E$2</definedName>
    <definedName name="This_month_l" localSheetId="18">'[3]معاملات بورس - بخش بازار'!$E$2</definedName>
    <definedName name="This_month_l" localSheetId="13">'[3]معاملات بورس - بخش بازار'!$E$2</definedName>
    <definedName name="This_month_l" localSheetId="14">'[3]معاملات بورس - بخش بازار'!$E$2</definedName>
    <definedName name="This_month_l" localSheetId="10">'[3]معاملات بورس - بخش بازار'!$E$2</definedName>
    <definedName name="This_month_l" localSheetId="11">'[3]معاملات بورس - بخش بازار'!$E$2</definedName>
    <definedName name="This_month_l" localSheetId="2">'[3]معاملات بورس - بخش بازار'!$E$2</definedName>
    <definedName name="This_month_l" localSheetId="34">'[3]معاملات بورس - بخش بازار'!$E$2</definedName>
    <definedName name="This_month_l" localSheetId="35">'[3]معاملات بورس - بخش بازار'!$E$2</definedName>
    <definedName name="This_month_l" localSheetId="40">'[3]معاملات بورس - بخش بازار'!$E$2</definedName>
    <definedName name="This_month_l" localSheetId="41">'[3]معاملات بورس - بخش بازار'!$E$2</definedName>
    <definedName name="This_month_l" localSheetId="37">'[3]معاملات بورس - بخش بازار'!$E$2</definedName>
    <definedName name="This_month_l" localSheetId="19">#REF!</definedName>
    <definedName name="This_month_l" localSheetId="16">'[3]معاملات بورس - بخش بازار'!$E$2</definedName>
    <definedName name="This_month_l" localSheetId="15">'[3]معاملات بورس - بخش بازار'!$E$2</definedName>
    <definedName name="This_month_l" localSheetId="20">#REF!</definedName>
    <definedName name="This_month_l" localSheetId="44">'[3]معاملات بورس - بخش بازار'!$E$2</definedName>
    <definedName name="This_month_l" localSheetId="22">#REF!</definedName>
    <definedName name="This_month_l">'[4]معاملات بورس - بخش بازار'!$E$2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" i="165" l="1"/>
  <c r="AG5" i="220" l="1"/>
  <c r="AF5" i="220"/>
  <c r="AE5" i="220"/>
  <c r="AD5" i="220"/>
  <c r="AC5" i="220"/>
  <c r="AB5" i="220"/>
  <c r="AA5" i="220"/>
  <c r="Z5" i="220"/>
  <c r="H14" i="219"/>
  <c r="G14" i="219"/>
  <c r="F14" i="219"/>
  <c r="E14" i="219"/>
  <c r="D14" i="219"/>
  <c r="B14" i="219"/>
  <c r="I13" i="219"/>
  <c r="F13" i="219"/>
  <c r="I12" i="219"/>
  <c r="F12" i="219"/>
  <c r="I11" i="219"/>
  <c r="F11" i="219"/>
  <c r="I10" i="219"/>
  <c r="I14" i="219" s="1"/>
  <c r="F10" i="219"/>
  <c r="N6" i="219"/>
  <c r="M6" i="219"/>
  <c r="L6" i="219"/>
  <c r="K6" i="219"/>
  <c r="J6" i="219"/>
  <c r="I6" i="219"/>
  <c r="H6" i="219"/>
  <c r="G6" i="219"/>
  <c r="F6" i="219"/>
  <c r="E6" i="219"/>
  <c r="D6" i="219"/>
  <c r="C6" i="219"/>
  <c r="B6" i="219"/>
  <c r="M24" i="218"/>
  <c r="L24" i="218"/>
  <c r="K24" i="218"/>
  <c r="J24" i="218"/>
  <c r="I24" i="218"/>
  <c r="H24" i="218"/>
  <c r="D24" i="218"/>
  <c r="B24" i="218"/>
  <c r="G23" i="218"/>
  <c r="F23" i="218"/>
  <c r="E22" i="218"/>
  <c r="G22" i="218" s="1"/>
  <c r="D22" i="218"/>
  <c r="F22" i="218" s="1"/>
  <c r="E21" i="218"/>
  <c r="G21" i="218" s="1"/>
  <c r="D21" i="218"/>
  <c r="F21" i="218" s="1"/>
  <c r="E20" i="218"/>
  <c r="E24" i="218" s="1"/>
  <c r="D20" i="218"/>
  <c r="F20" i="218" s="1"/>
  <c r="F24" i="218" s="1"/>
  <c r="T32" i="216"/>
  <c r="S32" i="216"/>
  <c r="R32" i="216"/>
  <c r="Q32" i="216"/>
  <c r="P32" i="216"/>
  <c r="O32" i="216"/>
  <c r="N32" i="216"/>
  <c r="M32" i="216"/>
  <c r="L32" i="216"/>
  <c r="K32" i="216"/>
  <c r="V6" i="216"/>
  <c r="U6" i="216"/>
  <c r="T6" i="216"/>
  <c r="S6" i="216"/>
  <c r="R6" i="216"/>
  <c r="Q6" i="216"/>
  <c r="V82" i="215"/>
  <c r="U82" i="215"/>
  <c r="T82" i="215"/>
  <c r="S82" i="215"/>
  <c r="R82" i="215"/>
  <c r="Q82" i="215"/>
  <c r="P82" i="215"/>
  <c r="O82" i="215"/>
  <c r="N82" i="215"/>
  <c r="M82" i="215"/>
  <c r="L82" i="215"/>
  <c r="K82" i="215"/>
  <c r="J82" i="215"/>
  <c r="I82" i="215"/>
  <c r="H82" i="215"/>
  <c r="V55" i="215"/>
  <c r="T55" i="215"/>
  <c r="R55" i="215"/>
  <c r="P55" i="215"/>
  <c r="N55" i="215"/>
  <c r="L55" i="215"/>
  <c r="J55" i="215"/>
  <c r="H55" i="215"/>
  <c r="V47" i="215"/>
  <c r="U47" i="215"/>
  <c r="U55" i="215" s="1"/>
  <c r="T47" i="215"/>
  <c r="S47" i="215"/>
  <c r="S55" i="215" s="1"/>
  <c r="R47" i="215"/>
  <c r="Q47" i="215"/>
  <c r="Q55" i="215" s="1"/>
  <c r="P47" i="215"/>
  <c r="O47" i="215"/>
  <c r="O55" i="215" s="1"/>
  <c r="N47" i="215"/>
  <c r="M47" i="215"/>
  <c r="M55" i="215" s="1"/>
  <c r="L47" i="215"/>
  <c r="K47" i="215"/>
  <c r="K55" i="215" s="1"/>
  <c r="J47" i="215"/>
  <c r="I47" i="215"/>
  <c r="I55" i="215" s="1"/>
  <c r="O24" i="215"/>
  <c r="N24" i="215"/>
  <c r="M24" i="215"/>
  <c r="L24" i="215"/>
  <c r="K24" i="215"/>
  <c r="J24" i="215"/>
  <c r="I24" i="215"/>
  <c r="H24" i="215"/>
  <c r="G24" i="215"/>
  <c r="U23" i="215"/>
  <c r="T23" i="215"/>
  <c r="S23" i="215"/>
  <c r="R23" i="215"/>
  <c r="Q23" i="215"/>
  <c r="P23" i="215"/>
  <c r="O23" i="215"/>
  <c r="N23" i="215"/>
  <c r="M23" i="215"/>
  <c r="L23" i="215"/>
  <c r="K23" i="215"/>
  <c r="J23" i="215"/>
  <c r="I23" i="215"/>
  <c r="H23" i="215"/>
  <c r="G23" i="215"/>
  <c r="U22" i="215"/>
  <c r="S22" i="215"/>
  <c r="Q22" i="215"/>
  <c r="O22" i="215"/>
  <c r="N22" i="215"/>
  <c r="M22" i="215"/>
  <c r="K22" i="215"/>
  <c r="I22" i="215"/>
  <c r="H22" i="215"/>
  <c r="G22" i="215"/>
  <c r="N17" i="215"/>
  <c r="O25" i="215" s="1"/>
  <c r="M17" i="215"/>
  <c r="N25" i="215" s="1"/>
  <c r="L17" i="215"/>
  <c r="M25" i="215" s="1"/>
  <c r="J17" i="215"/>
  <c r="K25" i="215" s="1"/>
  <c r="H17" i="215"/>
  <c r="I25" i="215" s="1"/>
  <c r="G17" i="215"/>
  <c r="H25" i="215" s="1"/>
  <c r="F17" i="215"/>
  <c r="G25" i="215" s="1"/>
  <c r="E17" i="215"/>
  <c r="D17" i="215"/>
  <c r="C17" i="215"/>
  <c r="B17" i="215"/>
  <c r="U9" i="215"/>
  <c r="V24" i="215" s="1"/>
  <c r="T9" i="215"/>
  <c r="U24" i="215" s="1"/>
  <c r="S9" i="215"/>
  <c r="T24" i="215" s="1"/>
  <c r="R9" i="215"/>
  <c r="S24" i="215" s="1"/>
  <c r="Q9" i="215"/>
  <c r="R24" i="215" s="1"/>
  <c r="P9" i="215"/>
  <c r="Q24" i="215" s="1"/>
  <c r="O9" i="215"/>
  <c r="P24" i="215" s="1"/>
  <c r="U7" i="215"/>
  <c r="V23" i="215" s="1"/>
  <c r="T7" i="215"/>
  <c r="U2" i="215"/>
  <c r="V22" i="215" s="1"/>
  <c r="T2" i="215"/>
  <c r="S2" i="215"/>
  <c r="T22" i="215" s="1"/>
  <c r="R2" i="215"/>
  <c r="Q2" i="215"/>
  <c r="R22" i="215" s="1"/>
  <c r="P2" i="215"/>
  <c r="O2" i="215"/>
  <c r="P22" i="215" s="1"/>
  <c r="L2" i="215"/>
  <c r="K2" i="215"/>
  <c r="L22" i="215" s="1"/>
  <c r="J2" i="215"/>
  <c r="I2" i="215"/>
  <c r="J22" i="215" s="1"/>
  <c r="H2" i="215"/>
  <c r="V65" i="214"/>
  <c r="U65" i="214"/>
  <c r="T65" i="214"/>
  <c r="S65" i="214"/>
  <c r="R65" i="214"/>
  <c r="Q65" i="214"/>
  <c r="P65" i="214"/>
  <c r="O65" i="214"/>
  <c r="B28" i="214"/>
  <c r="R12" i="214"/>
  <c r="R21" i="214" s="1"/>
  <c r="Q12" i="214"/>
  <c r="P12" i="214"/>
  <c r="P21" i="214" s="1"/>
  <c r="W3" i="214"/>
  <c r="V3" i="214"/>
  <c r="V21" i="214" s="1"/>
  <c r="U3" i="214"/>
  <c r="U21" i="214" s="1"/>
  <c r="T3" i="214"/>
  <c r="T21" i="214" s="1"/>
  <c r="S3" i="214"/>
  <c r="S21" i="214" s="1"/>
  <c r="X21" i="214" s="1"/>
  <c r="R3" i="214"/>
  <c r="Q3" i="214"/>
  <c r="Q21" i="214" s="1"/>
  <c r="P3" i="214"/>
  <c r="O3" i="214"/>
  <c r="O21" i="214" s="1"/>
  <c r="N3" i="214"/>
  <c r="N21" i="214" s="1"/>
  <c r="M3" i="214"/>
  <c r="M21" i="214" s="1"/>
  <c r="L3" i="214"/>
  <c r="L21" i="214" s="1"/>
  <c r="K3" i="214"/>
  <c r="K21" i="214" s="1"/>
  <c r="J3" i="214"/>
  <c r="J21" i="214" s="1"/>
  <c r="I3" i="214"/>
  <c r="I21" i="214" s="1"/>
  <c r="H3" i="214"/>
  <c r="H21" i="214" s="1"/>
  <c r="G3" i="214"/>
  <c r="G21" i="214" s="1"/>
  <c r="F3" i="214"/>
  <c r="F21" i="214" s="1"/>
  <c r="E3" i="214"/>
  <c r="E21" i="214" s="1"/>
  <c r="D3" i="214"/>
  <c r="D21" i="214" s="1"/>
  <c r="C3" i="214"/>
  <c r="C21" i="214" s="1"/>
  <c r="U41" i="213"/>
  <c r="S41" i="213"/>
  <c r="Q41" i="213"/>
  <c r="O41" i="213"/>
  <c r="M41" i="213"/>
  <c r="AE39" i="213"/>
  <c r="AE40" i="213" s="1"/>
  <c r="AD39" i="213"/>
  <c r="AE41" i="213" s="1"/>
  <c r="AC39" i="213"/>
  <c r="AD41" i="213" s="1"/>
  <c r="AB39" i="213"/>
  <c r="AC41" i="213" s="1"/>
  <c r="AA39" i="213"/>
  <c r="AB41" i="213" s="1"/>
  <c r="Y39" i="213"/>
  <c r="Z41" i="213" s="1"/>
  <c r="X39" i="213"/>
  <c r="Y41" i="213" s="1"/>
  <c r="W39" i="213"/>
  <c r="X41" i="213" s="1"/>
  <c r="V39" i="213"/>
  <c r="U39" i="213"/>
  <c r="V41" i="213" s="1"/>
  <c r="T39" i="213"/>
  <c r="S39" i="213"/>
  <c r="T41" i="213" s="1"/>
  <c r="R39" i="213"/>
  <c r="Q39" i="213"/>
  <c r="R41" i="213" s="1"/>
  <c r="P39" i="213"/>
  <c r="O39" i="213"/>
  <c r="P41" i="213" s="1"/>
  <c r="N39" i="213"/>
  <c r="M39" i="213"/>
  <c r="N41" i="213" s="1"/>
  <c r="L39" i="213"/>
  <c r="K39" i="213"/>
  <c r="L41" i="213" s="1"/>
  <c r="J39" i="213"/>
  <c r="I39" i="213"/>
  <c r="H39" i="213"/>
  <c r="G39" i="213"/>
  <c r="F39" i="213"/>
  <c r="E39" i="213"/>
  <c r="D39" i="213"/>
  <c r="Z29" i="213"/>
  <c r="Z39" i="213" s="1"/>
  <c r="AD11" i="213"/>
  <c r="AB11" i="213"/>
  <c r="Z11" i="213"/>
  <c r="X11" i="213"/>
  <c r="V11" i="213"/>
  <c r="T11" i="213"/>
  <c r="R11" i="213"/>
  <c r="P11" i="213"/>
  <c r="N11" i="213"/>
  <c r="L11" i="213"/>
  <c r="J11" i="213"/>
  <c r="H11" i="213"/>
  <c r="F11" i="213"/>
  <c r="D11" i="213"/>
  <c r="L10" i="213"/>
  <c r="K10" i="213"/>
  <c r="J10" i="213"/>
  <c r="I10" i="213"/>
  <c r="I11" i="213" s="1"/>
  <c r="H10" i="213"/>
  <c r="G10" i="213"/>
  <c r="G11" i="213" s="1"/>
  <c r="F10" i="213"/>
  <c r="E10" i="213"/>
  <c r="E11" i="213" s="1"/>
  <c r="D10" i="213"/>
  <c r="AE9" i="213"/>
  <c r="AE11" i="213" s="1"/>
  <c r="AD9" i="213"/>
  <c r="AC9" i="213"/>
  <c r="AC11" i="213" s="1"/>
  <c r="AB9" i="213"/>
  <c r="AA9" i="213"/>
  <c r="AA11" i="213" s="1"/>
  <c r="Z9" i="213"/>
  <c r="Y9" i="213"/>
  <c r="Y11" i="213" s="1"/>
  <c r="X9" i="213"/>
  <c r="W9" i="213"/>
  <c r="W11" i="213" s="1"/>
  <c r="V9" i="213"/>
  <c r="U9" i="213"/>
  <c r="U11" i="213" s="1"/>
  <c r="T9" i="213"/>
  <c r="S9" i="213"/>
  <c r="S11" i="213" s="1"/>
  <c r="R9" i="213"/>
  <c r="Q9" i="213"/>
  <c r="Q11" i="213" s="1"/>
  <c r="P9" i="213"/>
  <c r="O9" i="213"/>
  <c r="O11" i="213" s="1"/>
  <c r="N9" i="213"/>
  <c r="M9" i="213"/>
  <c r="M11" i="213" s="1"/>
  <c r="L9" i="213"/>
  <c r="K9" i="213"/>
  <c r="K11" i="213" s="1"/>
  <c r="W6" i="212"/>
  <c r="V6" i="212"/>
  <c r="U6" i="212"/>
  <c r="T6" i="212"/>
  <c r="S6" i="212"/>
  <c r="R6" i="212"/>
  <c r="Q6" i="212"/>
  <c r="P6" i="212"/>
  <c r="O6" i="212"/>
  <c r="N6" i="212"/>
  <c r="M6" i="212"/>
  <c r="L6" i="212"/>
  <c r="K6" i="212"/>
  <c r="J6" i="212"/>
  <c r="I6" i="212"/>
  <c r="H6" i="212"/>
  <c r="G6" i="212"/>
  <c r="F6" i="212"/>
  <c r="E6" i="212"/>
  <c r="D6" i="212"/>
  <c r="C6" i="212"/>
  <c r="B6" i="212"/>
  <c r="D4" i="211"/>
  <c r="C4" i="211"/>
  <c r="B4" i="211"/>
  <c r="B7" i="211" s="1"/>
  <c r="X3" i="208"/>
  <c r="X4" i="208"/>
  <c r="C5" i="208"/>
  <c r="D5" i="208"/>
  <c r="E5" i="208"/>
  <c r="F5" i="208"/>
  <c r="G5" i="208"/>
  <c r="H5" i="208"/>
  <c r="I5" i="208"/>
  <c r="J5" i="208"/>
  <c r="K5" i="208"/>
  <c r="L5" i="208"/>
  <c r="M5" i="208"/>
  <c r="N5" i="208"/>
  <c r="O5" i="208"/>
  <c r="Q5" i="208"/>
  <c r="R5" i="208"/>
  <c r="S5" i="208"/>
  <c r="T5" i="208"/>
  <c r="U5" i="208"/>
  <c r="X5" i="208" s="1"/>
  <c r="V5" i="208"/>
  <c r="W5" i="208"/>
  <c r="G20" i="218" l="1"/>
  <c r="G24" i="218" s="1"/>
  <c r="P17" i="215"/>
  <c r="Q25" i="215" s="1"/>
  <c r="R17" i="215"/>
  <c r="S25" i="215" s="1"/>
  <c r="T17" i="215"/>
  <c r="U25" i="215" s="1"/>
  <c r="I17" i="215"/>
  <c r="J25" i="215" s="1"/>
  <c r="K17" i="215"/>
  <c r="L25" i="215" s="1"/>
  <c r="O17" i="215"/>
  <c r="P25" i="215" s="1"/>
  <c r="Q17" i="215"/>
  <c r="R25" i="215" s="1"/>
  <c r="S17" i="215"/>
  <c r="T25" i="215" s="1"/>
  <c r="U17" i="215"/>
  <c r="V25" i="215" s="1"/>
  <c r="W21" i="214"/>
  <c r="B37" i="214"/>
  <c r="AA41" i="213"/>
  <c r="Z40" i="213"/>
  <c r="L40" i="213"/>
  <c r="N40" i="213"/>
  <c r="P40" i="213"/>
  <c r="R40" i="213"/>
  <c r="T40" i="213"/>
  <c r="V40" i="213"/>
  <c r="Y40" i="213"/>
  <c r="AA40" i="213"/>
  <c r="AC40" i="213"/>
  <c r="K40" i="213"/>
  <c r="M40" i="213"/>
  <c r="O40" i="213"/>
  <c r="Q40" i="213"/>
  <c r="S40" i="213"/>
  <c r="U40" i="213"/>
  <c r="X40" i="213"/>
  <c r="AB40" i="213"/>
  <c r="AD40" i="213"/>
  <c r="C12" i="211"/>
  <c r="C10" i="211"/>
  <c r="C8" i="211"/>
  <c r="B13" i="211"/>
  <c r="C13" i="211" s="1"/>
  <c r="C11" i="211"/>
  <c r="C9" i="211"/>
  <c r="C7" i="211"/>
  <c r="C37" i="214" l="1"/>
  <c r="C36" i="214"/>
  <c r="C34" i="214"/>
  <c r="C32" i="214"/>
  <c r="C30" i="214"/>
  <c r="C35" i="214"/>
  <c r="C33" i="214"/>
  <c r="C31" i="214"/>
  <c r="C29" i="214"/>
  <c r="C28" i="214"/>
  <c r="X20" i="214"/>
  <c r="X18" i="214"/>
  <c r="X16" i="214"/>
  <c r="X14" i="214"/>
  <c r="X12" i="214"/>
  <c r="X11" i="214"/>
  <c r="X9" i="214"/>
  <c r="X7" i="214"/>
  <c r="X5" i="214"/>
  <c r="X19" i="214"/>
  <c r="X17" i="214"/>
  <c r="X15" i="214"/>
  <c r="X13" i="214"/>
  <c r="X10" i="214"/>
  <c r="X8" i="214"/>
  <c r="X6" i="214"/>
  <c r="X4" i="214"/>
  <c r="X3" i="214"/>
  <c r="V5" i="165" l="1"/>
  <c r="B5" i="165" l="1"/>
  <c r="C5" i="165"/>
  <c r="D5" i="165"/>
  <c r="E5" i="165"/>
  <c r="F5" i="165"/>
  <c r="G5" i="165"/>
  <c r="H5" i="165"/>
  <c r="I5" i="165"/>
  <c r="J5" i="165"/>
  <c r="K5" i="165"/>
  <c r="L5" i="165"/>
  <c r="M5" i="165"/>
  <c r="N5" i="165"/>
  <c r="O5" i="165"/>
  <c r="P5" i="165"/>
  <c r="Q5" i="165"/>
  <c r="R5" i="165"/>
  <c r="S5" i="165"/>
  <c r="T5" i="165"/>
  <c r="U5" i="165"/>
</calcChain>
</file>

<file path=xl/sharedStrings.xml><?xml version="1.0" encoding="utf-8"?>
<sst xmlns="http://schemas.openxmlformats.org/spreadsheetml/2006/main" count="6603" uniqueCount="2312">
  <si>
    <t>نوع اوراق</t>
  </si>
  <si>
    <t>1396-12-28</t>
  </si>
  <si>
    <t>1397-01-29</t>
  </si>
  <si>
    <t>1397-02-31</t>
  </si>
  <si>
    <t>1397-03-30</t>
  </si>
  <si>
    <t>1397-04-31</t>
  </si>
  <si>
    <t>1397-05-30</t>
  </si>
  <si>
    <t>1397-06-31</t>
  </si>
  <si>
    <t>1397-07-30</t>
  </si>
  <si>
    <t>1397-08-30</t>
  </si>
  <si>
    <t>1397-09-28</t>
  </si>
  <si>
    <t>1397-10-30</t>
  </si>
  <si>
    <t>1397-11-30</t>
  </si>
  <si>
    <t>ETFs</t>
  </si>
  <si>
    <t>اوراق بدهی</t>
  </si>
  <si>
    <t>سهام</t>
  </si>
  <si>
    <t>Grand Total</t>
  </si>
  <si>
    <t>بورس تهران</t>
  </si>
  <si>
    <t>فرابورس ایران</t>
  </si>
  <si>
    <t>نام بورس</t>
  </si>
  <si>
    <t>نام شاخص</t>
  </si>
  <si>
    <t>مقدار شاخص ‍‍‍‍‍نهایی</t>
  </si>
  <si>
    <t>بورس اوراق بهادار تهران</t>
  </si>
  <si>
    <t>فرابورس ايران</t>
  </si>
  <si>
    <t>شاخص 30 شركت بزرگ</t>
  </si>
  <si>
    <t>شاخص صنعت</t>
  </si>
  <si>
    <t>شاخص قيمت(هم وزن)</t>
  </si>
  <si>
    <t>شاخص قيمت</t>
  </si>
  <si>
    <t>شاخص كل (هم وزن)</t>
  </si>
  <si>
    <t>شاخص50شركت فعالتر</t>
  </si>
  <si>
    <t>شاخص كل فرابورس</t>
  </si>
  <si>
    <t>ارزش معامله - ميليارد ريال</t>
  </si>
  <si>
    <t>حجم معامله -هزار سهم</t>
  </si>
  <si>
    <t>تعداد معامله قبل از تخصيص</t>
  </si>
  <si>
    <t>1397-01</t>
  </si>
  <si>
    <t>1397-02</t>
  </si>
  <si>
    <t>1397-03</t>
  </si>
  <si>
    <t>1397-04</t>
  </si>
  <si>
    <t>1397-05</t>
  </si>
  <si>
    <t>1397-06</t>
  </si>
  <si>
    <t>1397-07</t>
  </si>
  <si>
    <t>1397-08</t>
  </si>
  <si>
    <t>1397-09</t>
  </si>
  <si>
    <t>1397-10</t>
  </si>
  <si>
    <t>1397-11</t>
  </si>
  <si>
    <t>شاخص كل بورس</t>
  </si>
  <si>
    <t>معاملات برخط</t>
  </si>
  <si>
    <t>معاملات غیر برخط</t>
  </si>
  <si>
    <t>مجموع</t>
  </si>
  <si>
    <t>1397-12-29</t>
  </si>
  <si>
    <t>حقوقی</t>
  </si>
  <si>
    <t>حقیقی</t>
  </si>
  <si>
    <t>بیش‌ترین حجم خرید و  فروش</t>
  </si>
  <si>
    <t xml:space="preserve"> اشخاص حقوقی</t>
  </si>
  <si>
    <t>تهران</t>
  </si>
  <si>
    <t>هرمزگان</t>
  </si>
  <si>
    <t>اصفهان</t>
  </si>
  <si>
    <t>خراسان رضوی</t>
  </si>
  <si>
    <t>گیلان</t>
  </si>
  <si>
    <t>سایر استان ها</t>
  </si>
  <si>
    <t xml:space="preserve"> اشخاص حقیقی</t>
  </si>
  <si>
    <t>آذربایجان شرقی</t>
  </si>
  <si>
    <t>البرز</t>
  </si>
  <si>
    <t>بهمن ماه 1397</t>
  </si>
  <si>
    <t>ارزش سبد  
(میلیارد ریال)</t>
  </si>
  <si>
    <t>دی­ماه 1397</t>
  </si>
  <si>
    <t>اسفند ماه 96</t>
  </si>
  <si>
    <t>فروردین ماه 97</t>
  </si>
  <si>
    <t>اردیبهشت ماه 97</t>
  </si>
  <si>
    <t>خردادماه 97</t>
  </si>
  <si>
    <t>تیرماه 97</t>
  </si>
  <si>
    <t>مردادماه 97</t>
  </si>
  <si>
    <t>شهریورماه 97</t>
  </si>
  <si>
    <t>مهرماه 97</t>
  </si>
  <si>
    <t>آبان ماه 97</t>
  </si>
  <si>
    <t>اسفند ماه 97</t>
  </si>
  <si>
    <t>آذرماه 97</t>
  </si>
  <si>
    <t>ارقام به میلیارد ریال</t>
  </si>
  <si>
    <t>نوع بازار</t>
  </si>
  <si>
    <t>عنوان</t>
  </si>
  <si>
    <t>عملکرد 90</t>
  </si>
  <si>
    <t>عملکرد 91</t>
  </si>
  <si>
    <t>عملکرد92</t>
  </si>
  <si>
    <t>عملکرد93</t>
  </si>
  <si>
    <t>عملکرد 94</t>
  </si>
  <si>
    <t>عملکرد 95</t>
  </si>
  <si>
    <t>عملکرد 96</t>
  </si>
  <si>
    <t>عملکرد 97 تا 97/01/31</t>
  </si>
  <si>
    <t>عملکرد 97 تا 97/02/31</t>
  </si>
  <si>
    <t>عملکرد 97 تا 97/03/31</t>
  </si>
  <si>
    <t>عملکرد 97 تا 97/04/31</t>
  </si>
  <si>
    <t>عملکرد 97 تا 97/05/31</t>
  </si>
  <si>
    <t>عملکرد 97 تا 97/06/31</t>
  </si>
  <si>
    <t>عملکرد 97 تا 97/07/30</t>
  </si>
  <si>
    <t>عملکرد 97 تا 97/08/30</t>
  </si>
  <si>
    <t>عملکرد 97 تا 97/09/30</t>
  </si>
  <si>
    <t>عملکرد 97 تا 97/10/30</t>
  </si>
  <si>
    <t>عملکرد 97 تا 97/11/30</t>
  </si>
  <si>
    <t>عملکرد 97 تا 97/12/29</t>
  </si>
  <si>
    <t>تاسیس شرکت های سهامی عام</t>
  </si>
  <si>
    <t>افزایش سرمایه شرکتهای سهامی عام (مجوزهای ارائه شده)*</t>
  </si>
  <si>
    <t>افزایش سرمایه شرکتهای سهامی عام - از محل مازاد تجدید ارزیابی- (مجوزهای ارائه شده)*</t>
  </si>
  <si>
    <t>انتشار انواع ابزارهای تأمین مالی</t>
  </si>
  <si>
    <t>عرضه اولیه سهام شرکت ها در بورس و فرابورس</t>
  </si>
  <si>
    <t>انتشار اوراق بهادار بدهی شرکتی*</t>
  </si>
  <si>
    <t>انتشار اوراق سلف موازی استاندارد شرکتی</t>
  </si>
  <si>
    <t>اوراق مشارکت دولت، شهرداری ها و بانکها **</t>
  </si>
  <si>
    <t>گواهی سپرده سرمایه گذاری عام و خاص**</t>
  </si>
  <si>
    <t xml:space="preserve">اوراق مشارکت شرکت ملی نفت </t>
  </si>
  <si>
    <t>انتشار اوراق سلف موازی استاندارد دولتی</t>
  </si>
  <si>
    <t>اوراق اجاره دولتی</t>
  </si>
  <si>
    <t>اوراق مرابحه دولتی</t>
  </si>
  <si>
    <t>اوراق منفعت دولتی</t>
  </si>
  <si>
    <t>اسناد خزانه اسلامی</t>
  </si>
  <si>
    <t>بازار اول</t>
  </si>
  <si>
    <t>بازار دوم</t>
  </si>
  <si>
    <t>بازار پايه</t>
  </si>
  <si>
    <t>نام نوع بازار</t>
  </si>
  <si>
    <t>شرکتهای کوچک و متوسط</t>
  </si>
  <si>
    <t>ميليارد ريال</t>
  </si>
  <si>
    <t>ارزش بازار</t>
  </si>
  <si>
    <t>درصد از كل</t>
  </si>
  <si>
    <t>محصولات شيميايي</t>
  </si>
  <si>
    <t>فلزات اساسي</t>
  </si>
  <si>
    <t>استخراج کانه هاي فلزي</t>
  </si>
  <si>
    <t>فراورده هاي نفتي، كك و سوخت هسته اي</t>
  </si>
  <si>
    <t>بانكها و موسسات اعتباري</t>
  </si>
  <si>
    <t>شرکتهاي چند رشته اي صنعتي</t>
  </si>
  <si>
    <t>مخابرات</t>
  </si>
  <si>
    <t>رايانه و فعاليت‌هاي وابسته به آن</t>
  </si>
  <si>
    <t>مواد و محصولات دارويي</t>
  </si>
  <si>
    <t>عرضه برق، گاز، بخاروآب گرم</t>
  </si>
  <si>
    <t>سایر</t>
  </si>
  <si>
    <t>مجموع کل</t>
  </si>
  <si>
    <t>نام نوع صنعت</t>
  </si>
  <si>
    <t>خودرو و ساخت قطعات</t>
  </si>
  <si>
    <t>خدمات فني و مهندسي</t>
  </si>
  <si>
    <t>سرمايه گذاريها</t>
  </si>
  <si>
    <t>حمل ونقل، انبارداري و ارتباطات</t>
  </si>
  <si>
    <t>سيمان، آهك و گچ</t>
  </si>
  <si>
    <t>فعاليتهاي كمكي به نهادهاي مالي واسط</t>
  </si>
  <si>
    <t>محصولات غذايي و آشاميدني به جز قند و شكر</t>
  </si>
  <si>
    <t>ماشين آلات و دستگاه‌هاي برقي</t>
  </si>
  <si>
    <t>انبوه سازي، املاك و مستغلات</t>
  </si>
  <si>
    <t>ماشين آلات و تجهيزات</t>
  </si>
  <si>
    <t>بيمه وصندوق بازنشستگي به جزتامين اجتماعي</t>
  </si>
  <si>
    <t>ساير محصولات كاني غيرفلزي</t>
  </si>
  <si>
    <t>خرده فروشي،باستثناي وسايل نقليه موتوري</t>
  </si>
  <si>
    <t>قند و شكر</t>
  </si>
  <si>
    <t>اطلاعات و ارتباطات</t>
  </si>
  <si>
    <t>لاستيك و پلاستيك</t>
  </si>
  <si>
    <t>ساخت محصولات فلزي</t>
  </si>
  <si>
    <t>ساير واسطه گريهاي مالي</t>
  </si>
  <si>
    <t>استخراج نفت گاز و خدمات جنبي جز اکتشاف</t>
  </si>
  <si>
    <t>ابزارپزشکي، اپتيکي و اندازه‌گيري</t>
  </si>
  <si>
    <t>كاشي و سراميك</t>
  </si>
  <si>
    <t>زراعت و خدمات وابسته</t>
  </si>
  <si>
    <t>دباغي، پرداخت چرم و ساخت انواع پاپوش</t>
  </si>
  <si>
    <t>انتشار، چاپ و تکثير</t>
  </si>
  <si>
    <t>محصولات كاغذي</t>
  </si>
  <si>
    <t>محصولات چوبي</t>
  </si>
  <si>
    <t>ساخت دستگاه‌ها و وسايل ارتباطي</t>
  </si>
  <si>
    <t>منسوجات</t>
  </si>
  <si>
    <t>استخراج ساير معادن</t>
  </si>
  <si>
    <t>استخراج زغال سنگ</t>
  </si>
  <si>
    <t>بازار ابزارهاي نوين مالي</t>
  </si>
  <si>
    <t>واسطه‌گري‌هاي مالي و پولي</t>
  </si>
  <si>
    <t xml:space="preserve">مجموع کل </t>
  </si>
  <si>
    <t>پيمانكاري صنعتي</t>
  </si>
  <si>
    <t>هتل و رستوران</t>
  </si>
  <si>
    <t>توليد محصولات كامپيوتري الكترونيكي ونوري</t>
  </si>
  <si>
    <t>حمل و نقل آبي</t>
  </si>
  <si>
    <t>تجارت عمده وخرده فروشي وسائط نقليه موتور</t>
  </si>
  <si>
    <t>تجارت عمده فروشي به جز وسايل نقليه موتور</t>
  </si>
  <si>
    <t>بورس</t>
  </si>
  <si>
    <t>اسفند 97</t>
  </si>
  <si>
    <t>اسفند 96</t>
  </si>
  <si>
    <t>فروردین 97</t>
  </si>
  <si>
    <t>اردیبهشت 97</t>
  </si>
  <si>
    <t>خرداد 97</t>
  </si>
  <si>
    <t>تیر 97</t>
  </si>
  <si>
    <t>مرداد 97</t>
  </si>
  <si>
    <t>شهریور 97</t>
  </si>
  <si>
    <t>مهر 97</t>
  </si>
  <si>
    <t>آبان 97</t>
  </si>
  <si>
    <t>آذر 97</t>
  </si>
  <si>
    <t>دی 97</t>
  </si>
  <si>
    <t>بهمن 97</t>
  </si>
  <si>
    <t>فروردین 98</t>
  </si>
  <si>
    <t>عرضه اولیه</t>
  </si>
  <si>
    <t>در کل ماه بسته</t>
  </si>
  <si>
    <t>در ماه بسته و همچنان متوقف</t>
  </si>
  <si>
    <t>در ماه بسته و باز شدن</t>
  </si>
  <si>
    <t>بورس­ کالا</t>
  </si>
  <si>
    <t>بازارهای فیزیکی</t>
  </si>
  <si>
    <t>1397-12</t>
  </si>
  <si>
    <t>بورس کالا</t>
  </si>
  <si>
    <t>بورس انرژی</t>
  </si>
  <si>
    <t>میانگین روزانه</t>
  </si>
  <si>
    <t>نرمال</t>
  </si>
  <si>
    <t>بلوک</t>
  </si>
  <si>
    <t>عمده</t>
  </si>
  <si>
    <t>1398-01</t>
  </si>
  <si>
    <t>کل</t>
  </si>
  <si>
    <t>حجم معامله - هزار سهم</t>
  </si>
  <si>
    <t>بازار سوم</t>
  </si>
  <si>
    <t>تعداد معامله</t>
  </si>
  <si>
    <t>بدهی</t>
  </si>
  <si>
    <t>سرمایه ای</t>
  </si>
  <si>
    <t>ارزش تامین مالی در هر ماه</t>
  </si>
  <si>
    <t>ارزش معاملات در هر ماه</t>
  </si>
  <si>
    <t>اوراق منفعت</t>
  </si>
  <si>
    <t>غیر دولتی</t>
  </si>
  <si>
    <t>اوراق مشاركت</t>
  </si>
  <si>
    <t>اوراق مرابحه</t>
  </si>
  <si>
    <t>اوراق سلف موازی استاندارد</t>
  </si>
  <si>
    <t>اوراق رهني</t>
  </si>
  <si>
    <t>اوراق اجاره</t>
  </si>
  <si>
    <t>دولتی</t>
  </si>
  <si>
    <t>اسناد خزانه اسلامي</t>
  </si>
  <si>
    <t>ماهیت ناشر</t>
  </si>
  <si>
    <t>شرکتی</t>
  </si>
  <si>
    <t>شهرداری</t>
  </si>
  <si>
    <t>اوراق سفارش ساخت</t>
  </si>
  <si>
    <t>مبلغ مانده</t>
  </si>
  <si>
    <t>1397-09-30</t>
  </si>
  <si>
    <t>1397-12-30</t>
  </si>
  <si>
    <t>1398-01-31</t>
  </si>
  <si>
    <t>1397-05-31</t>
  </si>
  <si>
    <t>1397-03-31</t>
  </si>
  <si>
    <t>1397-01-31</t>
  </si>
  <si>
    <t>نام نوع اوراق بهادار</t>
  </si>
  <si>
    <t>اختيار خريد</t>
  </si>
  <si>
    <t>اختيار فروش</t>
  </si>
  <si>
    <t>بورس اوراق بهادار تهران Total</t>
  </si>
  <si>
    <t>بازار اوراق بدهي</t>
  </si>
  <si>
    <t>بازار صندوق هاي سرمايه گذاري قابل معامله در بورس</t>
  </si>
  <si>
    <t>ارزش معامله - بورس (میلیارد ریال)</t>
  </si>
  <si>
    <t>ارزش خرید - حقوقی - بورس (میلیارد ریال)</t>
  </si>
  <si>
    <t>ارزش خرید - حقیقی - بورس (میلیارد ریال)</t>
  </si>
  <si>
    <t>ارزش فروش - حقوقی - بورس (میلیارد ریال)</t>
  </si>
  <si>
    <t>ارزش فروش - حقیقی - بورس (میلیارد ریال)</t>
  </si>
  <si>
    <t>حجم معامله - بورس (میلیون سهم)</t>
  </si>
  <si>
    <t>حجم خرید - حقوقی - بورس (میلیون سهم)</t>
  </si>
  <si>
    <t>حجم خرید - حقیقی - بورس (میلیون سهم)</t>
  </si>
  <si>
    <t>حجم فروش - حقوقی - بورس (میلیون سهم)</t>
  </si>
  <si>
    <t>حجم فروش - حقیقی - بورس (میلیون سهم)</t>
  </si>
  <si>
    <t>ارزش معامله - فرابورس (میلیارد ریال)</t>
  </si>
  <si>
    <t>ارزش خرید - حقوقی - فرابورس (میلیارد ریال)</t>
  </si>
  <si>
    <t>ارزش خرید - حقیقی - فرابورس (میلیارد ریال)</t>
  </si>
  <si>
    <t>ارزش فروش - حقوقی - فرابورس (میلیارد ریال)</t>
  </si>
  <si>
    <t>ارزش فروش - حقیقی - فرابورس (میلیارد ریال)</t>
  </si>
  <si>
    <t>حجم معامله - فرابورس (میلیون سهم)</t>
  </si>
  <si>
    <t>حجم خرید - حقوقی - فرابورس (میلیون سهم)</t>
  </si>
  <si>
    <t>حجم خرید - حقیقی - فرابورس (میلیون سهم)</t>
  </si>
  <si>
    <t>حجم فروش - حقوقی - فرابورس (میلیون سهم)</t>
  </si>
  <si>
    <t>حجم فروش - حقیقی - فرابورس (میلیون سهم)</t>
  </si>
  <si>
    <t>تاریخ</t>
  </si>
  <si>
    <t>درصد تغییرات</t>
  </si>
  <si>
    <t>نسبت به ماه قبل</t>
  </si>
  <si>
    <t>نسبت به ماه مشابه در سال قبل</t>
  </si>
  <si>
    <t>مجموع 5 استان</t>
  </si>
  <si>
    <t>ماه</t>
  </si>
  <si>
    <t>درصد از کل</t>
  </si>
  <si>
    <t>1395/01</t>
  </si>
  <si>
    <t>1395/02</t>
  </si>
  <si>
    <t>1395/03</t>
  </si>
  <si>
    <t>1395/04</t>
  </si>
  <si>
    <t>1395/05</t>
  </si>
  <si>
    <t>1395/06</t>
  </si>
  <si>
    <t>1395/07</t>
  </si>
  <si>
    <t>1395/08</t>
  </si>
  <si>
    <t>1395/09</t>
  </si>
  <si>
    <t>1395/10</t>
  </si>
  <si>
    <t>1395/11</t>
  </si>
  <si>
    <t>1395/12</t>
  </si>
  <si>
    <t>1396/01</t>
  </si>
  <si>
    <t>1396/02</t>
  </si>
  <si>
    <t>1396/03</t>
  </si>
  <si>
    <t>1396/04</t>
  </si>
  <si>
    <t>1396/05</t>
  </si>
  <si>
    <t>1396/06</t>
  </si>
  <si>
    <t>1396/07</t>
  </si>
  <si>
    <t>1396/08</t>
  </si>
  <si>
    <t>1396/09</t>
  </si>
  <si>
    <t>1396/10</t>
  </si>
  <si>
    <t>1396/11</t>
  </si>
  <si>
    <t>1396/12</t>
  </si>
  <si>
    <t>1397/01</t>
  </si>
  <si>
    <t>1397/02</t>
  </si>
  <si>
    <t>1397/03</t>
  </si>
  <si>
    <t>1397/04</t>
  </si>
  <si>
    <t>1397/05</t>
  </si>
  <si>
    <t>1397/06</t>
  </si>
  <si>
    <t>1397/07</t>
  </si>
  <si>
    <t>1397/08</t>
  </si>
  <si>
    <t>1397/09</t>
  </si>
  <si>
    <t>1397/10</t>
  </si>
  <si>
    <t>1397/11</t>
  </si>
  <si>
    <t>1397/12</t>
  </si>
  <si>
    <t>صنعت</t>
  </si>
  <si>
    <t>شرکت</t>
  </si>
  <si>
    <t>نماد</t>
  </si>
  <si>
    <t>علت توقف</t>
  </si>
  <si>
    <t>تعداد روزهای توقف</t>
  </si>
  <si>
    <t>اطلاعات با اهميت گروه الف</t>
  </si>
  <si>
    <t>اطلاعات با اهميت گروه ب</t>
  </si>
  <si>
    <t>تغييرات بيش از 20 درصدي قيمت</t>
  </si>
  <si>
    <t>تغييرات بيش از 50 درصدي قيمت</t>
  </si>
  <si>
    <t xml:space="preserve">بورس  </t>
  </si>
  <si>
    <t>تاریخ توقف</t>
  </si>
  <si>
    <t>97/12/28</t>
  </si>
  <si>
    <t>كنتورسازي‌ايران‌</t>
  </si>
  <si>
    <t>آكنتور</t>
  </si>
  <si>
    <t>ابهام درارائه اطلاعات</t>
  </si>
  <si>
    <t>95/6/13</t>
  </si>
  <si>
    <t>جهت بررسي وضعيت اطلاعاتي ناشر</t>
  </si>
  <si>
    <t>بانك انصار</t>
  </si>
  <si>
    <t>وانصار</t>
  </si>
  <si>
    <t>97/5/6 </t>
  </si>
  <si>
    <t>مجموع نوع 1 و 2</t>
  </si>
  <si>
    <t>تغييرات بيش از 20 و یا 50 درصدي قيمت</t>
  </si>
  <si>
    <t>برگزاري مجمع عمومی عادی</t>
  </si>
  <si>
    <t>برگزاري مجمع عمومی فوق العاده</t>
  </si>
  <si>
    <t>بازار اوراق بدهی</t>
  </si>
  <si>
    <t>96/12/28</t>
  </si>
  <si>
    <t>97/01/31</t>
  </si>
  <si>
    <t>97/02/31</t>
  </si>
  <si>
    <t>97/03/31</t>
  </si>
  <si>
    <t>97/04/31</t>
  </si>
  <si>
    <t>97/05/31</t>
  </si>
  <si>
    <t>97/06/31</t>
  </si>
  <si>
    <t>97/07/30</t>
  </si>
  <si>
    <t>97/08/30</t>
  </si>
  <si>
    <t>97/09/30</t>
  </si>
  <si>
    <t>97/10/30</t>
  </si>
  <si>
    <t>97/11/30</t>
  </si>
  <si>
    <t xml:space="preserve"> صندوق سرمایه گذاری در سهام</t>
  </si>
  <si>
    <t>صندوق سرمایه گذاری در اوراق بهادار با درآمد ثابت</t>
  </si>
  <si>
    <t>صندوق مختلط</t>
  </si>
  <si>
    <t>صندوق اختصاصی بازارگردانی</t>
  </si>
  <si>
    <t>اوراق بهادار با درآمد ثابت</t>
  </si>
  <si>
    <t xml:space="preserve"> مختلط</t>
  </si>
  <si>
    <t>اختصاصی بازارگردانی</t>
  </si>
  <si>
    <t>96/01/31</t>
  </si>
  <si>
    <t>96/02/31</t>
  </si>
  <si>
    <t>96/03/31</t>
  </si>
  <si>
    <t>96/04/31</t>
  </si>
  <si>
    <t>96/05/31</t>
  </si>
  <si>
    <t>96/06/31</t>
  </si>
  <si>
    <t>96/07/30</t>
  </si>
  <si>
    <t>96/08/30</t>
  </si>
  <si>
    <t>96/09/30</t>
  </si>
  <si>
    <t>96/10/30</t>
  </si>
  <si>
    <t>96/11/30</t>
  </si>
  <si>
    <t xml:space="preserve"> صندوقهای سرمایه گذاری در سهام</t>
  </si>
  <si>
    <t>صندوقهای سرمایه گذاری در اوراق بهادار با درآمد ثابت</t>
  </si>
  <si>
    <t>صندوقهای مختلط</t>
  </si>
  <si>
    <t>1397-12-28</t>
  </si>
  <si>
    <t>عملکرد 98 تا 98/01/31</t>
  </si>
  <si>
    <t>بورس­ انرژی</t>
  </si>
  <si>
    <t>ارزش مفهومی پوشش ریسک</t>
  </si>
  <si>
    <t>نسبت به ماه مشابه سال قبل</t>
  </si>
  <si>
    <t>-</t>
  </si>
  <si>
    <t>فروردین ماه 98</t>
  </si>
  <si>
    <t>1398/01</t>
  </si>
  <si>
    <t>تعداد روزهای کاری در ماه</t>
  </si>
  <si>
    <t>اوراق بهادار مبتني بر دارايي فكري</t>
  </si>
  <si>
    <t>ردیف</t>
  </si>
  <si>
    <t>نسبت گردش معاملات</t>
  </si>
  <si>
    <t>نام صنعت</t>
  </si>
  <si>
    <t>1397/12/28</t>
  </si>
  <si>
    <t>1396-11-30</t>
  </si>
  <si>
    <t>1396-10-30</t>
  </si>
  <si>
    <t>1396-08-30</t>
  </si>
  <si>
    <t>1396-07-30</t>
  </si>
  <si>
    <t>1396-06-29</t>
  </si>
  <si>
    <t>1396-05-31</t>
  </si>
  <si>
    <t>1396-04-31</t>
  </si>
  <si>
    <t>1396-03-31</t>
  </si>
  <si>
    <t>1396-02-31</t>
  </si>
  <si>
    <t>1395-12-28</t>
  </si>
  <si>
    <t>1395-11-30</t>
  </si>
  <si>
    <t>1395-09-30</t>
  </si>
  <si>
    <t>1395-06-31</t>
  </si>
  <si>
    <t>1395-05-31</t>
  </si>
  <si>
    <t>1395-03-31</t>
  </si>
  <si>
    <t>1395-01-31</t>
  </si>
  <si>
    <t>1394-10-30</t>
  </si>
  <si>
    <t>درصد</t>
  </si>
  <si>
    <t>تعداد</t>
  </si>
  <si>
    <t>نوع</t>
  </si>
  <si>
    <t>تعداد نمادهایی که قبل از ماه متوقف‌شده و در پایان ماه نیز همچنان متوقف بوده اند</t>
  </si>
  <si>
    <t>تعداد نمادهای متوقف شده در هر ماه که تا پایان آن ماه متوقف بوده اند</t>
  </si>
  <si>
    <t>تعداد نمادهای متوقف شده در هر ماه که تا پایان آن ماه بازگشایی شده اند</t>
  </si>
  <si>
    <t>نوع/ماه</t>
  </si>
  <si>
    <t>منبع: اداره امور نهادهای مالی</t>
  </si>
  <si>
    <r>
      <t>اختصاصی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B Mitra"/>
        <charset val="178"/>
      </rPr>
      <t>بازارگردانی</t>
    </r>
  </si>
  <si>
    <r>
      <t>سهام</t>
    </r>
    <r>
      <rPr>
        <sz val="12"/>
        <color rgb="FF000000"/>
        <rFont val="Calibri"/>
        <family val="2"/>
      </rPr>
      <t xml:space="preserve"> </t>
    </r>
  </si>
  <si>
    <t>مختلط</t>
  </si>
  <si>
    <r>
      <t>اوراق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B Mitra"/>
        <charset val="178"/>
      </rPr>
      <t>بهادار با درآمد ثابت</t>
    </r>
  </si>
  <si>
    <t>نوع صندوق سرمایه‌گذاری</t>
  </si>
  <si>
    <t>ارزش سهام (میلیارد ریال)</t>
  </si>
  <si>
    <t>فروش (میلیارد ریال)</t>
  </si>
  <si>
    <t>خرید (میلیارد ریال)</t>
  </si>
  <si>
    <t>ارزش به تفکیک حقیقی و حقوقی (میلیارد ریال)</t>
  </si>
  <si>
    <t>ارزش (میلیارد ریال)</t>
  </si>
  <si>
    <t>1397-10-29</t>
  </si>
  <si>
    <t>1397-10-26</t>
  </si>
  <si>
    <t>1397-10-25</t>
  </si>
  <si>
    <t>1397-10-24</t>
  </si>
  <si>
    <t>1397-10-23</t>
  </si>
  <si>
    <t>1397-10-22</t>
  </si>
  <si>
    <t>1397-10-19</t>
  </si>
  <si>
    <t>1397-10-18</t>
  </si>
  <si>
    <t>1397-10-17</t>
  </si>
  <si>
    <t>1397-10-16</t>
  </si>
  <si>
    <t>1397-10-15</t>
  </si>
  <si>
    <t>1397-10-12</t>
  </si>
  <si>
    <t>1397-10-11</t>
  </si>
  <si>
    <t>1397-10-10</t>
  </si>
  <si>
    <t>1397-10-09</t>
  </si>
  <si>
    <t>1397-10-08</t>
  </si>
  <si>
    <t>1397-10-05</t>
  </si>
  <si>
    <t>1397-10-04</t>
  </si>
  <si>
    <t>1397-10-03</t>
  </si>
  <si>
    <t>1397-10-02</t>
  </si>
  <si>
    <t>1397-10-01</t>
  </si>
  <si>
    <t>1397-09-27</t>
  </si>
  <si>
    <t>1397-09-26</t>
  </si>
  <si>
    <t>1397-09-25</t>
  </si>
  <si>
    <t>1397-09-24</t>
  </si>
  <si>
    <t>1397-09-21</t>
  </si>
  <si>
    <t>1397-09-20</t>
  </si>
  <si>
    <t>1397-09-19</t>
  </si>
  <si>
    <t>1397-09-18</t>
  </si>
  <si>
    <t>1397-09-17</t>
  </si>
  <si>
    <t>1397-09-14</t>
  </si>
  <si>
    <t>1397-09-13</t>
  </si>
  <si>
    <t>1397-09-12</t>
  </si>
  <si>
    <t>1397-09-11</t>
  </si>
  <si>
    <t>1397-09-10</t>
  </si>
  <si>
    <t>1397-09-07</t>
  </si>
  <si>
    <t>1397-09-06</t>
  </si>
  <si>
    <t>1397-09-05</t>
  </si>
  <si>
    <t>1397-09-03</t>
  </si>
  <si>
    <t>1397-08-29</t>
  </si>
  <si>
    <t>1397-08-28</t>
  </si>
  <si>
    <t>1397-08-27</t>
  </si>
  <si>
    <t>1397-08-26</t>
  </si>
  <si>
    <t>1397-08-23</t>
  </si>
  <si>
    <t>1397-08-22</t>
  </si>
  <si>
    <t>1397-08-21</t>
  </si>
  <si>
    <t>1397-08-20</t>
  </si>
  <si>
    <t>1397-08-19</t>
  </si>
  <si>
    <t>1397-08-15</t>
  </si>
  <si>
    <t>1397-08-14</t>
  </si>
  <si>
    <t>1397-08-13</t>
  </si>
  <si>
    <t>1397-08-12</t>
  </si>
  <si>
    <t>1397-08-09</t>
  </si>
  <si>
    <t>1397-08-07</t>
  </si>
  <si>
    <t>1397-08-06</t>
  </si>
  <si>
    <t>1397-08-05</t>
  </si>
  <si>
    <t>1397-08-02</t>
  </si>
  <si>
    <t>1397-08-01</t>
  </si>
  <si>
    <t>1397-07-29</t>
  </si>
  <si>
    <t>1397-07-28</t>
  </si>
  <si>
    <t>1397-07-25</t>
  </si>
  <si>
    <t>1397-07-24</t>
  </si>
  <si>
    <t>1397-07-23</t>
  </si>
  <si>
    <t>1397-07-22</t>
  </si>
  <si>
    <t>1397-07-21</t>
  </si>
  <si>
    <t>1397-07-18</t>
  </si>
  <si>
    <t>1397-07-17</t>
  </si>
  <si>
    <t>1397-07-16</t>
  </si>
  <si>
    <t>1397-07-15</t>
  </si>
  <si>
    <t>1397-07-14</t>
  </si>
  <si>
    <t>1397-07-11</t>
  </si>
  <si>
    <t>1397-07-10</t>
  </si>
  <si>
    <t>1397-07-09</t>
  </si>
  <si>
    <t>1397-07-08</t>
  </si>
  <si>
    <t>1397-07-07</t>
  </si>
  <si>
    <t>1397-07-04</t>
  </si>
  <si>
    <t>1397-07-03</t>
  </si>
  <si>
    <t>1397-07-02</t>
  </si>
  <si>
    <t>1397-07-01</t>
  </si>
  <si>
    <t>1397-06-27</t>
  </si>
  <si>
    <t>1397-06-26</t>
  </si>
  <si>
    <t>1397-06-25</t>
  </si>
  <si>
    <t>1397-06-24</t>
  </si>
  <si>
    <t>1397-06-21</t>
  </si>
  <si>
    <t>1397-06-20</t>
  </si>
  <si>
    <t>1397-06-19</t>
  </si>
  <si>
    <t>1397-06-18</t>
  </si>
  <si>
    <t>1397-06-17</t>
  </si>
  <si>
    <t>1397-06-14</t>
  </si>
  <si>
    <t>1397-06-13</t>
  </si>
  <si>
    <t>1397-06-12</t>
  </si>
  <si>
    <t>1397-06-11</t>
  </si>
  <si>
    <t>1397-06-10</t>
  </si>
  <si>
    <t>1397-06-07</t>
  </si>
  <si>
    <t>1397-06-06</t>
  </si>
  <si>
    <t>1397-06-05</t>
  </si>
  <si>
    <t>1397-06-04</t>
  </si>
  <si>
    <t>1397-06-03</t>
  </si>
  <si>
    <t>1397-05-29</t>
  </si>
  <si>
    <t>1397-05-28</t>
  </si>
  <si>
    <t>1397-05-27</t>
  </si>
  <si>
    <t>1397-05-24</t>
  </si>
  <si>
    <t>1397-05-23</t>
  </si>
  <si>
    <t>1397-05-22</t>
  </si>
  <si>
    <t>1397-05-21</t>
  </si>
  <si>
    <t>1397-05-20</t>
  </si>
  <si>
    <t>1397-05-17</t>
  </si>
  <si>
    <t>1397-05-16</t>
  </si>
  <si>
    <t>1397-05-15</t>
  </si>
  <si>
    <t>1397-05-14</t>
  </si>
  <si>
    <t>1397-05-13</t>
  </si>
  <si>
    <t>1397-05-10</t>
  </si>
  <si>
    <t>1397-05-09</t>
  </si>
  <si>
    <t>1397-05-08</t>
  </si>
  <si>
    <t>1397-05-07</t>
  </si>
  <si>
    <t>1397-05-06</t>
  </si>
  <si>
    <t>1397-05-03</t>
  </si>
  <si>
    <t>1397-05-02</t>
  </si>
  <si>
    <t>1397-05-01</t>
  </si>
  <si>
    <t>1397-04-30</t>
  </si>
  <si>
    <t>1397-04-27</t>
  </si>
  <si>
    <t>1397-04-26</t>
  </si>
  <si>
    <t>1397-04-25</t>
  </si>
  <si>
    <t>1397-04-24</t>
  </si>
  <si>
    <t>1397-04-23</t>
  </si>
  <si>
    <t>1397-04-20</t>
  </si>
  <si>
    <t>1397-04-19</t>
  </si>
  <si>
    <t>1397-04-17</t>
  </si>
  <si>
    <t>1397-04-16</t>
  </si>
  <si>
    <t>1397-04-13</t>
  </si>
  <si>
    <t>1397-04-12</t>
  </si>
  <si>
    <t>1397-04-11</t>
  </si>
  <si>
    <t>1397-04-10</t>
  </si>
  <si>
    <t>1397-04-09</t>
  </si>
  <si>
    <t>1397-04-06</t>
  </si>
  <si>
    <t>1397-04-05</t>
  </si>
  <si>
    <t>1397-04-04</t>
  </si>
  <si>
    <t>1397-04-03</t>
  </si>
  <si>
    <t>1397-04-02</t>
  </si>
  <si>
    <t>1397-03-29</t>
  </si>
  <si>
    <t>1397-03-28</t>
  </si>
  <si>
    <t>1397-03-27</t>
  </si>
  <si>
    <t>1397-03-23</t>
  </si>
  <si>
    <t>1397-03-22</t>
  </si>
  <si>
    <t>1397-03-21</t>
  </si>
  <si>
    <t>1397-03-20</t>
  </si>
  <si>
    <t>1397-03-19</t>
  </si>
  <si>
    <t>1397-03-13</t>
  </si>
  <si>
    <t>1397-03-12</t>
  </si>
  <si>
    <t>1397-03-09</t>
  </si>
  <si>
    <t>1397-03-08</t>
  </si>
  <si>
    <t>1397-03-07</t>
  </si>
  <si>
    <t>1397-03-06</t>
  </si>
  <si>
    <t>1397-03-05</t>
  </si>
  <si>
    <t>1397-03-02</t>
  </si>
  <si>
    <t>1397-03-01</t>
  </si>
  <si>
    <t>1397-02-30</t>
  </si>
  <si>
    <t>1397-02-29</t>
  </si>
  <si>
    <t>1397-02-26</t>
  </si>
  <si>
    <t>1397-02-25</t>
  </si>
  <si>
    <t>1397-02-24</t>
  </si>
  <si>
    <t>1397-02-23</t>
  </si>
  <si>
    <t>1397-02-22</t>
  </si>
  <si>
    <t>1397-02-19</t>
  </si>
  <si>
    <t>1397-02-18</t>
  </si>
  <si>
    <t>1397-02-17</t>
  </si>
  <si>
    <t>1397-02-16</t>
  </si>
  <si>
    <t>1397-02-15</t>
  </si>
  <si>
    <t>1397-02-11</t>
  </si>
  <si>
    <t>1397-02-10</t>
  </si>
  <si>
    <t>1397-02-09</t>
  </si>
  <si>
    <t>1397-02-08</t>
  </si>
  <si>
    <t>1397-02-05</t>
  </si>
  <si>
    <t>1397-02-04</t>
  </si>
  <si>
    <t>1397-02-03</t>
  </si>
  <si>
    <t>1397-02-02</t>
  </si>
  <si>
    <t>1397-02-01</t>
  </si>
  <si>
    <t>1397-01-28</t>
  </si>
  <si>
    <t>1397-01-27</t>
  </si>
  <si>
    <t>1397-01-26</t>
  </si>
  <si>
    <t>1397-01-22</t>
  </si>
  <si>
    <t>1397-01-21</t>
  </si>
  <si>
    <t>1397-01-20</t>
  </si>
  <si>
    <t>1397-01-19</t>
  </si>
  <si>
    <t>1397-01-18</t>
  </si>
  <si>
    <t>1397-01-15</t>
  </si>
  <si>
    <t>1397-01-14</t>
  </si>
  <si>
    <t>1397-01-08</t>
  </si>
  <si>
    <t>1397-01-07</t>
  </si>
  <si>
    <t>1397-01-06</t>
  </si>
  <si>
    <t>1397-01-05</t>
  </si>
  <si>
    <t>1396-12-27</t>
  </si>
  <si>
    <t>1396-12-26</t>
  </si>
  <si>
    <t>1396-12-23</t>
  </si>
  <si>
    <t>1396-12-22</t>
  </si>
  <si>
    <t>1396-12-21</t>
  </si>
  <si>
    <t>1396-12-20</t>
  </si>
  <si>
    <t>1396-12-19</t>
  </si>
  <si>
    <t>1396-12-16</t>
  </si>
  <si>
    <t>1396-12-15</t>
  </si>
  <si>
    <t>1396-12-14</t>
  </si>
  <si>
    <t>1396-12-13</t>
  </si>
  <si>
    <t>1396-12-12</t>
  </si>
  <si>
    <t>1396-12-09</t>
  </si>
  <si>
    <t>1396-12-08</t>
  </si>
  <si>
    <t>1396-12-07</t>
  </si>
  <si>
    <t>1396-12-06</t>
  </si>
  <si>
    <t>1396-12-05</t>
  </si>
  <si>
    <t>1396-12-02</t>
  </si>
  <si>
    <t>1396-11-29</t>
  </si>
  <si>
    <t>1396-11-28</t>
  </si>
  <si>
    <t>1396-11-25</t>
  </si>
  <si>
    <t>1396-11-24</t>
  </si>
  <si>
    <t>1396-11-23</t>
  </si>
  <si>
    <t>1396-11-21</t>
  </si>
  <si>
    <t>1396-11-18</t>
  </si>
  <si>
    <t>1396-11-17</t>
  </si>
  <si>
    <t>1396-11-16</t>
  </si>
  <si>
    <t>1396-11-15</t>
  </si>
  <si>
    <t>1396-11-14</t>
  </si>
  <si>
    <t>1396-11-11</t>
  </si>
  <si>
    <t>1396-11-10</t>
  </si>
  <si>
    <t>1396-11-09</t>
  </si>
  <si>
    <t>1396-11-08</t>
  </si>
  <si>
    <t>1396-11-07</t>
  </si>
  <si>
    <t>1396-11-04</t>
  </si>
  <si>
    <t>1396-11-03</t>
  </si>
  <si>
    <t>1396-11-02</t>
  </si>
  <si>
    <t>1396-11-01</t>
  </si>
  <si>
    <t>1396-10-27</t>
  </si>
  <si>
    <t>1396-10-26</t>
  </si>
  <si>
    <t>1396-10-25</t>
  </si>
  <si>
    <t>1396-10-24</t>
  </si>
  <si>
    <t>1396-10-23</t>
  </si>
  <si>
    <t>1396-10-20</t>
  </si>
  <si>
    <t>1396-10-19</t>
  </si>
  <si>
    <t>1396-10-18</t>
  </si>
  <si>
    <t>1396-10-17</t>
  </si>
  <si>
    <t>1396-10-16</t>
  </si>
  <si>
    <t>1396-10-13</t>
  </si>
  <si>
    <t>1396-10-12</t>
  </si>
  <si>
    <t>1396-10-11</t>
  </si>
  <si>
    <t>1396-10-10</t>
  </si>
  <si>
    <t>1396-10-09</t>
  </si>
  <si>
    <t>1396-10-06</t>
  </si>
  <si>
    <t>1396-10-05</t>
  </si>
  <si>
    <t>1396-10-04</t>
  </si>
  <si>
    <t>1396-10-03</t>
  </si>
  <si>
    <t>1396-10-02</t>
  </si>
  <si>
    <t>1396-09-29</t>
  </si>
  <si>
    <t>1396-09-28</t>
  </si>
  <si>
    <t>1396-09-27</t>
  </si>
  <si>
    <t>1396-09-26</t>
  </si>
  <si>
    <t>1396-09-25</t>
  </si>
  <si>
    <t>1396-09-22</t>
  </si>
  <si>
    <t>1396-09-21</t>
  </si>
  <si>
    <t>1396-09-20</t>
  </si>
  <si>
    <t>1396-09-19</t>
  </si>
  <si>
    <t>1396-09-18</t>
  </si>
  <si>
    <t>1396-09-14</t>
  </si>
  <si>
    <t>1396-09-13</t>
  </si>
  <si>
    <t>1396-09-12</t>
  </si>
  <si>
    <t>1396-09-11</t>
  </si>
  <si>
    <t>1396-09-08</t>
  </si>
  <si>
    <t>1396-09-07</t>
  </si>
  <si>
    <t>1396-09-05</t>
  </si>
  <si>
    <t>1396-09-04</t>
  </si>
  <si>
    <t>1396-09-01</t>
  </si>
  <si>
    <t>1396-08-29</t>
  </si>
  <si>
    <t>1396-08-27</t>
  </si>
  <si>
    <t>1396-08-24</t>
  </si>
  <si>
    <t>1396-08-23</t>
  </si>
  <si>
    <t>1396-08-22</t>
  </si>
  <si>
    <t>1396-08-21</t>
  </si>
  <si>
    <t>1396-08-20</t>
  </si>
  <si>
    <t>1396-08-17</t>
  </si>
  <si>
    <t>1396-08-16</t>
  </si>
  <si>
    <t>1396-08-15</t>
  </si>
  <si>
    <t>1396-08-14</t>
  </si>
  <si>
    <t>1396-08-13</t>
  </si>
  <si>
    <t>1396-08-10</t>
  </si>
  <si>
    <t>1396-08-09</t>
  </si>
  <si>
    <t>1396-08-08</t>
  </si>
  <si>
    <t>1396-08-07</t>
  </si>
  <si>
    <t>1396-08-06</t>
  </si>
  <si>
    <t>1396-08-03</t>
  </si>
  <si>
    <t>1396-08-02</t>
  </si>
  <si>
    <t>1396-08-01</t>
  </si>
  <si>
    <t>1396-07-29</t>
  </si>
  <si>
    <t>1396-07-26</t>
  </si>
  <si>
    <t>1396-07-25</t>
  </si>
  <si>
    <t>1396-07-24</t>
  </si>
  <si>
    <t>1396-07-23</t>
  </si>
  <si>
    <t>1396-07-22</t>
  </si>
  <si>
    <t>1396-07-19</t>
  </si>
  <si>
    <t>1396-07-18</t>
  </si>
  <si>
    <t>1396-07-17</t>
  </si>
  <si>
    <t>1396-07-16</t>
  </si>
  <si>
    <t>1396-07-15</t>
  </si>
  <si>
    <t>1396-07-12</t>
  </si>
  <si>
    <t>1396-07-11</t>
  </si>
  <si>
    <t>1396-07-10</t>
  </si>
  <si>
    <t>1396-07-05</t>
  </si>
  <si>
    <t>1396-07-04</t>
  </si>
  <si>
    <t>1396-07-03</t>
  </si>
  <si>
    <t>1396-07-02</t>
  </si>
  <si>
    <t>1396-07-01</t>
  </si>
  <si>
    <t>1396-06-28</t>
  </si>
  <si>
    <t>1396-06-27</t>
  </si>
  <si>
    <t>1396-06-26</t>
  </si>
  <si>
    <t>1396-06-25</t>
  </si>
  <si>
    <t>1396-06-22</t>
  </si>
  <si>
    <t>1396-06-21</t>
  </si>
  <si>
    <t>1396-06-20</t>
  </si>
  <si>
    <t>1396-06-19</t>
  </si>
  <si>
    <t>1396-06-15</t>
  </si>
  <si>
    <t>1396-06-14</t>
  </si>
  <si>
    <t>1396-06-13</t>
  </si>
  <si>
    <t>1396-06-12</t>
  </si>
  <si>
    <t>1396-06-11</t>
  </si>
  <si>
    <t>1396-06-08</t>
  </si>
  <si>
    <t>1396-06-07</t>
  </si>
  <si>
    <t>1396-06-06</t>
  </si>
  <si>
    <t>1396-06-05</t>
  </si>
  <si>
    <t>1396-06-04</t>
  </si>
  <si>
    <t>1396-06-01</t>
  </si>
  <si>
    <t>1396-05-30</t>
  </si>
  <si>
    <t>1396-05-29</t>
  </si>
  <si>
    <t>1396-05-28</t>
  </si>
  <si>
    <t>1396-05-25</t>
  </si>
  <si>
    <t>1396-05-24</t>
  </si>
  <si>
    <t>1396-05-23</t>
  </si>
  <si>
    <t>1396-05-22</t>
  </si>
  <si>
    <t>1396-05-21</t>
  </si>
  <si>
    <t>1396-05-18</t>
  </si>
  <si>
    <t>1396-05-17</t>
  </si>
  <si>
    <t>1396-05-16</t>
  </si>
  <si>
    <t>1396-05-15</t>
  </si>
  <si>
    <t>1396-05-11</t>
  </si>
  <si>
    <t>1396-05-10</t>
  </si>
  <si>
    <t>1396-05-09</t>
  </si>
  <si>
    <t>1396-05-08</t>
  </si>
  <si>
    <t>1396-05-07</t>
  </si>
  <si>
    <t>1396-05-04</t>
  </si>
  <si>
    <t>1396-05-03</t>
  </si>
  <si>
    <t>1396-05-02</t>
  </si>
  <si>
    <t>1396-05-01</t>
  </si>
  <si>
    <t>1396-04-28</t>
  </si>
  <si>
    <t>1396-04-27</t>
  </si>
  <si>
    <t>1396-04-26</t>
  </si>
  <si>
    <t>1396-04-25</t>
  </si>
  <si>
    <t>1396-04-24</t>
  </si>
  <si>
    <t>1396-04-21</t>
  </si>
  <si>
    <t>1396-04-20</t>
  </si>
  <si>
    <t>1396-04-19</t>
  </si>
  <si>
    <t>1396-04-18</t>
  </si>
  <si>
    <t>1396-04-17</t>
  </si>
  <si>
    <t>1396-04-14</t>
  </si>
  <si>
    <t>1396-04-13</t>
  </si>
  <si>
    <t>1396-04-12</t>
  </si>
  <si>
    <t>1396-04-11</t>
  </si>
  <si>
    <t>1396-04-10</t>
  </si>
  <si>
    <t>1396-04-07</t>
  </si>
  <si>
    <t>1396-04-04</t>
  </si>
  <si>
    <t>1396-04-03</t>
  </si>
  <si>
    <t>1396-03-30</t>
  </si>
  <si>
    <t>1396-03-29</t>
  </si>
  <si>
    <t>1396-03-28</t>
  </si>
  <si>
    <t>1396-03-27</t>
  </si>
  <si>
    <t>1396-03-24</t>
  </si>
  <si>
    <t>1396-03-23</t>
  </si>
  <si>
    <t>1396-03-22</t>
  </si>
  <si>
    <t>1396-03-21</t>
  </si>
  <si>
    <t>1396-03-20</t>
  </si>
  <si>
    <t>1396-03-17</t>
  </si>
  <si>
    <t>1396-03-16</t>
  </si>
  <si>
    <t>1396-03-13</t>
  </si>
  <si>
    <t>1396-03-10</t>
  </si>
  <si>
    <t>1396-03-09</t>
  </si>
  <si>
    <t>1396-03-08</t>
  </si>
  <si>
    <t>1396-03-07</t>
  </si>
  <si>
    <t>1396-03-06</t>
  </si>
  <si>
    <t>1396-03-03</t>
  </si>
  <si>
    <t>1396-03-02</t>
  </si>
  <si>
    <t>1396-03-01</t>
  </si>
  <si>
    <t>1396-02-30</t>
  </si>
  <si>
    <t>1396-02-27</t>
  </si>
  <si>
    <t>1396-02-26</t>
  </si>
  <si>
    <t>1396-02-25</t>
  </si>
  <si>
    <t>1396-02-24</t>
  </si>
  <si>
    <t>1396-02-23</t>
  </si>
  <si>
    <t>1396-02-20</t>
  </si>
  <si>
    <t>1396-02-19</t>
  </si>
  <si>
    <t>1396-02-18</t>
  </si>
  <si>
    <t>1396-02-17</t>
  </si>
  <si>
    <t>1396-02-16</t>
  </si>
  <si>
    <t>1396-02-13</t>
  </si>
  <si>
    <t>1396-02-12</t>
  </si>
  <si>
    <t>1396-02-11</t>
  </si>
  <si>
    <t>1396-02-10</t>
  </si>
  <si>
    <t>1396-02-09</t>
  </si>
  <si>
    <t>1396-02-06</t>
  </si>
  <si>
    <t>1396-02-04</t>
  </si>
  <si>
    <t>1396-02-03</t>
  </si>
  <si>
    <t>1396-02-02</t>
  </si>
  <si>
    <t>1396-01-30</t>
  </si>
  <si>
    <t>1396-01-29</t>
  </si>
  <si>
    <t>1396-01-28</t>
  </si>
  <si>
    <t>1396-01-27</t>
  </si>
  <si>
    <t>1396-01-26</t>
  </si>
  <si>
    <t>1396-01-23</t>
  </si>
  <si>
    <t>1396-01-21</t>
  </si>
  <si>
    <t>1396-01-20</t>
  </si>
  <si>
    <t>1396-01-19</t>
  </si>
  <si>
    <t>1396-01-16</t>
  </si>
  <si>
    <t>1396-01-15</t>
  </si>
  <si>
    <t>1396-01-14</t>
  </si>
  <si>
    <t>1396-01-09</t>
  </si>
  <si>
    <t>1396-01-08</t>
  </si>
  <si>
    <t>1396-01-07</t>
  </si>
  <si>
    <t>1396-01-06</t>
  </si>
  <si>
    <t>1396-01-05</t>
  </si>
  <si>
    <t>1395-12-25</t>
  </si>
  <si>
    <t>1395-12-24</t>
  </si>
  <si>
    <t>1395-12-23</t>
  </si>
  <si>
    <t>1395-12-22</t>
  </si>
  <si>
    <t>1395-12-21</t>
  </si>
  <si>
    <t>1395-12-18</t>
  </si>
  <si>
    <t>1395-12-17</t>
  </si>
  <si>
    <t>1395-12-16</t>
  </si>
  <si>
    <t>1395-12-15</t>
  </si>
  <si>
    <t>1395-12-14</t>
  </si>
  <si>
    <t>1395-12-11</t>
  </si>
  <si>
    <t>1395-12-10</t>
  </si>
  <si>
    <t>1395-12-09</t>
  </si>
  <si>
    <t>1395-12-08</t>
  </si>
  <si>
    <t>1395-12-07</t>
  </si>
  <si>
    <t>1395-12-04</t>
  </si>
  <si>
    <t>1395-12-03</t>
  </si>
  <si>
    <t>1395-12-02</t>
  </si>
  <si>
    <t>1395-12-01</t>
  </si>
  <si>
    <t>1395-11-27</t>
  </si>
  <si>
    <t>1395-11-26</t>
  </si>
  <si>
    <t>1395-11-25</t>
  </si>
  <si>
    <t>1395-11-24</t>
  </si>
  <si>
    <t>1395-11-23</t>
  </si>
  <si>
    <t>1395-11-20</t>
  </si>
  <si>
    <t>1395-11-19</t>
  </si>
  <si>
    <t>1395-11-18</t>
  </si>
  <si>
    <t>1395-11-17</t>
  </si>
  <si>
    <t>1395-11-16</t>
  </si>
  <si>
    <t>1395-11-13</t>
  </si>
  <si>
    <t>1395-11-12</t>
  </si>
  <si>
    <t>1395-11-11</t>
  </si>
  <si>
    <t>1395-11-10</t>
  </si>
  <si>
    <t>1395-11-09</t>
  </si>
  <si>
    <t>1395-11-06</t>
  </si>
  <si>
    <t>1395-11-05</t>
  </si>
  <si>
    <t>1395-11-04</t>
  </si>
  <si>
    <t>1395-11-03</t>
  </si>
  <si>
    <t>1395-11-02</t>
  </si>
  <si>
    <t>1395-10-29</t>
  </si>
  <si>
    <t>1395-10-28</t>
  </si>
  <si>
    <t>1395-10-27</t>
  </si>
  <si>
    <t>1395-10-26</t>
  </si>
  <si>
    <t>1395-10-25</t>
  </si>
  <si>
    <t>1395-10-22</t>
  </si>
  <si>
    <t>1395-10-20</t>
  </si>
  <si>
    <t>1395-10-19</t>
  </si>
  <si>
    <t>1395-10-18</t>
  </si>
  <si>
    <t>1395-10-15</t>
  </si>
  <si>
    <t>1395-10-14</t>
  </si>
  <si>
    <t>1395-10-13</t>
  </si>
  <si>
    <t>1395-10-12</t>
  </si>
  <si>
    <t>1395-10-11</t>
  </si>
  <si>
    <t>1395-10-08</t>
  </si>
  <si>
    <t>1395-10-07</t>
  </si>
  <si>
    <t>1395-10-06</t>
  </si>
  <si>
    <t>1395-10-05</t>
  </si>
  <si>
    <t>1395-10-04</t>
  </si>
  <si>
    <t>1395-10-01</t>
  </si>
  <si>
    <t>1395-09-29</t>
  </si>
  <si>
    <t>1395-09-28</t>
  </si>
  <si>
    <t>1395-09-24</t>
  </si>
  <si>
    <t>1395-09-23</t>
  </si>
  <si>
    <t>1395-09-22</t>
  </si>
  <si>
    <t>1395-09-21</t>
  </si>
  <si>
    <t>1395-09-20</t>
  </si>
  <si>
    <t>1395-09-17</t>
  </si>
  <si>
    <t>1395-09-16</t>
  </si>
  <si>
    <t>1395-09-15</t>
  </si>
  <si>
    <t>1395-09-14</t>
  </si>
  <si>
    <t>1395-09-13</t>
  </si>
  <si>
    <t>1395-09-09</t>
  </si>
  <si>
    <t>1395-09-07</t>
  </si>
  <si>
    <t>1395-09-06</t>
  </si>
  <si>
    <t>1395-09-03</t>
  </si>
  <si>
    <t>1395-09-02</t>
  </si>
  <si>
    <t>1395-09-01</t>
  </si>
  <si>
    <t>1395-08-29</t>
  </si>
  <si>
    <t>1395-08-26</t>
  </si>
  <si>
    <t>1395-08-25</t>
  </si>
  <si>
    <t>1395-08-24</t>
  </si>
  <si>
    <t>1395-08-23</t>
  </si>
  <si>
    <t>1395-08-22</t>
  </si>
  <si>
    <t>1395-08-19</t>
  </si>
  <si>
    <t>1395-08-18</t>
  </si>
  <si>
    <t>1395-08-17</t>
  </si>
  <si>
    <t>1395-08-16</t>
  </si>
  <si>
    <t>1395-08-15</t>
  </si>
  <si>
    <t>1395-08-12</t>
  </si>
  <si>
    <t>1395-08-11</t>
  </si>
  <si>
    <t>1395-08-10</t>
  </si>
  <si>
    <t>1395-08-09</t>
  </si>
  <si>
    <t>1395-08-08</t>
  </si>
  <si>
    <t>1395-08-05</t>
  </si>
  <si>
    <t>1395-08-04</t>
  </si>
  <si>
    <t>1395-08-03</t>
  </si>
  <si>
    <t>1395-08-02</t>
  </si>
  <si>
    <t>1395-08-01</t>
  </si>
  <si>
    <t>1395-07-28</t>
  </si>
  <si>
    <t>1395-07-27</t>
  </si>
  <si>
    <t>1395-07-26</t>
  </si>
  <si>
    <t>1395-07-25</t>
  </si>
  <si>
    <t>1395-07-24</t>
  </si>
  <si>
    <t>1395-07-19</t>
  </si>
  <si>
    <t>1395-07-18</t>
  </si>
  <si>
    <t>1395-07-17</t>
  </si>
  <si>
    <t>1395-07-14</t>
  </si>
  <si>
    <t>1395-07-13</t>
  </si>
  <si>
    <t>1395-07-12</t>
  </si>
  <si>
    <t>1395-07-11</t>
  </si>
  <si>
    <t>1395-07-10</t>
  </si>
  <si>
    <t>1395-07-07</t>
  </si>
  <si>
    <t>1395-07-06</t>
  </si>
  <si>
    <t>1395-07-05</t>
  </si>
  <si>
    <t>1395-07-04</t>
  </si>
  <si>
    <t>1395-07-03</t>
  </si>
  <si>
    <t>1395-06-29</t>
  </si>
  <si>
    <t>1395-06-28</t>
  </si>
  <si>
    <t>1395-06-27</t>
  </si>
  <si>
    <t>1395-06-24</t>
  </si>
  <si>
    <t>1395-06-23</t>
  </si>
  <si>
    <t>1395-06-21</t>
  </si>
  <si>
    <t>1395-06-20</t>
  </si>
  <si>
    <t>1395-06-17</t>
  </si>
  <si>
    <t>1395-06-16</t>
  </si>
  <si>
    <t>1395-06-15</t>
  </si>
  <si>
    <t>1395-06-14</t>
  </si>
  <si>
    <t>1395-06-13</t>
  </si>
  <si>
    <t>1395-06-10</t>
  </si>
  <si>
    <t>1395-06-09</t>
  </si>
  <si>
    <t>1395-06-08</t>
  </si>
  <si>
    <t>1395-06-07</t>
  </si>
  <si>
    <t>1395-06-06</t>
  </si>
  <si>
    <t>1395-06-03</t>
  </si>
  <si>
    <t>1395-06-02</t>
  </si>
  <si>
    <t>1395-06-01</t>
  </si>
  <si>
    <t>1395-05-30</t>
  </si>
  <si>
    <t>1395-05-27</t>
  </si>
  <si>
    <t>1395-05-26</t>
  </si>
  <si>
    <t>1395-05-25</t>
  </si>
  <si>
    <t>1395-05-24</t>
  </si>
  <si>
    <t>1395-05-23</t>
  </si>
  <si>
    <t>1395-05-20</t>
  </si>
  <si>
    <t>1395-05-19</t>
  </si>
  <si>
    <t>1395-05-18</t>
  </si>
  <si>
    <t>1395-05-17</t>
  </si>
  <si>
    <t>1395-05-16</t>
  </si>
  <si>
    <t>1395-05-13</t>
  </si>
  <si>
    <t>1395-05-12</t>
  </si>
  <si>
    <t>1395-05-11</t>
  </si>
  <si>
    <t>1395-05-10</t>
  </si>
  <si>
    <t>1395-05-06</t>
  </si>
  <si>
    <t>1395-05-05</t>
  </si>
  <si>
    <t>1395-05-04</t>
  </si>
  <si>
    <t>1395-05-03</t>
  </si>
  <si>
    <t>1395-05-02</t>
  </si>
  <si>
    <t>1395-04-30</t>
  </si>
  <si>
    <t>1395-04-29</t>
  </si>
  <si>
    <t>1395-04-28</t>
  </si>
  <si>
    <t>1395-04-27</t>
  </si>
  <si>
    <t>1395-04-26</t>
  </si>
  <si>
    <t>1395-04-23</t>
  </si>
  <si>
    <t>1395-04-22</t>
  </si>
  <si>
    <t>1395-04-21</t>
  </si>
  <si>
    <t>1395-04-20</t>
  </si>
  <si>
    <t>1395-04-19</t>
  </si>
  <si>
    <t>1395-04-15</t>
  </si>
  <si>
    <t>1395-04-14</t>
  </si>
  <si>
    <t>1395-04-13</t>
  </si>
  <si>
    <t>1395-04-12</t>
  </si>
  <si>
    <t>1395-04-09</t>
  </si>
  <si>
    <t>1395-04-08</t>
  </si>
  <si>
    <t>1395-04-06</t>
  </si>
  <si>
    <t>1395-04-05</t>
  </si>
  <si>
    <t>1395-04-02</t>
  </si>
  <si>
    <t>1395-04-01</t>
  </si>
  <si>
    <t>1395-03-30</t>
  </si>
  <si>
    <t>1395-03-29</t>
  </si>
  <si>
    <t>1395-03-26</t>
  </si>
  <si>
    <t>1395-03-25</t>
  </si>
  <si>
    <t>1395-03-24</t>
  </si>
  <si>
    <t>1395-03-23</t>
  </si>
  <si>
    <t>1395-03-22</t>
  </si>
  <si>
    <t>1395-03-19</t>
  </si>
  <si>
    <t>1395-03-18</t>
  </si>
  <si>
    <t>1395-03-17</t>
  </si>
  <si>
    <t>1395-03-16</t>
  </si>
  <si>
    <t>1395-03-12</t>
  </si>
  <si>
    <t>1395-03-11</t>
  </si>
  <si>
    <t>1395-03-10</t>
  </si>
  <si>
    <t>1395-03-09</t>
  </si>
  <si>
    <t>1395-03-08</t>
  </si>
  <si>
    <t>1395-03-05</t>
  </si>
  <si>
    <t>1395-03-04</t>
  </si>
  <si>
    <t>1395-03-03</t>
  </si>
  <si>
    <t>1395-03-01</t>
  </si>
  <si>
    <t>1395-02-29</t>
  </si>
  <si>
    <t>1395-02-28</t>
  </si>
  <si>
    <t>1395-02-27</t>
  </si>
  <si>
    <t>1395-02-26</t>
  </si>
  <si>
    <t>1395-02-25</t>
  </si>
  <si>
    <t>1395-02-22</t>
  </si>
  <si>
    <t>1395-02-21</t>
  </si>
  <si>
    <t>1395-02-20</t>
  </si>
  <si>
    <t>1395-02-19</t>
  </si>
  <si>
    <t>1395-02-18</t>
  </si>
  <si>
    <t>1395-02-15</t>
  </si>
  <si>
    <t>1395-02-14</t>
  </si>
  <si>
    <t>1395-02-13</t>
  </si>
  <si>
    <t>1395-02-12</t>
  </si>
  <si>
    <t>1395-02-11</t>
  </si>
  <si>
    <t>1395-02-08</t>
  </si>
  <si>
    <t>1395-02-07</t>
  </si>
  <si>
    <t>1395-02-06</t>
  </si>
  <si>
    <t>1395-02-05</t>
  </si>
  <si>
    <t>1395-02-04</t>
  </si>
  <si>
    <t>1395-02-01</t>
  </si>
  <si>
    <t>1395-01-30</t>
  </si>
  <si>
    <t>1395-01-29</t>
  </si>
  <si>
    <t>1395-01-28</t>
  </si>
  <si>
    <t>1395-01-25</t>
  </si>
  <si>
    <t>1395-01-24</t>
  </si>
  <si>
    <t>1395-01-23</t>
  </si>
  <si>
    <t>1395-01-22</t>
  </si>
  <si>
    <t>1395-01-21</t>
  </si>
  <si>
    <t>1395-01-18</t>
  </si>
  <si>
    <t>1395-01-17</t>
  </si>
  <si>
    <t>1395-01-16</t>
  </si>
  <si>
    <t>1395-01-15</t>
  </si>
  <si>
    <t>1395-01-14</t>
  </si>
  <si>
    <t>1395-01-11</t>
  </si>
  <si>
    <t>1395-01-10</t>
  </si>
  <si>
    <t>1395-01-09</t>
  </si>
  <si>
    <t>1395-01-08</t>
  </si>
  <si>
    <t>1395-01-07</t>
  </si>
  <si>
    <t>COMCEC</t>
  </si>
  <si>
    <t>MSCI</t>
  </si>
  <si>
    <t>شاخص کل</t>
  </si>
  <si>
    <t>1394-12-26</t>
  </si>
  <si>
    <t>date_m</t>
  </si>
  <si>
    <t>date</t>
  </si>
  <si>
    <t>مجموع بورس، فرابورس، کالا و انرژی</t>
  </si>
  <si>
    <t>1398-1-30</t>
  </si>
  <si>
    <t>بازار صندوق هاي قابل معامله در بورس</t>
  </si>
  <si>
    <t>بازار صندوق های کالایی</t>
  </si>
  <si>
    <t>بازار صندوق های انرژی</t>
  </si>
  <si>
    <t>جمع</t>
  </si>
  <si>
    <t>1398-01-05</t>
  </si>
  <si>
    <t>1398-01-06</t>
  </si>
  <si>
    <t>1398-01-07</t>
  </si>
  <si>
    <t>1398-01-10</t>
  </si>
  <si>
    <t>1398-01-11</t>
  </si>
  <si>
    <t>1398-01-17</t>
  </si>
  <si>
    <t>1398-01-18</t>
  </si>
  <si>
    <t>1398-01-19</t>
  </si>
  <si>
    <t>1398-01-20</t>
  </si>
  <si>
    <t>1398-01-21</t>
  </si>
  <si>
    <t>1398-01-24</t>
  </si>
  <si>
    <t>1398-01-25</t>
  </si>
  <si>
    <t>1398-01-26</t>
  </si>
  <si>
    <t>1398-01-27</t>
  </si>
  <si>
    <t>1398-01-28</t>
  </si>
  <si>
    <t>1397-11-01</t>
  </si>
  <si>
    <t>1397-11-02</t>
  </si>
  <si>
    <t>1397-11-03</t>
  </si>
  <si>
    <t>1397-11-06</t>
  </si>
  <si>
    <t>1397-11-07</t>
  </si>
  <si>
    <t>1397-11-08</t>
  </si>
  <si>
    <t>1397-11-09</t>
  </si>
  <si>
    <t>1397-11-10</t>
  </si>
  <si>
    <t>1397-11-13</t>
  </si>
  <si>
    <t>1397-11-15</t>
  </si>
  <si>
    <t>1397-11-14</t>
  </si>
  <si>
    <t>1397-11-16</t>
  </si>
  <si>
    <t>1397-11-17</t>
  </si>
  <si>
    <t>1397-11-21</t>
  </si>
  <si>
    <t>1397-11-23</t>
  </si>
  <si>
    <t>1397-11-24</t>
  </si>
  <si>
    <t>1397-11-27</t>
  </si>
  <si>
    <t>1397-11-28</t>
  </si>
  <si>
    <t>1397-11-29</t>
  </si>
  <si>
    <t>1397-12-01</t>
  </si>
  <si>
    <t>1397-12-04</t>
  </si>
  <si>
    <t>1397-12-05</t>
  </si>
  <si>
    <t>1397-12-06</t>
  </si>
  <si>
    <t>1397-12-07</t>
  </si>
  <si>
    <t>1397-12-08</t>
  </si>
  <si>
    <t>1397-12-11</t>
  </si>
  <si>
    <t>1397-12-12</t>
  </si>
  <si>
    <t>1397-12-13</t>
  </si>
  <si>
    <t>1397-12-14</t>
  </si>
  <si>
    <t>1397-12-15</t>
  </si>
  <si>
    <t>1397-12-18</t>
  </si>
  <si>
    <t>1397-12-19</t>
  </si>
  <si>
    <t>1397-12-20</t>
  </si>
  <si>
    <t>1397-12-21</t>
  </si>
  <si>
    <t>1397-12-22</t>
  </si>
  <si>
    <t>1397-12-25</t>
  </si>
  <si>
    <t>1397-12-26</t>
  </si>
  <si>
    <t>1397-12-27</t>
  </si>
  <si>
    <t>بخش بازار - FA</t>
  </si>
  <si>
    <t>اوراق مشتقه</t>
  </si>
  <si>
    <t>نام اوراق</t>
  </si>
  <si>
    <t>مشاركت دولتي9-شرايط خاص990909</t>
  </si>
  <si>
    <t>اشاد9</t>
  </si>
  <si>
    <t>وزارت امور اقتصادی و دارایی به نمایندگی از دولت ج. ا. ا.</t>
  </si>
  <si>
    <t>اسنادخزانه-م3بودجه97-990721</t>
  </si>
  <si>
    <t>اخزا703</t>
  </si>
  <si>
    <t>منفعت دولت-با شرايط خاص140006 </t>
  </si>
  <si>
    <t>افاد1</t>
  </si>
  <si>
    <t>اسنادخزانه-م6بودجه97-990423</t>
  </si>
  <si>
    <t>اخزا706</t>
  </si>
  <si>
    <t>اسنادخزانه-م4بودجه97-991022 </t>
  </si>
  <si>
    <t>اخزا704</t>
  </si>
  <si>
    <t>مشاركت دولتي6-شرايط خاص981201 </t>
  </si>
  <si>
    <t>اشاد6</t>
  </si>
  <si>
    <t>اسنادخزانه-م9بودجه97-990513</t>
  </si>
  <si>
    <t>اخزا709</t>
  </si>
  <si>
    <t>اجاره دولت آموزش وپرورش991020</t>
  </si>
  <si>
    <t>اجاد3</t>
  </si>
  <si>
    <t>مشاركت دولتي10-شرايط خاص001226</t>
  </si>
  <si>
    <t>اشاد10</t>
  </si>
  <si>
    <t>منفعت دولتي2-شرايط خاص14000626 </t>
  </si>
  <si>
    <t>افاد2</t>
  </si>
  <si>
    <t>مرابحه گندم2-واجدشرايط خاص1400</t>
  </si>
  <si>
    <t>گندم2</t>
  </si>
  <si>
    <t>اسنادخزانه-م12بودجه96-981114 </t>
  </si>
  <si>
    <t>اخزا612</t>
  </si>
  <si>
    <t>اسنادخزانه-م13بودجه97-000518</t>
  </si>
  <si>
    <t>اخزا713</t>
  </si>
  <si>
    <t>اسنادخزانه-م13بودجه96-981016</t>
  </si>
  <si>
    <t>اخزا613</t>
  </si>
  <si>
    <t>مرابحه سلامت6واجدشرايط خاص1400 </t>
  </si>
  <si>
    <t>سلامت6</t>
  </si>
  <si>
    <t>اسنادخزانه-م23بودجه96-990528</t>
  </si>
  <si>
    <t>اخزا623</t>
  </si>
  <si>
    <t>اسنادخزانه-م24بودجه96-990625 </t>
  </si>
  <si>
    <t>اخزا624</t>
  </si>
  <si>
    <t>اسنادخزانه-م16بودجه97-000407</t>
  </si>
  <si>
    <t>اخزا716</t>
  </si>
  <si>
    <t>اسنادخزانه-م14بودجه96-981016</t>
  </si>
  <si>
    <t>اخزا614</t>
  </si>
  <si>
    <t>مشاركت دولت-باشرايط خاص140010</t>
  </si>
  <si>
    <t>اشاد1</t>
  </si>
  <si>
    <t>سلف نفت خام سبك داخلي 983</t>
  </si>
  <si>
    <t>سنفت983</t>
  </si>
  <si>
    <t>صكوك اجاره خليج فارس- 3ماهه16% </t>
  </si>
  <si>
    <t>صفارس412</t>
  </si>
  <si>
    <t>صنایع پتروشیمی خلیج فارس</t>
  </si>
  <si>
    <t>صكوك اجاره مخابرات-3 ماهه 16%</t>
  </si>
  <si>
    <t>صخابر102</t>
  </si>
  <si>
    <t>شرکت مخابرات ایران</t>
  </si>
  <si>
    <t>منفعت صبا اروند ملت 14001222</t>
  </si>
  <si>
    <t>اروند08</t>
  </si>
  <si>
    <t>شرکت توسعه نفت و گاز صبا اروند (سهامی خاص)</t>
  </si>
  <si>
    <t>اجاره تامين اجتماعي-امين991226 </t>
  </si>
  <si>
    <t>شستا991</t>
  </si>
  <si>
    <t>شرکت سرمایه گذاری تأمین اجتماعی - شستا</t>
  </si>
  <si>
    <t>سلف موازي استانداردنفت كوره982</t>
  </si>
  <si>
    <t>سمانك982</t>
  </si>
  <si>
    <t>شرکت ملی نفت ایران</t>
  </si>
  <si>
    <t>اجاره تامين اجتماعي-امين001220</t>
  </si>
  <si>
    <t>شستا005</t>
  </si>
  <si>
    <t>اجاره دولت مرحله يك1394-981226</t>
  </si>
  <si>
    <t>اجاد1</t>
  </si>
  <si>
    <t>اجاره دولتي آپرورش-لوتوس991118</t>
  </si>
  <si>
    <t>اجاد22</t>
  </si>
  <si>
    <t>اجاره دولتي آپرورش-نوين991118 </t>
  </si>
  <si>
    <t>اجاد24</t>
  </si>
  <si>
    <t>منفعت صبا اروند لوتوس 14001222</t>
  </si>
  <si>
    <t>اروند10</t>
  </si>
  <si>
    <t>منفعت صبا اروند سپهر 14001222</t>
  </si>
  <si>
    <t>اروند11</t>
  </si>
  <si>
    <t>سلف موازي استانداردنفت كوره981</t>
  </si>
  <si>
    <t>سمانك981</t>
  </si>
  <si>
    <t>سلف نفت خام سبك داخلي 981</t>
  </si>
  <si>
    <t>سنفت981</t>
  </si>
  <si>
    <t>سلف نفت خام سبك داخلي 982</t>
  </si>
  <si>
    <t>سنفت982</t>
  </si>
  <si>
    <t>سلف نفت خام سبك داخلي 984 </t>
  </si>
  <si>
    <t>سنفت984</t>
  </si>
  <si>
    <t>اجاره تامين اجتماعي-سپهر991226 </t>
  </si>
  <si>
    <t>شستا992</t>
  </si>
  <si>
    <t>اجاره ت.اجتماعي-كاردان991226</t>
  </si>
  <si>
    <t>شستا993</t>
  </si>
  <si>
    <t>مشاركت شهرداري تهران-3ماهه21%</t>
  </si>
  <si>
    <t>تهران811</t>
  </si>
  <si>
    <t>شهرداري تهران</t>
  </si>
  <si>
    <t>منفعت صبا اروند تمدن14001113</t>
  </si>
  <si>
    <t>اروند03</t>
  </si>
  <si>
    <t>اجاره تامين اجتماعي-تمدن000523 </t>
  </si>
  <si>
    <t>شستا002</t>
  </si>
  <si>
    <t>مشاركت شهرداري مشهد-3ماهه 16%</t>
  </si>
  <si>
    <t>مشهد905</t>
  </si>
  <si>
    <t>شهرداري مشهد</t>
  </si>
  <si>
    <t>صكوك اجاره سايپا - 3ماهه18%</t>
  </si>
  <si>
    <t>صايپا104</t>
  </si>
  <si>
    <t> شركت سایپا</t>
  </si>
  <si>
    <t>مرابحه دولتي تعاون-ملت991118 </t>
  </si>
  <si>
    <t>سلامت1</t>
  </si>
  <si>
    <t>صكوك مرابحه سايپا012-3ماهه 16% </t>
  </si>
  <si>
    <t>صايپا012</t>
  </si>
  <si>
    <t>شرکت ایرانی تولید اتومبیل سایپا (سهامی عام)</t>
  </si>
  <si>
    <t>ص مرابحه خودرو0012- 3ماهه 18% </t>
  </si>
  <si>
    <t>صخود0012</t>
  </si>
  <si>
    <t>مشاركت دولتي7-شرايط خاص981227 </t>
  </si>
  <si>
    <t>اشاد7</t>
  </si>
  <si>
    <t>اجاره دولتي آپرورش-سپهر991118 </t>
  </si>
  <si>
    <t>اجاد25</t>
  </si>
  <si>
    <t>منفعت صبا اروند نوين 14001222</t>
  </si>
  <si>
    <t>اروند09</t>
  </si>
  <si>
    <t>مرابحه دولت تعاون-كاردان991118 </t>
  </si>
  <si>
    <t>سلامت2</t>
  </si>
  <si>
    <t>سلف نفت خام سبك داخلي 985 </t>
  </si>
  <si>
    <t>سنفت985</t>
  </si>
  <si>
    <t>اجاره تامين اجتماعي-امين000523</t>
  </si>
  <si>
    <t>شستا001</t>
  </si>
  <si>
    <t>اجاره تامين اجتماعي-سپهر000523</t>
  </si>
  <si>
    <t>شستا003</t>
  </si>
  <si>
    <t>اجاره تامين اجتماعي-نوين991226 </t>
  </si>
  <si>
    <t>شستا994</t>
  </si>
  <si>
    <t>صكوك مرابحه سايپا998-3ماهه 18%</t>
  </si>
  <si>
    <t>صايپا998</t>
  </si>
  <si>
    <t>اجاره اعتماد مبين لوتوس011019</t>
  </si>
  <si>
    <t>مبين014</t>
  </si>
  <si>
    <t>مشاركت شهرداري تهران-3ماهه18%</t>
  </si>
  <si>
    <t>مترو9812</t>
  </si>
  <si>
    <t>اسنادخزانه-م17بودجه97-981017</t>
  </si>
  <si>
    <t>اخزا717</t>
  </si>
  <si>
    <t>اجاره دولتي آپرورش-آرمان991118 </t>
  </si>
  <si>
    <t>اجاد21</t>
  </si>
  <si>
    <t>اجاره دولتي وزا.علوم-الف991224</t>
  </si>
  <si>
    <t>اجاد41</t>
  </si>
  <si>
    <t>صكوك مرابحه سايپا112-3ماهه 16%</t>
  </si>
  <si>
    <t>صايپا112</t>
  </si>
  <si>
    <t>ص مرابحه خودرو412- 3ماهه 18% </t>
  </si>
  <si>
    <t>صخود412</t>
  </si>
  <si>
    <t>اجاره اعتماد مبين لوتوس010710</t>
  </si>
  <si>
    <t>مبين011</t>
  </si>
  <si>
    <t>مشاركت دولتي8-شرايط خاص981030 </t>
  </si>
  <si>
    <t>اشاد8</t>
  </si>
  <si>
    <t>تهران812</t>
  </si>
  <si>
    <t>اجاره هواپيمايي ماهان 9903</t>
  </si>
  <si>
    <t>ماهان99</t>
  </si>
  <si>
    <t>شرکت هواپيمايي ماهان (سهامی خاص)</t>
  </si>
  <si>
    <t>اجاره دولتي آپرورش-ملت991118</t>
  </si>
  <si>
    <t>اجاد23</t>
  </si>
  <si>
    <t>منفعت صبا اروند لوتوس 14001113</t>
  </si>
  <si>
    <t>اروند05</t>
  </si>
  <si>
    <t>مشاركت دولتي2-شرايط خاص001227</t>
  </si>
  <si>
    <t>اشاد2</t>
  </si>
  <si>
    <t>سلف نفت خام سبك داخلي 986</t>
  </si>
  <si>
    <t>سنفت986</t>
  </si>
  <si>
    <t>اجاره تامين اجتماعي-نوين000523</t>
  </si>
  <si>
    <t>شستا004</t>
  </si>
  <si>
    <t>صكوك مرابحه سايپا908-3ماهه 18%</t>
  </si>
  <si>
    <t>صايپا908</t>
  </si>
  <si>
    <t>اجاره رايتل  ماهانه 21 %</t>
  </si>
  <si>
    <t>صايتل902</t>
  </si>
  <si>
    <t>شرکت خدمات ارتباطی رایتل (سهامی خاص)</t>
  </si>
  <si>
    <t>ص اجاره گل گهر 1411-3 ماهه 17%</t>
  </si>
  <si>
    <t>صگل1411</t>
  </si>
  <si>
    <t>شرکت معدنی و صنعتی گل گهر (سهامی عام)</t>
  </si>
  <si>
    <t>فولاد کاوه جنوب کیش</t>
  </si>
  <si>
    <t>رهني كرمان موتور14001130 </t>
  </si>
  <si>
    <t>كرمان00</t>
  </si>
  <si>
    <t>مشاركت شهرداري مشهد-3ماهه16%</t>
  </si>
  <si>
    <t>مشهد995</t>
  </si>
  <si>
    <t>مشاركت گچساران- 3 ماهه 18%</t>
  </si>
  <si>
    <t>مگچسا104</t>
  </si>
  <si>
    <t>شرکت پتروشیمی گچساران (سهامی خاص)</t>
  </si>
  <si>
    <t>مشاركت س.ص.كاركنان نفت3ماهه21%</t>
  </si>
  <si>
    <t>منفت9810</t>
  </si>
  <si>
    <t>سرمایه‌گذاری صندوق بازنشستگی کارکنان صنعت نفت (سهامی خاص)</t>
  </si>
  <si>
    <t>صكوك اجاره سايپا143-3ماهه18% </t>
  </si>
  <si>
    <t>صايپا143</t>
  </si>
  <si>
    <t>شرکت ایرانی تولید اتومبیل (سایپا) (سهامی عام)</t>
  </si>
  <si>
    <t>صكوك اجاره سايپا403-3ماهه18% </t>
  </si>
  <si>
    <t>صايپا403</t>
  </si>
  <si>
    <t>اجاره دولتي آپرورش-اميد991118 </t>
  </si>
  <si>
    <t>اجاد26</t>
  </si>
  <si>
    <t>اجاره دولتي وزارت علوم-ب991224</t>
  </si>
  <si>
    <t>اجاد42 </t>
  </si>
  <si>
    <t>مشاركت رايان سايپا-3ماهه16% </t>
  </si>
  <si>
    <t>رايان106</t>
  </si>
  <si>
    <t>شرکت لیزینگ رایان سایپا (سهامی عام)</t>
  </si>
  <si>
    <t>مرابحه دولتي تعاون-اميد991118 </t>
  </si>
  <si>
    <t>سلامت3</t>
  </si>
  <si>
    <t>اجاره اعتماد مبين تمدن010710 </t>
  </si>
  <si>
    <t>مبين012</t>
  </si>
  <si>
    <t>مشاركت شهرداري شيراز-3ماهه16%</t>
  </si>
  <si>
    <t>مشير9911</t>
  </si>
  <si>
    <t>شهرداري شیراز</t>
  </si>
  <si>
    <t>اجاره ريلي البرزنيرو14020514 </t>
  </si>
  <si>
    <t>البرز02</t>
  </si>
  <si>
    <t>شرکت تجهیزات ناوگان ریلی البرز نیرو (سهامی خاص)</t>
  </si>
  <si>
    <t>اجاره دولت آپرورش-كاردان991118 </t>
  </si>
  <si>
    <t>اجاد27</t>
  </si>
  <si>
    <t>منفعت صبا اروند اميد14001113</t>
  </si>
  <si>
    <t>اروند01</t>
  </si>
  <si>
    <t>منفعت صبا اروند كاردان14001113</t>
  </si>
  <si>
    <t>اروند04</t>
  </si>
  <si>
    <t>منفعت صبا اروند ملت 14001113</t>
  </si>
  <si>
    <t>اروند06</t>
  </si>
  <si>
    <t>مشارکت ليزينگ اميد9907</t>
  </si>
  <si>
    <t>اميد99</t>
  </si>
  <si>
    <t>لیزینگ امید (سهامی عام)</t>
  </si>
  <si>
    <t>اجاره ريل پردازسير021212 </t>
  </si>
  <si>
    <t>حريل02</t>
  </si>
  <si>
    <t>مشاركت رايان سايپا-3ماهه18% </t>
  </si>
  <si>
    <t>رايان911</t>
  </si>
  <si>
    <t>مرابحه دولتي تعاون-لوتوس991118</t>
  </si>
  <si>
    <t>سلامت4</t>
  </si>
  <si>
    <t>مرابحه دولتي تعاون-نوين991118 </t>
  </si>
  <si>
    <t>سلامت5</t>
  </si>
  <si>
    <t>صكوك مرابحه سايپا412-3ماهه 16% </t>
  </si>
  <si>
    <t>صايپا412</t>
  </si>
  <si>
    <t>ص مرابحه خودرو1412- 3ماهه 18% </t>
  </si>
  <si>
    <t>صخود1412</t>
  </si>
  <si>
    <t>ص اجاره گل گهر 411- 3 ماهه 17% </t>
  </si>
  <si>
    <t>صگل411</t>
  </si>
  <si>
    <t>منفعت هواپيمايي ماهان 14011123</t>
  </si>
  <si>
    <t>ماهان01</t>
  </si>
  <si>
    <t>شرکت هواپيمايي ماهان</t>
  </si>
  <si>
    <t>اجاره اعتماد مبين نوين010710</t>
  </si>
  <si>
    <t>مبين013</t>
  </si>
  <si>
    <t>اجاره اعتماد مبين تمدن011019</t>
  </si>
  <si>
    <t>مبين015</t>
  </si>
  <si>
    <t>اجاره اعتماد مبين اميد011019 </t>
  </si>
  <si>
    <t>مبين016</t>
  </si>
  <si>
    <t>اجاره مهندسي صبا نفت14010225 </t>
  </si>
  <si>
    <t>صبا1401</t>
  </si>
  <si>
    <t>شرکت مهندسی و ساختمانی صبا نفت</t>
  </si>
  <si>
    <t>صكوك اجاره سايپا يدك-3ماهه18%</t>
  </si>
  <si>
    <t>صيدك1404</t>
  </si>
  <si>
    <t>شرکت بازرگانی سایپا یدک (سهامی خاص)</t>
  </si>
  <si>
    <t>مشاركت رايان سايپا 3 ماهه 22%</t>
  </si>
  <si>
    <t>رايان</t>
  </si>
  <si>
    <t>شرکت لیزینگ رايان سايپا (سهامی عام)</t>
  </si>
  <si>
    <t>شرکت تولیدی آرین ماهتاب گستر</t>
  </si>
  <si>
    <t>سلف موازي برق ماهتاب گستر991</t>
  </si>
  <si>
    <t>سماه991</t>
  </si>
  <si>
    <t>اجاره دانا پتروريگ كيش 1394</t>
  </si>
  <si>
    <t>صدانا98</t>
  </si>
  <si>
    <t>اجاره ريل پرداز نوآفرين021213</t>
  </si>
  <si>
    <t>نوريل02</t>
  </si>
  <si>
    <t>شرکت ریل پرداز نوافرین</t>
  </si>
  <si>
    <t>اوراق اجاره جوپار 990212</t>
  </si>
  <si>
    <t>جوپار99</t>
  </si>
  <si>
    <t>شرکت قطارهای مسافری و باری جوپار (سهامی خاص)</t>
  </si>
  <si>
    <t>منفعت صبا اروند امين14001113</t>
  </si>
  <si>
    <t>اروند02</t>
  </si>
  <si>
    <t>منفعت صبا اروند نوين 14001113</t>
  </si>
  <si>
    <t>اروند07</t>
  </si>
  <si>
    <t>مرابحه پديده شيمي قرن990701 </t>
  </si>
  <si>
    <t>قرن99</t>
  </si>
  <si>
    <t>شرکت پدیده شیمی قرن (سهامی خاص)</t>
  </si>
  <si>
    <t>مرابحه بنا گستر كرانه991222</t>
  </si>
  <si>
    <t>كرانه99</t>
  </si>
  <si>
    <t>شرکت بناگستر کرانه (سهامی خاص)</t>
  </si>
  <si>
    <t>مرابحه صنعت غذايي كورش990411</t>
  </si>
  <si>
    <t>كورش99</t>
  </si>
  <si>
    <t>صنعت غذایی کورش</t>
  </si>
  <si>
    <t>اجاره لوتوس پارسيان990717</t>
  </si>
  <si>
    <t>لوتوس99</t>
  </si>
  <si>
    <t>تأمین سرمایه لوتوس پارسيان</t>
  </si>
  <si>
    <t>اجاره ريل كوثر14010509 </t>
  </si>
  <si>
    <t>ريل1401</t>
  </si>
  <si>
    <t>مشاركت ليزينگ ايران وشرق140010</t>
  </si>
  <si>
    <t>شرق1400</t>
  </si>
  <si>
    <t>لیزینگ ایران و شرق</t>
  </si>
  <si>
    <t>مشاركت حكمت ايرانيان 140107</t>
  </si>
  <si>
    <t>حكمت01</t>
  </si>
  <si>
    <t>شرکت واسپاری حکمت ایرانیان (سهامی خاص)</t>
  </si>
  <si>
    <t>مرابحه سيمان شرق 990109</t>
  </si>
  <si>
    <t>صشرق99</t>
  </si>
  <si>
    <t>بازار فیزیکی بورس کالا و انرژی</t>
  </si>
  <si>
    <t>1399-01-09</t>
  </si>
  <si>
    <t>1401-07-02</t>
  </si>
  <si>
    <t>1400-10-25</t>
  </si>
  <si>
    <t>1398-03-22</t>
  </si>
  <si>
    <t>1401-05-09</t>
  </si>
  <si>
    <t>1399-07-17</t>
  </si>
  <si>
    <t>1399-04-11</t>
  </si>
  <si>
    <t>1399-12-22</t>
  </si>
  <si>
    <t>1399-07-01</t>
  </si>
  <si>
    <t>1398-09-24</t>
  </si>
  <si>
    <t>1400-11-13</t>
  </si>
  <si>
    <t>1399-02-12</t>
  </si>
  <si>
    <t>1402-12-13</t>
  </si>
  <si>
    <t>1398-10-19</t>
  </si>
  <si>
    <t>1398-12-26</t>
  </si>
  <si>
    <t>1398-12-25</t>
  </si>
  <si>
    <t>1393-12-25</t>
  </si>
  <si>
    <t>1400-04-10</t>
  </si>
  <si>
    <t>1401-02-26</t>
  </si>
  <si>
    <t>1401-10-19</t>
  </si>
  <si>
    <t>1401-07-10</t>
  </si>
  <si>
    <t>1401-11-23</t>
  </si>
  <si>
    <t>1398-09-12</t>
  </si>
  <si>
    <t>1400-11-10</t>
  </si>
  <si>
    <t>1400-12-05</t>
  </si>
  <si>
    <t>1401-12-20</t>
  </si>
  <si>
    <t>1399-11-18</t>
  </si>
  <si>
    <t>1402-12-12</t>
  </si>
  <si>
    <t>1399-07-25</t>
  </si>
  <si>
    <t>1402-05-14</t>
  </si>
  <si>
    <t>1399-11-30</t>
  </si>
  <si>
    <t>1400-06-05 </t>
  </si>
  <si>
    <t>1399-12-24</t>
  </si>
  <si>
    <t>1398-07-30</t>
  </si>
  <si>
    <t>1400-03-03</t>
  </si>
  <si>
    <t>1398-10-30</t>
  </si>
  <si>
    <t>1401-04-28</t>
  </si>
  <si>
    <t>1399-05-23</t>
  </si>
  <si>
    <t>1400-11-30</t>
  </si>
  <si>
    <t>1398-06-13</t>
  </si>
  <si>
    <t>1398-07-15</t>
  </si>
  <si>
    <t>1399-02-14</t>
  </si>
  <si>
    <t>1399-08-26</t>
  </si>
  <si>
    <t>1400-05-23</t>
  </si>
  <si>
    <t>1399-03-21</t>
  </si>
  <si>
    <t>1400-12-27</t>
  </si>
  <si>
    <t>1399-03-09</t>
  </si>
  <si>
    <t>1398-10-17</t>
  </si>
  <si>
    <t>1399-12-26</t>
  </si>
  <si>
    <t>1400-12-22</t>
  </si>
  <si>
    <t>1398-12-27</t>
  </si>
  <si>
    <t>1398-03-27</t>
  </si>
  <si>
    <t>1400-04-31</t>
  </si>
  <si>
    <t>1398-04-22</t>
  </si>
  <si>
    <t>1398-11-10</t>
  </si>
  <si>
    <t>1399-03-20</t>
  </si>
  <si>
    <t>1398-12-19</t>
  </si>
  <si>
    <t>1398-12-21</t>
  </si>
  <si>
    <t>1398-12-05</t>
  </si>
  <si>
    <t>1394-12-25</t>
  </si>
  <si>
    <t>1400-12-20</t>
  </si>
  <si>
    <t>1398-12-18</t>
  </si>
  <si>
    <t>1398-07-22</t>
  </si>
  <si>
    <t>1398-08-20</t>
  </si>
  <si>
    <t>1401-02-30</t>
  </si>
  <si>
    <t>1398-04-11</t>
  </si>
  <si>
    <t>1398-07-13</t>
  </si>
  <si>
    <t>1400-10-26</t>
  </si>
  <si>
    <t>1398-04-30</t>
  </si>
  <si>
    <t>1398-07-23</t>
  </si>
  <si>
    <t>1398-10-16</t>
  </si>
  <si>
    <t>1400-04-07</t>
  </si>
  <si>
    <t>1399-06-25</t>
  </si>
  <si>
    <t>1399-05-28</t>
  </si>
  <si>
    <t>1398-09-11</t>
  </si>
  <si>
    <t>1400-09-22</t>
  </si>
  <si>
    <t>1400-05-18</t>
  </si>
  <si>
    <t>1398-11-14</t>
  </si>
  <si>
    <t>1400-08-20</t>
  </si>
  <si>
    <t>1400-06-26</t>
  </si>
  <si>
    <t>1400-12-26</t>
  </si>
  <si>
    <t>1399-05-13</t>
  </si>
  <si>
    <t>1398-12-01</t>
  </si>
  <si>
    <t>1399-10-22</t>
  </si>
  <si>
    <t>1399-04-23</t>
  </si>
  <si>
    <t>1400-06-15</t>
  </si>
  <si>
    <t>1398-06-27</t>
  </si>
  <si>
    <t>1399-07-21</t>
  </si>
  <si>
    <t>1399-09-09</t>
  </si>
  <si>
    <t>تعدادمعامله قبل از تخصیص</t>
  </si>
  <si>
    <t>حجم معامله- هزار سهم</t>
  </si>
  <si>
    <t>حجم معامله (هزار قرارداد)</t>
  </si>
  <si>
    <t>ارزش تجمعی معاملات کل سال تا انتهای ماه قبل</t>
  </si>
  <si>
    <t>ارزش تجمعی تامین مالی انجام شده کل سال تا انتهای ماه قبل</t>
  </si>
  <si>
    <t>افزایش ارزش صندوق ها نسبت به ابتدای سال</t>
  </si>
  <si>
    <t>خرد</t>
  </si>
  <si>
    <t>قرارداد آتی</t>
  </si>
  <si>
    <t xml:space="preserve">قرارداداختیار معامله </t>
  </si>
  <si>
    <t>سلف موازی استاندارد</t>
  </si>
  <si>
    <t>گواهی سپرده کالایی</t>
  </si>
  <si>
    <t>تابلو برق (مشتقه)</t>
  </si>
  <si>
    <t>قرارداد آتی سبد سهام</t>
  </si>
  <si>
    <t>ارزش مفهومی معاملات  پوشش ریسک (میلیارد ریال)</t>
  </si>
  <si>
    <t>ارزش مفهومی معاملات پوشش ریسک (میلیارد ریال)</t>
  </si>
  <si>
    <t>ارزش اوراق بدهی منتشره - ماهیت ناشر</t>
  </si>
  <si>
    <t>ارزش اوراق بدهی منتشره - نوع اوراق</t>
  </si>
  <si>
    <t>ارزش اوراق بدهی سررسید شده - ماهیت ناشر</t>
  </si>
  <si>
    <t>تعداد اوراق بدهی منتشره - ماهیت ناشر</t>
  </si>
  <si>
    <t>تعداد اوراق بدهی سررسید شده - ماهیت ناشر</t>
  </si>
  <si>
    <t>تعداد مانده اوراق بدهی منتشره - ماهیت ناشر</t>
  </si>
  <si>
    <t>ارزش مانده اوراق بدهی منتشره - ماهیت ناشر</t>
  </si>
  <si>
    <t>1398-02</t>
  </si>
  <si>
    <t>1398-02-31</t>
  </si>
  <si>
    <t>اردیبهشت 98</t>
  </si>
  <si>
    <t>اردیبهشت ماه 98</t>
  </si>
  <si>
    <t>نسبت به پایان سال 97</t>
  </si>
  <si>
    <t>درصد تجمعی</t>
  </si>
  <si>
    <t>سلف موازي استانداردنفت كوره991</t>
  </si>
  <si>
    <t>1398-02-23</t>
  </si>
  <si>
    <t>1399-02-23</t>
  </si>
  <si>
    <t>فرابورس - پذیرفته شده</t>
  </si>
  <si>
    <t>فرابورس - ثبت شده</t>
  </si>
  <si>
    <t>برگزاري مجمع عمومي عادي به طور فوق العاده به منظور انتخاب اعضاي هيئت مديره</t>
  </si>
  <si>
    <t>عملکرد 98 تا 98/02/31</t>
  </si>
  <si>
    <t>1398-01-30</t>
  </si>
  <si>
    <t>98/01/30</t>
  </si>
  <si>
    <t>1398-02-02</t>
  </si>
  <si>
    <t>1398-02-03</t>
  </si>
  <si>
    <t>1398-02-04</t>
  </si>
  <si>
    <t>1398-02-07</t>
  </si>
  <si>
    <t>1398-02-08</t>
  </si>
  <si>
    <t>1398-02-09</t>
  </si>
  <si>
    <t>1398-02-10</t>
  </si>
  <si>
    <t>1398-02-11</t>
  </si>
  <si>
    <t>1398-02-14</t>
  </si>
  <si>
    <t>1398-02-15</t>
  </si>
  <si>
    <t>1398-02-16</t>
  </si>
  <si>
    <t>1398-02-17</t>
  </si>
  <si>
    <t>1398-02-18</t>
  </si>
  <si>
    <t>1398-02-21</t>
  </si>
  <si>
    <t>1398-02-22</t>
  </si>
  <si>
    <t>1398-02-24</t>
  </si>
  <si>
    <t>1398-02-25</t>
  </si>
  <si>
    <t>1398-02-28</t>
  </si>
  <si>
    <t>1398-02-29</t>
  </si>
  <si>
    <t>1398-02-30</t>
  </si>
  <si>
    <t>1398/02</t>
  </si>
  <si>
    <t>1397/12/29</t>
  </si>
  <si>
    <t>خرداد ماه 98</t>
  </si>
  <si>
    <t>خرداد 98</t>
  </si>
  <si>
    <t>1398-03-31</t>
  </si>
  <si>
    <t>1398-03</t>
  </si>
  <si>
    <t>1398-03-01</t>
  </si>
  <si>
    <t>1398-03-04</t>
  </si>
  <si>
    <t>1398-03-05</t>
  </si>
  <si>
    <t>1398-03-07</t>
  </si>
  <si>
    <t>1398-03-08</t>
  </si>
  <si>
    <t>1398-03-11</t>
  </si>
  <si>
    <t>1398-03-12</t>
  </si>
  <si>
    <t>1398-03-13</t>
  </si>
  <si>
    <t>1398-03-18</t>
  </si>
  <si>
    <t>1398-03-19</t>
  </si>
  <si>
    <t>1398-03-20</t>
  </si>
  <si>
    <t>1398-03-21</t>
  </si>
  <si>
    <t>1398-03-25</t>
  </si>
  <si>
    <t>1398-03-26</t>
  </si>
  <si>
    <t>1398-03-28</t>
  </si>
  <si>
    <t>1398-03-29</t>
  </si>
  <si>
    <t>98/02/31</t>
  </si>
  <si>
    <t>بررسي وضعيت اطلاعاتي ناشر</t>
  </si>
  <si>
    <t>اوراق خرید دین</t>
  </si>
  <si>
    <t>اسنادخزانه-م21بودجه97-000728</t>
  </si>
  <si>
    <t>اخزا721</t>
  </si>
  <si>
    <t>1400-07-28</t>
  </si>
  <si>
    <t>اسنادخزانه-م18بودجه97-000525</t>
  </si>
  <si>
    <t>اخزا718</t>
  </si>
  <si>
    <t>1400-05-25</t>
  </si>
  <si>
    <t>اسنادخزانه-م22بودجه97-000428</t>
  </si>
  <si>
    <t>اخزا722</t>
  </si>
  <si>
    <t>1400-04-28</t>
  </si>
  <si>
    <t>اسنادخزانه-م23بودجه97-000824</t>
  </si>
  <si>
    <t>اخزا723</t>
  </si>
  <si>
    <t>1400-08-24</t>
  </si>
  <si>
    <t>اسنادخزانه-م20بودجه97-000324</t>
  </si>
  <si>
    <t>اخزا720</t>
  </si>
  <si>
    <t>1398-08-27</t>
  </si>
  <si>
    <t>اسنادخزانه-م15بودجه97-990224</t>
  </si>
  <si>
    <t>اخزا715</t>
  </si>
  <si>
    <t>1399-02-24</t>
  </si>
  <si>
    <t>صكوك مرابحه سايپا203-3ماهه 16%</t>
  </si>
  <si>
    <t>صایپا203</t>
  </si>
  <si>
    <t>1402-03-27</t>
  </si>
  <si>
    <t>سلف پلی اتیلن سنگین</t>
  </si>
  <si>
    <t>عیلام3</t>
  </si>
  <si>
    <t>پتروشیمی ایلام</t>
  </si>
  <si>
    <t>1399-09-11</t>
  </si>
  <si>
    <t>ص دين مسكن جنوب-ماهانه16درصد</t>
  </si>
  <si>
    <t>صمسكن912</t>
  </si>
  <si>
    <t>شرکت سرمايه گذاري مسكن جنوب(سهامي عام)</t>
  </si>
  <si>
    <t>1399-12-28</t>
  </si>
  <si>
    <t>عملکرد 98 تا 98/03/31</t>
  </si>
  <si>
    <t>1398/03</t>
  </si>
  <si>
    <t>میانگین روزهای توقف</t>
  </si>
  <si>
    <t>پايه</t>
  </si>
  <si>
    <t>1398-04-31</t>
  </si>
  <si>
    <t>1398-04</t>
  </si>
  <si>
    <t>انباشته از ابتدای سال 98  تا اخر اردیبهشت</t>
  </si>
  <si>
    <t>انباشته از ابتدای سال 98  تا اخر  خرداد</t>
  </si>
  <si>
    <t>حجم معاملات</t>
  </si>
  <si>
    <t>ارزش معاملات</t>
  </si>
  <si>
    <t>تن</t>
  </si>
  <si>
    <t>(میلیارد ریال)</t>
  </si>
  <si>
    <t xml:space="preserve"> کشاورزي</t>
  </si>
  <si>
    <t>صنعتی</t>
  </si>
  <si>
    <t>پتروشيمي و فرآورده های نفتی</t>
  </si>
  <si>
    <t>بازار فرعی</t>
  </si>
  <si>
    <t>کل بازار</t>
  </si>
  <si>
    <t>انباشته از ابتدای سال 98  تا اخر فروردین</t>
  </si>
  <si>
    <t>(تن/ کیلووات در هر ساعت)</t>
  </si>
  <si>
    <t>بازار فیزیکی</t>
  </si>
  <si>
    <t>بازار  هیدروکربوری</t>
  </si>
  <si>
    <t>برق</t>
  </si>
  <si>
    <t>1398/04</t>
  </si>
  <si>
    <t>تیرماه 98</t>
  </si>
  <si>
    <t>تیر 98</t>
  </si>
  <si>
    <t>1398-04-29</t>
  </si>
  <si>
    <t>1398-04-26</t>
  </si>
  <si>
    <t>1398-04-25</t>
  </si>
  <si>
    <t>1398-04-24</t>
  </si>
  <si>
    <t>1398-04-23</t>
  </si>
  <si>
    <t>1398-04-19</t>
  </si>
  <si>
    <t>1398-04-18</t>
  </si>
  <si>
    <t>1398-04-17</t>
  </si>
  <si>
    <t>1398-04-16</t>
  </si>
  <si>
    <t>1398-04-15</t>
  </si>
  <si>
    <t>1398-04-12</t>
  </si>
  <si>
    <t>1398-04-10</t>
  </si>
  <si>
    <t>1398-04-09</t>
  </si>
  <si>
    <t>1398-04-05</t>
  </si>
  <si>
    <t>1398-04-04</t>
  </si>
  <si>
    <t>1398-04-03</t>
  </si>
  <si>
    <t>1398-04-02</t>
  </si>
  <si>
    <t>1398-04-01</t>
  </si>
  <si>
    <t>نوش‌ مازندران‌</t>
  </si>
  <si>
    <t>غنوش</t>
  </si>
  <si>
    <t>س. توسعه و عمران استان كرمان</t>
  </si>
  <si>
    <t>كرمان</t>
  </si>
  <si>
    <t>عملکرد 98 تا 98/04/31</t>
  </si>
  <si>
    <t>مشاركت شهرداري تبريز-3ماهه18% (تبريز112)</t>
  </si>
  <si>
    <t>تبريز112</t>
  </si>
  <si>
    <t>شهرداری تبریز</t>
  </si>
  <si>
    <t>1401-12-26</t>
  </si>
  <si>
    <t>مشاركت شهرداري شيراز-3ماهه18% (مشير112)</t>
  </si>
  <si>
    <t>مشير112</t>
  </si>
  <si>
    <t>شهرداری شیراز</t>
  </si>
  <si>
    <t>1401-12-28</t>
  </si>
  <si>
    <t>مشاركت شهرداري كرج-3ماهه18% (مكرج112)</t>
  </si>
  <si>
    <t>مكرج112</t>
  </si>
  <si>
    <t>شهرداری کرج</t>
  </si>
  <si>
    <t>1401-12-27</t>
  </si>
  <si>
    <t>صكوك رهني خودرو1404- 3ماهه 16% (صخود1404)</t>
  </si>
  <si>
    <t>صخود1404</t>
  </si>
  <si>
    <t>ایران خودرو</t>
  </si>
  <si>
    <t>ص رهني خودرو0004- 3ماهه 16% (صخود0004)</t>
  </si>
  <si>
    <t>صخود0004</t>
  </si>
  <si>
    <t>98/03/31</t>
  </si>
  <si>
    <t>1398-05-31</t>
  </si>
  <si>
    <t>1398-05</t>
  </si>
  <si>
    <t>مردادماه 98</t>
  </si>
  <si>
    <t>مرداد 98</t>
  </si>
  <si>
    <t>مقایسه ارزش معاملات اشخاص حقیقی و حقوقی در سهام از ابتدای سال 1395</t>
  </si>
  <si>
    <t>1398/05</t>
  </si>
  <si>
    <t>98/04/31</t>
  </si>
  <si>
    <t>عملکرد 98 تا 98/05/31</t>
  </si>
  <si>
    <t>صينا205</t>
  </si>
  <si>
    <t>لابراتوارهای سینا دارو</t>
  </si>
  <si>
    <t>1398-05-15</t>
  </si>
  <si>
    <t>1402-05-15</t>
  </si>
  <si>
    <t>نوسازي‌وساختمان‌تهران‌</t>
  </si>
  <si>
    <t>ثنوسا</t>
  </si>
  <si>
    <t>برگزاري مجمع عمومي فوق العاده به منظور تصميم گيري در خصوص افزايش سرمايه</t>
  </si>
  <si>
    <t>1398-05-01</t>
  </si>
  <si>
    <t>1398-05-02</t>
  </si>
  <si>
    <t>1398-05-05</t>
  </si>
  <si>
    <t>1398-05-06</t>
  </si>
  <si>
    <t>1398-05-07</t>
  </si>
  <si>
    <t>1398-05-08</t>
  </si>
  <si>
    <t>1398-05-09</t>
  </si>
  <si>
    <t>1398-05-12</t>
  </si>
  <si>
    <t>1398-05-13</t>
  </si>
  <si>
    <t>1398-05-14</t>
  </si>
  <si>
    <t>1398-05-16</t>
  </si>
  <si>
    <t>1398-05-19</t>
  </si>
  <si>
    <t>1398-05-20</t>
  </si>
  <si>
    <t>1398-05-22</t>
  </si>
  <si>
    <t>1398-05-23</t>
  </si>
  <si>
    <t>1398-05-26</t>
  </si>
  <si>
    <t>1398-05-27</t>
  </si>
  <si>
    <t>1398-05-28</t>
  </si>
  <si>
    <t>1398-05-30</t>
  </si>
  <si>
    <t>1398-06-31</t>
  </si>
  <si>
    <t>1398-06</t>
  </si>
  <si>
    <t>فعاليت هاي هنري، سرگرمي و خلاقانه</t>
  </si>
  <si>
    <t>1398-06-02</t>
  </si>
  <si>
    <t>1398-06-03</t>
  </si>
  <si>
    <t>1398-06-04</t>
  </si>
  <si>
    <t>1398-06-05</t>
  </si>
  <si>
    <t>1398-06-06</t>
  </si>
  <si>
    <t>1398-06-09</t>
  </si>
  <si>
    <t>1398-06-10</t>
  </si>
  <si>
    <t>1398-06-11</t>
  </si>
  <si>
    <t>1398-06-12</t>
  </si>
  <si>
    <t>1398-06-16</t>
  </si>
  <si>
    <t>1398-06-17</t>
  </si>
  <si>
    <t>1398-06-20</t>
  </si>
  <si>
    <t>1398-06-23</t>
  </si>
  <si>
    <t>1398-06-24</t>
  </si>
  <si>
    <t>1398-06-25</t>
  </si>
  <si>
    <t>1398-06-26</t>
  </si>
  <si>
    <t>1398-06-30</t>
  </si>
  <si>
    <t>1398/06</t>
  </si>
  <si>
    <t>شهریورماه 98</t>
  </si>
  <si>
    <t>شهریور 98</t>
  </si>
  <si>
    <t>كوثر</t>
  </si>
  <si>
    <t>بيمه كوثر</t>
  </si>
  <si>
    <t>فباهنر</t>
  </si>
  <si>
    <t>مس‌ شهيدباهنر</t>
  </si>
  <si>
    <t>وليز</t>
  </si>
  <si>
    <t>ليزينگ‌ايران‌</t>
  </si>
  <si>
    <t>حفاري</t>
  </si>
  <si>
    <t>حفاري شمال</t>
  </si>
  <si>
    <t>98/1/28</t>
  </si>
  <si>
    <t>جهت ادغام در بانک سپه</t>
  </si>
  <si>
    <t>وكوثر</t>
  </si>
  <si>
    <t>شركت اعتباري  كوثر مركزي</t>
  </si>
  <si>
    <t>حكمت</t>
  </si>
  <si>
    <t>بانك حكمت  ايرانيان</t>
  </si>
  <si>
    <t>عملکرد 98 تا 98/06/31</t>
  </si>
  <si>
    <t>اوراق مشارکت</t>
  </si>
  <si>
    <t>صكوك منفعت سينا دارو-3ماهه 19% (صينا205)</t>
  </si>
  <si>
    <t>1398-06-28</t>
  </si>
  <si>
    <t>شهرداری مشهد</t>
  </si>
  <si>
    <t>مشهد0112</t>
  </si>
  <si>
    <t>مشاركت ش مشهد0112-3ماهه18% (مشهد0112)</t>
  </si>
  <si>
    <t>1399-07-13</t>
  </si>
  <si>
    <t>سنفت994</t>
  </si>
  <si>
    <t>سلف نفت خام سبك داخلي 994 (سنفت994)</t>
  </si>
  <si>
    <t>1402-06-05</t>
  </si>
  <si>
    <t>كود شيميايي اوره لردگان</t>
  </si>
  <si>
    <t>شلرد02</t>
  </si>
  <si>
    <t>كود شيميايي اوره لردگان (شلرد02)</t>
  </si>
  <si>
    <t>1400-12-28</t>
  </si>
  <si>
    <t>مشهد0012</t>
  </si>
  <si>
    <t>مشاركت شهرداري مشهد-3ماهه20% (مشهد0012)</t>
  </si>
  <si>
    <t>سنفت992</t>
  </si>
  <si>
    <t>سلف نفت خام سبك داخلي 992 (سنفت992)</t>
  </si>
  <si>
    <t>1400-06-12</t>
  </si>
  <si>
    <t>عكاوه2</t>
  </si>
  <si>
    <t>اوراق سلف شمش فولاد كاوه كيش (عكاوه2)</t>
  </si>
  <si>
    <t>1399-07-12</t>
  </si>
  <si>
    <t>سنفت991</t>
  </si>
  <si>
    <t>سلف نفت خام سبك داخلي 991 (سنفت991)</t>
  </si>
  <si>
    <t>1399-06-27</t>
  </si>
  <si>
    <t>توسعه نفت و گاز صبای کنگان</t>
  </si>
  <si>
    <t>سميعا991</t>
  </si>
  <si>
    <t>سلف موازي استاندارد سميعا 991 (سميعا991)</t>
  </si>
  <si>
    <t>سنفت995</t>
  </si>
  <si>
    <t>سلف نفت خام سبك داخلي 995 (سنفت995)</t>
  </si>
  <si>
    <t>سنفت993</t>
  </si>
  <si>
    <t>سلف نفت خام سبك داخلي 993 (سنفت993)</t>
  </si>
  <si>
    <t>مشهد1412</t>
  </si>
  <si>
    <t>مشاركت ش مشهد1412-3ماهه18% (مشهد1412)</t>
  </si>
  <si>
    <t>سنفت996</t>
  </si>
  <si>
    <t>سلف نفت خام سبك داخلي 996 (سنفت996)</t>
  </si>
  <si>
    <t>98/05/31</t>
  </si>
  <si>
    <t>1398-07</t>
  </si>
  <si>
    <t>فعاليت مهندسي، تجزيه، تحليل و آزمايش فني</t>
  </si>
  <si>
    <t>1398-07-01</t>
  </si>
  <si>
    <t>1398-07-02</t>
  </si>
  <si>
    <t>1398-07-03</t>
  </si>
  <si>
    <t>1398-07-06</t>
  </si>
  <si>
    <t>1398-07-07</t>
  </si>
  <si>
    <t>1398-07-08</t>
  </si>
  <si>
    <t>1398-07-09</t>
  </si>
  <si>
    <t>1398-07-10</t>
  </si>
  <si>
    <t>1398-07-14</t>
  </si>
  <si>
    <t>1398-07-16</t>
  </si>
  <si>
    <t>1398-07-17</t>
  </si>
  <si>
    <t>1398-07-20</t>
  </si>
  <si>
    <t>1398-07-21</t>
  </si>
  <si>
    <t>1398-07-24</t>
  </si>
  <si>
    <t>1398-07-28</t>
  </si>
  <si>
    <t>1398-07-29</t>
  </si>
  <si>
    <t>1398/07</t>
  </si>
  <si>
    <t>مهرماه 98</t>
  </si>
  <si>
    <t>مهر 98</t>
  </si>
  <si>
    <t>كشرق</t>
  </si>
  <si>
    <t>صنعتي و معدني شمال شرق شاهرود</t>
  </si>
  <si>
    <t>دشيمي</t>
  </si>
  <si>
    <t>شيمي‌ داروئي‌ داروپخش‌</t>
  </si>
  <si>
    <t>والبر</t>
  </si>
  <si>
    <t>سرمايه‌ گذاري‌ البرز(هلدينگ‌</t>
  </si>
  <si>
    <t>دكوثر</t>
  </si>
  <si>
    <t>داروسازي‌ كوثر</t>
  </si>
  <si>
    <t>برگزاري مجمع عمومي عادي ساليانه به منظور تصويب صورتهاي مالي</t>
  </si>
  <si>
    <t>قثابت</t>
  </si>
  <si>
    <t>قند ثابت‌ خراسان‌</t>
  </si>
  <si>
    <t>لپارس</t>
  </si>
  <si>
    <t>پارس‌ الكتريك‌</t>
  </si>
  <si>
    <t>خريخت</t>
  </si>
  <si>
    <t>صنايع‌ريخته‌گري‌ايران‌</t>
  </si>
  <si>
    <t>وساخت</t>
  </si>
  <si>
    <t>سرمايه‌ گذاري‌ ساختمان‌ايران‌</t>
  </si>
  <si>
    <t>فرابورس</t>
  </si>
  <si>
    <t>عملکرد 98 تا 98/07/30</t>
  </si>
  <si>
    <t>98/06/31</t>
  </si>
  <si>
    <t>میلیارد ریال</t>
  </si>
  <si>
    <t>نوع معاملات</t>
  </si>
  <si>
    <t>قرارداد اختیار معامله</t>
  </si>
  <si>
    <t>حجم معامله</t>
  </si>
  <si>
    <t>ارزش مفهومی معاملات پوشش ریسک</t>
  </si>
  <si>
    <t xml:space="preserve">تعداد معامله </t>
  </si>
  <si>
    <t>آبان ماه 98</t>
  </si>
  <si>
    <t>آبان 98</t>
  </si>
  <si>
    <t>مهندسي‌نصيرماشين‌</t>
  </si>
  <si>
    <t>خنصير</t>
  </si>
  <si>
    <t>كارت اعتباري ايران كيش</t>
  </si>
  <si>
    <t>ركيش</t>
  </si>
  <si>
    <t>گروه‌صنايع‌بهشهرايران‌</t>
  </si>
  <si>
    <t>وصنا</t>
  </si>
  <si>
    <t>توليدي فولاد سپيد فراب كوير</t>
  </si>
  <si>
    <t>كوير</t>
  </si>
  <si>
    <t>لوله‌وماشين‌سازي‌ايران‌</t>
  </si>
  <si>
    <t>فلوله</t>
  </si>
  <si>
    <t>درخشان‌ تهران‌</t>
  </si>
  <si>
    <t>پدرخش</t>
  </si>
  <si>
    <t>كشت‌وصنعت‌پياذر</t>
  </si>
  <si>
    <t>غاذر</t>
  </si>
  <si>
    <t>لابراتوارداروسازي‌  دكترعبيدي‌</t>
  </si>
  <si>
    <t>دعبيد</t>
  </si>
  <si>
    <t>شركت بهمن ليزينگ</t>
  </si>
  <si>
    <t>ولبهمن</t>
  </si>
  <si>
    <t>س. تدبيرگران فارس وخوزستان</t>
  </si>
  <si>
    <t>سدبير</t>
  </si>
  <si>
    <t>بررسي معاملات مطابق با ماده 12 مكرر 6 دستورالعمل اجرايي نحوه انجام معاملات اوراق بهادار در فرابورس ايران</t>
  </si>
  <si>
    <t>قند شيروان قوچان و بجنورد</t>
  </si>
  <si>
    <t>قشير</t>
  </si>
  <si>
    <t>سيمان‌ شرق‌</t>
  </si>
  <si>
    <t>سشرق</t>
  </si>
  <si>
    <t>برگزاري مجمع عمومي عادي ساليانه بمنظور تصويب صورت هاي مالي</t>
  </si>
  <si>
    <t>گروه مديريت سرمايه گذاري اميد</t>
  </si>
  <si>
    <t>واميد</t>
  </si>
  <si>
    <t>افشاي اطلاعات با اهميت گروه الف</t>
  </si>
  <si>
    <t>سنگ آهن گهرزمين</t>
  </si>
  <si>
    <t>كگهر</t>
  </si>
  <si>
    <t>عدم رعايت معيارهاي پذيرش يا الزامات افشا</t>
  </si>
  <si>
    <t>98/8/1</t>
  </si>
  <si>
    <t>1398-08-30</t>
  </si>
  <si>
    <t>1398-08</t>
  </si>
  <si>
    <t>1398/08/30</t>
  </si>
  <si>
    <t>نسبت به پایان سال قبل</t>
  </si>
  <si>
    <t>شاخص كل (وزنی ارزشی)</t>
  </si>
  <si>
    <t>شاخص قيمت (وزنی ارزشی)</t>
  </si>
  <si>
    <t xml:space="preserve">بورس تهران </t>
  </si>
  <si>
    <t>تجمعی از ابتدای سال</t>
  </si>
  <si>
    <t>شاخص كل</t>
  </si>
  <si>
    <t>شاخص50 شركت فعال‌تر</t>
  </si>
  <si>
    <t>شاخص قيمت (هم وزن)</t>
  </si>
  <si>
    <t>نام شاخص </t>
  </si>
  <si>
    <t>نام بورس </t>
  </si>
  <si>
    <t>شرکت­های کوچک و متوسط</t>
  </si>
  <si>
    <t>نام بازار</t>
  </si>
  <si>
    <t>آبان ماه 1398</t>
  </si>
  <si>
    <t>نام بازار </t>
  </si>
  <si>
    <t>نسبت حجم معاملات به کل معاملات</t>
  </si>
  <si>
    <t>هزار سهم</t>
  </si>
  <si>
    <t>Total</t>
  </si>
  <si>
    <t>1398-08-29</t>
  </si>
  <si>
    <t>1398-08-28</t>
  </si>
  <si>
    <t>1398-08-26</t>
  </si>
  <si>
    <t>1398-08-25</t>
  </si>
  <si>
    <t>1398-08-22</t>
  </si>
  <si>
    <t>1398-08-21</t>
  </si>
  <si>
    <t>1398-08-19</t>
  </si>
  <si>
    <t>1398-08-18</t>
  </si>
  <si>
    <t>1398-08-14</t>
  </si>
  <si>
    <t>1398-08-13</t>
  </si>
  <si>
    <t>1398-08-12</t>
  </si>
  <si>
    <t>1398-08-11</t>
  </si>
  <si>
    <t>1398-08-08</t>
  </si>
  <si>
    <t>1398-08-06</t>
  </si>
  <si>
    <t>1398-08-04</t>
  </si>
  <si>
    <t>1398-08-01</t>
  </si>
  <si>
    <t>یک سال اخیر</t>
  </si>
  <si>
    <t>بام بازار</t>
  </si>
  <si>
    <t>Kwh</t>
  </si>
  <si>
    <t>هیدروکربوری</t>
  </si>
  <si>
    <t>ارزش معاملات (میلیارد ریال)</t>
  </si>
  <si>
    <t>انباشته از ابتدای سال 98تا انتهای آبان ماه</t>
  </si>
  <si>
    <t>انباشته از ابتدای سال 98تا انتهای مهر ماه</t>
  </si>
  <si>
    <t>سال 97</t>
  </si>
  <si>
    <t>واحد</t>
  </si>
  <si>
    <t>بازار</t>
  </si>
  <si>
    <t>گروه محصولات نفتی و ‌پتروشيمي</t>
  </si>
  <si>
    <t>گروه کالاهاي فلزي</t>
  </si>
  <si>
    <t>گروه کالاهاي کشاورزي</t>
  </si>
  <si>
    <t>(تن)</t>
  </si>
  <si>
    <t>انباشته از ابتدای سال 98 تا انتهای</t>
  </si>
  <si>
    <t>گروه کالا</t>
  </si>
  <si>
    <t>انباشته از ابتدای سال 98تا انتهای شهریور ماه</t>
  </si>
  <si>
    <t>انباشته از ابتدای سال 98تا انتهای مرداد ماه</t>
  </si>
  <si>
    <t>انباشته از ابتدای سال 98تا انتهای تیر ماه</t>
  </si>
  <si>
    <t>معدنی</t>
  </si>
  <si>
    <t>بازار فیزیکی کالا</t>
  </si>
  <si>
    <t>مقایسه ارزش معاملات اشخاص حقیقی و حقوقی در اوراق از ابتدای سال 1395</t>
  </si>
  <si>
    <t xml:space="preserve">مقایسه ارزش معاملات اشخاص حقیقی و حقوقی در سهام </t>
  </si>
  <si>
    <t>مقایسه ارزش معاملات اشخاص حقیقی و حقوقی در اوراق</t>
  </si>
  <si>
    <t>آبان ماه</t>
  </si>
  <si>
    <t>پایان مهرماه 1398</t>
  </si>
  <si>
    <t>98/07/30</t>
  </si>
  <si>
    <t>پایان مهرماه 1397</t>
  </si>
  <si>
    <t>تعداد سرمایه‌گذار در مهرماه 1398</t>
  </si>
  <si>
    <t>عملکرد 98 تا 98/08/30</t>
  </si>
  <si>
    <t>منفعت دولتي4-شرايط خاص14010729 (افاد4)</t>
  </si>
  <si>
    <t>افاد4</t>
  </si>
  <si>
    <t>1401-07-29</t>
  </si>
  <si>
    <t>اسنادخزانه-م15بودجه98-010406 (اخزا815)</t>
  </si>
  <si>
    <t>اخزا815</t>
  </si>
  <si>
    <t>1401-04-06</t>
  </si>
  <si>
    <t>اسنادخزانه-م11بودجه98-001013 (اخزا811)</t>
  </si>
  <si>
    <t>اخزا811</t>
  </si>
  <si>
    <t>1400-10-13</t>
  </si>
  <si>
    <t>اسنادخزانه-م14بودجه98-010318 (اخزا814)</t>
  </si>
  <si>
    <t>اخزا814</t>
  </si>
  <si>
    <t>1401-03-18</t>
  </si>
  <si>
    <t>اسنادخزانه-م9بودجه98-000923 (اخزا809)</t>
  </si>
  <si>
    <t>اخزا809</t>
  </si>
  <si>
    <t>1400-09-23</t>
  </si>
  <si>
    <t>اسنادخزانه-م2بودجه98-990430 (اخزا802)</t>
  </si>
  <si>
    <t>اخزا802</t>
  </si>
  <si>
    <t>1399-04-30</t>
  </si>
  <si>
    <t>اسنادخزانه-م5بودجه98-000422 (اخزا805)</t>
  </si>
  <si>
    <t>اخزا805</t>
  </si>
  <si>
    <t>1400-04-22</t>
  </si>
  <si>
    <t>اسنادخزانه-م7بودجه98-000719 (اخزا807)</t>
  </si>
  <si>
    <t>اخزا807</t>
  </si>
  <si>
    <t>1400-07-19</t>
  </si>
  <si>
    <t>اسنادخزانه-م6بودجه98-000519 (اخزا806)</t>
  </si>
  <si>
    <t>اخزا806</t>
  </si>
  <si>
    <t>1400-05-19</t>
  </si>
  <si>
    <t>اسنادخزانه-م3بودجه98-990521 (اخزا803)</t>
  </si>
  <si>
    <t>اخزا803</t>
  </si>
  <si>
    <t>1399-05-21</t>
  </si>
  <si>
    <t>منفعت دولت5-ش.خاص كاردان0108 (افاد51)</t>
  </si>
  <si>
    <t>افاد51</t>
  </si>
  <si>
    <t>1401-08-18</t>
  </si>
  <si>
    <t>منفعت دولت5-ش.خاص سپهر0108 (افاد52)</t>
  </si>
  <si>
    <t>افاد52</t>
  </si>
  <si>
    <t>منفعت دولت5-ش.خاص كاريزما0108 (افاد53)</t>
  </si>
  <si>
    <t>افاد53</t>
  </si>
  <si>
    <t>منفعت دولت5-ش.خاص لوتوس0108 (افاد54)</t>
  </si>
  <si>
    <t>افاد54</t>
  </si>
  <si>
    <t>منفعت دولت5-ش.خاص ساير0108 (افاد55)</t>
  </si>
  <si>
    <t>افاد55</t>
  </si>
  <si>
    <t>1400-03-24</t>
  </si>
  <si>
    <t>سلف نفت خام سبك داخلي2991 (سنفت2991)</t>
  </si>
  <si>
    <t>سنفت2991</t>
  </si>
  <si>
    <t>1399-12-03</t>
  </si>
  <si>
    <t>سلف نفت خام سبك داخلي2992 (سنفت2992)</t>
  </si>
  <si>
    <t>سنفت2992</t>
  </si>
  <si>
    <t>اسنادخزانه-م4بودجه98-000421 (اخزا804)</t>
  </si>
  <si>
    <t>اخزا804</t>
  </si>
  <si>
    <t>1400-04-21</t>
  </si>
  <si>
    <t>اجاره س. و توسعه كيش14020820 (كيش1402)</t>
  </si>
  <si>
    <t>كيش1402</t>
  </si>
  <si>
    <t>سرمايه گذاري و توسعه كيش</t>
  </si>
  <si>
    <t>1402-08-20</t>
  </si>
  <si>
    <t>سلف نفت خام سبك داخلي2997 (سنفت2997)</t>
  </si>
  <si>
    <t>سنفت2997</t>
  </si>
  <si>
    <t>1399-12-06</t>
  </si>
  <si>
    <t>سلف نفت خام سبك داخلي2993 (سنفت2993)</t>
  </si>
  <si>
    <t>سنفت2993</t>
  </si>
  <si>
    <t>سلف نفت خام سبك داخلي2994 (سنفت2994)</t>
  </si>
  <si>
    <t>سنفت2994</t>
  </si>
  <si>
    <t>سلف نفت خام سبك داخلي2996 (سنفت2996)</t>
  </si>
  <si>
    <t>سنفت2996</t>
  </si>
  <si>
    <t>سلف نفت خام سبك داخلي2995 (سنفت2995)</t>
  </si>
  <si>
    <t>سنفت2995</t>
  </si>
  <si>
    <t>مشاركت ش مشهد112-3ماهه18% (مشهد112)</t>
  </si>
  <si>
    <t>مشهد112</t>
  </si>
  <si>
    <t>سلف كنستانتره سنگ آهن سناباد (عسناسنگ)</t>
  </si>
  <si>
    <t>عسناسنگ</t>
  </si>
  <si>
    <t>صنعتی و معدنی توسعه فراگیر سناباد</t>
  </si>
  <si>
    <t>1398-09-30</t>
  </si>
  <si>
    <t>1398/09/30</t>
  </si>
  <si>
    <t>1398-09</t>
  </si>
  <si>
    <t>آذر ماه</t>
  </si>
  <si>
    <t>تاپایان آذر ماه</t>
  </si>
  <si>
    <t>1398/09</t>
  </si>
  <si>
    <t>1397/09/30</t>
  </si>
  <si>
    <t>آذر ماه 1398</t>
  </si>
  <si>
    <t>آذر ماه 1397</t>
  </si>
  <si>
    <t>تاپایان آذر ماه 1398</t>
  </si>
  <si>
    <t>1398-09-02</t>
  </si>
  <si>
    <t>1398-09-03</t>
  </si>
  <si>
    <t>1398-09-04</t>
  </si>
  <si>
    <t>1398-09-05</t>
  </si>
  <si>
    <t>1398-09-06</t>
  </si>
  <si>
    <t>1398-09-09</t>
  </si>
  <si>
    <t>1398-09-10</t>
  </si>
  <si>
    <t>1398-09-13</t>
  </si>
  <si>
    <t>1398-09-16</t>
  </si>
  <si>
    <t>1398-09-17</t>
  </si>
  <si>
    <t>1398-09-18</t>
  </si>
  <si>
    <t>1398-09-19</t>
  </si>
  <si>
    <t>1398-09-20</t>
  </si>
  <si>
    <t>1398-09-23</t>
  </si>
  <si>
    <t>1398-09-25</t>
  </si>
  <si>
    <t>1398-09-26</t>
  </si>
  <si>
    <t>1398-09-27</t>
  </si>
  <si>
    <t>انباشته از ابتدای سال 98تا انتهای آذر ماه</t>
  </si>
  <si>
    <t>آذر ماه 98</t>
  </si>
  <si>
    <t>1398/08</t>
  </si>
  <si>
    <t>درصد تغییر</t>
  </si>
  <si>
    <t>نسبت به کل حجم آذر ماه 98</t>
  </si>
  <si>
    <t>تامين‌ ماسه‌ ريخته‌گري‌</t>
  </si>
  <si>
    <t>كماسه</t>
  </si>
  <si>
    <t>توسعه معدني و صنعتي صبانور</t>
  </si>
  <si>
    <t>كنور</t>
  </si>
  <si>
    <t>معدني‌ دماوند</t>
  </si>
  <si>
    <t>كدما</t>
  </si>
  <si>
    <t>افشاي اطلاعات با اهميت گروه ب</t>
  </si>
  <si>
    <t>داده گسترعصرنوين-هاي وب</t>
  </si>
  <si>
    <t>هاي وب</t>
  </si>
  <si>
    <t>توريستي ورفاهي آبادگران ايران</t>
  </si>
  <si>
    <t>ثاباد</t>
  </si>
  <si>
    <t>توسعه‌شهري‌توس‌گستر</t>
  </si>
  <si>
    <t>وتوس</t>
  </si>
  <si>
    <t>برگزاري مجامع عمومي عادي ساليانه به منظور تصويب صورتهاي مالي_عادي به طور فوق العاده به منظور انتخاب اعضاي هيئت مديره</t>
  </si>
  <si>
    <t>بانك‌ كارآفرين‌</t>
  </si>
  <si>
    <t>وكار</t>
  </si>
  <si>
    <t>بيمه آسيا</t>
  </si>
  <si>
    <t>آسيا</t>
  </si>
  <si>
    <t>بيمه البرز</t>
  </si>
  <si>
    <t>ايركا پارت صنعت</t>
  </si>
  <si>
    <t>خكار</t>
  </si>
  <si>
    <t>توليدمحورخودرو</t>
  </si>
  <si>
    <t>خمحور</t>
  </si>
  <si>
    <t>رينگ‌سازي‌مشهد</t>
  </si>
  <si>
    <t>خرينگ</t>
  </si>
  <si>
    <t>فنرسازي‌خاور</t>
  </si>
  <si>
    <t>خفنر</t>
  </si>
  <si>
    <t>قطعات‌ اتومبيل‌ ايران‌</t>
  </si>
  <si>
    <t>ختوقا</t>
  </si>
  <si>
    <t>گروه‌ صنعتي‌ ملي‌ (هلدينگ‌</t>
  </si>
  <si>
    <t>وملي</t>
  </si>
  <si>
    <t>ملي كشت و صنعت و دامپروري پارس</t>
  </si>
  <si>
    <t>زپارس</t>
  </si>
  <si>
    <t>پارس‌ سرام‌</t>
  </si>
  <si>
    <t>كسرام</t>
  </si>
  <si>
    <t>سايپاشيشه‌</t>
  </si>
  <si>
    <t>كساپا</t>
  </si>
  <si>
    <t>شيشه‌ و گاز</t>
  </si>
  <si>
    <t>كگاز</t>
  </si>
  <si>
    <t>فرآورده‌هاي‌ نسوز پارس‌</t>
  </si>
  <si>
    <t>كفپارس</t>
  </si>
  <si>
    <t>كارخانجات‌توليدي‌شيشه‌رازي‌</t>
  </si>
  <si>
    <t>كرازي</t>
  </si>
  <si>
    <t>ليزينگ ايرانيان</t>
  </si>
  <si>
    <t>وايران</t>
  </si>
  <si>
    <t>سرمايه گذاري توسعه صنعت وتجارت</t>
  </si>
  <si>
    <t>وصنعت</t>
  </si>
  <si>
    <t>سرمايه‌گذاري‌بوعلي‌</t>
  </si>
  <si>
    <t>وبوعلي</t>
  </si>
  <si>
    <t>سرمايه‌گذاري‌توسعه‌ملي‌</t>
  </si>
  <si>
    <t>وتوسم</t>
  </si>
  <si>
    <t>سيمان آرتا اردبيل</t>
  </si>
  <si>
    <t>ساربيل</t>
  </si>
  <si>
    <t>سيمان‌ بهبهان‌</t>
  </si>
  <si>
    <t>سبهان</t>
  </si>
  <si>
    <t>سيمان‌ تهران‌</t>
  </si>
  <si>
    <t>ستران</t>
  </si>
  <si>
    <t>سيمان‌ دورود</t>
  </si>
  <si>
    <t>سدور</t>
  </si>
  <si>
    <t>سيمان‌ شمال‌</t>
  </si>
  <si>
    <t>سشمال</t>
  </si>
  <si>
    <t>سيمان‌ كرمان‌</t>
  </si>
  <si>
    <t>سكرما</t>
  </si>
  <si>
    <t>سيمان‌سپاهان‌</t>
  </si>
  <si>
    <t>سپاها</t>
  </si>
  <si>
    <t>سيمان‌فارس‌</t>
  </si>
  <si>
    <t>سفار</t>
  </si>
  <si>
    <t>سيمان‌هرمزگان‌</t>
  </si>
  <si>
    <t>سهرمز</t>
  </si>
  <si>
    <t>صنايع سيمان دشتستان</t>
  </si>
  <si>
    <t>سدشت</t>
  </si>
  <si>
    <t>سرمايه گذاري گروه توسعه ملي</t>
  </si>
  <si>
    <t>وبانك</t>
  </si>
  <si>
    <t>فجر انرژي خليج فارس</t>
  </si>
  <si>
    <t>بفجر</t>
  </si>
  <si>
    <t>مبين انرژي خليج فارس</t>
  </si>
  <si>
    <t>مبين</t>
  </si>
  <si>
    <t>سپنتا</t>
  </si>
  <si>
    <t>فپنتا</t>
  </si>
  <si>
    <t>قندهكمتان‌</t>
  </si>
  <si>
    <t>قهكمت</t>
  </si>
  <si>
    <t>توليدي‌ كاشي‌ تكسرام‌</t>
  </si>
  <si>
    <t>كترام</t>
  </si>
  <si>
    <t>كاشي‌ پارس‌</t>
  </si>
  <si>
    <t>كپارس</t>
  </si>
  <si>
    <t>برگزاري مجمع عمومي عادي بطور فوق العاده به منظور انتخاب اعضاي هيأت مديره</t>
  </si>
  <si>
    <t>صنايع‌ لاستيكي‌  سهند</t>
  </si>
  <si>
    <t>پسهند</t>
  </si>
  <si>
    <t>كوير تاير</t>
  </si>
  <si>
    <t>پكوير</t>
  </si>
  <si>
    <t>گسترش‌صنايع‌وخدمات‌كشاورزي‌</t>
  </si>
  <si>
    <t>تكشا</t>
  </si>
  <si>
    <t>كابل‌ البرز</t>
  </si>
  <si>
    <t>بالبر</t>
  </si>
  <si>
    <t>موتوژن‌</t>
  </si>
  <si>
    <t>بموتو</t>
  </si>
  <si>
    <t>فيبر ايران‌</t>
  </si>
  <si>
    <t>چفيبر</t>
  </si>
  <si>
    <t>پتروشيمي پارس</t>
  </si>
  <si>
    <t>پارس</t>
  </si>
  <si>
    <t>پلي پروپيلن جم - جم پيلن</t>
  </si>
  <si>
    <t>جم پيلن</t>
  </si>
  <si>
    <t>س. صنايع‌شيميايي‌ايران</t>
  </si>
  <si>
    <t>شيران</t>
  </si>
  <si>
    <t>برگزاري مجمع عمومي فوق العاده بمنظور تصميم گيري در خصوص افزايش سرمايه</t>
  </si>
  <si>
    <t>سرمايه‌گذاري صنايع پتروشيمي‌</t>
  </si>
  <si>
    <t>وپترو</t>
  </si>
  <si>
    <t>صنايع‌شيميايي‌سينا</t>
  </si>
  <si>
    <t>شسينا</t>
  </si>
  <si>
    <t>گروه پتروشيمي س. ايرانيان</t>
  </si>
  <si>
    <t>پترول</t>
  </si>
  <si>
    <t>پگاه‌آذربايجان‌غربي‌</t>
  </si>
  <si>
    <t>غشاذر</t>
  </si>
  <si>
    <t>صنعتي‌ بهشهر</t>
  </si>
  <si>
    <t>غبشهر</t>
  </si>
  <si>
    <t>برگزاري مجامع عمومي فوق العاده به منظور اصلاح اساسنامه_عادي به طور فوق العاده به منظور انتخاب اعضاي هيئت مديره</t>
  </si>
  <si>
    <t>صنايع‌كاغذسازي‌كاوه‌</t>
  </si>
  <si>
    <t>چكاوه</t>
  </si>
  <si>
    <t>توليدمواداوليه‌داروپخش‌</t>
  </si>
  <si>
    <t>دتماد</t>
  </si>
  <si>
    <t>داروپخش‌ (هلدينگ‌</t>
  </si>
  <si>
    <t>وپخش</t>
  </si>
  <si>
    <t>داروسازي زاگرس فارمد پارس</t>
  </si>
  <si>
    <t>ددام</t>
  </si>
  <si>
    <t>داروسازي‌زهراوي‌</t>
  </si>
  <si>
    <t>دزهراوي</t>
  </si>
  <si>
    <t>سرمايه گذاري شفادارو</t>
  </si>
  <si>
    <t>شفا</t>
  </si>
  <si>
    <t>گروه دارويي بركت</t>
  </si>
  <si>
    <t>بركت</t>
  </si>
  <si>
    <t>آتيه داده پرداز</t>
  </si>
  <si>
    <t>اپرداز</t>
  </si>
  <si>
    <t>آ.س.پ</t>
  </si>
  <si>
    <t>آ س پ</t>
  </si>
  <si>
    <t>برگزاري مجمع عمومي عادي ساليانه صاحبان سهام</t>
  </si>
  <si>
    <t>بانك دي</t>
  </si>
  <si>
    <t>دي</t>
  </si>
  <si>
    <t>مهندسي ساختمان تاسيسات راه آهن</t>
  </si>
  <si>
    <t>بالاس</t>
  </si>
  <si>
    <t>كشتيراني درياي خزر</t>
  </si>
  <si>
    <t>حخزر</t>
  </si>
  <si>
    <t>توکاريل</t>
  </si>
  <si>
    <t>توريل</t>
  </si>
  <si>
    <t>تجارت الكترونيك پارسيان كيش</t>
  </si>
  <si>
    <t>تاپكيش</t>
  </si>
  <si>
    <t>توسعه فناوري اطلاعات خوارزمي</t>
  </si>
  <si>
    <t>مفاخر</t>
  </si>
  <si>
    <t>دامداري تليسه نمونه</t>
  </si>
  <si>
    <t>تليسه</t>
  </si>
  <si>
    <t>كشاورزي و دامپروري بينالود</t>
  </si>
  <si>
    <t>زبينا</t>
  </si>
  <si>
    <t>سرمايه گذاري توسعه گوهران اميد</t>
  </si>
  <si>
    <t>گوهران</t>
  </si>
  <si>
    <t>شركت سرمايه گذاري اعتلاء البرز</t>
  </si>
  <si>
    <t>اعتلا</t>
  </si>
  <si>
    <t>برگزاري مجمع عمومي فوق العاده صاحبان سهام و تصويب تغيير سال مالي شركت</t>
  </si>
  <si>
    <t>گسترش سرمايه گذاري ايرانيان</t>
  </si>
  <si>
    <t>وگستر</t>
  </si>
  <si>
    <t>توليد برق عسلويه  مپنا</t>
  </si>
  <si>
    <t>بمپنا</t>
  </si>
  <si>
    <t>توليد نيروي برق دماوند</t>
  </si>
  <si>
    <t>دماوند</t>
  </si>
  <si>
    <t>دم رعايت معيارهاي پذيرش يا الزامات افشا توسط شركت توليد نيروي برق دماوند</t>
  </si>
  <si>
    <t>مديريت انرژي اميد  تابان هور</t>
  </si>
  <si>
    <t>وهور</t>
  </si>
  <si>
    <t>صنايع فولاد آلياژي يزد</t>
  </si>
  <si>
    <t>فولاي</t>
  </si>
  <si>
    <t>صنعت روي زنگان</t>
  </si>
  <si>
    <t>زنگان</t>
  </si>
  <si>
    <t>هلدينگ صنايع  معدني خاورميانه</t>
  </si>
  <si>
    <t>ميدكو</t>
  </si>
  <si>
    <t>برگزاري جلسه هيات مديره در خصوص افزايش سرمايه</t>
  </si>
  <si>
    <t>فراوردههاي غذايي وقند چهارمحال</t>
  </si>
  <si>
    <t>قچار</t>
  </si>
  <si>
    <t>پاكديس</t>
  </si>
  <si>
    <t>غديس</t>
  </si>
  <si>
    <t>شير پاستوريزه پگاه گلستان</t>
  </si>
  <si>
    <t>غگلستا</t>
  </si>
  <si>
    <t>شير پگاه آذربايجان شرقي</t>
  </si>
  <si>
    <t>غپآذر</t>
  </si>
  <si>
    <t>صنعتي بهپاك</t>
  </si>
  <si>
    <t>بهپاك</t>
  </si>
  <si>
    <t>گروه كارخانجات صنعتي تبرك</t>
  </si>
  <si>
    <t>تبرك</t>
  </si>
  <si>
    <t>مواد اوليه دارويي البرز بالك</t>
  </si>
  <si>
    <t>دبالك</t>
  </si>
  <si>
    <t>گروه سرمايه گذاري ميراث فرهنگي</t>
  </si>
  <si>
    <t>سمگا</t>
  </si>
  <si>
    <t>سرمايه گذاري مسكن شمال شرق</t>
  </si>
  <si>
    <t>ثشرق</t>
  </si>
  <si>
    <t>98/9/30</t>
  </si>
  <si>
    <t>گروه مپنا (سهامي عام)</t>
  </si>
  <si>
    <t>رمپنا</t>
  </si>
  <si>
    <t>98/9/26</t>
  </si>
  <si>
    <t>چرخشگر</t>
  </si>
  <si>
    <t>خچرخش</t>
  </si>
  <si>
    <t>98/9/25</t>
  </si>
  <si>
    <t>توليدي چدن سازان</t>
  </si>
  <si>
    <t>چدن</t>
  </si>
  <si>
    <t>98/9/23</t>
  </si>
  <si>
    <t>جام‌دارو</t>
  </si>
  <si>
    <t>فجام</t>
  </si>
  <si>
    <t>98/9/27</t>
  </si>
  <si>
    <t>لاميران‌</t>
  </si>
  <si>
    <t>فلامي</t>
  </si>
  <si>
    <t>واسپاري ملت</t>
  </si>
  <si>
    <t>ولملت</t>
  </si>
  <si>
    <t>سرمايه گذاري خوارزمي</t>
  </si>
  <si>
    <t>وخارزم</t>
  </si>
  <si>
    <t>سرمايه‌گذاري‌نيرو</t>
  </si>
  <si>
    <t>ونيرو</t>
  </si>
  <si>
    <t>98/9/18</t>
  </si>
  <si>
    <t>پالايش نفت بندرعباس</t>
  </si>
  <si>
    <t>شبندر</t>
  </si>
  <si>
    <t>مجمع عمومي فوق العاده به منظور تصميم گيري در خصوص افزايش سرمايه</t>
  </si>
  <si>
    <t>فرآوري‌موادمعدني‌ايران‌</t>
  </si>
  <si>
    <t>فرآور</t>
  </si>
  <si>
    <t>98/9/24</t>
  </si>
  <si>
    <t>شكرشاهرود</t>
  </si>
  <si>
    <t>قشكر</t>
  </si>
  <si>
    <t>كاشي‌ سعدي‌</t>
  </si>
  <si>
    <t>كسعدي</t>
  </si>
  <si>
    <t>لامپ‌  پارس‌ شهاب‌</t>
  </si>
  <si>
    <t>بشهاب</t>
  </si>
  <si>
    <t>پتروشيمي پرديس</t>
  </si>
  <si>
    <t>شپديس</t>
  </si>
  <si>
    <t>پتروشيمي نوري</t>
  </si>
  <si>
    <t>نوري</t>
  </si>
  <si>
    <t>شيرپاستوريزه‌پگاه‌اصفهان‌</t>
  </si>
  <si>
    <t>غشصفا</t>
  </si>
  <si>
    <t>داروسازي‌ اسوه‌</t>
  </si>
  <si>
    <t>داسوه</t>
  </si>
  <si>
    <t>نفت پاسارگاد</t>
  </si>
  <si>
    <t>شپاس</t>
  </si>
  <si>
    <t>آذر 98</t>
  </si>
  <si>
    <t>عملکرد 98 تا 98/09/30</t>
  </si>
  <si>
    <t>نام ناشر</t>
  </si>
  <si>
    <t>بورس منتشر کننده اوراق</t>
  </si>
  <si>
    <t>تاریخ انتشار</t>
  </si>
  <si>
    <t>تاریخ سررسید</t>
  </si>
  <si>
    <t>اسنادخزانه-م12بودجه98-001111 (اخزا812)</t>
  </si>
  <si>
    <t>اخزا812</t>
  </si>
  <si>
    <t>1400-11-11</t>
  </si>
  <si>
    <t>منفعت دولت6-ش.خاص140109 (افاد61)</t>
  </si>
  <si>
    <t>افاد61</t>
  </si>
  <si>
    <t>1401-09-17</t>
  </si>
  <si>
    <t>اسنادخزانه-م16بودجه98-010503 (اخزا816)</t>
  </si>
  <si>
    <t>اخزا816</t>
  </si>
  <si>
    <t>1401-05-03</t>
  </si>
  <si>
    <t>اسنادخزانه-م8بودجه98-000817 (اخزا808)</t>
  </si>
  <si>
    <t>اخزا808</t>
  </si>
  <si>
    <t>1400-08-17</t>
  </si>
  <si>
    <t>اسنادخزانه-م10بودجه98-001006 (اخزا810)</t>
  </si>
  <si>
    <t>اخزا810</t>
  </si>
  <si>
    <t>1400-10-06</t>
  </si>
  <si>
    <t>اسنادخزانه-م13بودجه98-010219 (اخزا813)</t>
  </si>
  <si>
    <t>اخزا813</t>
  </si>
  <si>
    <t>1401-02-19</t>
  </si>
  <si>
    <t>منفعت دولت6-ش.خاص ملت0109 (افاد62)</t>
  </si>
  <si>
    <t>افاد62</t>
  </si>
  <si>
    <t>1401-09-18</t>
  </si>
  <si>
    <t>اسنادخزانه-م1بودجه98-990423 (اخزا801)</t>
  </si>
  <si>
    <t>اخزا801</t>
  </si>
  <si>
    <t>مشاركت ش اصفهان012-3ماهه20% (مصفها012)</t>
  </si>
  <si>
    <t>مصفها012</t>
  </si>
  <si>
    <t>شهرداری اصفهان</t>
  </si>
  <si>
    <t>وزارت تعاون، کار و رفاه اجتماعی</t>
  </si>
  <si>
    <t>شرکت ایران خودرو</t>
  </si>
  <si>
    <t>شرکت توسعه اعتماد مبین (سهامی خاص)</t>
  </si>
  <si>
    <t>شرکت کرمان موتور</t>
  </si>
  <si>
    <t>مشاركت ش اصفهان203-3ماهه18% (مصفها203)</t>
  </si>
  <si>
    <t>مصفها203</t>
  </si>
  <si>
    <t>1402-03-20</t>
  </si>
  <si>
    <t>شرکت ریل پرداز سیر</t>
  </si>
  <si>
    <t>شرکت دانا پتروريگ كيش</t>
  </si>
  <si>
    <t>شرکت ریل سیر کوثر (سهامی عام)</t>
  </si>
  <si>
    <t>شرکت سيمان شرق</t>
  </si>
  <si>
    <t>پایان آبان ماه 1398</t>
  </si>
  <si>
    <t>98/08/30</t>
  </si>
  <si>
    <t>تعداد سرمایه‌گذار در آبان ماه 1398</t>
  </si>
  <si>
    <t>پایان آبان ماه 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</si>
</sst>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.0%"/>
    <numFmt numFmtId="167" formatCode="0.0"/>
    <numFmt numFmtId="168" formatCode="#,##0.000"/>
    <numFmt numFmtId="169" formatCode="_(* #,##0.000_);_(* \(#,##0.000\);_(* &quot;-&quot;??_);_(@_)"/>
    <numFmt numFmtId="170" formatCode="0.###,"/>
    <numFmt numFmtId="171" formatCode="#,##0.00%"/>
    <numFmt numFmtId="172" formatCode="0.000"/>
  </numFmts>
  <fonts count="123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rgb="FFFFFFFF"/>
      <name val="B Koodak"/>
      <charset val="178"/>
    </font>
    <font>
      <b/>
      <sz val="10"/>
      <color rgb="FF000000"/>
      <name val="B Mitra"/>
      <charset val="178"/>
    </font>
    <font>
      <sz val="12"/>
      <color rgb="FF000000"/>
      <name val="IPT.Mitra"/>
      <charset val="2"/>
    </font>
    <font>
      <b/>
      <sz val="9"/>
      <color rgb="FF000000"/>
      <name val="Cambria"/>
      <family val="1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IPT.Mitra"/>
      <charset val="2"/>
    </font>
    <font>
      <sz val="11"/>
      <color theme="1"/>
      <name val="Calibri"/>
      <family val="2"/>
    </font>
    <font>
      <sz val="9"/>
      <color rgb="FF000000"/>
      <name val="B Mitra"/>
      <charset val="178"/>
    </font>
    <font>
      <b/>
      <sz val="9"/>
      <color rgb="FF000000"/>
      <name val="B Mitra"/>
      <charset val="178"/>
    </font>
    <font>
      <sz val="9"/>
      <color theme="1"/>
      <name val="B Mitra"/>
      <charset val="178"/>
    </font>
    <font>
      <sz val="11"/>
      <color theme="1"/>
      <name val="IPT.Mitra"/>
      <charset val="2"/>
    </font>
    <font>
      <sz val="10"/>
      <color theme="0"/>
      <name val="B Koodak"/>
      <charset val="178"/>
    </font>
    <font>
      <sz val="11"/>
      <color theme="1"/>
      <name val="B Mitra"/>
      <charset val="178"/>
    </font>
    <font>
      <sz val="12"/>
      <color theme="1"/>
      <name val="Calibri"/>
      <family val="2"/>
    </font>
    <font>
      <b/>
      <sz val="11"/>
      <color theme="1"/>
      <name val="B Mitra"/>
      <charset val="178"/>
    </font>
    <font>
      <sz val="12"/>
      <color theme="1"/>
      <name val="B Mitra"/>
      <charset val="178"/>
    </font>
    <font>
      <sz val="12"/>
      <name val="Calibri"/>
      <family val="2"/>
    </font>
    <font>
      <sz val="12"/>
      <color theme="1"/>
      <name val="IPT.Mitra"/>
      <charset val="2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rgb="FF000000"/>
      <name val="B Mitra"/>
      <charset val="178"/>
    </font>
    <font>
      <b/>
      <sz val="10"/>
      <color rgb="FFFFFFFF"/>
      <name val="Calibri"/>
      <family val="2"/>
    </font>
    <font>
      <sz val="9"/>
      <color theme="1"/>
      <name val="B Nazanin"/>
      <charset val="178"/>
    </font>
    <font>
      <sz val="11"/>
      <color theme="1"/>
      <name val="B Nazanin"/>
      <family val="2"/>
    </font>
    <font>
      <b/>
      <sz val="11"/>
      <color theme="1"/>
      <name val="B Nazanin"/>
      <family val="2"/>
    </font>
    <font>
      <b/>
      <sz val="10"/>
      <color theme="1"/>
      <name val="B Nazanin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B Nazanin"/>
      <family val="2"/>
    </font>
    <font>
      <sz val="11"/>
      <color theme="1"/>
      <name val="Calibri"/>
      <family val="2"/>
    </font>
    <font>
      <b/>
      <sz val="10"/>
      <color rgb="FF000000"/>
      <name val="Cambria"/>
      <family val="1"/>
    </font>
    <font>
      <b/>
      <sz val="10"/>
      <color rgb="FF000000"/>
      <name val="B Koodak"/>
      <charset val="178"/>
    </font>
    <font>
      <b/>
      <sz val="9"/>
      <color theme="1"/>
      <name val="B Mitra"/>
      <charset val="178"/>
    </font>
    <font>
      <b/>
      <sz val="11"/>
      <color theme="1"/>
      <name val="IPT.Mitra"/>
      <charset val="2"/>
    </font>
    <font>
      <sz val="10"/>
      <color theme="1"/>
      <name val="B Koodak"/>
      <charset val="178"/>
    </font>
    <font>
      <b/>
      <sz val="12"/>
      <color theme="0"/>
      <name val="B Mitra"/>
      <charset val="178"/>
    </font>
    <font>
      <sz val="12"/>
      <name val="B Mitra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IPT.Nazanin"/>
      <charset val="2"/>
    </font>
    <font>
      <sz val="10"/>
      <color theme="1"/>
      <name val="B Mitra"/>
      <charset val="178"/>
    </font>
    <font>
      <b/>
      <sz val="11"/>
      <color rgb="FF000000"/>
      <name val="Calibri"/>
      <family val="2"/>
    </font>
    <font>
      <b/>
      <sz val="11"/>
      <color rgb="FF000000"/>
      <name val="B Mitra"/>
      <charset val="178"/>
    </font>
    <font>
      <sz val="12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charset val="178"/>
      <scheme val="minor"/>
    </font>
    <font>
      <sz val="11"/>
      <name val="B Mitra"/>
      <charset val="178"/>
    </font>
    <font>
      <sz val="10"/>
      <color rgb="FF000000"/>
      <name val="B Mitra"/>
      <charset val="178"/>
    </font>
    <font>
      <sz val="10"/>
      <color rgb="FFFFFFFF"/>
      <name val="B Yas"/>
      <charset val="178"/>
    </font>
    <font>
      <b/>
      <sz val="11"/>
      <color rgb="FFFFFFFF"/>
      <name val="B Yas"/>
      <charset val="178"/>
    </font>
    <font>
      <sz val="10.5"/>
      <color rgb="FF000000"/>
      <name val="IPT.Mitra"/>
      <charset val="2"/>
    </font>
    <font>
      <b/>
      <sz val="10.5"/>
      <color rgb="FF000000"/>
      <name val="IPT.Mitra"/>
      <charset val="2"/>
    </font>
    <font>
      <b/>
      <sz val="11"/>
      <color rgb="FFFFFFFF"/>
      <name val="Calibri"/>
      <family val="2"/>
    </font>
    <font>
      <sz val="12"/>
      <color rgb="FF000000"/>
      <name val="B Mitra"/>
      <charset val="178"/>
    </font>
    <font>
      <sz val="11"/>
      <color rgb="FFFFFFFF"/>
      <name val="B Yas"/>
      <charset val="178"/>
    </font>
    <font>
      <sz val="11"/>
      <color theme="1"/>
      <name val="Calibri"/>
      <family val="2"/>
    </font>
    <font>
      <sz val="11"/>
      <color theme="1"/>
      <name val="Calibri Light"/>
      <family val="2"/>
      <scheme val="major"/>
    </font>
    <font>
      <b/>
      <sz val="9"/>
      <color theme="1"/>
      <name val="Calibri"/>
      <family val="2"/>
    </font>
    <font>
      <b/>
      <sz val="10"/>
      <name val="B Mitra"/>
      <charset val="178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B Yas"/>
      <charset val="178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Calibri"/>
      <family val="2"/>
    </font>
    <font>
      <sz val="13"/>
      <color theme="1"/>
      <name val="B Mitra"/>
      <charset val="178"/>
    </font>
    <font>
      <sz val="13"/>
      <color rgb="FF000000"/>
      <name val="B Mitra"/>
      <charset val="178"/>
    </font>
    <font>
      <sz val="13"/>
      <color rgb="FF000000"/>
      <name val="Calibri"/>
      <family val="2"/>
      <scheme val="minor"/>
    </font>
    <font>
      <sz val="8"/>
      <color theme="1"/>
      <name val="B Mitra"/>
      <charset val="178"/>
    </font>
    <font>
      <b/>
      <sz val="9"/>
      <color rgb="FF000000"/>
      <name val="B Koodak"/>
      <charset val="178"/>
    </font>
    <font>
      <b/>
      <sz val="12"/>
      <color rgb="FF000000"/>
      <name val="IPT.Mitra"/>
      <charset val="2"/>
    </font>
    <font>
      <sz val="9.5"/>
      <color rgb="FF000000"/>
      <name val="B Mitra"/>
      <charset val="178"/>
    </font>
    <font>
      <b/>
      <sz val="10"/>
      <color rgb="FFFFFFFF"/>
      <name val="B Yas"/>
      <charset val="178"/>
    </font>
    <font>
      <sz val="13"/>
      <color rgb="FF000000"/>
      <name val="IPT.Mitra"/>
      <charset val="2"/>
    </font>
    <font>
      <sz val="11"/>
      <color rgb="FF000000"/>
      <name val="Times New Roman"/>
      <family val="1"/>
    </font>
    <font>
      <b/>
      <sz val="13"/>
      <color rgb="FF000000"/>
      <name val="IPT.Mitra"/>
      <charset val="2"/>
    </font>
    <font>
      <sz val="1"/>
      <color rgb="FFFFFFFF"/>
      <name val="B Koodak"/>
      <charset val="178"/>
    </font>
    <font>
      <b/>
      <sz val="12"/>
      <color rgb="FFFFFFFF"/>
      <name val="IPT.Mitra"/>
      <charset val="2"/>
    </font>
    <font>
      <b/>
      <sz val="12"/>
      <color rgb="FFFFFFFF"/>
      <name val="B Yas"/>
      <charset val="178"/>
    </font>
    <font>
      <b/>
      <sz val="1"/>
      <color rgb="FF000000"/>
      <name val="B Koodak"/>
      <charset val="178"/>
    </font>
    <font>
      <sz val="16"/>
      <color rgb="FF000000"/>
      <name val="IPT.Mitra"/>
      <charset val="2"/>
    </font>
    <font>
      <sz val="11"/>
      <color theme="1"/>
      <name val="B Koodak"/>
      <charset val="178"/>
    </font>
    <font>
      <sz val="14"/>
      <color rgb="FF000000"/>
      <name val="IPT.Mitra"/>
      <charset val="2"/>
    </font>
    <font>
      <sz val="10"/>
      <color rgb="FFFFFFFF"/>
      <name val="B Koodak"/>
      <charset val="178"/>
    </font>
    <font>
      <b/>
      <sz val="13"/>
      <color theme="1"/>
      <name val="B Mitra"/>
      <charset val="178"/>
    </font>
    <font>
      <sz val="11"/>
      <color rgb="FF000000"/>
      <name val="IPT.Mitra"/>
      <charset val="2"/>
    </font>
    <font>
      <sz val="10.5"/>
      <color rgb="FF000000"/>
      <name val="B Mitra"/>
      <charset val="178"/>
    </font>
    <font>
      <b/>
      <sz val="8.5"/>
      <color rgb="FF000000"/>
      <name val="B Mitra"/>
      <charset val="178"/>
    </font>
    <font>
      <b/>
      <sz val="10"/>
      <color rgb="FF000000"/>
      <name val="IPT.Mitra"/>
      <charset val="2"/>
    </font>
    <font>
      <b/>
      <sz val="7.5"/>
      <color rgb="FF000000"/>
      <name val="B Mitra"/>
      <charset val="178"/>
    </font>
    <font>
      <sz val="10"/>
      <color rgb="FF000000"/>
      <name val="IPT.Mitra"/>
      <charset val="2"/>
    </font>
    <font>
      <sz val="9"/>
      <color rgb="FFFFFFFF"/>
      <name val="B Yas"/>
      <charset val="178"/>
    </font>
    <font>
      <sz val="9"/>
      <color rgb="FFFFFFFF"/>
      <name val="Calibri"/>
      <family val="2"/>
    </font>
    <font>
      <b/>
      <sz val="10"/>
      <color theme="1"/>
      <name val="B Yas"/>
      <charset val="178"/>
    </font>
    <font>
      <b/>
      <sz val="10"/>
      <color rgb="FFFFFFFF"/>
      <name val="B Mitra"/>
      <charset val="178"/>
    </font>
    <font>
      <sz val="9"/>
      <color rgb="FF000000"/>
      <name val="B Koodak"/>
      <charset val="178"/>
    </font>
    <font>
      <b/>
      <sz val="14"/>
      <color rgb="FF000000"/>
      <name val="IPT.Mitra"/>
      <charset val="2"/>
    </font>
    <font>
      <b/>
      <sz val="11"/>
      <color theme="1"/>
      <name val="Times New Roman"/>
      <family val="1"/>
    </font>
    <font>
      <b/>
      <sz val="12"/>
      <color theme="1"/>
      <name val="B Mitra"/>
      <charset val="178"/>
    </font>
    <font>
      <b/>
      <sz val="7"/>
      <color rgb="FF000000"/>
      <name val="B Mitra"/>
      <charset val="178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sz val="10"/>
      <color rgb="FFFFFFFF"/>
      <name val="Calibri"/>
      <family val="2"/>
    </font>
    <font>
      <b/>
      <sz val="11"/>
      <color rgb="FFFFFFFF"/>
      <name val="IPT.Mitra"/>
      <charset val="2"/>
    </font>
    <font>
      <b/>
      <sz val="10"/>
      <color rgb="FFFFFFFF"/>
      <name val="IPT.Mitra"/>
      <charset val="2"/>
    </font>
    <font>
      <b/>
      <sz val="9"/>
      <color rgb="FFFFFFFF"/>
      <name val="IPT.Mitra"/>
      <charset val="2"/>
    </font>
    <font>
      <sz val="10"/>
      <color theme="1"/>
      <name val="Calibri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F9F9F9"/>
      </patternFill>
    </fill>
    <fill>
      <patternFill patternType="solid">
        <fgColor rgb="FFF3F2EA"/>
      </patternFill>
    </fill>
    <fill>
      <patternFill patternType="solid">
        <fgColor rgb="FF2E74B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5381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rgb="FFF9F9F9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82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959595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959595"/>
      </bottom>
      <diagonal/>
    </border>
    <border>
      <left/>
      <right/>
      <top style="thin">
        <color indexed="64"/>
      </top>
      <bottom style="thin">
        <color rgb="FF959595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959595"/>
      </bottom>
      <diagonal/>
    </border>
    <border>
      <left style="thin">
        <color indexed="64"/>
      </left>
      <right/>
      <top style="thin">
        <color indexed="64"/>
      </top>
      <bottom style="thin">
        <color rgb="FF959595"/>
      </bottom>
      <diagonal/>
    </border>
    <border>
      <left/>
      <right style="thin">
        <color indexed="64"/>
      </right>
      <top style="thin">
        <color indexed="64"/>
      </top>
      <bottom style="thin">
        <color rgb="FF95959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18">
    <xf numFmtId="0" fontId="0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43" fontId="27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8" fillId="0" borderId="0"/>
    <xf numFmtId="0" fontId="27" fillId="0" borderId="0"/>
    <xf numFmtId="9" fontId="27" fillId="0" borderId="0" applyFont="0" applyFill="0" applyBorder="0" applyAlignment="0" applyProtection="0"/>
    <xf numFmtId="0" fontId="54" fillId="0" borderId="0"/>
    <xf numFmtId="0" fontId="15" fillId="0" borderId="0"/>
    <xf numFmtId="0" fontId="64" fillId="0" borderId="0"/>
    <xf numFmtId="9" fontId="64" fillId="0" borderId="0" applyFont="0" applyFill="0" applyBorder="0" applyAlignment="0" applyProtection="0"/>
    <xf numFmtId="0" fontId="80" fillId="0" borderId="0"/>
    <xf numFmtId="0" fontId="27" fillId="0" borderId="0"/>
    <xf numFmtId="0" fontId="15" fillId="0" borderId="0"/>
  </cellStyleXfs>
  <cellXfs count="130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/>
    <xf numFmtId="3" fontId="16" fillId="0" borderId="0" xfId="0" applyNumberFormat="1" applyFont="1" applyBorder="1" applyAlignment="1">
      <alignment horizontal="center" vertical="center" wrapText="1" readingOrder="2"/>
    </xf>
    <xf numFmtId="3" fontId="17" fillId="0" borderId="16" xfId="0" applyNumberFormat="1" applyFont="1" applyBorder="1" applyAlignment="1">
      <alignment horizontal="center" vertical="center" wrapText="1" readingOrder="2"/>
    </xf>
    <xf numFmtId="3" fontId="17" fillId="0" borderId="17" xfId="0" applyNumberFormat="1" applyFont="1" applyBorder="1" applyAlignment="1">
      <alignment horizontal="center" vertical="center" wrapText="1" readingOrder="2"/>
    </xf>
    <xf numFmtId="3" fontId="17" fillId="0" borderId="9" xfId="0" applyNumberFormat="1" applyFont="1" applyBorder="1" applyAlignment="1">
      <alignment horizontal="center" vertical="center" wrapText="1" readingOrder="2"/>
    </xf>
    <xf numFmtId="0" fontId="17" fillId="7" borderId="18" xfId="0" applyFont="1" applyFill="1" applyBorder="1" applyAlignment="1">
      <alignment horizontal="center" vertical="center" wrapText="1" readingOrder="2"/>
    </xf>
    <xf numFmtId="3" fontId="17" fillId="0" borderId="20" xfId="0" applyNumberFormat="1" applyFont="1" applyBorder="1" applyAlignment="1">
      <alignment horizontal="center" vertical="center" wrapText="1" readingOrder="2"/>
    </xf>
    <xf numFmtId="3" fontId="17" fillId="8" borderId="18" xfId="0" applyNumberFormat="1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 readingOrder="2"/>
    </xf>
    <xf numFmtId="3" fontId="18" fillId="0" borderId="9" xfId="0" applyNumberFormat="1" applyFont="1" applyBorder="1" applyAlignment="1">
      <alignment horizontal="center" vertical="center" wrapText="1"/>
    </xf>
    <xf numFmtId="0" fontId="31" fillId="11" borderId="0" xfId="0" applyFont="1" applyFill="1" applyAlignment="1">
      <alignment horizontal="center" vertical="center"/>
    </xf>
    <xf numFmtId="0" fontId="28" fillId="11" borderId="0" xfId="0" applyFont="1" applyFill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 wrapText="1" readingOrder="2"/>
    </xf>
    <xf numFmtId="0" fontId="32" fillId="0" borderId="0" xfId="5"/>
    <xf numFmtId="0" fontId="32" fillId="0" borderId="0" xfId="5" applyAlignment="1">
      <alignment horizontal="center" vertical="center"/>
    </xf>
    <xf numFmtId="0" fontId="33" fillId="16" borderId="36" xfId="5" applyFont="1" applyFill="1" applyBorder="1"/>
    <xf numFmtId="0" fontId="37" fillId="0" borderId="0" xfId="5" applyFont="1"/>
    <xf numFmtId="0" fontId="44" fillId="17" borderId="43" xfId="3" applyNumberFormat="1" applyFont="1" applyFill="1" applyBorder="1" applyAlignment="1">
      <alignment horizontal="center" vertical="center"/>
    </xf>
    <xf numFmtId="0" fontId="15" fillId="0" borderId="0" xfId="3"/>
    <xf numFmtId="0" fontId="24" fillId="16" borderId="44" xfId="3" applyNumberFormat="1" applyFont="1" applyFill="1" applyBorder="1" applyAlignment="1">
      <alignment horizontal="center" vertical="center"/>
    </xf>
    <xf numFmtId="0" fontId="24" fillId="0" borderId="44" xfId="3" applyNumberFormat="1" applyFont="1" applyBorder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4" fillId="17" borderId="0" xfId="3" applyFont="1" applyFill="1" applyAlignment="1">
      <alignment horizontal="center" vertical="center"/>
    </xf>
    <xf numFmtId="0" fontId="24" fillId="16" borderId="44" xfId="3" applyNumberFormat="1" applyFont="1" applyFill="1" applyBorder="1" applyAlignment="1">
      <alignment horizontal="center" vertical="center" wrapText="1"/>
    </xf>
    <xf numFmtId="0" fontId="24" fillId="0" borderId="44" xfId="3" applyNumberFormat="1" applyFont="1" applyBorder="1" applyAlignment="1">
      <alignment horizontal="center" vertical="center" wrapText="1"/>
    </xf>
    <xf numFmtId="0" fontId="45" fillId="0" borderId="44" xfId="3" applyNumberFormat="1" applyFont="1" applyBorder="1" applyAlignment="1">
      <alignment horizontal="center" vertical="center"/>
    </xf>
    <xf numFmtId="0" fontId="45" fillId="16" borderId="44" xfId="3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7" fillId="6" borderId="0" xfId="0" applyFont="1" applyFill="1" applyBorder="1" applyAlignment="1">
      <alignment horizontal="center" vertical="center" textRotation="90" wrapText="1" readingOrder="2"/>
    </xf>
    <xf numFmtId="0" fontId="0" fillId="11" borderId="0" xfId="0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9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11" borderId="0" xfId="1" applyFill="1"/>
    <xf numFmtId="0" fontId="15" fillId="11" borderId="0" xfId="12" applyFill="1" applyAlignment="1">
      <alignment horizontal="center" vertical="center"/>
    </xf>
    <xf numFmtId="0" fontId="0" fillId="21" borderId="0" xfId="0" applyFill="1" applyAlignment="1">
      <alignment horizontal="center" vertical="center"/>
    </xf>
    <xf numFmtId="1" fontId="29" fillId="11" borderId="9" xfId="0" applyNumberFormat="1" applyFont="1" applyFill="1" applyBorder="1" applyAlignment="1">
      <alignment horizontal="center" vertical="center" wrapText="1" readingOrder="2"/>
    </xf>
    <xf numFmtId="0" fontId="62" fillId="22" borderId="0" xfId="0" applyFont="1" applyFill="1" applyBorder="1" applyAlignment="1">
      <alignment horizontal="center" vertical="center" wrapText="1" readingOrder="2"/>
    </xf>
    <xf numFmtId="0" fontId="63" fillId="24" borderId="15" xfId="0" applyFont="1" applyFill="1" applyBorder="1" applyAlignment="1">
      <alignment horizontal="center" vertical="center" wrapText="1" readingOrder="2"/>
    </xf>
    <xf numFmtId="0" fontId="57" fillId="24" borderId="15" xfId="0" applyFont="1" applyFill="1" applyBorder="1" applyAlignment="1">
      <alignment horizontal="center" vertical="center" wrapText="1" readingOrder="2"/>
    </xf>
    <xf numFmtId="0" fontId="0" fillId="23" borderId="40" xfId="0" applyFill="1" applyBorder="1" applyAlignment="1">
      <alignment vertical="center" wrapText="1"/>
    </xf>
    <xf numFmtId="0" fontId="0" fillId="23" borderId="48" xfId="0" applyFill="1" applyBorder="1" applyAlignment="1">
      <alignment vertical="center" wrapText="1"/>
    </xf>
    <xf numFmtId="0" fontId="15" fillId="11" borderId="0" xfId="12" applyFill="1"/>
    <xf numFmtId="0" fontId="15" fillId="11" borderId="0" xfId="12" applyFont="1" applyFill="1" applyAlignment="1">
      <alignment horizontal="center" vertical="center"/>
    </xf>
    <xf numFmtId="0" fontId="53" fillId="11" borderId="0" xfId="12" applyFont="1" applyFill="1" applyAlignment="1">
      <alignment horizontal="center" vertical="center"/>
    </xf>
    <xf numFmtId="14" fontId="53" fillId="11" borderId="0" xfId="12" applyNumberFormat="1" applyFont="1" applyFill="1" applyAlignment="1">
      <alignment horizontal="center" vertical="center"/>
    </xf>
    <xf numFmtId="0" fontId="15" fillId="11" borderId="9" xfId="12" applyFont="1" applyFill="1" applyBorder="1" applyAlignment="1">
      <alignment horizontal="center" vertical="center"/>
    </xf>
    <xf numFmtId="0" fontId="53" fillId="11" borderId="9" xfId="12" applyFont="1" applyFill="1" applyBorder="1" applyAlignment="1">
      <alignment horizontal="center" vertical="center"/>
    </xf>
    <xf numFmtId="14" fontId="53" fillId="11" borderId="9" xfId="12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 wrapText="1"/>
    </xf>
    <xf numFmtId="3" fontId="2" fillId="13" borderId="9" xfId="0" applyNumberFormat="1" applyFont="1" applyFill="1" applyBorder="1" applyAlignment="1">
      <alignment horizontal="center" vertical="center" wrapText="1"/>
    </xf>
    <xf numFmtId="164" fontId="1" fillId="13" borderId="9" xfId="4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7" fillId="0" borderId="0" xfId="5" applyFont="1" applyAlignment="1">
      <alignment horizontal="right"/>
    </xf>
    <xf numFmtId="0" fontId="27" fillId="0" borderId="0" xfId="5" applyNumberFormat="1" applyFont="1" applyAlignment="1">
      <alignment horizontal="center" vertical="center"/>
    </xf>
    <xf numFmtId="0" fontId="46" fillId="16" borderId="37" xfId="5" applyFont="1" applyFill="1" applyBorder="1" applyAlignment="1">
      <alignment horizontal="right"/>
    </xf>
    <xf numFmtId="0" fontId="27" fillId="16" borderId="36" xfId="5" applyFont="1" applyFill="1" applyBorder="1" applyAlignment="1">
      <alignment horizontal="center" vertical="center"/>
    </xf>
    <xf numFmtId="0" fontId="27" fillId="16" borderId="37" xfId="5" applyNumberFormat="1" applyFont="1" applyFill="1" applyBorder="1" applyAlignment="1">
      <alignment horizontal="center" vertical="center"/>
    </xf>
    <xf numFmtId="166" fontId="1" fillId="0" borderId="5" xfId="1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0" fontId="71" fillId="21" borderId="8" xfId="2" applyNumberFormat="1" applyFont="1" applyFill="1" applyBorder="1" applyAlignment="1">
      <alignment horizontal="center" vertical="center" readingOrder="1"/>
    </xf>
    <xf numFmtId="10" fontId="71" fillId="21" borderId="11" xfId="2" applyNumberFormat="1" applyFont="1" applyFill="1" applyBorder="1" applyAlignment="1">
      <alignment horizontal="center" vertical="center" readingOrder="1"/>
    </xf>
    <xf numFmtId="164" fontId="7" fillId="15" borderId="0" xfId="0" applyNumberFormat="1" applyFont="1" applyFill="1" applyAlignment="1">
      <alignment horizontal="center" vertical="center"/>
    </xf>
    <xf numFmtId="0" fontId="7" fillId="15" borderId="0" xfId="0" applyFont="1" applyFill="1" applyAlignment="1">
      <alignment horizontal="center" vertical="center" wrapText="1"/>
    </xf>
    <xf numFmtId="0" fontId="0" fillId="15" borderId="0" xfId="0" applyFill="1" applyAlignment="1">
      <alignment horizontal="center"/>
    </xf>
    <xf numFmtId="0" fontId="0" fillId="0" borderId="0" xfId="0" applyAlignment="1">
      <alignment horizontal="center"/>
    </xf>
    <xf numFmtId="166" fontId="0" fillId="0" borderId="0" xfId="1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9" xfId="10" applyNumberFormat="1" applyFont="1" applyBorder="1" applyAlignment="1">
      <alignment horizontal="center" vertical="center"/>
    </xf>
    <xf numFmtId="3" fontId="18" fillId="11" borderId="9" xfId="0" applyNumberFormat="1" applyFont="1" applyFill="1" applyBorder="1" applyAlignment="1">
      <alignment horizontal="center" vertical="center" wrapText="1"/>
    </xf>
    <xf numFmtId="0" fontId="0" fillId="14" borderId="9" xfId="0" applyFont="1" applyFill="1" applyBorder="1" applyAlignment="1">
      <alignment horizontal="center" vertical="center"/>
    </xf>
    <xf numFmtId="3" fontId="21" fillId="13" borderId="9" xfId="0" applyNumberFormat="1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9" fillId="21" borderId="6" xfId="0" applyFont="1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4" fillId="0" borderId="47" xfId="12" applyNumberFormat="1" applyFont="1" applyFill="1" applyBorder="1" applyAlignment="1">
      <alignment horizontal="center" vertical="center" wrapText="1"/>
    </xf>
    <xf numFmtId="0" fontId="4" fillId="0" borderId="47" xfId="12" applyNumberFormat="1" applyFont="1" applyFill="1" applyBorder="1" applyAlignment="1">
      <alignment horizontal="center" vertical="center"/>
    </xf>
    <xf numFmtId="0" fontId="4" fillId="0" borderId="46" xfId="12" applyNumberFormat="1" applyFont="1" applyFill="1" applyBorder="1" applyAlignment="1">
      <alignment horizontal="center" vertical="center" wrapText="1"/>
    </xf>
    <xf numFmtId="0" fontId="4" fillId="16" borderId="9" xfId="3" applyNumberFormat="1" applyFont="1" applyFill="1" applyBorder="1" applyAlignment="1">
      <alignment horizontal="center" vertical="center"/>
    </xf>
    <xf numFmtId="1" fontId="4" fillId="16" borderId="9" xfId="2" applyNumberFormat="1" applyFont="1" applyFill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 wrapText="1"/>
    </xf>
    <xf numFmtId="0" fontId="4" fillId="16" borderId="29" xfId="12" applyNumberFormat="1" applyFont="1" applyFill="1" applyBorder="1" applyAlignment="1">
      <alignment horizontal="center" vertical="center"/>
    </xf>
    <xf numFmtId="0" fontId="4" fillId="16" borderId="29" xfId="3" applyNumberFormat="1" applyFont="1" applyFill="1" applyBorder="1" applyAlignment="1">
      <alignment horizontal="center" vertical="center"/>
    </xf>
    <xf numFmtId="0" fontId="4" fillId="11" borderId="0" xfId="12" applyFont="1" applyFill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0" fontId="4" fillId="0" borderId="9" xfId="12" applyFont="1" applyFill="1" applyBorder="1" applyAlignment="1">
      <alignment horizontal="center" vertical="center"/>
    </xf>
    <xf numFmtId="0" fontId="4" fillId="0" borderId="29" xfId="12" applyFont="1" applyFill="1" applyBorder="1" applyAlignment="1">
      <alignment horizontal="center" vertical="center"/>
    </xf>
    <xf numFmtId="1" fontId="4" fillId="0" borderId="29" xfId="12" applyNumberFormat="1" applyFont="1" applyFill="1" applyBorder="1" applyAlignment="1">
      <alignment horizontal="center" vertical="center"/>
    </xf>
    <xf numFmtId="166" fontId="4" fillId="0" borderId="29" xfId="2" applyNumberFormat="1" applyFont="1" applyFill="1" applyBorder="1" applyAlignment="1">
      <alignment horizontal="center" vertical="center"/>
    </xf>
    <xf numFmtId="3" fontId="7" fillId="13" borderId="9" xfId="0" applyNumberFormat="1" applyFont="1" applyFill="1" applyBorder="1" applyAlignment="1">
      <alignment horizontal="center" vertical="center" wrapText="1"/>
    </xf>
    <xf numFmtId="3" fontId="7" fillId="11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10" fontId="26" fillId="18" borderId="24" xfId="2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16" borderId="36" xfId="5" applyFont="1" applyFill="1" applyBorder="1" applyAlignment="1">
      <alignment horizontal="center" vertical="center"/>
    </xf>
    <xf numFmtId="0" fontId="0" fillId="27" borderId="9" xfId="0" applyFill="1" applyBorder="1" applyAlignment="1">
      <alignment horizontal="center" vertical="center" wrapText="1"/>
    </xf>
    <xf numFmtId="164" fontId="0" fillId="0" borderId="0" xfId="4" applyNumberFormat="1" applyFont="1" applyAlignment="1">
      <alignment horizontal="center" vertical="center"/>
    </xf>
    <xf numFmtId="1" fontId="4" fillId="16" borderId="9" xfId="3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0" fontId="0" fillId="9" borderId="0" xfId="0" applyFill="1" applyAlignment="1">
      <alignment horizontal="center" vertical="center"/>
    </xf>
    <xf numFmtId="0" fontId="0" fillId="28" borderId="0" xfId="0" applyFill="1" applyAlignment="1">
      <alignment horizontal="center" vertical="center"/>
    </xf>
    <xf numFmtId="0" fontId="0" fillId="11" borderId="9" xfId="0" applyFill="1" applyBorder="1" applyAlignment="1">
      <alignment horizontal="center" vertical="center" wrapText="1"/>
    </xf>
    <xf numFmtId="0" fontId="32" fillId="0" borderId="9" xfId="5" applyBorder="1" applyAlignment="1">
      <alignment horizontal="center" vertical="center"/>
    </xf>
    <xf numFmtId="164" fontId="0" fillId="0" borderId="9" xfId="6" applyNumberFormat="1" applyFont="1" applyBorder="1" applyAlignment="1">
      <alignment horizontal="center"/>
    </xf>
    <xf numFmtId="0" fontId="4" fillId="0" borderId="9" xfId="5" applyFont="1" applyBorder="1" applyAlignment="1">
      <alignment horizontal="center" vertical="center"/>
    </xf>
    <xf numFmtId="0" fontId="18" fillId="14" borderId="9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 wrapText="1"/>
    </xf>
    <xf numFmtId="0" fontId="18" fillId="15" borderId="9" xfId="0" applyFont="1" applyFill="1" applyBorder="1" applyAlignment="1">
      <alignment horizontal="center" vertical="center" wrapText="1"/>
    </xf>
    <xf numFmtId="164" fontId="1" fillId="15" borderId="9" xfId="4" applyNumberFormat="1" applyFont="1" applyFill="1" applyBorder="1" applyAlignment="1">
      <alignment horizontal="center" vertical="center" wrapText="1"/>
    </xf>
    <xf numFmtId="43" fontId="1" fillId="15" borderId="9" xfId="4" applyNumberFormat="1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26" borderId="9" xfId="4" applyNumberFormat="1" applyFont="1" applyFill="1" applyBorder="1" applyAlignment="1">
      <alignment horizontal="center" vertical="center" wrapText="1"/>
    </xf>
    <xf numFmtId="164" fontId="1" fillId="26" borderId="9" xfId="4" applyNumberFormat="1" applyFont="1" applyFill="1" applyBorder="1" applyAlignment="1">
      <alignment vertical="center" wrapText="1"/>
    </xf>
    <xf numFmtId="0" fontId="46" fillId="0" borderId="9" xfId="0" applyFont="1" applyBorder="1" applyAlignment="1">
      <alignment horizontal="center" vertical="center"/>
    </xf>
    <xf numFmtId="164" fontId="1" fillId="11" borderId="9" xfId="4" applyNumberFormat="1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right" vertical="top" wrapText="1"/>
    </xf>
    <xf numFmtId="0" fontId="7" fillId="0" borderId="9" xfId="0" applyFont="1" applyBorder="1" applyAlignment="1">
      <alignment horizontal="right" vertical="top" wrapText="1"/>
    </xf>
    <xf numFmtId="3" fontId="7" fillId="11" borderId="9" xfId="0" applyNumberFormat="1" applyFont="1" applyFill="1" applyBorder="1" applyAlignment="1">
      <alignment horizontal="right" vertical="top" wrapText="1"/>
    </xf>
    <xf numFmtId="0" fontId="72" fillId="16" borderId="9" xfId="0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11" borderId="9" xfId="0" applyNumberFormat="1" applyFont="1" applyFill="1" applyBorder="1" applyAlignment="1">
      <alignment horizontal="center" vertical="center"/>
    </xf>
    <xf numFmtId="0" fontId="0" fillId="11" borderId="0" xfId="0" applyFill="1"/>
    <xf numFmtId="0" fontId="4" fillId="11" borderId="0" xfId="0" applyFont="1" applyFill="1" applyAlignment="1">
      <alignment horizontal="center" vertical="center"/>
    </xf>
    <xf numFmtId="3" fontId="0" fillId="11" borderId="0" xfId="0" applyNumberFormat="1" applyFill="1"/>
    <xf numFmtId="0" fontId="72" fillId="29" borderId="9" xfId="0" applyFont="1" applyFill="1" applyBorder="1" applyAlignment="1">
      <alignment horizontal="center" vertical="center"/>
    </xf>
    <xf numFmtId="0" fontId="32" fillId="0" borderId="9" xfId="5" applyBorder="1"/>
    <xf numFmtId="3" fontId="4" fillId="0" borderId="9" xfId="6" applyNumberFormat="1" applyFont="1" applyBorder="1" applyAlignment="1">
      <alignment horizontal="center" vertical="center"/>
    </xf>
    <xf numFmtId="0" fontId="33" fillId="16" borderId="9" xfId="5" applyFont="1" applyFill="1" applyBorder="1"/>
    <xf numFmtId="0" fontId="34" fillId="16" borderId="9" xfId="5" applyFont="1" applyFill="1" applyBorder="1"/>
    <xf numFmtId="164" fontId="35" fillId="0" borderId="9" xfId="6" applyNumberFormat="1" applyFont="1" applyBorder="1" applyAlignment="1">
      <alignment vertical="center"/>
    </xf>
    <xf numFmtId="164" fontId="36" fillId="0" borderId="9" xfId="6" applyNumberFormat="1" applyFont="1" applyBorder="1" applyAlignment="1">
      <alignment vertical="center"/>
    </xf>
    <xf numFmtId="0" fontId="0" fillId="0" borderId="9" xfId="0" applyNumberFormat="1" applyBorder="1"/>
    <xf numFmtId="0" fontId="33" fillId="16" borderId="9" xfId="5" applyFont="1" applyFill="1" applyBorder="1" applyAlignment="1">
      <alignment horizontal="right"/>
    </xf>
    <xf numFmtId="0" fontId="4" fillId="0" borderId="26" xfId="0" applyFont="1" applyFill="1" applyBorder="1" applyAlignment="1">
      <alignment horizontal="center" vertical="center"/>
    </xf>
    <xf numFmtId="0" fontId="4" fillId="0" borderId="11" xfId="12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18" borderId="23" xfId="12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" fontId="4" fillId="0" borderId="15" xfId="0" applyNumberFormat="1" applyFont="1" applyFill="1" applyBorder="1" applyAlignment="1">
      <alignment horizontal="center" vertical="center"/>
    </xf>
    <xf numFmtId="0" fontId="4" fillId="18" borderId="22" xfId="12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165" fontId="4" fillId="0" borderId="29" xfId="0" applyNumberFormat="1" applyFont="1" applyFill="1" applyBorder="1" applyAlignment="1">
      <alignment horizontal="center" vertical="center"/>
    </xf>
    <xf numFmtId="167" fontId="4" fillId="0" borderId="29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 wrapText="1"/>
    </xf>
    <xf numFmtId="3" fontId="1" fillId="0" borderId="23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64" fontId="1" fillId="30" borderId="9" xfId="4" applyNumberFormat="1" applyFont="1" applyFill="1" applyBorder="1" applyAlignment="1">
      <alignment horizontal="center" vertical="center" wrapText="1"/>
    </xf>
    <xf numFmtId="43" fontId="1" fillId="30" borderId="9" xfId="4" applyNumberFormat="1" applyFont="1" applyFill="1" applyBorder="1" applyAlignment="1">
      <alignment horizontal="center" vertical="center" wrapText="1"/>
    </xf>
    <xf numFmtId="164" fontId="75" fillId="22" borderId="33" xfId="4" applyNumberFormat="1" applyFont="1" applyFill="1" applyBorder="1" applyAlignment="1">
      <alignment horizontal="center" vertical="center" wrapText="1" readingOrder="2"/>
    </xf>
    <xf numFmtId="164" fontId="75" fillId="22" borderId="6" xfId="4" applyNumberFormat="1" applyFont="1" applyFill="1" applyBorder="1" applyAlignment="1">
      <alignment horizontal="right" vertical="center" wrapText="1" readingOrder="2"/>
    </xf>
    <xf numFmtId="164" fontId="75" fillId="22" borderId="6" xfId="4" applyNumberFormat="1" applyFont="1" applyFill="1" applyBorder="1" applyAlignment="1">
      <alignment horizontal="center" vertical="center" wrapText="1" readingOrder="2"/>
    </xf>
    <xf numFmtId="164" fontId="75" fillId="22" borderId="41" xfId="4" applyNumberFormat="1" applyFont="1" applyFill="1" applyBorder="1" applyAlignment="1">
      <alignment horizontal="center" vertical="center" wrapText="1" readingOrder="2"/>
    </xf>
    <xf numFmtId="164" fontId="75" fillId="23" borderId="34" xfId="4" applyNumberFormat="1" applyFont="1" applyFill="1" applyBorder="1" applyAlignment="1">
      <alignment horizontal="center" vertical="center" wrapText="1" readingOrder="2"/>
    </xf>
    <xf numFmtId="0" fontId="0" fillId="0" borderId="9" xfId="0" applyBorder="1" applyAlignment="1">
      <alignment horizontal="center" vertical="center"/>
    </xf>
    <xf numFmtId="0" fontId="3" fillId="17" borderId="9" xfId="0" applyFont="1" applyFill="1" applyBorder="1" applyAlignment="1">
      <alignment horizontal="center" vertical="center" wrapText="1"/>
    </xf>
    <xf numFmtId="3" fontId="3" fillId="11" borderId="9" xfId="0" applyNumberFormat="1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center" vertical="center" wrapText="1"/>
    </xf>
    <xf numFmtId="3" fontId="5" fillId="13" borderId="9" xfId="0" applyNumberFormat="1" applyFont="1" applyFill="1" applyBorder="1" applyAlignment="1">
      <alignment horizontal="center" vertical="center" wrapText="1"/>
    </xf>
    <xf numFmtId="0" fontId="1" fillId="17" borderId="9" xfId="0" applyFont="1" applyFill="1" applyBorder="1" applyAlignment="1">
      <alignment horizontal="center" vertical="center" wrapText="1"/>
    </xf>
    <xf numFmtId="3" fontId="5" fillId="17" borderId="9" xfId="0" applyNumberFormat="1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166" fontId="1" fillId="0" borderId="0" xfId="10" applyNumberFormat="1" applyFont="1" applyBorder="1" applyAlignment="1">
      <alignment horizontal="center" vertical="center" wrapText="1"/>
    </xf>
    <xf numFmtId="3" fontId="1" fillId="11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2" fillId="28" borderId="9" xfId="0" applyNumberFormat="1" applyFont="1" applyFill="1" applyBorder="1" applyAlignment="1">
      <alignment horizontal="center" vertical="center" wrapText="1"/>
    </xf>
    <xf numFmtId="0" fontId="0" fillId="18" borderId="9" xfId="0" applyFill="1" applyBorder="1" applyAlignment="1">
      <alignment horizontal="center" vertical="center" wrapText="1"/>
    </xf>
    <xf numFmtId="0" fontId="0" fillId="18" borderId="7" xfId="0" applyFill="1" applyBorder="1" applyAlignment="1">
      <alignment horizontal="center" vertical="center" wrapText="1"/>
    </xf>
    <xf numFmtId="0" fontId="0" fillId="18" borderId="0" xfId="0" applyFill="1" applyBorder="1" applyAlignment="1">
      <alignment horizontal="center" vertical="center" wrapText="1"/>
    </xf>
    <xf numFmtId="0" fontId="1" fillId="18" borderId="0" xfId="0" applyFont="1" applyFill="1" applyBorder="1" applyAlignment="1">
      <alignment horizontal="center" vertical="center" wrapText="1"/>
    </xf>
    <xf numFmtId="3" fontId="2" fillId="28" borderId="23" xfId="0" applyNumberFormat="1" applyFont="1" applyFill="1" applyBorder="1" applyAlignment="1">
      <alignment horizontal="center" vertical="center" wrapText="1"/>
    </xf>
    <xf numFmtId="0" fontId="0" fillId="18" borderId="9" xfId="0" applyFill="1" applyBorder="1" applyAlignment="1">
      <alignment horizontal="center" vertical="center"/>
    </xf>
    <xf numFmtId="3" fontId="6" fillId="11" borderId="9" xfId="0" applyNumberFormat="1" applyFont="1" applyFill="1" applyBorder="1" applyAlignment="1">
      <alignment horizontal="center" vertical="center" wrapText="1"/>
    </xf>
    <xf numFmtId="3" fontId="66" fillId="13" borderId="9" xfId="0" applyNumberFormat="1" applyFont="1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left" vertical="top" wrapText="1"/>
    </xf>
    <xf numFmtId="0" fontId="21" fillId="11" borderId="6" xfId="1" applyFont="1" applyFill="1" applyBorder="1" applyAlignment="1">
      <alignment horizontal="center" vertical="center" wrapText="1"/>
    </xf>
    <xf numFmtId="3" fontId="22" fillId="11" borderId="0" xfId="1" applyNumberFormat="1" applyFont="1" applyFill="1" applyBorder="1" applyAlignment="1">
      <alignment horizontal="center" vertical="center" wrapText="1"/>
    </xf>
    <xf numFmtId="3" fontId="22" fillId="11" borderId="6" xfId="1" applyNumberFormat="1" applyFont="1" applyFill="1" applyBorder="1" applyAlignment="1">
      <alignment horizontal="center" vertical="center" wrapText="1"/>
    </xf>
    <xf numFmtId="0" fontId="15" fillId="11" borderId="0" xfId="1" applyFill="1" applyBorder="1"/>
    <xf numFmtId="10" fontId="22" fillId="11" borderId="24" xfId="2" applyNumberFormat="1" applyFont="1" applyFill="1" applyBorder="1" applyAlignment="1">
      <alignment horizontal="center" vertical="center" wrapText="1"/>
    </xf>
    <xf numFmtId="10" fontId="22" fillId="11" borderId="0" xfId="2" applyNumberFormat="1" applyFont="1" applyFill="1" applyBorder="1" applyAlignment="1">
      <alignment horizontal="center" vertical="center" wrapText="1"/>
    </xf>
    <xf numFmtId="9" fontId="15" fillId="11" borderId="24" xfId="2" applyFont="1" applyFill="1" applyBorder="1" applyAlignment="1">
      <alignment horizontal="center" vertical="center" wrapText="1"/>
    </xf>
    <xf numFmtId="3" fontId="15" fillId="11" borderId="0" xfId="1" applyNumberFormat="1" applyFont="1" applyFill="1" applyBorder="1" applyAlignment="1">
      <alignment horizontal="center" vertical="center" wrapText="1"/>
    </xf>
    <xf numFmtId="9" fontId="15" fillId="11" borderId="0" xfId="2" applyFont="1" applyFill="1" applyBorder="1" applyAlignment="1">
      <alignment horizontal="center" vertical="center" wrapText="1"/>
    </xf>
    <xf numFmtId="3" fontId="25" fillId="11" borderId="0" xfId="1" applyNumberFormat="1" applyFont="1" applyFill="1" applyBorder="1" applyAlignment="1">
      <alignment horizontal="center" vertical="center" wrapText="1"/>
    </xf>
    <xf numFmtId="0" fontId="19" fillId="18" borderId="13" xfId="1" applyFont="1" applyFill="1" applyBorder="1" applyAlignment="1">
      <alignment horizontal="center" vertical="center" wrapText="1"/>
    </xf>
    <xf numFmtId="0" fontId="43" fillId="18" borderId="6" xfId="1" applyFont="1" applyFill="1" applyBorder="1" applyAlignment="1">
      <alignment horizontal="center" vertical="center" wrapText="1"/>
    </xf>
    <xf numFmtId="0" fontId="43" fillId="18" borderId="0" xfId="1" applyFont="1" applyFill="1" applyBorder="1" applyAlignment="1">
      <alignment horizontal="center" vertical="center" wrapText="1"/>
    </xf>
    <xf numFmtId="0" fontId="43" fillId="18" borderId="24" xfId="1" applyFont="1" applyFill="1" applyBorder="1" applyAlignment="1">
      <alignment horizontal="center" vertical="center" wrapText="1"/>
    </xf>
    <xf numFmtId="0" fontId="43" fillId="18" borderId="15" xfId="1" applyFont="1" applyFill="1" applyBorder="1" applyAlignment="1">
      <alignment horizontal="center" vertical="center" wrapText="1"/>
    </xf>
    <xf numFmtId="0" fontId="43" fillId="18" borderId="21" xfId="1" applyFont="1" applyFill="1" applyBorder="1" applyAlignment="1">
      <alignment horizontal="center" vertical="center" wrapText="1"/>
    </xf>
    <xf numFmtId="0" fontId="43" fillId="18" borderId="23" xfId="1" applyFont="1" applyFill="1" applyBorder="1" applyAlignment="1">
      <alignment horizontal="center" vertical="center" wrapText="1"/>
    </xf>
    <xf numFmtId="3" fontId="15" fillId="11" borderId="6" xfId="1" applyNumberFormat="1" applyFont="1" applyFill="1" applyBorder="1" applyAlignment="1">
      <alignment horizontal="center" vertical="center" wrapText="1"/>
    </xf>
    <xf numFmtId="3" fontId="15" fillId="11" borderId="0" xfId="1" applyNumberFormat="1" applyFill="1"/>
    <xf numFmtId="0" fontId="28" fillId="11" borderId="9" xfId="0" applyFont="1" applyFill="1" applyBorder="1" applyAlignment="1">
      <alignment horizontal="center" vertical="center"/>
    </xf>
    <xf numFmtId="164" fontId="1" fillId="27" borderId="9" xfId="4" applyNumberFormat="1" applyFont="1" applyFill="1" applyBorder="1" applyAlignment="1">
      <alignment horizontal="center" vertical="center" wrapText="1"/>
    </xf>
    <xf numFmtId="0" fontId="18" fillId="18" borderId="9" xfId="0" applyFont="1" applyFill="1" applyBorder="1" applyAlignment="1">
      <alignment horizontal="center" vertical="center" wrapText="1"/>
    </xf>
    <xf numFmtId="0" fontId="18" fillId="18" borderId="9" xfId="0" applyFont="1" applyFill="1" applyBorder="1" applyAlignment="1">
      <alignment horizontal="center" vertical="center"/>
    </xf>
    <xf numFmtId="3" fontId="21" fillId="18" borderId="9" xfId="0" applyNumberFormat="1" applyFont="1" applyFill="1" applyBorder="1" applyAlignment="1">
      <alignment horizontal="center" vertical="center" wrapText="1"/>
    </xf>
    <xf numFmtId="0" fontId="0" fillId="18" borderId="9" xfId="0" applyFont="1" applyFill="1" applyBorder="1" applyAlignment="1">
      <alignment horizontal="center" vertical="center"/>
    </xf>
    <xf numFmtId="0" fontId="53" fillId="18" borderId="9" xfId="12" applyFont="1" applyFill="1" applyBorder="1" applyAlignment="1">
      <alignment horizontal="center" vertical="center"/>
    </xf>
    <xf numFmtId="14" fontId="53" fillId="18" borderId="9" xfId="12" applyNumberFormat="1" applyFont="1" applyFill="1" applyBorder="1" applyAlignment="1">
      <alignment horizontal="center" vertical="center"/>
    </xf>
    <xf numFmtId="0" fontId="17" fillId="7" borderId="49" xfId="0" applyFont="1" applyFill="1" applyBorder="1" applyAlignment="1">
      <alignment horizontal="center" vertical="center" wrapText="1" readingOrder="2"/>
    </xf>
    <xf numFmtId="3" fontId="17" fillId="8" borderId="49" xfId="0" applyNumberFormat="1" applyFont="1" applyFill="1" applyBorder="1" applyAlignment="1">
      <alignment horizontal="center" vertical="center" wrapText="1" readingOrder="2"/>
    </xf>
    <xf numFmtId="0" fontId="17" fillId="7" borderId="9" xfId="0" applyFont="1" applyFill="1" applyBorder="1" applyAlignment="1">
      <alignment horizontal="center" vertical="center" wrapText="1" readingOrder="2"/>
    </xf>
    <xf numFmtId="3" fontId="16" fillId="0" borderId="9" xfId="0" applyNumberFormat="1" applyFont="1" applyBorder="1" applyAlignment="1">
      <alignment horizontal="center" vertical="center" wrapText="1" readingOrder="2"/>
    </xf>
    <xf numFmtId="3" fontId="16" fillId="11" borderId="9" xfId="0" applyNumberFormat="1" applyFont="1" applyFill="1" applyBorder="1" applyAlignment="1">
      <alignment horizontal="center" vertical="center" wrapText="1" readingOrder="2"/>
    </xf>
    <xf numFmtId="3" fontId="17" fillId="8" borderId="9" xfId="0" applyNumberFormat="1" applyFont="1" applyFill="1" applyBorder="1" applyAlignment="1">
      <alignment horizontal="center" vertical="center" wrapText="1" readingOrder="2"/>
    </xf>
    <xf numFmtId="0" fontId="17" fillId="7" borderId="50" xfId="0" applyFont="1" applyFill="1" applyBorder="1" applyAlignment="1">
      <alignment horizontal="center" vertical="center" wrapText="1" readingOrder="2"/>
    </xf>
    <xf numFmtId="3" fontId="17" fillId="0" borderId="19" xfId="0" applyNumberFormat="1" applyFont="1" applyBorder="1" applyAlignment="1">
      <alignment horizontal="center" vertical="center" wrapText="1" readingOrder="2"/>
    </xf>
    <xf numFmtId="3" fontId="17" fillId="8" borderId="50" xfId="0" applyNumberFormat="1" applyFont="1" applyFill="1" applyBorder="1" applyAlignment="1">
      <alignment horizontal="center" vertical="center" wrapText="1" readingOrder="2"/>
    </xf>
    <xf numFmtId="0" fontId="17" fillId="11" borderId="9" xfId="0" applyFont="1" applyFill="1" applyBorder="1" applyAlignment="1">
      <alignment horizontal="right" vertical="center" wrapText="1" readingOrder="2"/>
    </xf>
    <xf numFmtId="0" fontId="9" fillId="0" borderId="9" xfId="0" applyFont="1" applyBorder="1"/>
    <xf numFmtId="0" fontId="17" fillId="8" borderId="9" xfId="0" applyFont="1" applyFill="1" applyBorder="1" applyAlignment="1">
      <alignment horizontal="right" vertical="center" wrapText="1" readingOrder="2"/>
    </xf>
    <xf numFmtId="3" fontId="17" fillId="11" borderId="9" xfId="0" applyNumberFormat="1" applyFont="1" applyFill="1" applyBorder="1" applyAlignment="1">
      <alignment horizontal="right" vertical="center" wrapText="1" readingOrder="2"/>
    </xf>
    <xf numFmtId="0" fontId="17" fillId="6" borderId="9" xfId="0" applyFont="1" applyFill="1" applyBorder="1" applyAlignment="1">
      <alignment vertical="center" textRotation="90" wrapText="1" readingOrder="2"/>
    </xf>
    <xf numFmtId="0" fontId="17" fillId="6" borderId="51" xfId="0" applyFont="1" applyFill="1" applyBorder="1" applyAlignment="1">
      <alignment horizontal="center" vertical="center" wrapText="1" readingOrder="2"/>
    </xf>
    <xf numFmtId="0" fontId="7" fillId="0" borderId="9" xfId="0" applyFont="1" applyBorder="1"/>
    <xf numFmtId="0" fontId="20" fillId="5" borderId="9" xfId="0" applyFont="1" applyFill="1" applyBorder="1" applyAlignment="1">
      <alignment horizontal="center" vertical="center" wrapText="1"/>
    </xf>
    <xf numFmtId="164" fontId="0" fillId="0" borderId="9" xfId="0" applyNumberFormat="1" applyBorder="1"/>
    <xf numFmtId="166" fontId="37" fillId="0" borderId="9" xfId="7" applyNumberFormat="1" applyFont="1" applyBorder="1"/>
    <xf numFmtId="0" fontId="27" fillId="18" borderId="9" xfId="5" applyFont="1" applyFill="1" applyBorder="1" applyAlignment="1">
      <alignment horizontal="right"/>
    </xf>
    <xf numFmtId="0" fontId="37" fillId="18" borderId="9" xfId="5" applyFont="1" applyFill="1" applyBorder="1"/>
    <xf numFmtId="164" fontId="35" fillId="13" borderId="9" xfId="6" applyNumberFormat="1" applyFont="1" applyFill="1" applyBorder="1" applyAlignment="1">
      <alignment vertical="center"/>
    </xf>
    <xf numFmtId="164" fontId="35" fillId="31" borderId="9" xfId="6" applyNumberFormat="1" applyFont="1" applyFill="1" applyBorder="1" applyAlignment="1">
      <alignment vertical="center"/>
    </xf>
    <xf numFmtId="166" fontId="46" fillId="13" borderId="9" xfId="7" applyNumberFormat="1" applyFont="1" applyFill="1" applyBorder="1"/>
    <xf numFmtId="166" fontId="46" fillId="0" borderId="9" xfId="7" applyNumberFormat="1" applyFont="1" applyBorder="1"/>
    <xf numFmtId="0" fontId="32" fillId="18" borderId="9" xfId="5" applyFill="1" applyBorder="1"/>
    <xf numFmtId="164" fontId="47" fillId="31" borderId="9" xfId="5" applyNumberFormat="1" applyFont="1" applyFill="1" applyBorder="1"/>
    <xf numFmtId="166" fontId="78" fillId="13" borderId="9" xfId="7" applyNumberFormat="1" applyFont="1" applyFill="1" applyBorder="1"/>
    <xf numFmtId="0" fontId="33" fillId="18" borderId="9" xfId="5" applyFont="1" applyFill="1" applyBorder="1" applyAlignment="1">
      <alignment horizontal="right"/>
    </xf>
    <xf numFmtId="0" fontId="32" fillId="18" borderId="9" xfId="5" applyFill="1" applyBorder="1" applyAlignment="1">
      <alignment horizontal="right" indent="1"/>
    </xf>
    <xf numFmtId="0" fontId="27" fillId="0" borderId="9" xfId="5" applyNumberFormat="1" applyFont="1" applyBorder="1" applyAlignment="1">
      <alignment horizontal="center" vertical="center"/>
    </xf>
    <xf numFmtId="0" fontId="4" fillId="18" borderId="9" xfId="5" applyFont="1" applyFill="1" applyBorder="1" applyAlignment="1">
      <alignment horizontal="center" vertical="center"/>
    </xf>
    <xf numFmtId="164" fontId="4" fillId="18" borderId="9" xfId="6" applyNumberFormat="1" applyFont="1" applyFill="1" applyBorder="1" applyAlignment="1">
      <alignment horizontal="center" vertical="center"/>
    </xf>
    <xf numFmtId="0" fontId="32" fillId="18" borderId="9" xfId="5" applyFill="1" applyBorder="1" applyAlignment="1">
      <alignment horizontal="center" vertical="center"/>
    </xf>
    <xf numFmtId="0" fontId="27" fillId="18" borderId="9" xfId="5" applyFont="1" applyFill="1" applyBorder="1" applyAlignment="1">
      <alignment horizontal="center" vertical="center"/>
    </xf>
    <xf numFmtId="0" fontId="27" fillId="13" borderId="9" xfId="5" applyFont="1" applyFill="1" applyBorder="1" applyAlignment="1">
      <alignment horizontal="center" vertical="center"/>
    </xf>
    <xf numFmtId="164" fontId="0" fillId="13" borderId="9" xfId="6" applyNumberFormat="1" applyFont="1" applyFill="1" applyBorder="1" applyAlignment="1">
      <alignment horizontal="center"/>
    </xf>
    <xf numFmtId="0" fontId="32" fillId="13" borderId="9" xfId="5" applyFill="1" applyBorder="1" applyAlignment="1">
      <alignment horizontal="center" vertical="center"/>
    </xf>
    <xf numFmtId="164" fontId="27" fillId="0" borderId="9" xfId="4" applyNumberFormat="1" applyFont="1" applyBorder="1" applyAlignment="1">
      <alignment horizontal="center"/>
    </xf>
    <xf numFmtId="0" fontId="65" fillId="18" borderId="9" xfId="5" applyFont="1" applyFill="1" applyBorder="1" applyAlignment="1">
      <alignment horizontal="center" vertical="center"/>
    </xf>
    <xf numFmtId="164" fontId="27" fillId="13" borderId="9" xfId="4" applyNumberFormat="1" applyFont="1" applyFill="1" applyBorder="1" applyAlignment="1">
      <alignment horizontal="center"/>
    </xf>
    <xf numFmtId="0" fontId="27" fillId="13" borderId="9" xfId="5" applyNumberFormat="1" applyFont="1" applyFill="1" applyBorder="1" applyAlignment="1">
      <alignment horizontal="center" vertical="center"/>
    </xf>
    <xf numFmtId="164" fontId="27" fillId="0" borderId="9" xfId="4" applyNumberFormat="1" applyFont="1" applyBorder="1" applyAlignment="1">
      <alignment horizontal="center" vertical="center"/>
    </xf>
    <xf numFmtId="0" fontId="46" fillId="13" borderId="9" xfId="5" applyFont="1" applyFill="1" applyBorder="1" applyAlignment="1">
      <alignment horizontal="center" vertical="center"/>
    </xf>
    <xf numFmtId="164" fontId="46" fillId="13" borderId="9" xfId="4" applyNumberFormat="1" applyFont="1" applyFill="1" applyBorder="1" applyAlignment="1">
      <alignment horizontal="center"/>
    </xf>
    <xf numFmtId="164" fontId="46" fillId="13" borderId="9" xfId="4" applyNumberFormat="1" applyFont="1" applyFill="1" applyBorder="1" applyAlignment="1">
      <alignment horizontal="center" vertical="center"/>
    </xf>
    <xf numFmtId="0" fontId="0" fillId="18" borderId="9" xfId="5" applyFont="1" applyFill="1" applyBorder="1" applyAlignment="1">
      <alignment horizontal="center" vertical="center"/>
    </xf>
    <xf numFmtId="0" fontId="4" fillId="13" borderId="9" xfId="5" applyFont="1" applyFill="1" applyBorder="1" applyAlignment="1">
      <alignment horizontal="center" vertical="center"/>
    </xf>
    <xf numFmtId="164" fontId="4" fillId="13" borderId="9" xfId="4" applyNumberFormat="1" applyFont="1" applyFill="1" applyBorder="1" applyAlignment="1">
      <alignment horizontal="center"/>
    </xf>
    <xf numFmtId="164" fontId="4" fillId="13" borderId="9" xfId="6" applyNumberFormat="1" applyFont="1" applyFill="1" applyBorder="1" applyAlignment="1">
      <alignment horizontal="center" vertical="center"/>
    </xf>
    <xf numFmtId="0" fontId="74" fillId="13" borderId="9" xfId="5" applyFont="1" applyFill="1" applyBorder="1"/>
    <xf numFmtId="3" fontId="4" fillId="13" borderId="9" xfId="6" applyNumberFormat="1" applyFont="1" applyFill="1" applyBorder="1" applyAlignment="1">
      <alignment horizontal="center" vertical="center"/>
    </xf>
    <xf numFmtId="0" fontId="74" fillId="18" borderId="9" xfId="5" applyFont="1" applyFill="1" applyBorder="1"/>
    <xf numFmtId="49" fontId="79" fillId="18" borderId="9" xfId="0" applyNumberFormat="1" applyFont="1" applyFill="1" applyBorder="1" applyAlignment="1">
      <alignment horizontal="right" vertical="center" wrapText="1" readingOrder="2"/>
    </xf>
    <xf numFmtId="0" fontId="0" fillId="18" borderId="9" xfId="0" applyFill="1" applyBorder="1"/>
    <xf numFmtId="0" fontId="0" fillId="13" borderId="9" xfId="0" applyFont="1" applyFill="1" applyBorder="1"/>
    <xf numFmtId="0" fontId="0" fillId="23" borderId="9" xfId="0" applyFont="1" applyFill="1" applyBorder="1" applyAlignment="1">
      <alignment horizontal="center" vertical="center" wrapText="1"/>
    </xf>
    <xf numFmtId="0" fontId="63" fillId="24" borderId="9" xfId="0" applyFont="1" applyFill="1" applyBorder="1" applyAlignment="1">
      <alignment horizontal="center" vertical="center" wrapText="1" readingOrder="2"/>
    </xf>
    <xf numFmtId="164" fontId="76" fillId="22" borderId="9" xfId="4" applyNumberFormat="1" applyFont="1" applyFill="1" applyBorder="1" applyAlignment="1">
      <alignment horizontal="center" vertical="center" wrapText="1" readingOrder="2"/>
    </xf>
    <xf numFmtId="164" fontId="77" fillId="23" borderId="9" xfId="4" applyNumberFormat="1" applyFont="1" applyFill="1" applyBorder="1" applyAlignment="1">
      <alignment horizontal="center" vertical="center" wrapText="1" readingOrder="2"/>
    </xf>
    <xf numFmtId="0" fontId="72" fillId="31" borderId="9" xfId="0" applyFont="1" applyFill="1" applyBorder="1" applyAlignment="1">
      <alignment horizontal="center" vertical="center"/>
    </xf>
    <xf numFmtId="3" fontId="72" fillId="31" borderId="9" xfId="0" applyNumberFormat="1" applyFont="1" applyFill="1" applyBorder="1" applyAlignment="1">
      <alignment horizontal="center" vertical="center"/>
    </xf>
    <xf numFmtId="3" fontId="4" fillId="13" borderId="9" xfId="0" applyNumberFormat="1" applyFont="1" applyFill="1" applyBorder="1" applyAlignment="1">
      <alignment horizontal="center" vertical="center"/>
    </xf>
    <xf numFmtId="3" fontId="0" fillId="13" borderId="9" xfId="0" applyNumberFormat="1" applyFill="1" applyBorder="1"/>
    <xf numFmtId="0" fontId="4" fillId="18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3" fontId="82" fillId="0" borderId="9" xfId="0" applyNumberFormat="1" applyFont="1" applyBorder="1" applyAlignment="1">
      <alignment horizontal="center" vertical="center" readingOrder="2"/>
    </xf>
    <xf numFmtId="3" fontId="29" fillId="0" borderId="60" xfId="0" applyNumberFormat="1" applyFont="1" applyBorder="1" applyAlignment="1">
      <alignment horizontal="center" vertical="center" readingOrder="2"/>
    </xf>
    <xf numFmtId="3" fontId="29" fillId="8" borderId="60" xfId="0" applyNumberFormat="1" applyFont="1" applyFill="1" applyBorder="1" applyAlignment="1">
      <alignment horizontal="center" vertical="center" readingOrder="2"/>
    </xf>
    <xf numFmtId="3" fontId="81" fillId="8" borderId="60" xfId="0" applyNumberFormat="1" applyFont="1" applyFill="1" applyBorder="1" applyAlignment="1">
      <alignment horizontal="center" vertical="center" wrapText="1" readingOrder="2"/>
    </xf>
    <xf numFmtId="0" fontId="56" fillId="8" borderId="60" xfId="0" applyFont="1" applyFill="1" applyBorder="1" applyAlignment="1">
      <alignment horizontal="center" vertical="center" wrapText="1"/>
    </xf>
    <xf numFmtId="3" fontId="82" fillId="8" borderId="9" xfId="0" applyNumberFormat="1" applyFont="1" applyFill="1" applyBorder="1" applyAlignment="1">
      <alignment horizontal="center" vertical="center" readingOrder="2"/>
    </xf>
    <xf numFmtId="3" fontId="83" fillId="8" borderId="0" xfId="0" applyNumberFormat="1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5" fillId="0" borderId="0" xfId="12"/>
    <xf numFmtId="0" fontId="20" fillId="5" borderId="6" xfId="12" applyFont="1" applyFill="1" applyBorder="1" applyAlignment="1">
      <alignment horizontal="center" wrapText="1"/>
    </xf>
    <xf numFmtId="0" fontId="20" fillId="5" borderId="0" xfId="12" applyFont="1" applyFill="1" applyBorder="1" applyAlignment="1">
      <alignment horizontal="center" wrapText="1"/>
    </xf>
    <xf numFmtId="0" fontId="20" fillId="5" borderId="24" xfId="12" applyFont="1" applyFill="1" applyBorder="1" applyAlignment="1">
      <alignment horizontal="center" wrapText="1"/>
    </xf>
    <xf numFmtId="3" fontId="26" fillId="18" borderId="0" xfId="12" applyNumberFormat="1" applyFont="1" applyFill="1" applyBorder="1" applyAlignment="1">
      <alignment horizontal="center" vertical="center" wrapText="1"/>
    </xf>
    <xf numFmtId="0" fontId="68" fillId="26" borderId="15" xfId="12" applyFont="1" applyFill="1" applyBorder="1" applyAlignment="1">
      <alignment horizontal="center" vertical="center" wrapText="1" readingOrder="2"/>
    </xf>
    <xf numFmtId="0" fontId="69" fillId="26" borderId="13" xfId="12" applyFont="1" applyFill="1" applyBorder="1" applyAlignment="1">
      <alignment vertical="center"/>
    </xf>
    <xf numFmtId="0" fontId="68" fillId="26" borderId="29" xfId="12" applyFont="1" applyFill="1" applyBorder="1" applyAlignment="1">
      <alignment horizontal="center" vertical="center" readingOrder="2"/>
    </xf>
    <xf numFmtId="0" fontId="67" fillId="15" borderId="8" xfId="12" applyFont="1" applyFill="1" applyBorder="1" applyAlignment="1">
      <alignment horizontal="center" vertical="center" readingOrder="2"/>
    </xf>
    <xf numFmtId="3" fontId="70" fillId="15" borderId="8" xfId="12" applyNumberFormat="1" applyFont="1" applyFill="1" applyBorder="1" applyAlignment="1">
      <alignment horizontal="center" vertical="center" readingOrder="2"/>
    </xf>
    <xf numFmtId="10" fontId="70" fillId="15" borderId="8" xfId="12" applyNumberFormat="1" applyFont="1" applyFill="1" applyBorder="1" applyAlignment="1">
      <alignment horizontal="center" vertical="center" readingOrder="1"/>
    </xf>
    <xf numFmtId="0" fontId="55" fillId="11" borderId="8" xfId="12" applyFont="1" applyFill="1" applyBorder="1" applyAlignment="1">
      <alignment horizontal="center" vertical="center" readingOrder="2"/>
    </xf>
    <xf numFmtId="3" fontId="71" fillId="11" borderId="8" xfId="12" applyNumberFormat="1" applyFont="1" applyFill="1" applyBorder="1" applyAlignment="1">
      <alignment horizontal="center" vertical="center" readingOrder="2"/>
    </xf>
    <xf numFmtId="0" fontId="55" fillId="11" borderId="11" xfId="12" applyFont="1" applyFill="1" applyBorder="1" applyAlignment="1">
      <alignment horizontal="center" vertical="center" readingOrder="2"/>
    </xf>
    <xf numFmtId="0" fontId="67" fillId="15" borderId="6" xfId="12" applyFont="1" applyFill="1" applyBorder="1" applyAlignment="1">
      <alignment horizontal="center" vertical="center" readingOrder="2"/>
    </xf>
    <xf numFmtId="0" fontId="55" fillId="11" borderId="6" xfId="12" applyFont="1" applyFill="1" applyBorder="1" applyAlignment="1">
      <alignment horizontal="center" vertical="center" readingOrder="2"/>
    </xf>
    <xf numFmtId="0" fontId="55" fillId="11" borderId="14" xfId="12" applyFont="1" applyFill="1" applyBorder="1" applyAlignment="1">
      <alignment horizontal="center" vertical="center" readingOrder="2"/>
    </xf>
    <xf numFmtId="0" fontId="12" fillId="10" borderId="39" xfId="12" applyFont="1" applyFill="1" applyBorder="1" applyAlignment="1">
      <alignment horizontal="left" vertical="center" wrapText="1" readingOrder="1"/>
    </xf>
    <xf numFmtId="0" fontId="39" fillId="10" borderId="27" xfId="12" applyFont="1" applyFill="1" applyBorder="1" applyAlignment="1">
      <alignment horizontal="center" vertical="center" wrapText="1" readingOrder="2"/>
    </xf>
    <xf numFmtId="0" fontId="9" fillId="18" borderId="8" xfId="12" applyFont="1" applyFill="1" applyBorder="1" applyAlignment="1">
      <alignment horizontal="center" vertical="center" wrapText="1" readingOrder="1"/>
    </xf>
    <xf numFmtId="0" fontId="9" fillId="18" borderId="8" xfId="12" applyFont="1" applyFill="1" applyBorder="1" applyAlignment="1">
      <alignment horizontal="center" vertical="center" wrapText="1" readingOrder="2"/>
    </xf>
    <xf numFmtId="3" fontId="10" fillId="18" borderId="8" xfId="12" applyNumberFormat="1" applyFont="1" applyFill="1" applyBorder="1" applyAlignment="1">
      <alignment horizontal="center" vertical="center" wrapText="1" readingOrder="1"/>
    </xf>
    <xf numFmtId="3" fontId="10" fillId="18" borderId="0" xfId="12" applyNumberFormat="1" applyFont="1" applyFill="1" applyBorder="1" applyAlignment="1">
      <alignment horizontal="center" vertical="center" wrapText="1" readingOrder="1"/>
    </xf>
    <xf numFmtId="10" fontId="10" fillId="18" borderId="6" xfId="12" applyNumberFormat="1" applyFont="1" applyFill="1" applyBorder="1" applyAlignment="1">
      <alignment horizontal="center" vertical="center" wrapText="1" readingOrder="1"/>
    </xf>
    <xf numFmtId="10" fontId="10" fillId="18" borderId="24" xfId="12" applyNumberFormat="1" applyFont="1" applyFill="1" applyBorder="1" applyAlignment="1">
      <alignment horizontal="center" vertical="center" wrapText="1" readingOrder="1"/>
    </xf>
    <xf numFmtId="0" fontId="8" fillId="5" borderId="22" xfId="12" applyFont="1" applyFill="1" applyBorder="1" applyAlignment="1">
      <alignment horizontal="center" vertical="center" wrapText="1" readingOrder="2"/>
    </xf>
    <xf numFmtId="0" fontId="9" fillId="18" borderId="6" xfId="12" applyFont="1" applyFill="1" applyBorder="1" applyAlignment="1">
      <alignment horizontal="center" vertical="center" wrapText="1" readingOrder="2"/>
    </xf>
    <xf numFmtId="10" fontId="10" fillId="18" borderId="0" xfId="12" applyNumberFormat="1" applyFont="1" applyFill="1" applyBorder="1" applyAlignment="1">
      <alignment horizontal="center" vertical="center" wrapText="1" readingOrder="1"/>
    </xf>
    <xf numFmtId="3" fontId="26" fillId="18" borderId="24" xfId="12" applyNumberFormat="1" applyFont="1" applyFill="1" applyBorder="1" applyAlignment="1">
      <alignment horizontal="center" vertical="center" wrapText="1"/>
    </xf>
    <xf numFmtId="0" fontId="11" fillId="18" borderId="8" xfId="12" applyFont="1" applyFill="1" applyBorder="1" applyAlignment="1">
      <alignment horizontal="center" vertical="center" wrapText="1" readingOrder="1"/>
    </xf>
    <xf numFmtId="3" fontId="10" fillId="18" borderId="9" xfId="12" applyNumberFormat="1" applyFont="1" applyFill="1" applyBorder="1" applyAlignment="1">
      <alignment horizontal="center" vertical="center" wrapText="1" readingOrder="1"/>
    </xf>
    <xf numFmtId="10" fontId="10" fillId="18" borderId="15" xfId="12" applyNumberFormat="1" applyFont="1" applyFill="1" applyBorder="1" applyAlignment="1">
      <alignment horizontal="center" vertical="center" wrapText="1" readingOrder="1"/>
    </xf>
    <xf numFmtId="10" fontId="10" fillId="18" borderId="23" xfId="12" applyNumberFormat="1" applyFont="1" applyFill="1" applyBorder="1" applyAlignment="1">
      <alignment horizontal="center" vertical="center" wrapText="1" readingOrder="1"/>
    </xf>
    <xf numFmtId="3" fontId="42" fillId="18" borderId="26" xfId="12" applyNumberFormat="1" applyFont="1" applyFill="1" applyBorder="1" applyAlignment="1">
      <alignment horizontal="center" vertical="center" wrapText="1"/>
    </xf>
    <xf numFmtId="0" fontId="12" fillId="18" borderId="8" xfId="12" applyFont="1" applyFill="1" applyBorder="1" applyAlignment="1">
      <alignment horizontal="left" vertical="center" wrapText="1" readingOrder="1"/>
    </xf>
    <xf numFmtId="0" fontId="13" fillId="18" borderId="8" xfId="12" applyFont="1" applyFill="1" applyBorder="1" applyAlignment="1">
      <alignment horizontal="center" vertical="center" wrapText="1" readingOrder="1"/>
    </xf>
    <xf numFmtId="0" fontId="9" fillId="18" borderId="10" xfId="12" applyFont="1" applyFill="1" applyBorder="1" applyAlignment="1">
      <alignment horizontal="center" vertical="center" wrapText="1" readingOrder="2"/>
    </xf>
    <xf numFmtId="3" fontId="10" fillId="18" borderId="10" xfId="12" applyNumberFormat="1" applyFont="1" applyFill="1" applyBorder="1" applyAlignment="1">
      <alignment horizontal="center" vertical="center" wrapText="1" readingOrder="1"/>
    </xf>
    <xf numFmtId="3" fontId="10" fillId="18" borderId="32" xfId="12" applyNumberFormat="1" applyFont="1" applyFill="1" applyBorder="1" applyAlignment="1">
      <alignment horizontal="center" vertical="center" wrapText="1" readingOrder="1"/>
    </xf>
    <xf numFmtId="10" fontId="10" fillId="18" borderId="41" xfId="12" applyNumberFormat="1" applyFont="1" applyFill="1" applyBorder="1" applyAlignment="1">
      <alignment horizontal="center" vertical="center" wrapText="1" readingOrder="1"/>
    </xf>
    <xf numFmtId="10" fontId="10" fillId="18" borderId="42" xfId="12" applyNumberFormat="1" applyFont="1" applyFill="1" applyBorder="1" applyAlignment="1">
      <alignment horizontal="center" vertical="center" wrapText="1" readingOrder="1"/>
    </xf>
    <xf numFmtId="0" fontId="12" fillId="18" borderId="11" xfId="12" applyFont="1" applyFill="1" applyBorder="1" applyAlignment="1">
      <alignment horizontal="left" vertical="center" wrapText="1" readingOrder="1"/>
    </xf>
    <xf numFmtId="0" fontId="9" fillId="18" borderId="12" xfId="12" applyFont="1" applyFill="1" applyBorder="1" applyAlignment="1">
      <alignment horizontal="center" vertical="center" wrapText="1" readingOrder="2"/>
    </xf>
    <xf numFmtId="3" fontId="14" fillId="18" borderId="12" xfId="12" applyNumberFormat="1" applyFont="1" applyFill="1" applyBorder="1" applyAlignment="1">
      <alignment horizontal="center" vertical="center" wrapText="1" readingOrder="1"/>
    </xf>
    <xf numFmtId="3" fontId="14" fillId="18" borderId="28" xfId="12" applyNumberFormat="1" applyFont="1" applyFill="1" applyBorder="1" applyAlignment="1">
      <alignment horizontal="center" vertical="center" wrapText="1" readingOrder="1"/>
    </xf>
    <xf numFmtId="10" fontId="14" fillId="18" borderId="14" xfId="12" applyNumberFormat="1" applyFont="1" applyFill="1" applyBorder="1" applyAlignment="1">
      <alignment horizontal="center" vertical="center" wrapText="1" readingOrder="1"/>
    </xf>
    <xf numFmtId="10" fontId="14" fillId="18" borderId="26" xfId="12" applyNumberFormat="1" applyFont="1" applyFill="1" applyBorder="1" applyAlignment="1">
      <alignment horizontal="center" vertical="center" wrapText="1" readingOrder="1"/>
    </xf>
    <xf numFmtId="0" fontId="9" fillId="18" borderId="6" xfId="12" applyFont="1" applyFill="1" applyBorder="1" applyAlignment="1">
      <alignment horizontal="center" vertical="center" wrapText="1" readingOrder="1"/>
    </xf>
    <xf numFmtId="0" fontId="9" fillId="18" borderId="13" xfId="12" applyFont="1" applyFill="1" applyBorder="1" applyAlignment="1">
      <alignment horizontal="center" vertical="center" wrapText="1" readingOrder="2"/>
    </xf>
    <xf numFmtId="10" fontId="10" fillId="18" borderId="29" xfId="12" applyNumberFormat="1" applyFont="1" applyFill="1" applyBorder="1" applyAlignment="1">
      <alignment horizontal="center" vertical="center" wrapText="1" readingOrder="1"/>
    </xf>
    <xf numFmtId="10" fontId="10" fillId="18" borderId="8" xfId="12" applyNumberFormat="1" applyFont="1" applyFill="1" applyBorder="1" applyAlignment="1">
      <alignment horizontal="center" vertical="center" wrapText="1" readingOrder="1"/>
    </xf>
    <xf numFmtId="0" fontId="11" fillId="18" borderId="6" xfId="12" applyFont="1" applyFill="1" applyBorder="1" applyAlignment="1">
      <alignment horizontal="center" vertical="center" wrapText="1" readingOrder="1"/>
    </xf>
    <xf numFmtId="10" fontId="10" fillId="18" borderId="9" xfId="12" applyNumberFormat="1" applyFont="1" applyFill="1" applyBorder="1" applyAlignment="1">
      <alignment horizontal="center" vertical="center" wrapText="1" readingOrder="1"/>
    </xf>
    <xf numFmtId="0" fontId="12" fillId="18" borderId="6" xfId="12" applyFont="1" applyFill="1" applyBorder="1" applyAlignment="1">
      <alignment horizontal="left" vertical="center" wrapText="1" readingOrder="1"/>
    </xf>
    <xf numFmtId="0" fontId="13" fillId="18" borderId="6" xfId="12" applyFont="1" applyFill="1" applyBorder="1" applyAlignment="1">
      <alignment horizontal="center" vertical="center" wrapText="1" readingOrder="1"/>
    </xf>
    <xf numFmtId="10" fontId="10" fillId="18" borderId="11" xfId="12" applyNumberFormat="1" applyFont="1" applyFill="1" applyBorder="1" applyAlignment="1">
      <alignment horizontal="center" vertical="center" wrapText="1" readingOrder="1"/>
    </xf>
    <xf numFmtId="0" fontId="12" fillId="18" borderId="14" xfId="12" applyFont="1" applyFill="1" applyBorder="1" applyAlignment="1">
      <alignment horizontal="left" vertical="center" wrapText="1" readingOrder="1"/>
    </xf>
    <xf numFmtId="0" fontId="9" fillId="18" borderId="15" xfId="12" applyFont="1" applyFill="1" applyBorder="1" applyAlignment="1">
      <alignment horizontal="center" vertical="center" wrapText="1" readingOrder="2"/>
    </xf>
    <xf numFmtId="3" fontId="14" fillId="18" borderId="9" xfId="12" applyNumberFormat="1" applyFont="1" applyFill="1" applyBorder="1" applyAlignment="1">
      <alignment horizontal="center" vertical="center" wrapText="1" readingOrder="1"/>
    </xf>
    <xf numFmtId="10" fontId="14" fillId="18" borderId="23" xfId="12" applyNumberFormat="1" applyFont="1" applyFill="1" applyBorder="1" applyAlignment="1">
      <alignment horizontal="center" vertical="center" wrapText="1" readingOrder="1"/>
    </xf>
    <xf numFmtId="0" fontId="28" fillId="16" borderId="9" xfId="5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0" fillId="11" borderId="2" xfId="0" applyFill="1" applyBorder="1"/>
    <xf numFmtId="0" fontId="15" fillId="11" borderId="6" xfId="1" applyFill="1" applyBorder="1"/>
    <xf numFmtId="0" fontId="21" fillId="11" borderId="0" xfId="1" applyFont="1" applyFill="1" applyBorder="1" applyAlignment="1">
      <alignment horizontal="center" vertical="center" wrapText="1"/>
    </xf>
    <xf numFmtId="3" fontId="7" fillId="28" borderId="9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top" wrapText="1"/>
    </xf>
    <xf numFmtId="3" fontId="1" fillId="0" borderId="0" xfId="0" applyNumberFormat="1" applyFont="1" applyBorder="1" applyAlignment="1">
      <alignment horizontal="center" vertical="center" wrapText="1"/>
    </xf>
    <xf numFmtId="0" fontId="29" fillId="22" borderId="9" xfId="0" applyFont="1" applyFill="1" applyBorder="1" applyAlignment="1">
      <alignment horizontal="center" vertical="center" wrapText="1" readingOrder="2"/>
    </xf>
    <xf numFmtId="0" fontId="51" fillId="23" borderId="9" xfId="0" applyFont="1" applyFill="1" applyBorder="1" applyAlignment="1">
      <alignment horizontal="center" vertical="center" wrapText="1" readingOrder="2"/>
    </xf>
    <xf numFmtId="3" fontId="9" fillId="8" borderId="9" xfId="0" applyNumberFormat="1" applyFont="1" applyFill="1" applyBorder="1" applyAlignment="1">
      <alignment horizontal="center" vertical="center" wrapText="1" readingOrder="2"/>
    </xf>
    <xf numFmtId="3" fontId="56" fillId="0" borderId="9" xfId="0" applyNumberFormat="1" applyFont="1" applyBorder="1" applyAlignment="1">
      <alignment horizontal="center" vertical="center" wrapText="1" readingOrder="2"/>
    </xf>
    <xf numFmtId="0" fontId="29" fillId="11" borderId="9" xfId="0" applyFont="1" applyFill="1" applyBorder="1" applyAlignment="1">
      <alignment horizontal="right" vertical="center" wrapText="1" readingOrder="2"/>
    </xf>
    <xf numFmtId="3" fontId="29" fillId="11" borderId="9" xfId="0" applyNumberFormat="1" applyFont="1" applyFill="1" applyBorder="1" applyAlignment="1">
      <alignment horizontal="right" vertical="center" wrapText="1" readingOrder="2"/>
    </xf>
    <xf numFmtId="0" fontId="3" fillId="2" borderId="9" xfId="0" applyFont="1" applyFill="1" applyBorder="1" applyAlignment="1">
      <alignment horizontal="center" vertical="center" wrapText="1"/>
    </xf>
    <xf numFmtId="3" fontId="51" fillId="8" borderId="9" xfId="0" applyNumberFormat="1" applyFont="1" applyFill="1" applyBorder="1" applyAlignment="1">
      <alignment horizontal="center" vertical="center" wrapText="1" readingOrder="2"/>
    </xf>
    <xf numFmtId="3" fontId="29" fillId="0" borderId="9" xfId="0" applyNumberFormat="1" applyFont="1" applyBorder="1" applyAlignment="1">
      <alignment horizontal="center" vertical="center" wrapText="1" readingOrder="2"/>
    </xf>
    <xf numFmtId="3" fontId="29" fillId="11" borderId="9" xfId="0" applyNumberFormat="1" applyFont="1" applyFill="1" applyBorder="1" applyAlignment="1">
      <alignment horizontal="center" vertical="center" wrapText="1" readingOrder="2"/>
    </xf>
    <xf numFmtId="0" fontId="2" fillId="13" borderId="9" xfId="0" applyFont="1" applyFill="1" applyBorder="1" applyAlignment="1">
      <alignment horizontal="center" vertical="center" wrapText="1"/>
    </xf>
    <xf numFmtId="3" fontId="2" fillId="11" borderId="9" xfId="0" applyNumberFormat="1" applyFont="1" applyFill="1" applyBorder="1" applyAlignment="1">
      <alignment horizontal="center" vertical="center" wrapText="1"/>
    </xf>
    <xf numFmtId="0" fontId="2" fillId="18" borderId="9" xfId="0" applyFont="1" applyFill="1" applyBorder="1" applyAlignment="1">
      <alignment horizontal="center" vertical="center" wrapText="1"/>
    </xf>
    <xf numFmtId="0" fontId="57" fillId="24" borderId="0" xfId="0" applyFont="1" applyFill="1" applyAlignment="1">
      <alignment horizontal="center" vertical="center" wrapText="1" readingOrder="2"/>
    </xf>
    <xf numFmtId="0" fontId="57" fillId="24" borderId="7" xfId="0" applyFont="1" applyFill="1" applyBorder="1" applyAlignment="1">
      <alignment horizontal="center" vertical="center" wrapText="1" readingOrder="2"/>
    </xf>
    <xf numFmtId="0" fontId="56" fillId="22" borderId="0" xfId="0" applyFont="1" applyFill="1" applyAlignment="1">
      <alignment horizontal="center" vertical="center" wrapText="1" readingOrder="2"/>
    </xf>
    <xf numFmtId="0" fontId="10" fillId="22" borderId="0" xfId="0" applyFont="1" applyFill="1" applyAlignment="1">
      <alignment horizontal="center" vertical="center" wrapText="1" readingOrder="1"/>
    </xf>
    <xf numFmtId="0" fontId="10" fillId="22" borderId="62" xfId="0" applyFont="1" applyFill="1" applyBorder="1" applyAlignment="1">
      <alignment horizontal="center" vertical="center" wrapText="1" readingOrder="1"/>
    </xf>
    <xf numFmtId="10" fontId="10" fillId="22" borderId="0" xfId="0" applyNumberFormat="1" applyFont="1" applyFill="1" applyAlignment="1">
      <alignment horizontal="center" vertical="center" wrapText="1" readingOrder="1"/>
    </xf>
    <xf numFmtId="10" fontId="10" fillId="22" borderId="7" xfId="0" applyNumberFormat="1" applyFont="1" applyFill="1" applyBorder="1" applyAlignment="1">
      <alignment horizontal="center" vertical="center" wrapText="1" readingOrder="1"/>
    </xf>
    <xf numFmtId="3" fontId="10" fillId="22" borderId="0" xfId="0" applyNumberFormat="1" applyFont="1" applyFill="1" applyAlignment="1">
      <alignment horizontal="center" vertical="center" wrapText="1" readingOrder="1"/>
    </xf>
    <xf numFmtId="3" fontId="10" fillId="22" borderId="62" xfId="0" applyNumberFormat="1" applyFont="1" applyFill="1" applyBorder="1" applyAlignment="1">
      <alignment horizontal="center" vertical="center" wrapText="1" readingOrder="1"/>
    </xf>
    <xf numFmtId="10" fontId="10" fillId="22" borderId="38" xfId="0" applyNumberFormat="1" applyFont="1" applyFill="1" applyBorder="1" applyAlignment="1">
      <alignment horizontal="center" vertical="center" wrapText="1" readingOrder="1"/>
    </xf>
    <xf numFmtId="10" fontId="10" fillId="22" borderId="68" xfId="0" applyNumberFormat="1" applyFont="1" applyFill="1" applyBorder="1" applyAlignment="1">
      <alignment horizontal="center" vertical="center" wrapText="1" readingOrder="1"/>
    </xf>
    <xf numFmtId="10" fontId="86" fillId="22" borderId="38" xfId="0" applyNumberFormat="1" applyFont="1" applyFill="1" applyBorder="1" applyAlignment="1">
      <alignment horizontal="center" vertical="center" wrapText="1" readingOrder="1"/>
    </xf>
    <xf numFmtId="10" fontId="86" fillId="22" borderId="68" xfId="0" applyNumberFormat="1" applyFont="1" applyFill="1" applyBorder="1" applyAlignment="1">
      <alignment horizontal="center" vertical="center" wrapText="1" readingOrder="1"/>
    </xf>
    <xf numFmtId="0" fontId="17" fillId="23" borderId="0" xfId="0" applyFont="1" applyFill="1" applyAlignment="1">
      <alignment horizontal="center" vertical="center" wrapText="1" readingOrder="2"/>
    </xf>
    <xf numFmtId="10" fontId="86" fillId="23" borderId="0" xfId="0" applyNumberFormat="1" applyFont="1" applyFill="1" applyAlignment="1">
      <alignment horizontal="center" vertical="center" wrapText="1" readingOrder="1"/>
    </xf>
    <xf numFmtId="10" fontId="86" fillId="23" borderId="7" xfId="0" applyNumberFormat="1" applyFont="1" applyFill="1" applyBorder="1" applyAlignment="1">
      <alignment horizontal="center" vertical="center" wrapText="1" readingOrder="1"/>
    </xf>
    <xf numFmtId="0" fontId="17" fillId="23" borderId="38" xfId="0" applyFont="1" applyFill="1" applyBorder="1" applyAlignment="1">
      <alignment horizontal="center" vertical="center" wrapText="1" readingOrder="2"/>
    </xf>
    <xf numFmtId="10" fontId="86" fillId="23" borderId="38" xfId="0" applyNumberFormat="1" applyFont="1" applyFill="1" applyBorder="1" applyAlignment="1">
      <alignment horizontal="center" vertical="center" wrapText="1" readingOrder="1"/>
    </xf>
    <xf numFmtId="10" fontId="86" fillId="23" borderId="68" xfId="0" applyNumberFormat="1" applyFont="1" applyFill="1" applyBorder="1" applyAlignment="1">
      <alignment horizontal="center" vertical="center" wrapText="1" readingOrder="1"/>
    </xf>
    <xf numFmtId="0" fontId="16" fillId="22" borderId="0" xfId="0" applyFont="1" applyFill="1" applyAlignment="1">
      <alignment horizontal="center" vertical="center" wrapText="1" readingOrder="2"/>
    </xf>
    <xf numFmtId="0" fontId="16" fillId="22" borderId="38" xfId="0" applyFont="1" applyFill="1" applyBorder="1" applyAlignment="1">
      <alignment horizontal="center" vertical="center" wrapText="1" readingOrder="2"/>
    </xf>
    <xf numFmtId="3" fontId="86" fillId="23" borderId="0" xfId="0" applyNumberFormat="1" applyFont="1" applyFill="1" applyAlignment="1">
      <alignment horizontal="center" vertical="center" wrapText="1" readingOrder="1"/>
    </xf>
    <xf numFmtId="0" fontId="17" fillId="22" borderId="31" xfId="0" applyFont="1" applyFill="1" applyBorder="1" applyAlignment="1">
      <alignment horizontal="center" vertical="center" wrapText="1" readingOrder="2"/>
    </xf>
    <xf numFmtId="3" fontId="86" fillId="22" borderId="31" xfId="0" applyNumberFormat="1" applyFont="1" applyFill="1" applyBorder="1" applyAlignment="1">
      <alignment horizontal="center" vertical="center" wrapText="1" readingOrder="1"/>
    </xf>
    <xf numFmtId="10" fontId="86" fillId="22" borderId="31" xfId="0" applyNumberFormat="1" applyFont="1" applyFill="1" applyBorder="1" applyAlignment="1">
      <alignment horizontal="center" vertical="center" wrapText="1" readingOrder="1"/>
    </xf>
    <xf numFmtId="0" fontId="17" fillId="22" borderId="38" xfId="0" applyFont="1" applyFill="1" applyBorder="1" applyAlignment="1">
      <alignment horizontal="center" vertical="center" wrapText="1" readingOrder="2"/>
    </xf>
    <xf numFmtId="3" fontId="86" fillId="22" borderId="38" xfId="0" applyNumberFormat="1" applyFont="1" applyFill="1" applyBorder="1" applyAlignment="1">
      <alignment horizontal="center" vertical="center" wrapText="1" readingOrder="1"/>
    </xf>
    <xf numFmtId="0" fontId="86" fillId="23" borderId="38" xfId="0" applyFont="1" applyFill="1" applyBorder="1" applyAlignment="1">
      <alignment horizontal="center" vertical="center" wrapText="1" readingOrder="1"/>
    </xf>
    <xf numFmtId="3" fontId="86" fillId="23" borderId="71" xfId="0" applyNumberFormat="1" applyFont="1" applyFill="1" applyBorder="1" applyAlignment="1">
      <alignment horizontal="center" vertical="center" wrapText="1" readingOrder="1"/>
    </xf>
    <xf numFmtId="0" fontId="4" fillId="17" borderId="9" xfId="0" applyFont="1" applyFill="1" applyBorder="1" applyAlignment="1">
      <alignment horizontal="center" vertical="center"/>
    </xf>
    <xf numFmtId="0" fontId="28" fillId="18" borderId="9" xfId="0" applyFont="1" applyFill="1" applyBorder="1" applyAlignment="1">
      <alignment horizontal="center" vertical="center"/>
    </xf>
    <xf numFmtId="0" fontId="31" fillId="18" borderId="9" xfId="0" applyFont="1" applyFill="1" applyBorder="1" applyAlignment="1">
      <alignment horizontal="center" vertical="center"/>
    </xf>
    <xf numFmtId="0" fontId="85" fillId="0" borderId="38" xfId="0" applyFont="1" applyBorder="1" applyAlignment="1">
      <alignment horizontal="center" vertical="center" wrapText="1" readingOrder="2"/>
    </xf>
    <xf numFmtId="0" fontId="31" fillId="11" borderId="9" xfId="0" applyFont="1" applyFill="1" applyBorder="1" applyAlignment="1">
      <alignment horizontal="center" vertical="center"/>
    </xf>
    <xf numFmtId="0" fontId="47" fillId="15" borderId="9" xfId="0" applyFont="1" applyFill="1" applyBorder="1" applyAlignment="1">
      <alignment horizontal="center" vertical="center"/>
    </xf>
    <xf numFmtId="0" fontId="31" fillId="15" borderId="9" xfId="0" applyFont="1" applyFill="1" applyBorder="1" applyAlignment="1">
      <alignment horizontal="center" vertical="center" wrapText="1"/>
    </xf>
    <xf numFmtId="0" fontId="47" fillId="11" borderId="9" xfId="0" applyFont="1" applyFill="1" applyBorder="1" applyAlignment="1">
      <alignment horizontal="center" vertical="center"/>
    </xf>
    <xf numFmtId="0" fontId="31" fillId="30" borderId="9" xfId="0" applyFont="1" applyFill="1" applyBorder="1" applyAlignment="1">
      <alignment horizontal="center" vertical="center" wrapText="1"/>
    </xf>
    <xf numFmtId="3" fontId="18" fillId="13" borderId="9" xfId="0" applyNumberFormat="1" applyFont="1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 vertical="center" wrapText="1"/>
    </xf>
    <xf numFmtId="0" fontId="51" fillId="22" borderId="40" xfId="0" applyFont="1" applyFill="1" applyBorder="1" applyAlignment="1">
      <alignment horizontal="center" vertical="center" wrapText="1" readingOrder="2"/>
    </xf>
    <xf numFmtId="0" fontId="51" fillId="22" borderId="69" xfId="0" applyFont="1" applyFill="1" applyBorder="1" applyAlignment="1">
      <alignment horizontal="center" vertical="center" wrapText="1" readingOrder="2"/>
    </xf>
    <xf numFmtId="3" fontId="86" fillId="23" borderId="48" xfId="0" applyNumberFormat="1" applyFont="1" applyFill="1" applyBorder="1" applyAlignment="1">
      <alignment horizontal="center" vertical="center" wrapText="1" readingOrder="1"/>
    </xf>
    <xf numFmtId="3" fontId="86" fillId="23" borderId="68" xfId="0" applyNumberFormat="1" applyFont="1" applyFill="1" applyBorder="1" applyAlignment="1">
      <alignment horizontal="center" vertical="center" wrapText="1" readingOrder="1"/>
    </xf>
    <xf numFmtId="3" fontId="86" fillId="23" borderId="69" xfId="0" applyNumberFormat="1" applyFont="1" applyFill="1" applyBorder="1" applyAlignment="1">
      <alignment horizontal="center" vertical="center" wrapText="1" readingOrder="1"/>
    </xf>
    <xf numFmtId="3" fontId="86" fillId="23" borderId="38" xfId="0" applyNumberFormat="1" applyFont="1" applyFill="1" applyBorder="1" applyAlignment="1">
      <alignment horizontal="center" vertical="center" wrapText="1" readingOrder="1"/>
    </xf>
    <xf numFmtId="0" fontId="10" fillId="22" borderId="48" xfId="0" applyFont="1" applyFill="1" applyBorder="1" applyAlignment="1">
      <alignment horizontal="center" vertical="center" wrapText="1" readingOrder="1"/>
    </xf>
    <xf numFmtId="3" fontId="10" fillId="22" borderId="30" xfId="0" applyNumberFormat="1" applyFont="1" applyFill="1" applyBorder="1" applyAlignment="1">
      <alignment horizontal="center" vertical="center" wrapText="1" readingOrder="1"/>
    </xf>
    <xf numFmtId="3" fontId="10" fillId="22" borderId="31" xfId="0" applyNumberFormat="1" applyFont="1" applyFill="1" applyBorder="1" applyAlignment="1">
      <alignment horizontal="center" vertical="center" wrapText="1" readingOrder="1"/>
    </xf>
    <xf numFmtId="0" fontId="10" fillId="22" borderId="69" xfId="0" applyFont="1" applyFill="1" applyBorder="1" applyAlignment="1">
      <alignment horizontal="center" vertical="center" wrapText="1" readingOrder="1"/>
    </xf>
    <xf numFmtId="0" fontId="10" fillId="22" borderId="38" xfId="0" applyFont="1" applyFill="1" applyBorder="1" applyAlignment="1">
      <alignment horizontal="center" vertical="center" wrapText="1" readingOrder="1"/>
    </xf>
    <xf numFmtId="3" fontId="10" fillId="22" borderId="68" xfId="0" applyNumberFormat="1" applyFont="1" applyFill="1" applyBorder="1" applyAlignment="1">
      <alignment horizontal="center" vertical="center" wrapText="1" readingOrder="1"/>
    </xf>
    <xf numFmtId="3" fontId="10" fillId="22" borderId="38" xfId="0" applyNumberFormat="1" applyFont="1" applyFill="1" applyBorder="1" applyAlignment="1">
      <alignment horizontal="center" vertical="center" wrapText="1" readingOrder="1"/>
    </xf>
    <xf numFmtId="0" fontId="58" fillId="24" borderId="70" xfId="0" applyFont="1" applyFill="1" applyBorder="1" applyAlignment="1">
      <alignment horizontal="center" vertical="center" wrapText="1" readingOrder="2"/>
    </xf>
    <xf numFmtId="0" fontId="58" fillId="24" borderId="40" xfId="0" applyFont="1" applyFill="1" applyBorder="1" applyAlignment="1">
      <alignment horizontal="center" vertical="center" wrapText="1" readingOrder="2"/>
    </xf>
    <xf numFmtId="0" fontId="57" fillId="24" borderId="30" xfId="0" applyFont="1" applyFill="1" applyBorder="1" applyAlignment="1">
      <alignment horizontal="center" vertical="center" wrapText="1" readingOrder="2"/>
    </xf>
    <xf numFmtId="0" fontId="57" fillId="24" borderId="48" xfId="0" applyFont="1" applyFill="1" applyBorder="1" applyAlignment="1">
      <alignment horizontal="center" vertical="center" wrapText="1" readingOrder="2"/>
    </xf>
    <xf numFmtId="0" fontId="57" fillId="24" borderId="31" xfId="0" applyFont="1" applyFill="1" applyBorder="1" applyAlignment="1">
      <alignment horizontal="center" vertical="center" wrapText="1" readingOrder="2"/>
    </xf>
    <xf numFmtId="0" fontId="10" fillId="22" borderId="7" xfId="0" applyFont="1" applyFill="1" applyBorder="1" applyAlignment="1">
      <alignment horizontal="center" vertical="center" wrapText="1" readingOrder="1"/>
    </xf>
    <xf numFmtId="0" fontId="10" fillId="22" borderId="40" xfId="0" applyFont="1" applyFill="1" applyBorder="1" applyAlignment="1">
      <alignment horizontal="center" vertical="center" wrapText="1" readingOrder="1"/>
    </xf>
    <xf numFmtId="3" fontId="10" fillId="22" borderId="7" xfId="0" applyNumberFormat="1" applyFont="1" applyFill="1" applyBorder="1" applyAlignment="1">
      <alignment horizontal="center" vertical="center" wrapText="1" readingOrder="1"/>
    </xf>
    <xf numFmtId="3" fontId="10" fillId="22" borderId="0" xfId="0" applyNumberFormat="1" applyFont="1" applyFill="1" applyBorder="1" applyAlignment="1">
      <alignment horizontal="center" vertical="center" wrapText="1" readingOrder="1"/>
    </xf>
    <xf numFmtId="3" fontId="10" fillId="22" borderId="48" xfId="0" applyNumberFormat="1" applyFont="1" applyFill="1" applyBorder="1" applyAlignment="1">
      <alignment horizontal="center" vertical="center" wrapText="1" readingOrder="1"/>
    </xf>
    <xf numFmtId="3" fontId="10" fillId="22" borderId="69" xfId="0" applyNumberFormat="1" applyFont="1" applyFill="1" applyBorder="1" applyAlignment="1">
      <alignment horizontal="center" vertical="center" wrapText="1" readingOrder="1"/>
    </xf>
    <xf numFmtId="0" fontId="9" fillId="23" borderId="38" xfId="0" applyFont="1" applyFill="1" applyBorder="1" applyAlignment="1">
      <alignment horizontal="center" vertical="center" wrapText="1" readingOrder="2"/>
    </xf>
    <xf numFmtId="0" fontId="58" fillId="24" borderId="30" xfId="0" applyFont="1" applyFill="1" applyBorder="1" applyAlignment="1">
      <alignment horizontal="center" vertical="center" wrapText="1" readingOrder="2"/>
    </xf>
    <xf numFmtId="0" fontId="0" fillId="24" borderId="0" xfId="0" applyFill="1" applyBorder="1" applyAlignment="1">
      <alignment vertical="center" wrapText="1"/>
    </xf>
    <xf numFmtId="0" fontId="31" fillId="15" borderId="9" xfId="0" applyFont="1" applyFill="1" applyBorder="1" applyAlignment="1">
      <alignment horizontal="center" vertical="center"/>
    </xf>
    <xf numFmtId="0" fontId="29" fillId="11" borderId="9" xfId="0" applyFont="1" applyFill="1" applyBorder="1" applyAlignment="1">
      <alignment horizontal="center" vertical="center" wrapText="1" readingOrder="2"/>
    </xf>
    <xf numFmtId="0" fontId="29" fillId="13" borderId="9" xfId="0" applyFont="1" applyFill="1" applyBorder="1" applyAlignment="1">
      <alignment horizontal="center" vertical="center" wrapText="1" readingOrder="2"/>
    </xf>
    <xf numFmtId="3" fontId="84" fillId="0" borderId="61" xfId="0" applyNumberFormat="1" applyFont="1" applyBorder="1" applyAlignment="1">
      <alignment horizontal="center" vertical="center" wrapText="1" readingOrder="2"/>
    </xf>
    <xf numFmtId="0" fontId="4" fillId="17" borderId="9" xfId="0" applyFont="1" applyFill="1" applyBorder="1" applyAlignment="1">
      <alignment vertical="center"/>
    </xf>
    <xf numFmtId="0" fontId="4" fillId="17" borderId="11" xfId="0" applyFont="1" applyFill="1" applyBorder="1" applyAlignment="1">
      <alignment horizontal="center" vertical="center"/>
    </xf>
    <xf numFmtId="0" fontId="88" fillId="33" borderId="30" xfId="0" applyFont="1" applyFill="1" applyBorder="1" applyAlignment="1">
      <alignment horizontal="center" vertical="center" wrapText="1" readingOrder="2"/>
    </xf>
    <xf numFmtId="0" fontId="88" fillId="33" borderId="0" xfId="0" applyFont="1" applyFill="1" applyBorder="1" applyAlignment="1">
      <alignment horizontal="center" vertical="center" wrapText="1" readingOrder="2"/>
    </xf>
    <xf numFmtId="0" fontId="29" fillId="10" borderId="7" xfId="0" applyFont="1" applyFill="1" applyBorder="1" applyAlignment="1">
      <alignment horizontal="center" vertical="center" wrapText="1" readingOrder="2"/>
    </xf>
    <xf numFmtId="3" fontId="89" fillId="10" borderId="0" xfId="0" applyNumberFormat="1" applyFont="1" applyFill="1" applyAlignment="1">
      <alignment horizontal="center" vertical="center" wrapText="1" readingOrder="1"/>
    </xf>
    <xf numFmtId="3" fontId="89" fillId="10" borderId="40" xfId="0" applyNumberFormat="1" applyFont="1" applyFill="1" applyBorder="1" applyAlignment="1">
      <alignment horizontal="center" vertical="center" wrapText="1" readingOrder="1"/>
    </xf>
    <xf numFmtId="10" fontId="89" fillId="34" borderId="7" xfId="0" applyNumberFormat="1" applyFont="1" applyFill="1" applyBorder="1" applyAlignment="1">
      <alignment horizontal="center" vertical="center" wrapText="1" readingOrder="1"/>
    </xf>
    <xf numFmtId="10" fontId="89" fillId="34" borderId="0" xfId="0" applyNumberFormat="1" applyFont="1" applyFill="1" applyBorder="1" applyAlignment="1">
      <alignment horizontal="center" vertical="center" wrapText="1" readingOrder="1"/>
    </xf>
    <xf numFmtId="0" fontId="90" fillId="10" borderId="7" xfId="0" applyFont="1" applyFill="1" applyBorder="1" applyAlignment="1">
      <alignment horizontal="center" vertical="center" wrapText="1" readingOrder="2"/>
    </xf>
    <xf numFmtId="3" fontId="89" fillId="10" borderId="38" xfId="0" applyNumberFormat="1" applyFont="1" applyFill="1" applyBorder="1" applyAlignment="1">
      <alignment horizontal="center" vertical="center" wrapText="1" readingOrder="1"/>
    </xf>
    <xf numFmtId="3" fontId="89" fillId="10" borderId="69" xfId="0" applyNumberFormat="1" applyFont="1" applyFill="1" applyBorder="1" applyAlignment="1">
      <alignment horizontal="center" vertical="center" wrapText="1" readingOrder="1"/>
    </xf>
    <xf numFmtId="0" fontId="51" fillId="10" borderId="7" xfId="0" applyFont="1" applyFill="1" applyBorder="1" applyAlignment="1">
      <alignment horizontal="center" vertical="center" wrapText="1" readingOrder="2"/>
    </xf>
    <xf numFmtId="3" fontId="91" fillId="10" borderId="0" xfId="0" applyNumberFormat="1" applyFont="1" applyFill="1" applyAlignment="1">
      <alignment horizontal="center" vertical="center" wrapText="1" readingOrder="1"/>
    </xf>
    <xf numFmtId="3" fontId="91" fillId="10" borderId="40" xfId="0" applyNumberFormat="1" applyFont="1" applyFill="1" applyBorder="1" applyAlignment="1">
      <alignment horizontal="center" vertical="center" wrapText="1" readingOrder="1"/>
    </xf>
    <xf numFmtId="10" fontId="91" fillId="34" borderId="30" xfId="0" applyNumberFormat="1" applyFont="1" applyFill="1" applyBorder="1" applyAlignment="1">
      <alignment horizontal="center" vertical="center" wrapText="1" readingOrder="1"/>
    </xf>
    <xf numFmtId="10" fontId="91" fillId="34" borderId="31" xfId="0" applyNumberFormat="1" applyFont="1" applyFill="1" applyBorder="1" applyAlignment="1">
      <alignment horizontal="center" vertical="center" wrapText="1" readingOrder="1"/>
    </xf>
    <xf numFmtId="0" fontId="92" fillId="33" borderId="0" xfId="0" applyFont="1" applyFill="1" applyBorder="1" applyAlignment="1">
      <alignment horizontal="center" vertical="center" wrapText="1" readingOrder="2"/>
    </xf>
    <xf numFmtId="0" fontId="0" fillId="33" borderId="7" xfId="0" applyFill="1" applyBorder="1" applyAlignment="1">
      <alignment vertical="center" wrapText="1"/>
    </xf>
    <xf numFmtId="0" fontId="89" fillId="33" borderId="0" xfId="0" applyFont="1" applyFill="1" applyAlignment="1">
      <alignment horizontal="center" vertical="center" wrapText="1" readingOrder="1"/>
    </xf>
    <xf numFmtId="0" fontId="93" fillId="33" borderId="0" xfId="0" applyFont="1" applyFill="1" applyAlignment="1">
      <alignment horizontal="center" vertical="center" wrapText="1" readingOrder="2"/>
    </xf>
    <xf numFmtId="0" fontId="94" fillId="33" borderId="40" xfId="0" applyFont="1" applyFill="1" applyBorder="1" applyAlignment="1">
      <alignment horizontal="center" vertical="center" wrapText="1" readingOrder="2"/>
    </xf>
    <xf numFmtId="10" fontId="89" fillId="34" borderId="68" xfId="0" applyNumberFormat="1" applyFont="1" applyFill="1" applyBorder="1" applyAlignment="1">
      <alignment horizontal="center" vertical="center" wrapText="1" readingOrder="1"/>
    </xf>
    <xf numFmtId="10" fontId="89" fillId="34" borderId="38" xfId="0" applyNumberFormat="1" applyFont="1" applyFill="1" applyBorder="1" applyAlignment="1">
      <alignment horizontal="center" vertical="center" wrapText="1" readingOrder="1"/>
    </xf>
    <xf numFmtId="0" fontId="51" fillId="10" borderId="68" xfId="0" applyFont="1" applyFill="1" applyBorder="1" applyAlignment="1">
      <alignment horizontal="center" vertical="center" wrapText="1" readingOrder="2"/>
    </xf>
    <xf numFmtId="3" fontId="91" fillId="10" borderId="38" xfId="0" applyNumberFormat="1" applyFont="1" applyFill="1" applyBorder="1" applyAlignment="1">
      <alignment horizontal="center" vertical="center" wrapText="1" readingOrder="1"/>
    </xf>
    <xf numFmtId="3" fontId="91" fillId="10" borderId="69" xfId="0" applyNumberFormat="1" applyFont="1" applyFill="1" applyBorder="1" applyAlignment="1">
      <alignment horizontal="center" vertical="center" wrapText="1" readingOrder="1"/>
    </xf>
    <xf numFmtId="10" fontId="91" fillId="34" borderId="68" xfId="0" applyNumberFormat="1" applyFont="1" applyFill="1" applyBorder="1" applyAlignment="1">
      <alignment horizontal="center" vertical="center" wrapText="1" readingOrder="1"/>
    </xf>
    <xf numFmtId="10" fontId="91" fillId="34" borderId="38" xfId="0" applyNumberFormat="1" applyFont="1" applyFill="1" applyBorder="1" applyAlignment="1">
      <alignment horizontal="center" vertical="center" wrapText="1" readingOrder="1"/>
    </xf>
    <xf numFmtId="0" fontId="95" fillId="33" borderId="38" xfId="0" applyFont="1" applyFill="1" applyBorder="1" applyAlignment="1">
      <alignment horizontal="center" vertical="center" wrapText="1" readingOrder="2"/>
    </xf>
    <xf numFmtId="0" fontId="95" fillId="33" borderId="68" xfId="0" applyFont="1" applyFill="1" applyBorder="1" applyAlignment="1">
      <alignment horizontal="center" vertical="center" wrapText="1" readingOrder="2"/>
    </xf>
    <xf numFmtId="0" fontId="89" fillId="33" borderId="38" xfId="0" applyFont="1" applyFill="1" applyBorder="1" applyAlignment="1">
      <alignment horizontal="center" vertical="center" wrapText="1" readingOrder="1"/>
    </xf>
    <xf numFmtId="0" fontId="86" fillId="33" borderId="38" xfId="0" applyFont="1" applyFill="1" applyBorder="1" applyAlignment="1">
      <alignment horizontal="center" vertical="center" wrapText="1" readingOrder="1"/>
    </xf>
    <xf numFmtId="0" fontId="86" fillId="33" borderId="69" xfId="0" applyFont="1" applyFill="1" applyBorder="1" applyAlignment="1">
      <alignment horizontal="center" vertical="center" wrapText="1" readingOrder="1"/>
    </xf>
    <xf numFmtId="0" fontId="51" fillId="10" borderId="0" xfId="0" applyFont="1" applyFill="1" applyBorder="1" applyAlignment="1">
      <alignment horizontal="center" vertical="center" wrapText="1" readingOrder="2"/>
    </xf>
    <xf numFmtId="0" fontId="91" fillId="33" borderId="38" xfId="0" applyFont="1" applyFill="1" applyBorder="1" applyAlignment="1">
      <alignment horizontal="center" vertical="center" wrapText="1" readingOrder="1"/>
    </xf>
    <xf numFmtId="0" fontId="91" fillId="33" borderId="69" xfId="0" applyFont="1" applyFill="1" applyBorder="1" applyAlignment="1">
      <alignment horizontal="center" vertical="center" wrapText="1" readingOrder="1"/>
    </xf>
    <xf numFmtId="0" fontId="51" fillId="35" borderId="70" xfId="0" applyFont="1" applyFill="1" applyBorder="1" applyAlignment="1">
      <alignment horizontal="center" vertical="center" wrapText="1" readingOrder="2"/>
    </xf>
    <xf numFmtId="0" fontId="51" fillId="35" borderId="63" xfId="0" applyFont="1" applyFill="1" applyBorder="1" applyAlignment="1">
      <alignment horizontal="center" vertical="center" wrapText="1" readingOrder="2"/>
    </xf>
    <xf numFmtId="3" fontId="91" fillId="35" borderId="38" xfId="0" applyNumberFormat="1" applyFont="1" applyFill="1" applyBorder="1" applyAlignment="1">
      <alignment horizontal="center" vertical="center" wrapText="1" readingOrder="1"/>
    </xf>
    <xf numFmtId="3" fontId="91" fillId="35" borderId="69" xfId="0" applyNumberFormat="1" applyFont="1" applyFill="1" applyBorder="1" applyAlignment="1">
      <alignment horizontal="center" vertical="center" wrapText="1" readingOrder="1"/>
    </xf>
    <xf numFmtId="10" fontId="91" fillId="35" borderId="68" xfId="0" applyNumberFormat="1" applyFont="1" applyFill="1" applyBorder="1" applyAlignment="1">
      <alignment horizontal="center" vertical="center" wrapText="1" readingOrder="1"/>
    </xf>
    <xf numFmtId="10" fontId="91" fillId="35" borderId="38" xfId="0" applyNumberFormat="1" applyFont="1" applyFill="1" applyBorder="1" applyAlignment="1">
      <alignment horizontal="center" vertical="center" wrapText="1" readingOrder="1"/>
    </xf>
    <xf numFmtId="0" fontId="58" fillId="33" borderId="70" xfId="0" applyFont="1" applyFill="1" applyBorder="1" applyAlignment="1">
      <alignment horizontal="center" vertical="center" wrapText="1" readingOrder="2"/>
    </xf>
    <xf numFmtId="0" fontId="88" fillId="33" borderId="63" xfId="0" applyFont="1" applyFill="1" applyBorder="1" applyAlignment="1">
      <alignment horizontal="center" vertical="center" wrapText="1" readingOrder="2"/>
    </xf>
    <xf numFmtId="0" fontId="88" fillId="33" borderId="38" xfId="0" applyFont="1" applyFill="1" applyBorder="1" applyAlignment="1">
      <alignment horizontal="center" vertical="center" wrapText="1" readingOrder="2"/>
    </xf>
    <xf numFmtId="0" fontId="62" fillId="10" borderId="0" xfId="0" applyFont="1" applyFill="1" applyAlignment="1">
      <alignment horizontal="center" vertical="center" wrapText="1" readingOrder="2"/>
    </xf>
    <xf numFmtId="3" fontId="96" fillId="10" borderId="0" xfId="0" applyNumberFormat="1" applyFont="1" applyFill="1" applyAlignment="1">
      <alignment horizontal="center" vertical="center" wrapText="1" readingOrder="1"/>
    </xf>
    <xf numFmtId="3" fontId="96" fillId="10" borderId="0" xfId="0" applyNumberFormat="1" applyFont="1" applyFill="1" applyBorder="1" applyAlignment="1">
      <alignment horizontal="center" vertical="center" wrapText="1" readingOrder="1"/>
    </xf>
    <xf numFmtId="10" fontId="96" fillId="34" borderId="7" xfId="0" applyNumberFormat="1" applyFont="1" applyFill="1" applyBorder="1" applyAlignment="1">
      <alignment horizontal="center" vertical="center" wrapText="1" readingOrder="1"/>
    </xf>
    <xf numFmtId="10" fontId="96" fillId="34" borderId="0" xfId="0" applyNumberFormat="1" applyFont="1" applyFill="1" applyBorder="1" applyAlignment="1">
      <alignment horizontal="center" vertical="center" wrapText="1" readingOrder="1"/>
    </xf>
    <xf numFmtId="3" fontId="96" fillId="10" borderId="38" xfId="0" applyNumberFormat="1" applyFont="1" applyFill="1" applyBorder="1" applyAlignment="1">
      <alignment horizontal="center" vertical="center" wrapText="1" readingOrder="1"/>
    </xf>
    <xf numFmtId="0" fontId="51" fillId="10" borderId="69" xfId="0" applyFont="1" applyFill="1" applyBorder="1" applyAlignment="1">
      <alignment horizontal="center" vertical="center" wrapText="1" readingOrder="2"/>
    </xf>
    <xf numFmtId="0" fontId="62" fillId="10" borderId="70" xfId="0" applyFont="1" applyFill="1" applyBorder="1" applyAlignment="1">
      <alignment horizontal="center" vertical="center" wrapText="1" readingOrder="2"/>
    </xf>
    <xf numFmtId="3" fontId="96" fillId="10" borderId="70" xfId="0" applyNumberFormat="1" applyFont="1" applyFill="1" applyBorder="1" applyAlignment="1">
      <alignment horizontal="center" vertical="center" wrapText="1" readingOrder="1"/>
    </xf>
    <xf numFmtId="10" fontId="96" fillId="34" borderId="63" xfId="0" applyNumberFormat="1" applyFont="1" applyFill="1" applyBorder="1" applyAlignment="1">
      <alignment horizontal="center" vertical="center" wrapText="1" readingOrder="1"/>
    </xf>
    <xf numFmtId="10" fontId="96" fillId="34" borderId="70" xfId="0" applyNumberFormat="1" applyFont="1" applyFill="1" applyBorder="1" applyAlignment="1">
      <alignment horizontal="center" vertical="center" wrapText="1" readingOrder="1"/>
    </xf>
    <xf numFmtId="171" fontId="86" fillId="35" borderId="38" xfId="0" applyNumberFormat="1" applyFont="1" applyFill="1" applyBorder="1" applyAlignment="1">
      <alignment horizontal="center" vertical="center" wrapText="1" readingOrder="1"/>
    </xf>
    <xf numFmtId="171" fontId="86" fillId="35" borderId="68" xfId="0" applyNumberFormat="1" applyFont="1" applyFill="1" applyBorder="1" applyAlignment="1">
      <alignment horizontal="center" vertical="center" wrapText="1" readingOrder="1"/>
    </xf>
    <xf numFmtId="3" fontId="86" fillId="35" borderId="69" xfId="0" applyNumberFormat="1" applyFont="1" applyFill="1" applyBorder="1" applyAlignment="1">
      <alignment horizontal="center" vertical="center" wrapText="1" readingOrder="1"/>
    </xf>
    <xf numFmtId="3" fontId="86" fillId="35" borderId="38" xfId="0" applyNumberFormat="1" applyFont="1" applyFill="1" applyBorder="1" applyAlignment="1">
      <alignment horizontal="center" vertical="center" wrapText="1" readingOrder="1"/>
    </xf>
    <xf numFmtId="0" fontId="51" fillId="35" borderId="68" xfId="0" applyFont="1" applyFill="1" applyBorder="1" applyAlignment="1">
      <alignment horizontal="center" vertical="center" wrapText="1" readingOrder="2"/>
    </xf>
    <xf numFmtId="0" fontId="97" fillId="35" borderId="69" xfId="0" applyFont="1" applyFill="1" applyBorder="1" applyAlignment="1">
      <alignment horizontal="center" vertical="center" wrapText="1" readingOrder="2"/>
    </xf>
    <xf numFmtId="171" fontId="86" fillId="35" borderId="0" xfId="0" applyNumberFormat="1" applyFont="1" applyFill="1" applyBorder="1" applyAlignment="1">
      <alignment horizontal="center" vertical="center" wrapText="1" readingOrder="1"/>
    </xf>
    <xf numFmtId="171" fontId="86" fillId="35" borderId="7" xfId="0" applyNumberFormat="1" applyFont="1" applyFill="1" applyBorder="1" applyAlignment="1">
      <alignment horizontal="center" vertical="center" wrapText="1" readingOrder="1"/>
    </xf>
    <xf numFmtId="3" fontId="86" fillId="35" borderId="40" xfId="0" applyNumberFormat="1" applyFont="1" applyFill="1" applyBorder="1" applyAlignment="1">
      <alignment horizontal="center" vertical="center" wrapText="1" readingOrder="1"/>
    </xf>
    <xf numFmtId="3" fontId="86" fillId="35" borderId="0" xfId="0" applyNumberFormat="1" applyFont="1" applyFill="1" applyBorder="1" applyAlignment="1">
      <alignment horizontal="center" vertical="center" wrapText="1" readingOrder="1"/>
    </xf>
    <xf numFmtId="0" fontId="51" fillId="35" borderId="7" xfId="0" applyFont="1" applyFill="1" applyBorder="1" applyAlignment="1">
      <alignment horizontal="center" vertical="center" wrapText="1" readingOrder="2"/>
    </xf>
    <xf numFmtId="0" fontId="97" fillId="35" borderId="40" xfId="0" applyFont="1" applyFill="1" applyBorder="1" applyAlignment="1">
      <alignment horizontal="center" vertical="center" wrapText="1" readingOrder="2"/>
    </xf>
    <xf numFmtId="171" fontId="86" fillId="34" borderId="0" xfId="0" applyNumberFormat="1" applyFont="1" applyFill="1" applyBorder="1" applyAlignment="1">
      <alignment horizontal="center" vertical="center" wrapText="1" readingOrder="1"/>
    </xf>
    <xf numFmtId="171" fontId="86" fillId="34" borderId="7" xfId="0" applyNumberFormat="1" applyFont="1" applyFill="1" applyBorder="1" applyAlignment="1">
      <alignment horizontal="center" vertical="center" wrapText="1" readingOrder="1"/>
    </xf>
    <xf numFmtId="3" fontId="86" fillId="10" borderId="40" xfId="0" applyNumberFormat="1" applyFont="1" applyFill="1" applyBorder="1" applyAlignment="1">
      <alignment horizontal="center" vertical="center" wrapText="1" readingOrder="1"/>
    </xf>
    <xf numFmtId="3" fontId="86" fillId="10" borderId="0" xfId="0" applyNumberFormat="1" applyFont="1" applyFill="1" applyAlignment="1">
      <alignment horizontal="center" vertical="center" wrapText="1" readingOrder="1"/>
    </xf>
    <xf numFmtId="0" fontId="51" fillId="10" borderId="40" xfId="0" applyFont="1" applyFill="1" applyBorder="1" applyAlignment="1">
      <alignment horizontal="center" vertical="center" wrapText="1" readingOrder="2"/>
    </xf>
    <xf numFmtId="171" fontId="10" fillId="34" borderId="0" xfId="0" applyNumberFormat="1" applyFont="1" applyFill="1" applyBorder="1" applyAlignment="1">
      <alignment horizontal="center" vertical="center" wrapText="1" readingOrder="1"/>
    </xf>
    <xf numFmtId="171" fontId="10" fillId="34" borderId="7" xfId="0" applyNumberFormat="1" applyFont="1" applyFill="1" applyBorder="1" applyAlignment="1">
      <alignment horizontal="center" vertical="center" wrapText="1" readingOrder="1"/>
    </xf>
    <xf numFmtId="0" fontId="10" fillId="10" borderId="0" xfId="0" applyFont="1" applyFill="1" applyAlignment="1">
      <alignment horizontal="center" vertical="center" wrapText="1" readingOrder="1"/>
    </xf>
    <xf numFmtId="3" fontId="10" fillId="10" borderId="40" xfId="0" applyNumberFormat="1" applyFont="1" applyFill="1" applyBorder="1" applyAlignment="1">
      <alignment horizontal="center" vertical="center" wrapText="1" readingOrder="1"/>
    </xf>
    <xf numFmtId="3" fontId="10" fillId="10" borderId="0" xfId="0" applyNumberFormat="1" applyFont="1" applyFill="1" applyAlignment="1">
      <alignment horizontal="center" vertical="center" wrapText="1" readingOrder="1"/>
    </xf>
    <xf numFmtId="171" fontId="86" fillId="34" borderId="38" xfId="0" applyNumberFormat="1" applyFont="1" applyFill="1" applyBorder="1" applyAlignment="1">
      <alignment horizontal="center" vertical="center" wrapText="1" readingOrder="1"/>
    </xf>
    <xf numFmtId="171" fontId="86" fillId="34" borderId="68" xfId="0" applyNumberFormat="1" applyFont="1" applyFill="1" applyBorder="1" applyAlignment="1">
      <alignment horizontal="center" vertical="center" wrapText="1" readingOrder="1"/>
    </xf>
    <xf numFmtId="3" fontId="86" fillId="10" borderId="69" xfId="0" applyNumberFormat="1" applyFont="1" applyFill="1" applyBorder="1" applyAlignment="1">
      <alignment horizontal="center" vertical="center" wrapText="1" readingOrder="1"/>
    </xf>
    <xf numFmtId="3" fontId="86" fillId="10" borderId="38" xfId="0" applyNumberFormat="1" applyFont="1" applyFill="1" applyBorder="1" applyAlignment="1">
      <alignment horizontal="center" vertical="center" wrapText="1" readingOrder="1"/>
    </xf>
    <xf numFmtId="0" fontId="49" fillId="0" borderId="38" xfId="0" applyFont="1" applyBorder="1" applyAlignment="1">
      <alignment horizontal="center" vertical="center" wrapText="1" readingOrder="2"/>
    </xf>
    <xf numFmtId="0" fontId="95" fillId="0" borderId="38" xfId="0" applyFont="1" applyBorder="1" applyAlignment="1">
      <alignment horizontal="justify" vertical="center" wrapText="1" readingOrder="2"/>
    </xf>
    <xf numFmtId="0" fontId="40" fillId="0" borderId="38" xfId="0" applyFont="1" applyBorder="1" applyAlignment="1">
      <alignment horizontal="center" vertical="center" wrapText="1" readingOrder="2"/>
    </xf>
    <xf numFmtId="0" fontId="2" fillId="13" borderId="15" xfId="0" applyFont="1" applyFill="1" applyBorder="1" applyAlignment="1">
      <alignment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0" fontId="2" fillId="12" borderId="21" xfId="0" applyFont="1" applyFill="1" applyBorder="1" applyAlignment="1">
      <alignment vertical="center" wrapText="1"/>
    </xf>
    <xf numFmtId="0" fontId="2" fillId="12" borderId="57" xfId="0" applyFont="1" applyFill="1" applyBorder="1" applyAlignment="1">
      <alignment vertical="center" wrapText="1"/>
    </xf>
    <xf numFmtId="10" fontId="98" fillId="34" borderId="70" xfId="0" applyNumberFormat="1" applyFont="1" applyFill="1" applyBorder="1" applyAlignment="1">
      <alignment horizontal="center" vertical="center" wrapText="1" readingOrder="1"/>
    </xf>
    <xf numFmtId="10" fontId="98" fillId="34" borderId="63" xfId="0" applyNumberFormat="1" applyFont="1" applyFill="1" applyBorder="1" applyAlignment="1">
      <alignment horizontal="center" vertical="center" wrapText="1" readingOrder="1"/>
    </xf>
    <xf numFmtId="3" fontId="98" fillId="22" borderId="70" xfId="0" applyNumberFormat="1" applyFont="1" applyFill="1" applyBorder="1" applyAlignment="1">
      <alignment horizontal="center" vertical="center" wrapText="1" readingOrder="1"/>
    </xf>
    <xf numFmtId="0" fontId="62" fillId="22" borderId="70" xfId="0" applyFont="1" applyFill="1" applyBorder="1" applyAlignment="1">
      <alignment horizontal="center" vertical="center" wrapText="1" readingOrder="2"/>
    </xf>
    <xf numFmtId="10" fontId="98" fillId="34" borderId="0" xfId="0" applyNumberFormat="1" applyFont="1" applyFill="1" applyBorder="1" applyAlignment="1">
      <alignment horizontal="center" vertical="center" wrapText="1" readingOrder="1"/>
    </xf>
    <xf numFmtId="10" fontId="98" fillId="34" borderId="7" xfId="0" applyNumberFormat="1" applyFont="1" applyFill="1" applyBorder="1" applyAlignment="1">
      <alignment horizontal="center" vertical="center" wrapText="1" readingOrder="1"/>
    </xf>
    <xf numFmtId="3" fontId="98" fillId="22" borderId="0" xfId="0" applyNumberFormat="1" applyFont="1" applyFill="1" applyBorder="1" applyAlignment="1">
      <alignment horizontal="center" vertical="center" wrapText="1" readingOrder="1"/>
    </xf>
    <xf numFmtId="3" fontId="98" fillId="22" borderId="0" xfId="0" applyNumberFormat="1" applyFont="1" applyFill="1" applyAlignment="1">
      <alignment horizontal="center" vertical="center" wrapText="1" readingOrder="1"/>
    </xf>
    <xf numFmtId="0" fontId="62" fillId="22" borderId="0" xfId="0" applyFont="1" applyFill="1" applyAlignment="1">
      <alignment horizontal="center" vertical="center" wrapText="1" readingOrder="2"/>
    </xf>
    <xf numFmtId="0" fontId="88" fillId="24" borderId="38" xfId="0" applyFont="1" applyFill="1" applyBorder="1" applyAlignment="1">
      <alignment horizontal="center" vertical="center" wrapText="1" readingOrder="2"/>
    </xf>
    <xf numFmtId="0" fontId="88" fillId="24" borderId="63" xfId="0" applyFont="1" applyFill="1" applyBorder="1" applyAlignment="1">
      <alignment horizontal="center" vertical="center" wrapText="1" readingOrder="2"/>
    </xf>
    <xf numFmtId="3" fontId="91" fillId="23" borderId="38" xfId="0" applyNumberFormat="1" applyFont="1" applyFill="1" applyBorder="1" applyAlignment="1">
      <alignment vertical="center" wrapText="1" readingOrder="1"/>
    </xf>
    <xf numFmtId="0" fontId="51" fillId="23" borderId="68" xfId="0" applyFont="1" applyFill="1" applyBorder="1" applyAlignment="1">
      <alignment horizontal="center" vertical="center" wrapText="1" readingOrder="2"/>
    </xf>
    <xf numFmtId="0" fontId="99" fillId="23" borderId="69" xfId="0" applyFont="1" applyFill="1" applyBorder="1" applyAlignment="1">
      <alignment horizontal="center" vertical="center" wrapText="1" readingOrder="2"/>
    </xf>
    <xf numFmtId="10" fontId="86" fillId="34" borderId="7" xfId="0" applyNumberFormat="1" applyFont="1" applyFill="1" applyBorder="1" applyAlignment="1">
      <alignment horizontal="center" vertical="center" wrapText="1" readingOrder="1"/>
    </xf>
    <xf numFmtId="10" fontId="86" fillId="34" borderId="0" xfId="0" applyNumberFormat="1" applyFont="1" applyFill="1" applyAlignment="1">
      <alignment horizontal="center" vertical="center" wrapText="1" readingOrder="1"/>
    </xf>
    <xf numFmtId="3" fontId="91" fillId="22" borderId="31" xfId="0" applyNumberFormat="1" applyFont="1" applyFill="1" applyBorder="1" applyAlignment="1">
      <alignment vertical="center" wrapText="1" readingOrder="1"/>
    </xf>
    <xf numFmtId="3" fontId="86" fillId="22" borderId="0" xfId="0" applyNumberFormat="1" applyFont="1" applyFill="1" applyBorder="1" applyAlignment="1">
      <alignment horizontal="center" vertical="center" wrapText="1" readingOrder="1"/>
    </xf>
    <xf numFmtId="3" fontId="86" fillId="22" borderId="0" xfId="0" applyNumberFormat="1" applyFont="1" applyFill="1" applyAlignment="1">
      <alignment horizontal="center" vertical="center" wrapText="1" readingOrder="1"/>
    </xf>
    <xf numFmtId="0" fontId="51" fillId="22" borderId="7" xfId="0" applyFont="1" applyFill="1" applyBorder="1" applyAlignment="1">
      <alignment horizontal="center" vertical="center" wrapText="1" readingOrder="2"/>
    </xf>
    <xf numFmtId="3" fontId="89" fillId="22" borderId="38" xfId="0" applyNumberFormat="1" applyFont="1" applyFill="1" applyBorder="1" applyAlignment="1">
      <alignment vertical="center" wrapText="1" readingOrder="1"/>
    </xf>
    <xf numFmtId="3" fontId="89" fillId="22" borderId="38" xfId="0" applyNumberFormat="1" applyFont="1" applyFill="1" applyBorder="1" applyAlignment="1">
      <alignment horizontal="center" vertical="center" wrapText="1" readingOrder="1"/>
    </xf>
    <xf numFmtId="0" fontId="62" fillId="22" borderId="7" xfId="0" applyFont="1" applyFill="1" applyBorder="1" applyAlignment="1">
      <alignment horizontal="center" vertical="center" wrapText="1" readingOrder="2"/>
    </xf>
    <xf numFmtId="10" fontId="89" fillId="34" borderId="0" xfId="0" applyNumberFormat="1" applyFont="1" applyFill="1" applyAlignment="1">
      <alignment horizontal="center" vertical="center" wrapText="1" readingOrder="1"/>
    </xf>
    <xf numFmtId="3" fontId="89" fillId="22" borderId="0" xfId="0" applyNumberFormat="1" applyFont="1" applyFill="1" applyBorder="1" applyAlignment="1">
      <alignment vertical="center" wrapText="1" readingOrder="1"/>
    </xf>
    <xf numFmtId="3" fontId="89" fillId="22" borderId="0" xfId="0" applyNumberFormat="1" applyFont="1" applyFill="1" applyBorder="1" applyAlignment="1">
      <alignment horizontal="center" vertical="center" wrapText="1" readingOrder="1"/>
    </xf>
    <xf numFmtId="3" fontId="89" fillId="22" borderId="0" xfId="0" applyNumberFormat="1" applyFont="1" applyFill="1" applyAlignment="1">
      <alignment horizontal="center" vertical="center" wrapText="1" readingOrder="1"/>
    </xf>
    <xf numFmtId="0" fontId="88" fillId="24" borderId="7" xfId="0" applyFont="1" applyFill="1" applyBorder="1" applyAlignment="1">
      <alignment horizontal="center" vertical="center" wrapText="1" readingOrder="2"/>
    </xf>
    <xf numFmtId="0" fontId="88" fillId="24" borderId="0" xfId="0" applyFont="1" applyFill="1" applyAlignment="1">
      <alignment horizontal="center" vertical="center" wrapText="1" readingOrder="2"/>
    </xf>
    <xf numFmtId="0" fontId="61" fillId="24" borderId="7" xfId="0" applyFont="1" applyFill="1" applyBorder="1" applyAlignment="1">
      <alignment horizontal="center" vertical="center" wrapText="1" readingOrder="2"/>
    </xf>
    <xf numFmtId="10" fontId="86" fillId="34" borderId="30" xfId="0" applyNumberFormat="1" applyFont="1" applyFill="1" applyBorder="1" applyAlignment="1">
      <alignment horizontal="center" vertical="center" wrapText="1" readingOrder="1"/>
    </xf>
    <xf numFmtId="10" fontId="86" fillId="34" borderId="31" xfId="0" applyNumberFormat="1" applyFont="1" applyFill="1" applyBorder="1" applyAlignment="1">
      <alignment horizontal="center" vertical="center" wrapText="1" readingOrder="1"/>
    </xf>
    <xf numFmtId="3" fontId="91" fillId="22" borderId="0" xfId="0" applyNumberFormat="1" applyFont="1" applyFill="1" applyAlignment="1">
      <alignment horizontal="center" vertical="center" wrapText="1" readingOrder="1"/>
    </xf>
    <xf numFmtId="0" fontId="24" fillId="0" borderId="38" xfId="0" applyFont="1" applyBorder="1" applyAlignment="1">
      <alignment vertical="center" wrapText="1" readingOrder="2"/>
    </xf>
    <xf numFmtId="0" fontId="85" fillId="0" borderId="38" xfId="0" applyFont="1" applyBorder="1" applyAlignment="1">
      <alignment vertical="center" wrapText="1" readingOrder="2"/>
    </xf>
    <xf numFmtId="3" fontId="2" fillId="4" borderId="4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wrapText="1"/>
    </xf>
    <xf numFmtId="170" fontId="15" fillId="11" borderId="0" xfId="12" applyNumberFormat="1" applyFill="1" applyAlignment="1">
      <alignment horizontal="center" vertical="center"/>
    </xf>
    <xf numFmtId="3" fontId="66" fillId="13" borderId="9" xfId="12" applyNumberFormat="1" applyFont="1" applyFill="1" applyBorder="1" applyAlignment="1">
      <alignment horizontal="center" vertical="center" wrapText="1"/>
    </xf>
    <xf numFmtId="0" fontId="2" fillId="13" borderId="9" xfId="12" applyFont="1" applyFill="1" applyBorder="1" applyAlignment="1">
      <alignment horizontal="center" vertical="center" wrapText="1"/>
    </xf>
    <xf numFmtId="3" fontId="6" fillId="11" borderId="9" xfId="12" applyNumberFormat="1" applyFont="1" applyFill="1" applyBorder="1" applyAlignment="1">
      <alignment horizontal="center" vertical="center" wrapText="1"/>
    </xf>
    <xf numFmtId="0" fontId="1" fillId="18" borderId="9" xfId="12" applyFont="1" applyFill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right" vertical="top" wrapText="1"/>
    </xf>
    <xf numFmtId="0" fontId="1" fillId="3" borderId="0" xfId="0" applyFont="1" applyFill="1" applyBorder="1" applyAlignment="1">
      <alignment horizontal="left" vertical="top" wrapText="1"/>
    </xf>
    <xf numFmtId="166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166" fontId="1" fillId="0" borderId="4" xfId="0" applyNumberFormat="1" applyFont="1" applyBorder="1" applyAlignment="1">
      <alignment horizontal="right" vertical="top" wrapText="1"/>
    </xf>
    <xf numFmtId="0" fontId="1" fillId="3" borderId="3" xfId="0" applyFont="1" applyFill="1" applyBorder="1" applyAlignment="1">
      <alignment horizontal="left" vertical="top" wrapText="1"/>
    </xf>
    <xf numFmtId="166" fontId="1" fillId="0" borderId="1" xfId="0" applyNumberFormat="1" applyFont="1" applyBorder="1" applyAlignment="1">
      <alignment horizontal="right" vertical="top" wrapText="1"/>
    </xf>
    <xf numFmtId="166" fontId="1" fillId="0" borderId="2" xfId="0" applyNumberFormat="1" applyFont="1" applyBorder="1" applyAlignment="1">
      <alignment horizontal="right" vertical="top" wrapText="1"/>
    </xf>
    <xf numFmtId="9" fontId="14" fillId="23" borderId="68" xfId="0" applyNumberFormat="1" applyFont="1" applyFill="1" applyBorder="1" applyAlignment="1">
      <alignment horizontal="center" vertical="center" wrapText="1" readingOrder="1"/>
    </xf>
    <xf numFmtId="3" fontId="14" fillId="23" borderId="38" xfId="0" applyNumberFormat="1" applyFont="1" applyFill="1" applyBorder="1" applyAlignment="1">
      <alignment horizontal="center" vertical="center" wrapText="1" readingOrder="1"/>
    </xf>
    <xf numFmtId="9" fontId="14" fillId="23" borderId="69" xfId="0" applyNumberFormat="1" applyFont="1" applyFill="1" applyBorder="1" applyAlignment="1">
      <alignment horizontal="center" vertical="center" wrapText="1" readingOrder="1"/>
    </xf>
    <xf numFmtId="9" fontId="14" fillId="23" borderId="64" xfId="0" applyNumberFormat="1" applyFont="1" applyFill="1" applyBorder="1" applyAlignment="1">
      <alignment horizontal="center" vertical="center" wrapText="1" readingOrder="1"/>
    </xf>
    <xf numFmtId="3" fontId="14" fillId="23" borderId="70" xfId="0" applyNumberFormat="1" applyFont="1" applyFill="1" applyBorder="1" applyAlignment="1">
      <alignment horizontal="center" vertical="center" wrapText="1" readingOrder="1"/>
    </xf>
    <xf numFmtId="0" fontId="29" fillId="23" borderId="38" xfId="0" applyFont="1" applyFill="1" applyBorder="1" applyAlignment="1">
      <alignment horizontal="center" vertical="center" wrapText="1" readingOrder="2"/>
    </xf>
    <xf numFmtId="10" fontId="10" fillId="22" borderId="69" xfId="0" applyNumberFormat="1" applyFont="1" applyFill="1" applyBorder="1" applyAlignment="1">
      <alignment horizontal="center" vertical="center" wrapText="1" readingOrder="1"/>
    </xf>
    <xf numFmtId="10" fontId="10" fillId="22" borderId="40" xfId="0" applyNumberFormat="1" applyFont="1" applyFill="1" applyBorder="1" applyAlignment="1">
      <alignment horizontal="center" vertical="center" wrapText="1" readingOrder="1"/>
    </xf>
    <xf numFmtId="0" fontId="29" fillId="22" borderId="0" xfId="0" applyFont="1" applyFill="1" applyBorder="1" applyAlignment="1">
      <alignment horizontal="center" vertical="center" wrapText="1" readingOrder="2"/>
    </xf>
    <xf numFmtId="10" fontId="14" fillId="22" borderId="7" xfId="0" applyNumberFormat="1" applyFont="1" applyFill="1" applyBorder="1" applyAlignment="1">
      <alignment horizontal="center" vertical="center" wrapText="1" readingOrder="1"/>
    </xf>
    <xf numFmtId="3" fontId="14" fillId="22" borderId="0" xfId="0" applyNumberFormat="1" applyFont="1" applyFill="1" applyAlignment="1">
      <alignment horizontal="center" vertical="center" wrapText="1" readingOrder="1"/>
    </xf>
    <xf numFmtId="10" fontId="14" fillId="22" borderId="40" xfId="0" applyNumberFormat="1" applyFont="1" applyFill="1" applyBorder="1" applyAlignment="1">
      <alignment horizontal="center" vertical="center" wrapText="1" readingOrder="1"/>
    </xf>
    <xf numFmtId="10" fontId="10" fillId="22" borderId="73" xfId="0" applyNumberFormat="1" applyFont="1" applyFill="1" applyBorder="1" applyAlignment="1">
      <alignment horizontal="center" vertical="center" wrapText="1" readingOrder="1"/>
    </xf>
    <xf numFmtId="3" fontId="10" fillId="22" borderId="74" xfId="0" applyNumberFormat="1" applyFont="1" applyFill="1" applyBorder="1" applyAlignment="1">
      <alignment horizontal="center" vertical="center" wrapText="1" readingOrder="1"/>
    </xf>
    <xf numFmtId="10" fontId="10" fillId="22" borderId="74" xfId="0" applyNumberFormat="1" applyFont="1" applyFill="1" applyBorder="1" applyAlignment="1">
      <alignment horizontal="center" vertical="center" wrapText="1" readingOrder="1"/>
    </xf>
    <xf numFmtId="3" fontId="10" fillId="22" borderId="32" xfId="0" applyNumberFormat="1" applyFont="1" applyFill="1" applyBorder="1" applyAlignment="1">
      <alignment horizontal="center" vertical="center" wrapText="1" readingOrder="1"/>
    </xf>
    <xf numFmtId="0" fontId="56" fillId="22" borderId="0" xfId="0" applyFont="1" applyFill="1" applyBorder="1" applyAlignment="1">
      <alignment horizontal="center" vertical="center" wrapText="1" readingOrder="2"/>
    </xf>
    <xf numFmtId="3" fontId="10" fillId="22" borderId="40" xfId="0" applyNumberFormat="1" applyFont="1" applyFill="1" applyBorder="1" applyAlignment="1">
      <alignment horizontal="center" vertical="center" wrapText="1" readingOrder="1"/>
    </xf>
    <xf numFmtId="10" fontId="101" fillId="22" borderId="40" xfId="0" applyNumberFormat="1" applyFont="1" applyFill="1" applyBorder="1" applyAlignment="1">
      <alignment horizontal="center" vertical="center" wrapText="1" readingOrder="1"/>
    </xf>
    <xf numFmtId="0" fontId="57" fillId="24" borderId="0" xfId="0" applyFont="1" applyFill="1" applyBorder="1" applyAlignment="1">
      <alignment horizontal="center" vertical="center" wrapText="1" readingOrder="2"/>
    </xf>
    <xf numFmtId="0" fontId="62" fillId="0" borderId="0" xfId="0" applyFont="1" applyAlignment="1">
      <alignment horizontal="left" vertical="center" wrapText="1" readingOrder="2"/>
    </xf>
    <xf numFmtId="0" fontId="0" fillId="0" borderId="0" xfId="0" applyAlignment="1">
      <alignment vertical="top" wrapText="1"/>
    </xf>
    <xf numFmtId="9" fontId="14" fillId="23" borderId="38" xfId="0" applyNumberFormat="1" applyFont="1" applyFill="1" applyBorder="1" applyAlignment="1">
      <alignment horizontal="center" vertical="center" wrapText="1" readingOrder="1"/>
    </xf>
    <xf numFmtId="3" fontId="14" fillId="23" borderId="68" xfId="0" applyNumberFormat="1" applyFont="1" applyFill="1" applyBorder="1" applyAlignment="1">
      <alignment horizontal="center" vertical="center" wrapText="1" readingOrder="1"/>
    </xf>
    <xf numFmtId="10" fontId="14" fillId="22" borderId="0" xfId="0" applyNumberFormat="1" applyFont="1" applyFill="1" applyBorder="1" applyAlignment="1">
      <alignment horizontal="center" vertical="center" wrapText="1" readingOrder="1"/>
    </xf>
    <xf numFmtId="3" fontId="14" fillId="22" borderId="7" xfId="0" applyNumberFormat="1" applyFont="1" applyFill="1" applyBorder="1" applyAlignment="1">
      <alignment horizontal="center" vertical="center" wrapText="1" readingOrder="1"/>
    </xf>
    <xf numFmtId="3" fontId="14" fillId="22" borderId="0" xfId="0" applyNumberFormat="1" applyFont="1" applyFill="1" applyBorder="1" applyAlignment="1">
      <alignment horizontal="center" vertical="center" wrapText="1" readingOrder="1"/>
    </xf>
    <xf numFmtId="10" fontId="10" fillId="22" borderId="32" xfId="0" applyNumberFormat="1" applyFont="1" applyFill="1" applyBorder="1" applyAlignment="1">
      <alignment horizontal="center" vertical="center" wrapText="1" readingOrder="1"/>
    </xf>
    <xf numFmtId="3" fontId="10" fillId="22" borderId="73" xfId="0" applyNumberFormat="1" applyFont="1" applyFill="1" applyBorder="1" applyAlignment="1">
      <alignment horizontal="center" vertical="center" wrapText="1" readingOrder="1"/>
    </xf>
    <xf numFmtId="0" fontId="102" fillId="22" borderId="0" xfId="0" applyFont="1" applyFill="1" applyBorder="1" applyAlignment="1">
      <alignment horizontal="center" vertical="center" wrapText="1" readingOrder="2"/>
    </xf>
    <xf numFmtId="10" fontId="10" fillId="22" borderId="0" xfId="0" applyNumberFormat="1" applyFont="1" applyFill="1" applyBorder="1" applyAlignment="1">
      <alignment horizontal="center" vertical="center" wrapText="1" readingOrder="1"/>
    </xf>
    <xf numFmtId="9" fontId="14" fillId="23" borderId="70" xfId="0" applyNumberFormat="1" applyFont="1" applyFill="1" applyBorder="1" applyAlignment="1">
      <alignment vertical="center" wrapText="1" readingOrder="1"/>
    </xf>
    <xf numFmtId="3" fontId="14" fillId="23" borderId="63" xfId="0" applyNumberFormat="1" applyFont="1" applyFill="1" applyBorder="1" applyAlignment="1">
      <alignment horizontal="center" vertical="center" wrapText="1" readingOrder="1"/>
    </xf>
    <xf numFmtId="10" fontId="10" fillId="22" borderId="38" xfId="0" applyNumberFormat="1" applyFont="1" applyFill="1" applyBorder="1" applyAlignment="1">
      <alignment vertical="center" wrapText="1" readingOrder="1"/>
    </xf>
    <xf numFmtId="10" fontId="14" fillId="22" borderId="31" xfId="0" applyNumberFormat="1" applyFont="1" applyFill="1" applyBorder="1" applyAlignment="1">
      <alignment horizontal="center" vertical="center" wrapText="1" readingOrder="1"/>
    </xf>
    <xf numFmtId="10" fontId="14" fillId="22" borderId="31" xfId="0" applyNumberFormat="1" applyFont="1" applyFill="1" applyBorder="1" applyAlignment="1">
      <alignment vertical="center" wrapText="1" readingOrder="1"/>
    </xf>
    <xf numFmtId="10" fontId="10" fillId="22" borderId="0" xfId="0" applyNumberFormat="1" applyFont="1" applyFill="1" applyBorder="1" applyAlignment="1">
      <alignment vertical="center" wrapText="1" readingOrder="1"/>
    </xf>
    <xf numFmtId="10" fontId="101" fillId="22" borderId="0" xfId="0" applyNumberFormat="1" applyFont="1" applyFill="1" applyAlignment="1">
      <alignment horizontal="center" vertical="center" wrapText="1" readingOrder="1"/>
    </xf>
    <xf numFmtId="10" fontId="10" fillId="22" borderId="31" xfId="0" applyNumberFormat="1" applyFont="1" applyFill="1" applyBorder="1" applyAlignment="1">
      <alignment horizontal="center" vertical="center" wrapText="1" readingOrder="1"/>
    </xf>
    <xf numFmtId="10" fontId="10" fillId="22" borderId="31" xfId="0" applyNumberFormat="1" applyFont="1" applyFill="1" applyBorder="1" applyAlignment="1">
      <alignment vertical="center" wrapText="1" readingOrder="1"/>
    </xf>
    <xf numFmtId="0" fontId="57" fillId="24" borderId="70" xfId="0" applyFont="1" applyFill="1" applyBorder="1" applyAlignment="1">
      <alignment vertical="center" wrapText="1" readingOrder="2"/>
    </xf>
    <xf numFmtId="0" fontId="57" fillId="24" borderId="70" xfId="0" applyFont="1" applyFill="1" applyBorder="1" applyAlignment="1">
      <alignment horizontal="center" vertical="center" wrapText="1" readingOrder="2"/>
    </xf>
    <xf numFmtId="0" fontId="57" fillId="24" borderId="38" xfId="0" applyFont="1" applyFill="1" applyBorder="1" applyAlignment="1">
      <alignment horizontal="center" vertical="center" wrapText="1" readingOrder="2"/>
    </xf>
    <xf numFmtId="171" fontId="14" fillId="23" borderId="38" xfId="0" applyNumberFormat="1" applyFont="1" applyFill="1" applyBorder="1" applyAlignment="1">
      <alignment horizontal="center" vertical="center" wrapText="1" readingOrder="1"/>
    </xf>
    <xf numFmtId="3" fontId="14" fillId="23" borderId="71" xfId="0" applyNumberFormat="1" applyFont="1" applyFill="1" applyBorder="1" applyAlignment="1">
      <alignment horizontal="center" vertical="center" wrapText="1" readingOrder="1"/>
    </xf>
    <xf numFmtId="171" fontId="14" fillId="23" borderId="0" xfId="0" applyNumberFormat="1" applyFont="1" applyFill="1" applyBorder="1" applyAlignment="1">
      <alignment horizontal="center" vertical="center" wrapText="1" readingOrder="1"/>
    </xf>
    <xf numFmtId="3" fontId="14" fillId="23" borderId="62" xfId="0" applyNumberFormat="1" applyFont="1" applyFill="1" applyBorder="1" applyAlignment="1">
      <alignment horizontal="center" vertical="center" wrapText="1" readingOrder="1"/>
    </xf>
    <xf numFmtId="3" fontId="14" fillId="23" borderId="0" xfId="0" applyNumberFormat="1" applyFont="1" applyFill="1" applyAlignment="1">
      <alignment horizontal="center" vertical="center" wrapText="1" readingOrder="1"/>
    </xf>
    <xf numFmtId="171" fontId="14" fillId="22" borderId="38" xfId="0" applyNumberFormat="1" applyFont="1" applyFill="1" applyBorder="1" applyAlignment="1">
      <alignment horizontal="center" vertical="center" wrapText="1" readingOrder="1"/>
    </xf>
    <xf numFmtId="3" fontId="14" fillId="22" borderId="71" xfId="0" applyNumberFormat="1" applyFont="1" applyFill="1" applyBorder="1" applyAlignment="1">
      <alignment horizontal="center" vertical="center" wrapText="1" readingOrder="1"/>
    </xf>
    <xf numFmtId="3" fontId="14" fillId="22" borderId="38" xfId="0" applyNumberFormat="1" applyFont="1" applyFill="1" applyBorder="1" applyAlignment="1">
      <alignment horizontal="center" vertical="center" wrapText="1" readingOrder="1"/>
    </xf>
    <xf numFmtId="171" fontId="14" fillId="22" borderId="0" xfId="0" applyNumberFormat="1" applyFont="1" applyFill="1" applyBorder="1" applyAlignment="1">
      <alignment horizontal="center" vertical="center" wrapText="1" readingOrder="1"/>
    </xf>
    <xf numFmtId="3" fontId="14" fillId="22" borderId="62" xfId="0" applyNumberFormat="1" applyFont="1" applyFill="1" applyBorder="1" applyAlignment="1">
      <alignment horizontal="center" vertical="center" wrapText="1" readingOrder="1"/>
    </xf>
    <xf numFmtId="171" fontId="101" fillId="22" borderId="38" xfId="0" applyNumberFormat="1" applyFont="1" applyFill="1" applyBorder="1" applyAlignment="1">
      <alignment horizontal="center" vertical="center" wrapText="1" readingOrder="1"/>
    </xf>
    <xf numFmtId="3" fontId="101" fillId="22" borderId="71" xfId="0" applyNumberFormat="1" applyFont="1" applyFill="1" applyBorder="1" applyAlignment="1">
      <alignment horizontal="center" vertical="center" wrapText="1" readingOrder="1"/>
    </xf>
    <xf numFmtId="3" fontId="101" fillId="22" borderId="38" xfId="0" applyNumberFormat="1" applyFont="1" applyFill="1" applyBorder="1" applyAlignment="1">
      <alignment horizontal="center" vertical="center" wrapText="1" readingOrder="1"/>
    </xf>
    <xf numFmtId="0" fontId="56" fillId="22" borderId="38" xfId="0" applyFont="1" applyFill="1" applyBorder="1" applyAlignment="1">
      <alignment horizontal="center" vertical="center" wrapText="1" readingOrder="2"/>
    </xf>
    <xf numFmtId="171" fontId="101" fillId="22" borderId="0" xfId="0" applyNumberFormat="1" applyFont="1" applyFill="1" applyBorder="1" applyAlignment="1">
      <alignment horizontal="center" vertical="center" wrapText="1" readingOrder="1"/>
    </xf>
    <xf numFmtId="3" fontId="101" fillId="22" borderId="62" xfId="0" applyNumberFormat="1" applyFont="1" applyFill="1" applyBorder="1" applyAlignment="1">
      <alignment horizontal="center" vertical="center" wrapText="1" readingOrder="1"/>
    </xf>
    <xf numFmtId="3" fontId="101" fillId="22" borderId="0" xfId="0" applyNumberFormat="1" applyFont="1" applyFill="1" applyAlignment="1">
      <alignment horizontal="center" vertical="center" wrapText="1" readingOrder="1"/>
    </xf>
    <xf numFmtId="0" fontId="101" fillId="22" borderId="0" xfId="0" applyFont="1" applyFill="1" applyAlignment="1">
      <alignment horizontal="center" vertical="center" wrapText="1" readingOrder="1"/>
    </xf>
    <xf numFmtId="0" fontId="101" fillId="22" borderId="38" xfId="0" applyFont="1" applyFill="1" applyBorder="1" applyAlignment="1">
      <alignment horizontal="center" vertical="center" wrapText="1" readingOrder="1"/>
    </xf>
    <xf numFmtId="0" fontId="101" fillId="22" borderId="62" xfId="0" applyFont="1" applyFill="1" applyBorder="1" applyAlignment="1">
      <alignment horizontal="center" vertical="center" wrapText="1" readingOrder="1"/>
    </xf>
    <xf numFmtId="0" fontId="57" fillId="24" borderId="61" xfId="0" applyFont="1" applyFill="1" applyBorder="1" applyAlignment="1">
      <alignment horizontal="center" vertical="center" wrapText="1" readingOrder="2"/>
    </xf>
    <xf numFmtId="0" fontId="88" fillId="24" borderId="70" xfId="0" applyFont="1" applyFill="1" applyBorder="1" applyAlignment="1">
      <alignment horizontal="center" vertical="center" wrapText="1" readingOrder="2"/>
    </xf>
    <xf numFmtId="0" fontId="31" fillId="18" borderId="9" xfId="0" applyFont="1" applyFill="1" applyBorder="1" applyAlignment="1">
      <alignment vertical="center" wrapText="1"/>
    </xf>
    <xf numFmtId="0" fontId="28" fillId="18" borderId="9" xfId="0" applyFont="1" applyFill="1" applyBorder="1" applyAlignment="1">
      <alignment vertical="center"/>
    </xf>
    <xf numFmtId="171" fontId="104" fillId="23" borderId="68" xfId="0" applyNumberFormat="1" applyFont="1" applyFill="1" applyBorder="1" applyAlignment="1">
      <alignment horizontal="center" vertical="center" wrapText="1" readingOrder="1"/>
    </xf>
    <xf numFmtId="3" fontId="104" fillId="23" borderId="38" xfId="0" applyNumberFormat="1" applyFont="1" applyFill="1" applyBorder="1" applyAlignment="1">
      <alignment horizontal="center" vertical="center" wrapText="1" readingOrder="1"/>
    </xf>
    <xf numFmtId="0" fontId="105" fillId="23" borderId="38" xfId="0" applyFont="1" applyFill="1" applyBorder="1" applyAlignment="1">
      <alignment horizontal="center" vertical="center" wrapText="1" readingOrder="2"/>
    </xf>
    <xf numFmtId="171" fontId="104" fillId="23" borderId="7" xfId="0" applyNumberFormat="1" applyFont="1" applyFill="1" applyBorder="1" applyAlignment="1">
      <alignment horizontal="center" vertical="center" wrapText="1" readingOrder="1"/>
    </xf>
    <xf numFmtId="3" fontId="104" fillId="23" borderId="0" xfId="0" applyNumberFormat="1" applyFont="1" applyFill="1" applyAlignment="1">
      <alignment horizontal="center" vertical="center" wrapText="1" readingOrder="1"/>
    </xf>
    <xf numFmtId="0" fontId="105" fillId="23" borderId="0" xfId="0" applyFont="1" applyFill="1" applyAlignment="1">
      <alignment horizontal="center" vertical="center" wrapText="1" readingOrder="2"/>
    </xf>
    <xf numFmtId="3" fontId="104" fillId="23" borderId="31" xfId="0" applyNumberFormat="1" applyFont="1" applyFill="1" applyBorder="1" applyAlignment="1">
      <alignment horizontal="center" vertical="center" wrapText="1" readingOrder="1"/>
    </xf>
    <xf numFmtId="171" fontId="104" fillId="22" borderId="69" xfId="0" applyNumberFormat="1" applyFont="1" applyFill="1" applyBorder="1" applyAlignment="1">
      <alignment horizontal="center" vertical="center" wrapText="1" readingOrder="1"/>
    </xf>
    <xf numFmtId="171" fontId="104" fillId="22" borderId="68" xfId="0" applyNumberFormat="1" applyFont="1" applyFill="1" applyBorder="1" applyAlignment="1">
      <alignment horizontal="center" vertical="center" wrapText="1" readingOrder="1"/>
    </xf>
    <xf numFmtId="3" fontId="104" fillId="22" borderId="38" xfId="0" applyNumberFormat="1" applyFont="1" applyFill="1" applyBorder="1" applyAlignment="1">
      <alignment horizontal="center" vertical="center" wrapText="1" readingOrder="1"/>
    </xf>
    <xf numFmtId="0" fontId="105" fillId="22" borderId="38" xfId="0" applyFont="1" applyFill="1" applyBorder="1" applyAlignment="1">
      <alignment horizontal="center" vertical="center" wrapText="1" readingOrder="2"/>
    </xf>
    <xf numFmtId="171" fontId="104" fillId="22" borderId="40" xfId="0" applyNumberFormat="1" applyFont="1" applyFill="1" applyBorder="1" applyAlignment="1">
      <alignment horizontal="center" vertical="center" wrapText="1" readingOrder="1"/>
    </xf>
    <xf numFmtId="171" fontId="104" fillId="22" borderId="7" xfId="0" applyNumberFormat="1" applyFont="1" applyFill="1" applyBorder="1" applyAlignment="1">
      <alignment horizontal="center" vertical="center" wrapText="1" readingOrder="1"/>
    </xf>
    <xf numFmtId="3" fontId="104" fillId="22" borderId="0" xfId="0" applyNumberFormat="1" applyFont="1" applyFill="1" applyAlignment="1">
      <alignment horizontal="center" vertical="center" wrapText="1" readingOrder="1"/>
    </xf>
    <xf numFmtId="0" fontId="105" fillId="22" borderId="0" xfId="0" applyFont="1" applyFill="1" applyAlignment="1">
      <alignment horizontal="center" vertical="center" wrapText="1" readingOrder="2"/>
    </xf>
    <xf numFmtId="3" fontId="104" fillId="22" borderId="31" xfId="0" applyNumberFormat="1" applyFont="1" applyFill="1" applyBorder="1" applyAlignment="1">
      <alignment horizontal="center" vertical="center" wrapText="1" readingOrder="1"/>
    </xf>
    <xf numFmtId="171" fontId="101" fillId="22" borderId="69" xfId="0" applyNumberFormat="1" applyFont="1" applyFill="1" applyBorder="1" applyAlignment="1">
      <alignment horizontal="center" vertical="center" wrapText="1" readingOrder="1"/>
    </xf>
    <xf numFmtId="171" fontId="106" fillId="22" borderId="68" xfId="0" applyNumberFormat="1" applyFont="1" applyFill="1" applyBorder="1" applyAlignment="1">
      <alignment horizontal="center" vertical="center" wrapText="1" readingOrder="1"/>
    </xf>
    <xf numFmtId="3" fontId="101" fillId="22" borderId="68" xfId="0" applyNumberFormat="1" applyFont="1" applyFill="1" applyBorder="1" applyAlignment="1">
      <alignment horizontal="center" vertical="center" wrapText="1" readingOrder="1"/>
    </xf>
    <xf numFmtId="171" fontId="101" fillId="22" borderId="40" xfId="0" applyNumberFormat="1" applyFont="1" applyFill="1" applyBorder="1" applyAlignment="1">
      <alignment horizontal="center" vertical="center" wrapText="1" readingOrder="1"/>
    </xf>
    <xf numFmtId="171" fontId="106" fillId="22" borderId="7" xfId="0" applyNumberFormat="1" applyFont="1" applyFill="1" applyBorder="1" applyAlignment="1">
      <alignment horizontal="center" vertical="center" wrapText="1" readingOrder="1"/>
    </xf>
    <xf numFmtId="3" fontId="101" fillId="22" borderId="7" xfId="0" applyNumberFormat="1" applyFont="1" applyFill="1" applyBorder="1" applyAlignment="1">
      <alignment horizontal="center" vertical="center" wrapText="1" readingOrder="1"/>
    </xf>
    <xf numFmtId="3" fontId="101" fillId="22" borderId="30" xfId="0" applyNumberFormat="1" applyFont="1" applyFill="1" applyBorder="1" applyAlignment="1">
      <alignment horizontal="center" vertical="center" wrapText="1" readingOrder="1"/>
    </xf>
    <xf numFmtId="3" fontId="101" fillId="22" borderId="31" xfId="0" applyNumberFormat="1" applyFont="1" applyFill="1" applyBorder="1" applyAlignment="1">
      <alignment horizontal="center" vertical="center" wrapText="1" readingOrder="1"/>
    </xf>
    <xf numFmtId="0" fontId="101" fillId="22" borderId="7" xfId="0" applyFont="1" applyFill="1" applyBorder="1" applyAlignment="1">
      <alignment horizontal="center" vertical="center" wrapText="1" readingOrder="1"/>
    </xf>
    <xf numFmtId="171" fontId="106" fillId="22" borderId="69" xfId="0" applyNumberFormat="1" applyFont="1" applyFill="1" applyBorder="1" applyAlignment="1">
      <alignment horizontal="center" vertical="center" wrapText="1" readingOrder="1"/>
    </xf>
    <xf numFmtId="171" fontId="106" fillId="22" borderId="40" xfId="0" applyNumberFormat="1" applyFont="1" applyFill="1" applyBorder="1" applyAlignment="1">
      <alignment horizontal="center" vertical="center" wrapText="1" readingOrder="1"/>
    </xf>
    <xf numFmtId="0" fontId="107" fillId="24" borderId="40" xfId="0" applyFont="1" applyFill="1" applyBorder="1" applyAlignment="1">
      <alignment horizontal="center" vertical="center" wrapText="1" readingOrder="2"/>
    </xf>
    <xf numFmtId="0" fontId="107" fillId="24" borderId="30" xfId="0" applyFont="1" applyFill="1" applyBorder="1" applyAlignment="1">
      <alignment horizontal="center" vertical="center" wrapText="1" readingOrder="2"/>
    </xf>
    <xf numFmtId="0" fontId="107" fillId="24" borderId="31" xfId="0" applyFont="1" applyFill="1" applyBorder="1" applyAlignment="1">
      <alignment horizontal="center" vertical="center" wrapText="1" readingOrder="2"/>
    </xf>
    <xf numFmtId="0" fontId="107" fillId="24" borderId="0" xfId="0" applyFont="1" applyFill="1" applyAlignment="1">
      <alignment horizontal="center" vertical="center" wrapText="1" readingOrder="2"/>
    </xf>
    <xf numFmtId="0" fontId="88" fillId="24" borderId="60" xfId="0" applyFont="1" applyFill="1" applyBorder="1" applyAlignment="1">
      <alignment horizontal="center" vertical="center" wrapText="1" readingOrder="2"/>
    </xf>
    <xf numFmtId="0" fontId="21" fillId="0" borderId="0" xfId="0" applyFont="1" applyAlignment="1">
      <alignment horizontal="center"/>
    </xf>
    <xf numFmtId="3" fontId="84" fillId="0" borderId="2" xfId="0" applyNumberFormat="1" applyFont="1" applyBorder="1" applyAlignment="1">
      <alignment horizontal="center" wrapText="1"/>
    </xf>
    <xf numFmtId="10" fontId="21" fillId="21" borderId="0" xfId="0" applyNumberFormat="1" applyFont="1" applyFill="1" applyBorder="1" applyAlignment="1">
      <alignment horizontal="center" wrapText="1"/>
    </xf>
    <xf numFmtId="3" fontId="84" fillId="0" borderId="1" xfId="0" applyNumberFormat="1" applyFont="1" applyBorder="1" applyAlignment="1">
      <alignment horizontal="center" wrapText="1"/>
    </xf>
    <xf numFmtId="0" fontId="84" fillId="3" borderId="1" xfId="0" applyFont="1" applyFill="1" applyBorder="1" applyAlignment="1">
      <alignment horizontal="center" wrapText="1"/>
    </xf>
    <xf numFmtId="0" fontId="49" fillId="21" borderId="6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10" fontId="21" fillId="21" borderId="0" xfId="0" applyNumberFormat="1" applyFont="1" applyFill="1" applyAlignment="1">
      <alignment horizontal="center" wrapText="1"/>
    </xf>
    <xf numFmtId="3" fontId="84" fillId="21" borderId="1" xfId="0" applyNumberFormat="1" applyFont="1" applyFill="1" applyBorder="1" applyAlignment="1">
      <alignment horizontal="center" wrapText="1"/>
    </xf>
    <xf numFmtId="3" fontId="84" fillId="21" borderId="2" xfId="0" applyNumberFormat="1" applyFont="1" applyFill="1" applyBorder="1" applyAlignment="1">
      <alignment horizontal="center" wrapText="1"/>
    </xf>
    <xf numFmtId="0" fontId="84" fillId="32" borderId="1" xfId="0" applyFont="1" applyFill="1" applyBorder="1" applyAlignment="1">
      <alignment horizontal="center" wrapText="1"/>
    </xf>
    <xf numFmtId="10" fontId="21" fillId="21" borderId="24" xfId="0" applyNumberFormat="1" applyFont="1" applyFill="1" applyBorder="1" applyAlignment="1">
      <alignment horizontal="center" wrapText="1"/>
    </xf>
    <xf numFmtId="0" fontId="49" fillId="21" borderId="13" xfId="0" applyFont="1" applyFill="1" applyBorder="1" applyAlignment="1">
      <alignment horizontal="center" wrapText="1"/>
    </xf>
    <xf numFmtId="0" fontId="67" fillId="6" borderId="27" xfId="0" applyFont="1" applyFill="1" applyBorder="1" applyAlignment="1">
      <alignment horizontal="center" vertical="center" wrapText="1"/>
    </xf>
    <xf numFmtId="0" fontId="67" fillId="6" borderId="45" xfId="0" applyFont="1" applyFill="1" applyBorder="1" applyAlignment="1">
      <alignment horizontal="center" vertical="center" wrapText="1"/>
    </xf>
    <xf numFmtId="0" fontId="67" fillId="6" borderId="23" xfId="0" applyFont="1" applyFill="1" applyBorder="1" applyAlignment="1">
      <alignment horizontal="center" vertical="center" wrapText="1"/>
    </xf>
    <xf numFmtId="0" fontId="67" fillId="18" borderId="21" xfId="0" applyFont="1" applyFill="1" applyBorder="1" applyAlignment="1">
      <alignment horizontal="center" vertical="center" wrapText="1"/>
    </xf>
    <xf numFmtId="0" fontId="67" fillId="18" borderId="15" xfId="0" applyFont="1" applyFill="1" applyBorder="1" applyAlignment="1">
      <alignment horizontal="center" vertical="center" wrapText="1"/>
    </xf>
    <xf numFmtId="2" fontId="86" fillId="23" borderId="60" xfId="0" applyNumberFormat="1" applyFont="1" applyFill="1" applyBorder="1" applyAlignment="1">
      <alignment horizontal="center" vertical="center" wrapText="1" readingOrder="1"/>
    </xf>
    <xf numFmtId="171" fontId="14" fillId="23" borderId="70" xfId="0" applyNumberFormat="1" applyFont="1" applyFill="1" applyBorder="1" applyAlignment="1">
      <alignment horizontal="center" vertical="center" wrapText="1" readingOrder="1"/>
    </xf>
    <xf numFmtId="171" fontId="14" fillId="23" borderId="63" xfId="0" applyNumberFormat="1" applyFont="1" applyFill="1" applyBorder="1" applyAlignment="1">
      <alignment horizontal="center" vertical="center" wrapText="1" readingOrder="1"/>
    </xf>
    <xf numFmtId="0" fontId="51" fillId="23" borderId="64" xfId="0" applyFont="1" applyFill="1" applyBorder="1" applyAlignment="1">
      <alignment horizontal="center" vertical="center" wrapText="1" readingOrder="2"/>
    </xf>
    <xf numFmtId="0" fontId="0" fillId="22" borderId="69" xfId="0" applyFill="1" applyBorder="1" applyAlignment="1">
      <alignment vertical="center" wrapText="1"/>
    </xf>
    <xf numFmtId="2" fontId="10" fillId="22" borderId="62" xfId="0" applyNumberFormat="1" applyFont="1" applyFill="1" applyBorder="1" applyAlignment="1">
      <alignment horizontal="center" vertical="center" wrapText="1" readingOrder="1"/>
    </xf>
    <xf numFmtId="171" fontId="10" fillId="22" borderId="0" xfId="0" applyNumberFormat="1" applyFont="1" applyFill="1" applyBorder="1" applyAlignment="1">
      <alignment horizontal="center" vertical="center" wrapText="1" readingOrder="1"/>
    </xf>
    <xf numFmtId="171" fontId="10" fillId="22" borderId="7" xfId="0" applyNumberFormat="1" applyFont="1" applyFill="1" applyBorder="1" applyAlignment="1">
      <alignment horizontal="center" vertical="center" wrapText="1" readingOrder="1"/>
    </xf>
    <xf numFmtId="0" fontId="29" fillId="22" borderId="40" xfId="0" applyFont="1" applyFill="1" applyBorder="1" applyAlignment="1">
      <alignment horizontal="center" vertical="center" wrapText="1" readingOrder="2"/>
    </xf>
    <xf numFmtId="0" fontId="57" fillId="24" borderId="71" xfId="0" applyFont="1" applyFill="1" applyBorder="1" applyAlignment="1">
      <alignment horizontal="center" vertical="center" wrapText="1" readingOrder="2"/>
    </xf>
    <xf numFmtId="0" fontId="107" fillId="24" borderId="68" xfId="0" applyFont="1" applyFill="1" applyBorder="1" applyAlignment="1">
      <alignment horizontal="center" vertical="center" wrapText="1" readingOrder="2"/>
    </xf>
    <xf numFmtId="0" fontId="107" fillId="24" borderId="38" xfId="0" applyFont="1" applyFill="1" applyBorder="1" applyAlignment="1">
      <alignment horizontal="center" vertical="center" wrapText="1" readingOrder="2"/>
    </xf>
    <xf numFmtId="0" fontId="107" fillId="24" borderId="63" xfId="0" applyFont="1" applyFill="1" applyBorder="1" applyAlignment="1">
      <alignment horizontal="center" vertical="center" wrapText="1" readingOrder="2"/>
    </xf>
    <xf numFmtId="0" fontId="107" fillId="24" borderId="70" xfId="0" applyFont="1" applyFill="1" applyBorder="1" applyAlignment="1">
      <alignment horizontal="center" vertical="center" wrapText="1" readingOrder="2"/>
    </xf>
    <xf numFmtId="0" fontId="108" fillId="24" borderId="69" xfId="0" applyFont="1" applyFill="1" applyBorder="1" applyAlignment="1">
      <alignment horizontal="left" vertical="center" wrapText="1" readingOrder="1"/>
    </xf>
    <xf numFmtId="0" fontId="30" fillId="24" borderId="69" xfId="0" applyFont="1" applyFill="1" applyBorder="1" applyAlignment="1">
      <alignment horizontal="center" vertical="center" wrapText="1" readingOrder="1"/>
    </xf>
    <xf numFmtId="0" fontId="109" fillId="23" borderId="60" xfId="0" applyFont="1" applyFill="1" applyBorder="1" applyAlignment="1">
      <alignment horizontal="center" vertical="center" wrapText="1" readingOrder="2"/>
    </xf>
    <xf numFmtId="0" fontId="109" fillId="23" borderId="68" xfId="0" applyFont="1" applyFill="1" applyBorder="1" applyAlignment="1">
      <alignment horizontal="center" vertical="center" wrapText="1" readingOrder="2"/>
    </xf>
    <xf numFmtId="0" fontId="109" fillId="23" borderId="38" xfId="0" applyFont="1" applyFill="1" applyBorder="1" applyAlignment="1">
      <alignment horizontal="center" vertical="center" wrapText="1" readingOrder="2"/>
    </xf>
    <xf numFmtId="0" fontId="109" fillId="23" borderId="71" xfId="0" applyFont="1" applyFill="1" applyBorder="1" applyAlignment="1">
      <alignment horizontal="center" vertical="center" wrapText="1" readingOrder="2"/>
    </xf>
    <xf numFmtId="0" fontId="21" fillId="0" borderId="24" xfId="0" applyFont="1" applyBorder="1" applyAlignment="1">
      <alignment horizontal="center" vertical="center"/>
    </xf>
    <xf numFmtId="10" fontId="21" fillId="21" borderId="0" xfId="0" applyNumberFormat="1" applyFont="1" applyFill="1" applyBorder="1" applyAlignment="1">
      <alignment horizontal="center" vertical="center" wrapText="1"/>
    </xf>
    <xf numFmtId="3" fontId="84" fillId="0" borderId="2" xfId="0" applyNumberFormat="1" applyFont="1" applyBorder="1" applyAlignment="1">
      <alignment horizontal="center" vertical="center" wrapText="1"/>
    </xf>
    <xf numFmtId="3" fontId="84" fillId="0" borderId="1" xfId="0" applyNumberFormat="1" applyFont="1" applyBorder="1" applyAlignment="1">
      <alignment horizontal="center" vertical="center" wrapText="1"/>
    </xf>
    <xf numFmtId="0" fontId="84" fillId="3" borderId="1" xfId="0" applyFont="1" applyFill="1" applyBorder="1" applyAlignment="1">
      <alignment horizontal="center" vertical="center" wrapText="1"/>
    </xf>
    <xf numFmtId="10" fontId="21" fillId="21" borderId="25" xfId="0" applyNumberFormat="1" applyFont="1" applyFill="1" applyBorder="1" applyAlignment="1">
      <alignment horizontal="center" vertical="center" wrapText="1"/>
    </xf>
    <xf numFmtId="10" fontId="21" fillId="21" borderId="24" xfId="0" applyNumberFormat="1" applyFont="1" applyFill="1" applyBorder="1" applyAlignment="1">
      <alignment horizontal="center" vertical="center" wrapText="1"/>
    </xf>
    <xf numFmtId="3" fontId="21" fillId="21" borderId="0" xfId="0" applyNumberFormat="1" applyFont="1" applyFill="1" applyBorder="1" applyAlignment="1">
      <alignment horizontal="center" vertical="center" wrapText="1"/>
    </xf>
    <xf numFmtId="10" fontId="21" fillId="21" borderId="0" xfId="0" applyNumberFormat="1" applyFont="1" applyFill="1" applyAlignment="1">
      <alignment horizontal="center" vertical="center" wrapText="1"/>
    </xf>
    <xf numFmtId="3" fontId="84" fillId="21" borderId="2" xfId="0" applyNumberFormat="1" applyFont="1" applyFill="1" applyBorder="1" applyAlignment="1">
      <alignment horizontal="center" vertical="center" wrapText="1"/>
    </xf>
    <xf numFmtId="3" fontId="84" fillId="21" borderId="1" xfId="0" applyNumberFormat="1" applyFont="1" applyFill="1" applyBorder="1" applyAlignment="1">
      <alignment horizontal="center" vertical="center" wrapText="1"/>
    </xf>
    <xf numFmtId="0" fontId="84" fillId="32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10" fontId="21" fillId="21" borderId="22" xfId="0" applyNumberFormat="1" applyFont="1" applyFill="1" applyBorder="1" applyAlignment="1">
      <alignment horizontal="center" vertical="center" wrapText="1"/>
    </xf>
    <xf numFmtId="10" fontId="21" fillId="21" borderId="27" xfId="0" applyNumberFormat="1" applyFont="1" applyFill="1" applyBorder="1" applyAlignment="1">
      <alignment horizontal="center" vertical="center" wrapText="1"/>
    </xf>
    <xf numFmtId="0" fontId="110" fillId="5" borderId="29" xfId="0" applyFont="1" applyFill="1" applyBorder="1" applyAlignment="1">
      <alignment horizontal="center" vertical="center" wrapText="1" readingOrder="2"/>
    </xf>
    <xf numFmtId="0" fontId="110" fillId="5" borderId="27" xfId="0" applyFont="1" applyFill="1" applyBorder="1" applyAlignment="1">
      <alignment horizontal="center" vertical="center" wrapText="1" readingOrder="2"/>
    </xf>
    <xf numFmtId="0" fontId="110" fillId="5" borderId="22" xfId="0" applyFont="1" applyFill="1" applyBorder="1" applyAlignment="1">
      <alignment horizontal="center" vertical="center" wrapText="1" readingOrder="2"/>
    </xf>
    <xf numFmtId="171" fontId="14" fillId="23" borderId="64" xfId="0" applyNumberFormat="1" applyFont="1" applyFill="1" applyBorder="1" applyAlignment="1">
      <alignment horizontal="center" vertical="center" wrapText="1" readingOrder="1"/>
    </xf>
    <xf numFmtId="0" fontId="51" fillId="23" borderId="63" xfId="0" applyFont="1" applyFill="1" applyBorder="1" applyAlignment="1">
      <alignment horizontal="center" vertical="center" wrapText="1" readingOrder="2"/>
    </xf>
    <xf numFmtId="2" fontId="10" fillId="22" borderId="71" xfId="0" applyNumberFormat="1" applyFont="1" applyFill="1" applyBorder="1" applyAlignment="1">
      <alignment horizontal="center" vertical="center" wrapText="1" readingOrder="1"/>
    </xf>
    <xf numFmtId="171" fontId="10" fillId="22" borderId="69" xfId="0" applyNumberFormat="1" applyFont="1" applyFill="1" applyBorder="1" applyAlignment="1">
      <alignment horizontal="center" vertical="center" wrapText="1" readingOrder="1"/>
    </xf>
    <xf numFmtId="0" fontId="29" fillId="22" borderId="0" xfId="0" applyFont="1" applyFill="1" applyAlignment="1">
      <alignment horizontal="center" vertical="center" wrapText="1" readingOrder="2"/>
    </xf>
    <xf numFmtId="171" fontId="10" fillId="22" borderId="40" xfId="0" applyNumberFormat="1" applyFont="1" applyFill="1" applyBorder="1" applyAlignment="1">
      <alignment horizontal="center" vertical="center" wrapText="1" readingOrder="1"/>
    </xf>
    <xf numFmtId="171" fontId="10" fillId="22" borderId="48" xfId="0" applyNumberFormat="1" applyFont="1" applyFill="1" applyBorder="1" applyAlignment="1">
      <alignment horizontal="center" vertical="center" wrapText="1" readingOrder="1"/>
    </xf>
    <xf numFmtId="0" fontId="57" fillId="24" borderId="60" xfId="0" applyFont="1" applyFill="1" applyBorder="1" applyAlignment="1">
      <alignment horizontal="center" vertical="center" wrapText="1" readingOrder="2"/>
    </xf>
    <xf numFmtId="0" fontId="107" fillId="24" borderId="64" xfId="0" applyFont="1" applyFill="1" applyBorder="1" applyAlignment="1">
      <alignment horizontal="center" vertical="center" wrapText="1" readingOrder="2"/>
    </xf>
    <xf numFmtId="0" fontId="0" fillId="24" borderId="70" xfId="0" applyFill="1" applyBorder="1" applyAlignment="1">
      <alignment vertical="center" wrapText="1"/>
    </xf>
    <xf numFmtId="0" fontId="0" fillId="24" borderId="60" xfId="0" applyFill="1" applyBorder="1" applyAlignment="1">
      <alignment vertical="center" wrapText="1"/>
    </xf>
    <xf numFmtId="0" fontId="109" fillId="23" borderId="61" xfId="0" applyFont="1" applyFill="1" applyBorder="1" applyAlignment="1">
      <alignment horizontal="center" vertical="center" wrapText="1" readingOrder="2"/>
    </xf>
    <xf numFmtId="0" fontId="109" fillId="23" borderId="70" xfId="0" applyFont="1" applyFill="1" applyBorder="1" applyAlignment="1">
      <alignment vertical="center" wrapText="1" readingOrder="2"/>
    </xf>
    <xf numFmtId="0" fontId="109" fillId="23" borderId="31" xfId="0" applyFont="1" applyFill="1" applyBorder="1" applyAlignment="1">
      <alignment horizontal="center" vertical="center" wrapText="1" readingOrder="2"/>
    </xf>
    <xf numFmtId="0" fontId="73" fillId="23" borderId="61" xfId="0" applyFont="1" applyFill="1" applyBorder="1" applyAlignment="1">
      <alignment horizontal="center" vertical="center" wrapText="1" readingOrder="2"/>
    </xf>
    <xf numFmtId="0" fontId="29" fillId="0" borderId="0" xfId="0" applyFont="1" applyAlignment="1">
      <alignment horizontal="left" vertical="center" wrapText="1" readingOrder="2"/>
    </xf>
    <xf numFmtId="0" fontId="111" fillId="0" borderId="0" xfId="0" applyFont="1" applyAlignment="1">
      <alignment horizontal="center" vertical="center" wrapText="1" readingOrder="2"/>
    </xf>
    <xf numFmtId="0" fontId="15" fillId="0" borderId="0" xfId="17" applyAlignment="1">
      <alignment horizontal="center" vertical="center"/>
    </xf>
    <xf numFmtId="0" fontId="2" fillId="4" borderId="5" xfId="0" applyFont="1" applyFill="1" applyBorder="1" applyAlignment="1">
      <alignment horizontal="left" vertical="top" wrapText="1"/>
    </xf>
    <xf numFmtId="0" fontId="48" fillId="0" borderId="0" xfId="17" applyFont="1" applyAlignment="1">
      <alignment horizontal="center" vertical="center"/>
    </xf>
    <xf numFmtId="0" fontId="21" fillId="0" borderId="0" xfId="17" applyFont="1" applyAlignment="1">
      <alignment horizontal="center" vertical="center"/>
    </xf>
    <xf numFmtId="0" fontId="15" fillId="0" borderId="0" xfId="17" applyAlignment="1">
      <alignment horizontal="right" vertical="center"/>
    </xf>
    <xf numFmtId="10" fontId="112" fillId="23" borderId="69" xfId="0" applyNumberFormat="1" applyFont="1" applyFill="1" applyBorder="1" applyAlignment="1">
      <alignment horizontal="center" vertical="center" wrapText="1" readingOrder="1"/>
    </xf>
    <xf numFmtId="10" fontId="112" fillId="23" borderId="68" xfId="0" applyNumberFormat="1" applyFont="1" applyFill="1" applyBorder="1" applyAlignment="1">
      <alignment horizontal="center" vertical="center" wrapText="1" readingOrder="1"/>
    </xf>
    <xf numFmtId="3" fontId="91" fillId="23" borderId="38" xfId="0" applyNumberFormat="1" applyFont="1" applyFill="1" applyBorder="1" applyAlignment="1">
      <alignment horizontal="center" vertical="center" wrapText="1" readingOrder="1"/>
    </xf>
    <xf numFmtId="0" fontId="23" fillId="23" borderId="38" xfId="0" applyFont="1" applyFill="1" applyBorder="1" applyAlignment="1">
      <alignment horizontal="center" vertical="center" wrapText="1" readingOrder="1"/>
    </xf>
    <xf numFmtId="0" fontId="113" fillId="23" borderId="69" xfId="0" applyFont="1" applyFill="1" applyBorder="1" applyAlignment="1">
      <alignment horizontal="center" vertical="center" wrapText="1" readingOrder="2"/>
    </xf>
    <xf numFmtId="10" fontId="98" fillId="34" borderId="40" xfId="0" applyNumberFormat="1" applyFont="1" applyFill="1" applyBorder="1" applyAlignment="1">
      <alignment horizontal="center" vertical="center" wrapText="1" readingOrder="1"/>
    </xf>
    <xf numFmtId="10" fontId="86" fillId="23" borderId="0" xfId="0" applyNumberFormat="1" applyFont="1" applyFill="1" applyBorder="1" applyAlignment="1">
      <alignment horizontal="center" vertical="center" wrapText="1" readingOrder="1"/>
    </xf>
    <xf numFmtId="10" fontId="86" fillId="22" borderId="0" xfId="0" applyNumberFormat="1" applyFont="1" applyFill="1" applyBorder="1" applyAlignment="1">
      <alignment horizontal="center" vertical="center" wrapText="1" readingOrder="1"/>
    </xf>
    <xf numFmtId="10" fontId="86" fillId="22" borderId="7" xfId="0" applyNumberFormat="1" applyFont="1" applyFill="1" applyBorder="1" applyAlignment="1">
      <alignment horizontal="center" vertical="center" wrapText="1" readingOrder="1"/>
    </xf>
    <xf numFmtId="3" fontId="10" fillId="22" borderId="71" xfId="0" applyNumberFormat="1" applyFont="1" applyFill="1" applyBorder="1" applyAlignment="1">
      <alignment horizontal="center" vertical="center" wrapText="1" readingOrder="1"/>
    </xf>
    <xf numFmtId="0" fontId="57" fillId="24" borderId="62" xfId="0" applyFont="1" applyFill="1" applyBorder="1" applyAlignment="1">
      <alignment horizontal="center" vertical="center" wrapText="1" readingOrder="2"/>
    </xf>
    <xf numFmtId="0" fontId="47" fillId="15" borderId="9" xfId="0" applyFont="1" applyFill="1" applyBorder="1" applyAlignment="1">
      <alignment vertical="center"/>
    </xf>
    <xf numFmtId="0" fontId="47" fillId="11" borderId="9" xfId="0" applyFont="1" applyFill="1" applyBorder="1" applyAlignment="1">
      <alignment vertical="center"/>
    </xf>
    <xf numFmtId="0" fontId="31" fillId="15" borderId="11" xfId="0" applyFont="1" applyFill="1" applyBorder="1" applyAlignment="1">
      <alignment horizontal="center" vertical="center" wrapText="1"/>
    </xf>
    <xf numFmtId="164" fontId="1" fillId="20" borderId="9" xfId="4" applyNumberFormat="1" applyFont="1" applyFill="1" applyBorder="1" applyAlignment="1">
      <alignment horizontal="center" vertical="center" wrapText="1"/>
    </xf>
    <xf numFmtId="10" fontId="60" fillId="23" borderId="38" xfId="0" applyNumberFormat="1" applyFont="1" applyFill="1" applyBorder="1" applyAlignment="1">
      <alignment horizontal="center" vertical="center" wrapText="1" readingOrder="1"/>
    </xf>
    <xf numFmtId="10" fontId="60" fillId="23" borderId="68" xfId="0" applyNumberFormat="1" applyFont="1" applyFill="1" applyBorder="1" applyAlignment="1">
      <alignment vertical="center" wrapText="1" readingOrder="1"/>
    </xf>
    <xf numFmtId="3" fontId="14" fillId="23" borderId="38" xfId="0" applyNumberFormat="1" applyFont="1" applyFill="1" applyBorder="1" applyAlignment="1">
      <alignment vertical="center" wrapText="1" readingOrder="1"/>
    </xf>
    <xf numFmtId="10" fontId="60" fillId="23" borderId="0" xfId="0" applyNumberFormat="1" applyFont="1" applyFill="1" applyBorder="1" applyAlignment="1">
      <alignment horizontal="center" vertical="center" wrapText="1" readingOrder="1"/>
    </xf>
    <xf numFmtId="10" fontId="60" fillId="23" borderId="7" xfId="0" applyNumberFormat="1" applyFont="1" applyFill="1" applyBorder="1" applyAlignment="1">
      <alignment vertical="center" wrapText="1" readingOrder="1"/>
    </xf>
    <xf numFmtId="3" fontId="14" fillId="23" borderId="0" xfId="0" applyNumberFormat="1" applyFont="1" applyFill="1" applyAlignment="1">
      <alignment vertical="center" wrapText="1" readingOrder="1"/>
    </xf>
    <xf numFmtId="10" fontId="60" fillId="23" borderId="30" xfId="0" applyNumberFormat="1" applyFont="1" applyFill="1" applyBorder="1" applyAlignment="1">
      <alignment vertical="center" wrapText="1" readingOrder="1"/>
    </xf>
    <xf numFmtId="3" fontId="14" fillId="23" borderId="31" xfId="0" applyNumberFormat="1" applyFont="1" applyFill="1" applyBorder="1" applyAlignment="1">
      <alignment vertical="center" wrapText="1" readingOrder="1"/>
    </xf>
    <xf numFmtId="10" fontId="60" fillId="22" borderId="38" xfId="0" applyNumberFormat="1" applyFont="1" applyFill="1" applyBorder="1" applyAlignment="1">
      <alignment horizontal="center" vertical="center" wrapText="1" readingOrder="1"/>
    </xf>
    <xf numFmtId="10" fontId="60" fillId="22" borderId="68" xfId="0" applyNumberFormat="1" applyFont="1" applyFill="1" applyBorder="1" applyAlignment="1">
      <alignment vertical="center" wrapText="1" readingOrder="1"/>
    </xf>
    <xf numFmtId="3" fontId="60" fillId="22" borderId="71" xfId="0" applyNumberFormat="1" applyFont="1" applyFill="1" applyBorder="1" applyAlignment="1">
      <alignment horizontal="center" vertical="center" wrapText="1" readingOrder="1"/>
    </xf>
    <xf numFmtId="3" fontId="60" fillId="22" borderId="38" xfId="0" applyNumberFormat="1" applyFont="1" applyFill="1" applyBorder="1" applyAlignment="1">
      <alignment horizontal="center" vertical="center" wrapText="1" readingOrder="1"/>
    </xf>
    <xf numFmtId="3" fontId="60" fillId="22" borderId="38" xfId="0" applyNumberFormat="1" applyFont="1" applyFill="1" applyBorder="1" applyAlignment="1">
      <alignment vertical="center" wrapText="1" readingOrder="1"/>
    </xf>
    <xf numFmtId="10" fontId="60" fillId="22" borderId="0" xfId="0" applyNumberFormat="1" applyFont="1" applyFill="1" applyBorder="1" applyAlignment="1">
      <alignment horizontal="center" vertical="center" wrapText="1" readingOrder="1"/>
    </xf>
    <xf numFmtId="10" fontId="60" fillId="22" borderId="7" xfId="0" applyNumberFormat="1" applyFont="1" applyFill="1" applyBorder="1" applyAlignment="1">
      <alignment vertical="center" wrapText="1" readingOrder="1"/>
    </xf>
    <xf numFmtId="3" fontId="60" fillId="22" borderId="62" xfId="0" applyNumberFormat="1" applyFont="1" applyFill="1" applyBorder="1" applyAlignment="1">
      <alignment horizontal="center" vertical="center" wrapText="1" readingOrder="1"/>
    </xf>
    <xf numFmtId="3" fontId="60" fillId="22" borderId="0" xfId="0" applyNumberFormat="1" applyFont="1" applyFill="1" applyAlignment="1">
      <alignment horizontal="center" vertical="center" wrapText="1" readingOrder="1"/>
    </xf>
    <xf numFmtId="3" fontId="60" fillId="22" borderId="0" xfId="0" applyNumberFormat="1" applyFont="1" applyFill="1" applyAlignment="1">
      <alignment vertical="center" wrapText="1" readingOrder="1"/>
    </xf>
    <xf numFmtId="0" fontId="17" fillId="22" borderId="0" xfId="0" applyFont="1" applyFill="1" applyAlignment="1">
      <alignment horizontal="center" vertical="center" wrapText="1" readingOrder="2"/>
    </xf>
    <xf numFmtId="10" fontId="60" fillId="22" borderId="31" xfId="0" applyNumberFormat="1" applyFont="1" applyFill="1" applyBorder="1" applyAlignment="1">
      <alignment horizontal="center" vertical="center" wrapText="1" readingOrder="1"/>
    </xf>
    <xf numFmtId="10" fontId="60" fillId="22" borderId="30" xfId="0" applyNumberFormat="1" applyFont="1" applyFill="1" applyBorder="1" applyAlignment="1">
      <alignment vertical="center" wrapText="1" readingOrder="1"/>
    </xf>
    <xf numFmtId="3" fontId="60" fillId="22" borderId="31" xfId="0" applyNumberFormat="1" applyFont="1" applyFill="1" applyBorder="1" applyAlignment="1">
      <alignment vertical="center" wrapText="1" readingOrder="1"/>
    </xf>
    <xf numFmtId="10" fontId="59" fillId="22" borderId="0" xfId="0" applyNumberFormat="1" applyFont="1" applyFill="1" applyBorder="1" applyAlignment="1">
      <alignment horizontal="center" vertical="center" wrapText="1" readingOrder="1"/>
    </xf>
    <xf numFmtId="10" fontId="59" fillId="22" borderId="68" xfId="0" applyNumberFormat="1" applyFont="1" applyFill="1" applyBorder="1" applyAlignment="1">
      <alignment vertical="center" wrapText="1" readingOrder="1"/>
    </xf>
    <xf numFmtId="3" fontId="59" fillId="22" borderId="71" xfId="0" applyNumberFormat="1" applyFont="1" applyFill="1" applyBorder="1" applyAlignment="1">
      <alignment horizontal="center" vertical="center" wrapText="1" readingOrder="1"/>
    </xf>
    <xf numFmtId="3" fontId="59" fillId="22" borderId="38" xfId="0" applyNumberFormat="1" applyFont="1" applyFill="1" applyBorder="1" applyAlignment="1">
      <alignment horizontal="center" vertical="center" wrapText="1" readingOrder="1"/>
    </xf>
    <xf numFmtId="3" fontId="59" fillId="22" borderId="38" xfId="0" applyNumberFormat="1" applyFont="1" applyFill="1" applyBorder="1" applyAlignment="1">
      <alignment vertical="center" wrapText="1" readingOrder="1"/>
    </xf>
    <xf numFmtId="0" fontId="56" fillId="22" borderId="71" xfId="0" applyFont="1" applyFill="1" applyBorder="1" applyAlignment="1">
      <alignment horizontal="center" vertical="center" wrapText="1" readingOrder="2"/>
    </xf>
    <xf numFmtId="10" fontId="59" fillId="22" borderId="30" xfId="0" applyNumberFormat="1" applyFont="1" applyFill="1" applyBorder="1" applyAlignment="1">
      <alignment vertical="center" wrapText="1" readingOrder="1"/>
    </xf>
    <xf numFmtId="3" fontId="59" fillId="22" borderId="62" xfId="0" applyNumberFormat="1" applyFont="1" applyFill="1" applyBorder="1" applyAlignment="1">
      <alignment horizontal="center" vertical="center" wrapText="1" readingOrder="1"/>
    </xf>
    <xf numFmtId="3" fontId="59" fillId="22" borderId="0" xfId="0" applyNumberFormat="1" applyFont="1" applyFill="1" applyAlignment="1">
      <alignment horizontal="center" vertical="center" wrapText="1" readingOrder="1"/>
    </xf>
    <xf numFmtId="3" fontId="59" fillId="22" borderId="31" xfId="0" applyNumberFormat="1" applyFont="1" applyFill="1" applyBorder="1" applyAlignment="1">
      <alignment vertical="center" wrapText="1" readingOrder="1"/>
    </xf>
    <xf numFmtId="0" fontId="56" fillId="22" borderId="62" xfId="0" applyFont="1" applyFill="1" applyBorder="1" applyAlignment="1">
      <alignment horizontal="center" vertical="center" wrapText="1" readingOrder="2"/>
    </xf>
    <xf numFmtId="10" fontId="59" fillId="22" borderId="38" xfId="0" applyNumberFormat="1" applyFont="1" applyFill="1" applyBorder="1" applyAlignment="1">
      <alignment horizontal="center" vertical="center" wrapText="1" readingOrder="1"/>
    </xf>
    <xf numFmtId="10" fontId="59" fillId="22" borderId="7" xfId="0" applyNumberFormat="1" applyFont="1" applyFill="1" applyBorder="1" applyAlignment="1">
      <alignment vertical="center" wrapText="1" readingOrder="1"/>
    </xf>
    <xf numFmtId="3" fontId="59" fillId="22" borderId="0" xfId="0" applyNumberFormat="1" applyFont="1" applyFill="1" applyAlignment="1">
      <alignment vertical="center" wrapText="1" readingOrder="1"/>
    </xf>
    <xf numFmtId="0" fontId="57" fillId="24" borderId="30" xfId="0" applyFont="1" applyFill="1" applyBorder="1" applyAlignment="1">
      <alignment vertical="center" wrapText="1" readingOrder="2"/>
    </xf>
    <xf numFmtId="0" fontId="57" fillId="24" borderId="31" xfId="0" applyFont="1" applyFill="1" applyBorder="1" applyAlignment="1">
      <alignment vertical="center" wrapText="1" readingOrder="2"/>
    </xf>
    <xf numFmtId="0" fontId="58" fillId="24" borderId="60" xfId="0" applyFont="1" applyFill="1" applyBorder="1" applyAlignment="1">
      <alignment horizontal="center" vertical="center" wrapText="1" readingOrder="2"/>
    </xf>
    <xf numFmtId="0" fontId="15" fillId="0" borderId="0" xfId="12" applyAlignment="1">
      <alignment horizontal="center" vertical="center"/>
    </xf>
    <xf numFmtId="10" fontId="86" fillId="23" borderId="69" xfId="0" applyNumberFormat="1" applyFont="1" applyFill="1" applyBorder="1" applyAlignment="1">
      <alignment horizontal="center" vertical="center" wrapText="1" readingOrder="1"/>
    </xf>
    <xf numFmtId="10" fontId="86" fillId="23" borderId="40" xfId="0" applyNumberFormat="1" applyFont="1" applyFill="1" applyBorder="1" applyAlignment="1">
      <alignment horizontal="center" vertical="center" wrapText="1" readingOrder="1"/>
    </xf>
    <xf numFmtId="3" fontId="86" fillId="23" borderId="61" xfId="0" applyNumberFormat="1" applyFont="1" applyFill="1" applyBorder="1" applyAlignment="1">
      <alignment horizontal="center" vertical="center" wrapText="1" readingOrder="1"/>
    </xf>
    <xf numFmtId="3" fontId="10" fillId="22" borderId="61" xfId="0" applyNumberFormat="1" applyFont="1" applyFill="1" applyBorder="1" applyAlignment="1">
      <alignment horizontal="center" vertical="center" wrapText="1" readingOrder="1"/>
    </xf>
    <xf numFmtId="0" fontId="10" fillId="22" borderId="71" xfId="0" applyFont="1" applyFill="1" applyBorder="1" applyAlignment="1">
      <alignment horizontal="center" vertical="center" wrapText="1" readingOrder="1"/>
    </xf>
    <xf numFmtId="0" fontId="10" fillId="22" borderId="61" xfId="0" applyFont="1" applyFill="1" applyBorder="1" applyAlignment="1">
      <alignment horizontal="center" vertical="center" wrapText="1" readingOrder="1"/>
    </xf>
    <xf numFmtId="3" fontId="5" fillId="13" borderId="9" xfId="12" applyNumberFormat="1" applyFont="1" applyFill="1" applyBorder="1" applyAlignment="1">
      <alignment horizontal="center" vertical="center" wrapText="1"/>
    </xf>
    <xf numFmtId="0" fontId="2" fillId="13" borderId="9" xfId="12" applyFont="1" applyFill="1" applyBorder="1" applyAlignment="1">
      <alignment vertical="center" wrapText="1"/>
    </xf>
    <xf numFmtId="0" fontId="1" fillId="2" borderId="1" xfId="12" applyFont="1" applyFill="1" applyBorder="1" applyAlignment="1">
      <alignment horizontal="center" vertical="center" wrapText="1"/>
    </xf>
    <xf numFmtId="3" fontId="5" fillId="13" borderId="0" xfId="12" applyNumberFormat="1" applyFont="1" applyFill="1" applyBorder="1" applyAlignment="1">
      <alignment horizontal="center" vertical="center" wrapText="1"/>
    </xf>
    <xf numFmtId="0" fontId="2" fillId="13" borderId="0" xfId="12" applyFont="1" applyFill="1" applyBorder="1" applyAlignment="1">
      <alignment horizontal="center" vertical="center" wrapText="1"/>
    </xf>
    <xf numFmtId="3" fontId="3" fillId="0" borderId="9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horizontal="center" vertical="center"/>
    </xf>
    <xf numFmtId="165" fontId="3" fillId="0" borderId="9" xfId="12" applyNumberFormat="1" applyFont="1" applyBorder="1" applyAlignment="1">
      <alignment horizontal="center" vertical="center" wrapText="1"/>
    </xf>
    <xf numFmtId="0" fontId="15" fillId="18" borderId="9" xfId="12" applyFill="1" applyBorder="1" applyAlignment="1">
      <alignment horizontal="center" vertical="center" wrapText="1"/>
    </xf>
    <xf numFmtId="171" fontId="86" fillId="23" borderId="38" xfId="0" applyNumberFormat="1" applyFont="1" applyFill="1" applyBorder="1" applyAlignment="1">
      <alignment horizontal="center" vertical="center" wrapText="1" readingOrder="1"/>
    </xf>
    <xf numFmtId="171" fontId="86" fillId="23" borderId="68" xfId="0" applyNumberFormat="1" applyFont="1" applyFill="1" applyBorder="1" applyAlignment="1">
      <alignment horizontal="center" vertical="center" wrapText="1" readingOrder="1"/>
    </xf>
    <xf numFmtId="171" fontId="86" fillId="23" borderId="0" xfId="0" applyNumberFormat="1" applyFont="1" applyFill="1" applyBorder="1" applyAlignment="1">
      <alignment horizontal="center" vertical="center" wrapText="1" readingOrder="1"/>
    </xf>
    <xf numFmtId="171" fontId="86" fillId="23" borderId="7" xfId="0" applyNumberFormat="1" applyFont="1" applyFill="1" applyBorder="1" applyAlignment="1">
      <alignment horizontal="center" vertical="center" wrapText="1" readingOrder="1"/>
    </xf>
    <xf numFmtId="3" fontId="86" fillId="23" borderId="7" xfId="0" applyNumberFormat="1" applyFont="1" applyFill="1" applyBorder="1" applyAlignment="1">
      <alignment horizontal="center" vertical="center" wrapText="1" readingOrder="1"/>
    </xf>
    <xf numFmtId="0" fontId="17" fillId="23" borderId="0" xfId="0" applyFont="1" applyFill="1" applyBorder="1" applyAlignment="1">
      <alignment horizontal="center" vertical="center" wrapText="1" readingOrder="2"/>
    </xf>
    <xf numFmtId="171" fontId="86" fillId="22" borderId="38" xfId="0" applyNumberFormat="1" applyFont="1" applyFill="1" applyBorder="1" applyAlignment="1">
      <alignment horizontal="center" vertical="center" wrapText="1" readingOrder="1"/>
    </xf>
    <xf numFmtId="171" fontId="86" fillId="22" borderId="68" xfId="0" applyNumberFormat="1" applyFont="1" applyFill="1" applyBorder="1" applyAlignment="1">
      <alignment horizontal="center" vertical="center" wrapText="1" readingOrder="1"/>
    </xf>
    <xf numFmtId="3" fontId="86" fillId="22" borderId="68" xfId="0" applyNumberFormat="1" applyFont="1" applyFill="1" applyBorder="1" applyAlignment="1">
      <alignment horizontal="center" vertical="center" wrapText="1" readingOrder="1"/>
    </xf>
    <xf numFmtId="171" fontId="86" fillId="22" borderId="31" xfId="0" applyNumberFormat="1" applyFont="1" applyFill="1" applyBorder="1" applyAlignment="1">
      <alignment horizontal="center" vertical="center" wrapText="1" readingOrder="1"/>
    </xf>
    <xf numFmtId="171" fontId="86" fillId="22" borderId="30" xfId="0" applyNumberFormat="1" applyFont="1" applyFill="1" applyBorder="1" applyAlignment="1">
      <alignment horizontal="center" vertical="center" wrapText="1" readingOrder="1"/>
    </xf>
    <xf numFmtId="3" fontId="86" fillId="22" borderId="30" xfId="0" applyNumberFormat="1" applyFont="1" applyFill="1" applyBorder="1" applyAlignment="1">
      <alignment horizontal="center" vertical="center" wrapText="1" readingOrder="1"/>
    </xf>
    <xf numFmtId="0" fontId="50" fillId="22" borderId="0" xfId="0" applyFont="1" applyFill="1" applyBorder="1" applyAlignment="1">
      <alignment horizontal="right" vertical="center" wrapText="1" readingOrder="2"/>
    </xf>
    <xf numFmtId="0" fontId="15" fillId="0" borderId="0" xfId="17" applyAlignment="1">
      <alignment horizontal="center" vertical="center" wrapText="1"/>
    </xf>
    <xf numFmtId="3" fontId="2" fillId="4" borderId="9" xfId="17" applyNumberFormat="1" applyFont="1" applyFill="1" applyBorder="1" applyAlignment="1">
      <alignment horizontal="center" vertical="center" wrapText="1"/>
    </xf>
    <xf numFmtId="0" fontId="1" fillId="3" borderId="9" xfId="17" applyFont="1" applyFill="1" applyBorder="1" applyAlignment="1">
      <alignment horizontal="center" vertical="center" wrapText="1"/>
    </xf>
    <xf numFmtId="0" fontId="15" fillId="0" borderId="9" xfId="17" applyBorder="1" applyAlignment="1">
      <alignment horizontal="center" vertical="center" wrapText="1"/>
    </xf>
    <xf numFmtId="0" fontId="2" fillId="4" borderId="9" xfId="17" applyFont="1" applyFill="1" applyBorder="1" applyAlignment="1">
      <alignment horizontal="center" vertical="center" wrapText="1"/>
    </xf>
    <xf numFmtId="3" fontId="1" fillId="0" borderId="9" xfId="17" applyNumberFormat="1" applyFont="1" applyBorder="1" applyAlignment="1">
      <alignment horizontal="center" vertical="center" wrapText="1"/>
    </xf>
    <xf numFmtId="0" fontId="1" fillId="2" borderId="9" xfId="17" applyFont="1" applyFill="1" applyBorder="1" applyAlignment="1">
      <alignment horizontal="center" vertical="center" wrapText="1"/>
    </xf>
    <xf numFmtId="0" fontId="15" fillId="2" borderId="9" xfId="17" applyFill="1" applyBorder="1" applyAlignment="1">
      <alignment horizontal="center" vertical="center" wrapText="1"/>
    </xf>
    <xf numFmtId="10" fontId="86" fillId="23" borderId="70" xfId="0" applyNumberFormat="1" applyFont="1" applyFill="1" applyBorder="1" applyAlignment="1">
      <alignment horizontal="center" vertical="center" wrapText="1" readingOrder="1"/>
    </xf>
    <xf numFmtId="10" fontId="86" fillId="23" borderId="63" xfId="0" applyNumberFormat="1" applyFont="1" applyFill="1" applyBorder="1" applyAlignment="1">
      <alignment vertical="center" wrapText="1" readingOrder="1"/>
    </xf>
    <xf numFmtId="3" fontId="112" fillId="23" borderId="64" xfId="0" applyNumberFormat="1" applyFont="1" applyFill="1" applyBorder="1" applyAlignment="1">
      <alignment horizontal="center" vertical="center" wrapText="1" readingOrder="1"/>
    </xf>
    <xf numFmtId="3" fontId="112" fillId="23" borderId="38" xfId="0" applyNumberFormat="1" applyFont="1" applyFill="1" applyBorder="1" applyAlignment="1">
      <alignment horizontal="center" vertical="center" wrapText="1" readingOrder="1"/>
    </xf>
    <xf numFmtId="0" fontId="114" fillId="23" borderId="70" xfId="0" applyFont="1" applyFill="1" applyBorder="1" applyAlignment="1">
      <alignment vertical="center" wrapText="1" readingOrder="2"/>
    </xf>
    <xf numFmtId="10" fontId="98" fillId="34" borderId="38" xfId="0" applyNumberFormat="1" applyFont="1" applyFill="1" applyBorder="1" applyAlignment="1">
      <alignment vertical="center" wrapText="1" readingOrder="1"/>
    </xf>
    <xf numFmtId="3" fontId="98" fillId="22" borderId="40" xfId="0" applyNumberFormat="1" applyFont="1" applyFill="1" applyBorder="1" applyAlignment="1">
      <alignment horizontal="center" vertical="center" wrapText="1" readingOrder="1"/>
    </xf>
    <xf numFmtId="0" fontId="29" fillId="22" borderId="38" xfId="0" applyFont="1" applyFill="1" applyBorder="1" applyAlignment="1">
      <alignment vertical="center" wrapText="1" readingOrder="2"/>
    </xf>
    <xf numFmtId="0" fontId="51" fillId="22" borderId="38" xfId="0" applyFont="1" applyFill="1" applyBorder="1" applyAlignment="1">
      <alignment horizontal="center" vertical="center" wrapText="1" readingOrder="2"/>
    </xf>
    <xf numFmtId="10" fontId="98" fillId="34" borderId="0" xfId="0" applyNumberFormat="1" applyFont="1" applyFill="1" applyBorder="1" applyAlignment="1">
      <alignment vertical="center" wrapText="1" readingOrder="1"/>
    </xf>
    <xf numFmtId="0" fontId="29" fillId="22" borderId="0" xfId="0" applyFont="1" applyFill="1" applyBorder="1" applyAlignment="1">
      <alignment vertical="center" wrapText="1" readingOrder="2"/>
    </xf>
    <xf numFmtId="0" fontId="51" fillId="22" borderId="0" xfId="0" applyFont="1" applyFill="1" applyBorder="1" applyAlignment="1">
      <alignment horizontal="center" vertical="center" wrapText="1" readingOrder="2"/>
    </xf>
    <xf numFmtId="0" fontId="88" fillId="24" borderId="0" xfId="0" applyFont="1" applyFill="1" applyBorder="1" applyAlignment="1">
      <alignment horizontal="center" vertical="center" wrapText="1" readingOrder="2"/>
    </xf>
    <xf numFmtId="0" fontId="88" fillId="24" borderId="30" xfId="0" applyFont="1" applyFill="1" applyBorder="1" applyAlignment="1">
      <alignment vertical="center" wrapText="1" readingOrder="2"/>
    </xf>
    <xf numFmtId="0" fontId="88" fillId="24" borderId="70" xfId="0" applyFont="1" applyFill="1" applyBorder="1" applyAlignment="1">
      <alignment vertical="center" wrapText="1" readingOrder="2"/>
    </xf>
    <xf numFmtId="171" fontId="14" fillId="23" borderId="68" xfId="0" applyNumberFormat="1" applyFont="1" applyFill="1" applyBorder="1" applyAlignment="1">
      <alignment horizontal="center" vertical="center" wrapText="1" readingOrder="1"/>
    </xf>
    <xf numFmtId="0" fontId="14" fillId="23" borderId="38" xfId="0" applyFont="1" applyFill="1" applyBorder="1" applyAlignment="1">
      <alignment horizontal="center" vertical="center" wrapText="1" readingOrder="1"/>
    </xf>
    <xf numFmtId="0" fontId="56" fillId="23" borderId="38" xfId="0" applyFont="1" applyFill="1" applyBorder="1" applyAlignment="1">
      <alignment horizontal="center" vertical="center" wrapText="1" readingOrder="2"/>
    </xf>
    <xf numFmtId="171" fontId="14" fillId="23" borderId="7" xfId="0" applyNumberFormat="1" applyFont="1" applyFill="1" applyBorder="1" applyAlignment="1">
      <alignment horizontal="center" vertical="center" wrapText="1" readingOrder="1"/>
    </xf>
    <xf numFmtId="0" fontId="56" fillId="23" borderId="0" xfId="0" applyFont="1" applyFill="1" applyBorder="1" applyAlignment="1">
      <alignment horizontal="center" vertical="center" wrapText="1" readingOrder="2"/>
    </xf>
    <xf numFmtId="3" fontId="14" fillId="23" borderId="61" xfId="0" applyNumberFormat="1" applyFont="1" applyFill="1" applyBorder="1" applyAlignment="1">
      <alignment horizontal="center" vertical="center" wrapText="1" readingOrder="1"/>
    </xf>
    <xf numFmtId="3" fontId="14" fillId="23" borderId="31" xfId="0" applyNumberFormat="1" applyFont="1" applyFill="1" applyBorder="1" applyAlignment="1">
      <alignment horizontal="center" vertical="center" wrapText="1" readingOrder="1"/>
    </xf>
    <xf numFmtId="171" fontId="14" fillId="22" borderId="68" xfId="0" applyNumberFormat="1" applyFont="1" applyFill="1" applyBorder="1" applyAlignment="1">
      <alignment horizontal="center" vertical="center" wrapText="1" readingOrder="1"/>
    </xf>
    <xf numFmtId="171" fontId="14" fillId="22" borderId="7" xfId="0" applyNumberFormat="1" applyFont="1" applyFill="1" applyBorder="1" applyAlignment="1">
      <alignment horizontal="center" vertical="center" wrapText="1" readingOrder="1"/>
    </xf>
    <xf numFmtId="3" fontId="14" fillId="22" borderId="61" xfId="0" applyNumberFormat="1" applyFont="1" applyFill="1" applyBorder="1" applyAlignment="1">
      <alignment horizontal="center" vertical="center" wrapText="1" readingOrder="1"/>
    </xf>
    <xf numFmtId="3" fontId="14" fillId="22" borderId="31" xfId="0" applyNumberFormat="1" applyFont="1" applyFill="1" applyBorder="1" applyAlignment="1">
      <alignment horizontal="center" vertical="center" wrapText="1" readingOrder="1"/>
    </xf>
    <xf numFmtId="0" fontId="56" fillId="22" borderId="31" xfId="0" applyFont="1" applyFill="1" applyBorder="1" applyAlignment="1">
      <alignment horizontal="center" vertical="center" wrapText="1" readingOrder="2"/>
    </xf>
    <xf numFmtId="171" fontId="10" fillId="22" borderId="38" xfId="0" applyNumberFormat="1" applyFont="1" applyFill="1" applyBorder="1" applyAlignment="1">
      <alignment horizontal="center" vertical="center" wrapText="1" readingOrder="1"/>
    </xf>
    <xf numFmtId="171" fontId="10" fillId="22" borderId="68" xfId="0" applyNumberFormat="1" applyFont="1" applyFill="1" applyBorder="1" applyAlignment="1">
      <alignment horizontal="center" vertical="center" wrapText="1" readingOrder="1"/>
    </xf>
    <xf numFmtId="1" fontId="10" fillId="22" borderId="38" xfId="0" applyNumberFormat="1" applyFont="1" applyFill="1" applyBorder="1" applyAlignment="1">
      <alignment horizontal="center" vertical="center" wrapText="1" readingOrder="1"/>
    </xf>
    <xf numFmtId="2" fontId="10" fillId="22" borderId="38" xfId="0" applyNumberFormat="1" applyFont="1" applyFill="1" applyBorder="1" applyAlignment="1">
      <alignment horizontal="center" vertical="center" wrapText="1" readingOrder="1"/>
    </xf>
    <xf numFmtId="0" fontId="50" fillId="22" borderId="0" xfId="0" applyFont="1" applyFill="1" applyBorder="1" applyAlignment="1">
      <alignment horizontal="center" vertical="center" wrapText="1" readingOrder="2"/>
    </xf>
    <xf numFmtId="1" fontId="10" fillId="22" borderId="0" xfId="0" applyNumberFormat="1" applyFont="1" applyFill="1" applyAlignment="1">
      <alignment horizontal="center" vertical="center" wrapText="1" readingOrder="1"/>
    </xf>
    <xf numFmtId="172" fontId="10" fillId="22" borderId="38" xfId="0" applyNumberFormat="1" applyFont="1" applyFill="1" applyBorder="1" applyAlignment="1">
      <alignment horizontal="center" vertical="center" wrapText="1" readingOrder="1"/>
    </xf>
    <xf numFmtId="4" fontId="10" fillId="22" borderId="0" xfId="0" applyNumberFormat="1" applyFont="1" applyFill="1" applyAlignment="1">
      <alignment horizontal="center" vertical="center" wrapText="1" readingOrder="1"/>
    </xf>
    <xf numFmtId="3" fontId="1" fillId="0" borderId="9" xfId="12" applyNumberFormat="1" applyFont="1" applyBorder="1" applyAlignment="1">
      <alignment horizontal="center" vertical="center" wrapText="1"/>
    </xf>
    <xf numFmtId="168" fontId="1" fillId="0" borderId="9" xfId="12" applyNumberFormat="1" applyFont="1" applyBorder="1" applyAlignment="1">
      <alignment horizontal="center" vertical="center" wrapText="1"/>
    </xf>
    <xf numFmtId="4" fontId="1" fillId="0" borderId="9" xfId="12" applyNumberFormat="1" applyFont="1" applyBorder="1" applyAlignment="1">
      <alignment horizontal="center" vertical="center" wrapText="1"/>
    </xf>
    <xf numFmtId="3" fontId="14" fillId="23" borderId="71" xfId="4" applyNumberFormat="1" applyFont="1" applyFill="1" applyBorder="1" applyAlignment="1">
      <alignment horizontal="center" vertical="center" wrapText="1" readingOrder="1"/>
    </xf>
    <xf numFmtId="3" fontId="14" fillId="23" borderId="38" xfId="4" applyNumberFormat="1" applyFont="1" applyFill="1" applyBorder="1" applyAlignment="1">
      <alignment horizontal="center" vertical="center" wrapText="1" readingOrder="1"/>
    </xf>
    <xf numFmtId="0" fontId="115" fillId="23" borderId="38" xfId="0" applyFont="1" applyFill="1" applyBorder="1" applyAlignment="1">
      <alignment horizontal="center" vertical="center" wrapText="1" readingOrder="2"/>
    </xf>
    <xf numFmtId="3" fontId="14" fillId="23" borderId="62" xfId="4" applyNumberFormat="1" applyFont="1" applyFill="1" applyBorder="1" applyAlignment="1">
      <alignment horizontal="center" vertical="center" wrapText="1" readingOrder="1"/>
    </xf>
    <xf numFmtId="3" fontId="14" fillId="23" borderId="0" xfId="4" applyNumberFormat="1" applyFont="1" applyFill="1" applyAlignment="1">
      <alignment horizontal="center" vertical="center" wrapText="1" readingOrder="1"/>
    </xf>
    <xf numFmtId="0" fontId="115" fillId="23" borderId="0" xfId="0" applyFont="1" applyFill="1" applyAlignment="1">
      <alignment horizontal="center" vertical="center" wrapText="1" readingOrder="2"/>
    </xf>
    <xf numFmtId="3" fontId="14" fillId="23" borderId="31" xfId="4" applyNumberFormat="1" applyFont="1" applyFill="1" applyBorder="1" applyAlignment="1">
      <alignment horizontal="center" vertical="center" wrapText="1" readingOrder="1"/>
    </xf>
    <xf numFmtId="3" fontId="14" fillId="22" borderId="71" xfId="4" applyNumberFormat="1" applyFont="1" applyFill="1" applyBorder="1" applyAlignment="1">
      <alignment horizontal="center" vertical="center" wrapText="1" readingOrder="1"/>
    </xf>
    <xf numFmtId="3" fontId="14" fillId="22" borderId="38" xfId="4" applyNumberFormat="1" applyFont="1" applyFill="1" applyBorder="1" applyAlignment="1">
      <alignment horizontal="center" vertical="center" wrapText="1" readingOrder="1"/>
    </xf>
    <xf numFmtId="0" fontId="115" fillId="22" borderId="38" xfId="0" applyFont="1" applyFill="1" applyBorder="1" applyAlignment="1">
      <alignment horizontal="center" vertical="center" wrapText="1" readingOrder="2"/>
    </xf>
    <xf numFmtId="3" fontId="14" fillId="22" borderId="62" xfId="4" applyNumberFormat="1" applyFont="1" applyFill="1" applyBorder="1" applyAlignment="1">
      <alignment horizontal="center" vertical="center" wrapText="1" readingOrder="1"/>
    </xf>
    <xf numFmtId="3" fontId="14" fillId="22" borderId="0" xfId="4" applyNumberFormat="1" applyFont="1" applyFill="1" applyAlignment="1">
      <alignment horizontal="center" vertical="center" wrapText="1" readingOrder="1"/>
    </xf>
    <xf numFmtId="0" fontId="115" fillId="22" borderId="0" xfId="0" applyFont="1" applyFill="1" applyAlignment="1">
      <alignment horizontal="center" vertical="center" wrapText="1" readingOrder="2"/>
    </xf>
    <xf numFmtId="3" fontId="14" fillId="22" borderId="31" xfId="4" applyNumberFormat="1" applyFont="1" applyFill="1" applyBorder="1" applyAlignment="1">
      <alignment horizontal="center" vertical="center" wrapText="1" readingOrder="1"/>
    </xf>
    <xf numFmtId="171" fontId="101" fillId="22" borderId="68" xfId="0" applyNumberFormat="1" applyFont="1" applyFill="1" applyBorder="1" applyAlignment="1">
      <alignment horizontal="center" vertical="center" wrapText="1" readingOrder="1"/>
    </xf>
    <xf numFmtId="3" fontId="101" fillId="22" borderId="71" xfId="4" applyNumberFormat="1" applyFont="1" applyFill="1" applyBorder="1" applyAlignment="1">
      <alignment horizontal="center" vertical="center" wrapText="1" readingOrder="1"/>
    </xf>
    <xf numFmtId="3" fontId="101" fillId="22" borderId="38" xfId="4" applyNumberFormat="1" applyFont="1" applyFill="1" applyBorder="1" applyAlignment="1">
      <alignment horizontal="center" vertical="center" wrapText="1" readingOrder="1"/>
    </xf>
    <xf numFmtId="0" fontId="29" fillId="22" borderId="71" xfId="0" applyFont="1" applyFill="1" applyBorder="1" applyAlignment="1">
      <alignment horizontal="center" vertical="center" wrapText="1" readingOrder="2"/>
    </xf>
    <xf numFmtId="171" fontId="101" fillId="22" borderId="7" xfId="0" applyNumberFormat="1" applyFont="1" applyFill="1" applyBorder="1" applyAlignment="1">
      <alignment horizontal="center" vertical="center" wrapText="1" readingOrder="1"/>
    </xf>
    <xf numFmtId="3" fontId="101" fillId="22" borderId="62" xfId="4" applyNumberFormat="1" applyFont="1" applyFill="1" applyBorder="1" applyAlignment="1">
      <alignment horizontal="center" vertical="center" wrapText="1" readingOrder="1"/>
    </xf>
    <xf numFmtId="3" fontId="101" fillId="22" borderId="0" xfId="4" applyNumberFormat="1" applyFont="1" applyFill="1" applyAlignment="1">
      <alignment horizontal="center" vertical="center" wrapText="1" readingOrder="1"/>
    </xf>
    <xf numFmtId="0" fontId="29" fillId="22" borderId="62" xfId="0" applyFont="1" applyFill="1" applyBorder="1" applyAlignment="1">
      <alignment horizontal="center" vertical="center" wrapText="1" readingOrder="2"/>
    </xf>
    <xf numFmtId="3" fontId="101" fillId="22" borderId="31" xfId="4" applyNumberFormat="1" applyFont="1" applyFill="1" applyBorder="1" applyAlignment="1">
      <alignment horizontal="center" vertical="center" wrapText="1" readingOrder="1"/>
    </xf>
    <xf numFmtId="0" fontId="116" fillId="23" borderId="38" xfId="0" applyFont="1" applyFill="1" applyBorder="1" applyAlignment="1">
      <alignment horizontal="center" vertical="center" wrapText="1" readingOrder="1"/>
    </xf>
    <xf numFmtId="0" fontId="117" fillId="22" borderId="32" xfId="0" applyFont="1" applyFill="1" applyBorder="1" applyAlignment="1">
      <alignment horizontal="center" vertical="center" wrapText="1" readingOrder="2"/>
    </xf>
    <xf numFmtId="0" fontId="29" fillId="22" borderId="32" xfId="0" applyFont="1" applyFill="1" applyBorder="1" applyAlignment="1">
      <alignment horizontal="center" vertical="center" wrapText="1" readingOrder="2"/>
    </xf>
    <xf numFmtId="0" fontId="57" fillId="24" borderId="81" xfId="0" applyFont="1" applyFill="1" applyBorder="1" applyAlignment="1">
      <alignment horizontal="center" vertical="center" wrapText="1" readingOrder="2"/>
    </xf>
    <xf numFmtId="0" fontId="57" fillId="24" borderId="40" xfId="0" applyFont="1" applyFill="1" applyBorder="1" applyAlignment="1">
      <alignment horizontal="center" vertical="center" wrapText="1" readingOrder="2"/>
    </xf>
    <xf numFmtId="0" fontId="0" fillId="24" borderId="0" xfId="0" applyFill="1" applyBorder="1" applyAlignment="1">
      <alignment horizontal="center" vertical="center" wrapText="1"/>
    </xf>
    <xf numFmtId="0" fontId="73" fillId="23" borderId="31" xfId="0" applyFont="1" applyFill="1" applyBorder="1" applyAlignment="1">
      <alignment horizontal="center" vertical="center" wrapText="1" readingOrder="2"/>
    </xf>
    <xf numFmtId="0" fontId="118" fillId="24" borderId="0" xfId="0" applyFont="1" applyFill="1" applyBorder="1" applyAlignment="1">
      <alignment horizontal="center" vertical="center" wrapText="1" readingOrder="1"/>
    </xf>
    <xf numFmtId="0" fontId="118" fillId="24" borderId="7" xfId="0" applyFont="1" applyFill="1" applyBorder="1" applyAlignment="1">
      <alignment horizontal="center" vertical="center" wrapText="1" readingOrder="1"/>
    </xf>
    <xf numFmtId="0" fontId="118" fillId="24" borderId="0" xfId="0" applyFont="1" applyFill="1" applyBorder="1" applyAlignment="1">
      <alignment vertical="center" wrapText="1" readingOrder="1"/>
    </xf>
    <xf numFmtId="0" fontId="118" fillId="24" borderId="40" xfId="0" applyFont="1" applyFill="1" applyBorder="1" applyAlignment="1">
      <alignment horizontal="center" vertical="center" wrapText="1" readingOrder="1"/>
    </xf>
    <xf numFmtId="0" fontId="57" fillId="24" borderId="0" xfId="0" applyFont="1" applyFill="1" applyBorder="1" applyAlignment="1">
      <alignment vertical="center" wrapText="1" readingOrder="2"/>
    </xf>
    <xf numFmtId="0" fontId="56" fillId="0" borderId="71" xfId="0" applyFont="1" applyBorder="1" applyAlignment="1">
      <alignment horizontal="center" vertical="center" wrapText="1"/>
    </xf>
    <xf numFmtId="0" fontId="56" fillId="0" borderId="61" xfId="0" applyFont="1" applyBorder="1" applyAlignment="1">
      <alignment horizontal="center" vertical="center" wrapText="1"/>
    </xf>
    <xf numFmtId="0" fontId="0" fillId="8" borderId="60" xfId="0" applyFill="1" applyBorder="1"/>
    <xf numFmtId="0" fontId="0" fillId="19" borderId="0" xfId="0" applyFill="1"/>
    <xf numFmtId="0" fontId="119" fillId="33" borderId="0" xfId="0" applyFont="1" applyFill="1" applyAlignment="1">
      <alignment horizontal="center" vertical="center" wrapText="1" readingOrder="1"/>
    </xf>
    <xf numFmtId="0" fontId="119" fillId="33" borderId="31" xfId="0" applyFont="1" applyFill="1" applyBorder="1" applyAlignment="1">
      <alignment horizontal="center" vertical="center" wrapText="1" readingOrder="1"/>
    </xf>
    <xf numFmtId="0" fontId="119" fillId="33" borderId="48" xfId="0" applyFont="1" applyFill="1" applyBorder="1" applyAlignment="1">
      <alignment horizontal="center" vertical="center" wrapText="1" readingOrder="1"/>
    </xf>
    <xf numFmtId="0" fontId="119" fillId="24" borderId="0" xfId="0" applyFont="1" applyFill="1" applyAlignment="1">
      <alignment horizontal="center" vertical="center" wrapText="1" readingOrder="2"/>
    </xf>
    <xf numFmtId="0" fontId="119" fillId="24" borderId="31" xfId="0" applyFont="1" applyFill="1" applyBorder="1" applyAlignment="1">
      <alignment horizontal="center" vertical="center" wrapText="1" readingOrder="2"/>
    </xf>
    <xf numFmtId="0" fontId="119" fillId="24" borderId="31" xfId="0" applyFont="1" applyFill="1" applyBorder="1" applyAlignment="1">
      <alignment vertical="center" wrapText="1" readingOrder="2"/>
    </xf>
    <xf numFmtId="0" fontId="119" fillId="24" borderId="70" xfId="0" applyFont="1" applyFill="1" applyBorder="1" applyAlignment="1">
      <alignment horizontal="center" vertical="center" wrapText="1" readingOrder="1"/>
    </xf>
    <xf numFmtId="0" fontId="120" fillId="24" borderId="31" xfId="0" applyFont="1" applyFill="1" applyBorder="1" applyAlignment="1">
      <alignment horizontal="center" vertical="center" wrapText="1" readingOrder="2"/>
    </xf>
    <xf numFmtId="0" fontId="120" fillId="24" borderId="48" xfId="0" applyFont="1" applyFill="1" applyBorder="1" applyAlignment="1">
      <alignment horizontal="center" vertical="center" wrapText="1" readingOrder="2"/>
    </xf>
    <xf numFmtId="0" fontId="121" fillId="33" borderId="38" xfId="0" applyFont="1" applyFill="1" applyBorder="1" applyAlignment="1">
      <alignment horizontal="center" vertical="center" wrapText="1" readingOrder="2"/>
    </xf>
    <xf numFmtId="0" fontId="121" fillId="33" borderId="70" xfId="0" applyFont="1" applyFill="1" applyBorder="1" applyAlignment="1">
      <alignment horizontal="center" vertical="center" wrapText="1" readingOrder="2"/>
    </xf>
    <xf numFmtId="167" fontId="10" fillId="22" borderId="0" xfId="0" applyNumberFormat="1" applyFont="1" applyFill="1" applyAlignment="1">
      <alignment horizontal="center" vertical="center" wrapText="1" readingOrder="1"/>
    </xf>
    <xf numFmtId="1" fontId="10" fillId="22" borderId="40" xfId="0" applyNumberFormat="1" applyFont="1" applyFill="1" applyBorder="1" applyAlignment="1">
      <alignment horizontal="center" vertical="center" wrapText="1" readingOrder="1"/>
    </xf>
    <xf numFmtId="1" fontId="10" fillId="22" borderId="69" xfId="0" applyNumberFormat="1" applyFont="1" applyFill="1" applyBorder="1" applyAlignment="1">
      <alignment horizontal="center" vertical="center" wrapText="1" readingOrder="1"/>
    </xf>
    <xf numFmtId="1" fontId="10" fillId="22" borderId="31" xfId="0" applyNumberFormat="1" applyFont="1" applyFill="1" applyBorder="1" applyAlignment="1">
      <alignment horizontal="center" vertical="center" wrapText="1" readingOrder="1"/>
    </xf>
    <xf numFmtId="1" fontId="10" fillId="22" borderId="61" xfId="0" applyNumberFormat="1" applyFont="1" applyFill="1" applyBorder="1" applyAlignment="1">
      <alignment horizontal="center" vertical="center" wrapText="1" readingOrder="1"/>
    </xf>
    <xf numFmtId="1" fontId="10" fillId="22" borderId="71" xfId="0" applyNumberFormat="1" applyFont="1" applyFill="1" applyBorder="1" applyAlignment="1">
      <alignment horizontal="center" vertical="center" wrapText="1" readingOrder="1"/>
    </xf>
    <xf numFmtId="167" fontId="10" fillId="22" borderId="48" xfId="0" applyNumberFormat="1" applyFont="1" applyFill="1" applyBorder="1" applyAlignment="1">
      <alignment horizontal="center" vertical="center" wrapText="1" readingOrder="1"/>
    </xf>
    <xf numFmtId="3" fontId="91" fillId="22" borderId="31" xfId="0" applyNumberFormat="1" applyFont="1" applyFill="1" applyBorder="1" applyAlignment="1">
      <alignment horizontal="center" vertical="center" wrapText="1" readingOrder="1"/>
    </xf>
    <xf numFmtId="3" fontId="104" fillId="22" borderId="30" xfId="0" applyNumberFormat="1" applyFont="1" applyFill="1" applyBorder="1" applyAlignment="1">
      <alignment horizontal="center" vertical="center" wrapText="1" readingOrder="1"/>
    </xf>
    <xf numFmtId="3" fontId="104" fillId="22" borderId="7" xfId="0" applyNumberFormat="1" applyFont="1" applyFill="1" applyBorder="1" applyAlignment="1">
      <alignment horizontal="center" vertical="center" wrapText="1" readingOrder="1"/>
    </xf>
    <xf numFmtId="3" fontId="104" fillId="22" borderId="68" xfId="0" applyNumberFormat="1" applyFont="1" applyFill="1" applyBorder="1" applyAlignment="1">
      <alignment horizontal="center" vertical="center" wrapText="1" readingOrder="1"/>
    </xf>
    <xf numFmtId="3" fontId="104" fillId="8" borderId="30" xfId="0" applyNumberFormat="1" applyFont="1" applyFill="1" applyBorder="1" applyAlignment="1">
      <alignment horizontal="center" vertical="center" wrapText="1" readingOrder="1"/>
    </xf>
    <xf numFmtId="3" fontId="104" fillId="8" borderId="7" xfId="0" applyNumberFormat="1" applyFont="1" applyFill="1" applyBorder="1" applyAlignment="1">
      <alignment horizontal="center" vertical="center" wrapText="1" readingOrder="1"/>
    </xf>
    <xf numFmtId="3" fontId="104" fillId="8" borderId="68" xfId="0" applyNumberFormat="1" applyFont="1" applyFill="1" applyBorder="1" applyAlignment="1">
      <alignment horizontal="center" vertical="center" wrapText="1" readingOrder="1"/>
    </xf>
    <xf numFmtId="171" fontId="104" fillId="23" borderId="40" xfId="0" applyNumberFormat="1" applyFont="1" applyFill="1" applyBorder="1" applyAlignment="1">
      <alignment horizontal="center" vertical="center" wrapText="1" readingOrder="1"/>
    </xf>
    <xf numFmtId="171" fontId="104" fillId="23" borderId="69" xfId="0" applyNumberFormat="1" applyFont="1" applyFill="1" applyBorder="1" applyAlignment="1">
      <alignment horizontal="center" vertical="center" wrapText="1" readingOrder="1"/>
    </xf>
    <xf numFmtId="3" fontId="98" fillId="22" borderId="38" xfId="0" applyNumberFormat="1" applyFont="1" applyFill="1" applyBorder="1" applyAlignment="1">
      <alignment horizontal="center" vertical="center" wrapText="1" readingOrder="1"/>
    </xf>
    <xf numFmtId="3" fontId="112" fillId="23" borderId="70" xfId="0" applyNumberFormat="1" applyFont="1" applyFill="1" applyBorder="1" applyAlignment="1">
      <alignment horizontal="center" vertical="center" wrapText="1" readingOrder="1"/>
    </xf>
    <xf numFmtId="3" fontId="26" fillId="17" borderId="0" xfId="12" applyNumberFormat="1" applyFont="1" applyFill="1" applyBorder="1" applyAlignment="1">
      <alignment horizontal="center" vertical="center" wrapText="1"/>
    </xf>
    <xf numFmtId="10" fontId="26" fillId="17" borderId="24" xfId="2" applyNumberFormat="1" applyFont="1" applyFill="1" applyBorder="1" applyAlignment="1">
      <alignment horizontal="center" vertical="center" wrapText="1"/>
    </xf>
    <xf numFmtId="0" fontId="20" fillId="37" borderId="0" xfId="12" applyFont="1" applyFill="1" applyBorder="1" applyAlignment="1">
      <alignment horizontal="center" wrapText="1"/>
    </xf>
    <xf numFmtId="0" fontId="20" fillId="37" borderId="24" xfId="12" applyFont="1" applyFill="1" applyBorder="1" applyAlignment="1">
      <alignment horizontal="center" wrapText="1"/>
    </xf>
    <xf numFmtId="49" fontId="24" fillId="27" borderId="6" xfId="12" applyNumberFormat="1" applyFont="1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 vertical="center" wrapText="1"/>
    </xf>
    <xf numFmtId="3" fontId="84" fillId="0" borderId="61" xfId="0" applyNumberFormat="1" applyFont="1" applyBorder="1" applyAlignment="1">
      <alignment horizontal="center" vertical="center" wrapText="1" readingOrder="2"/>
    </xf>
    <xf numFmtId="0" fontId="57" fillId="33" borderId="48" xfId="0" applyFont="1" applyFill="1" applyBorder="1" applyAlignment="1">
      <alignment horizontal="center" vertical="center" wrapText="1" readingOrder="2"/>
    </xf>
    <xf numFmtId="0" fontId="57" fillId="33" borderId="40" xfId="0" applyFont="1" applyFill="1" applyBorder="1" applyAlignment="1">
      <alignment horizontal="center" vertical="center" wrapText="1" readingOrder="2"/>
    </xf>
    <xf numFmtId="0" fontId="57" fillId="33" borderId="31" xfId="0" applyFont="1" applyFill="1" applyBorder="1" applyAlignment="1">
      <alignment horizontal="center" vertical="center" wrapText="1" readingOrder="2"/>
    </xf>
    <xf numFmtId="0" fontId="57" fillId="33" borderId="0" xfId="0" applyFont="1" applyFill="1" applyBorder="1" applyAlignment="1">
      <alignment horizontal="center" vertical="center" wrapText="1" readingOrder="2"/>
    </xf>
    <xf numFmtId="0" fontId="57" fillId="33" borderId="0" xfId="0" applyFont="1" applyFill="1" applyAlignment="1">
      <alignment horizontal="center" vertical="center" wrapText="1" readingOrder="2"/>
    </xf>
    <xf numFmtId="0" fontId="57" fillId="33" borderId="61" xfId="0" applyFont="1" applyFill="1" applyBorder="1" applyAlignment="1">
      <alignment horizontal="center" vertical="center" wrapText="1" readingOrder="2"/>
    </xf>
    <xf numFmtId="0" fontId="57" fillId="33" borderId="62" xfId="0" applyFont="1" applyFill="1" applyBorder="1" applyAlignment="1">
      <alignment horizontal="center" vertical="center" wrapText="1" readingOrder="2"/>
    </xf>
    <xf numFmtId="2" fontId="10" fillId="22" borderId="69" xfId="0" applyNumberFormat="1" applyFont="1" applyFill="1" applyBorder="1" applyAlignment="1">
      <alignment horizontal="center" vertical="center" wrapText="1" readingOrder="1"/>
    </xf>
    <xf numFmtId="166" fontId="10" fillId="22" borderId="40" xfId="0" applyNumberFormat="1" applyFont="1" applyFill="1" applyBorder="1" applyAlignment="1">
      <alignment horizontal="center" vertical="center" wrapText="1" readingOrder="1"/>
    </xf>
    <xf numFmtId="9" fontId="10" fillId="22" borderId="0" xfId="0" applyNumberFormat="1" applyFont="1" applyFill="1" applyAlignment="1">
      <alignment horizontal="center" vertical="center" wrapText="1" readingOrder="1"/>
    </xf>
    <xf numFmtId="9" fontId="10" fillId="22" borderId="40" xfId="0" applyNumberFormat="1" applyFont="1" applyFill="1" applyBorder="1" applyAlignment="1">
      <alignment horizontal="center" vertical="center" wrapText="1" readingOrder="1"/>
    </xf>
    <xf numFmtId="9" fontId="10" fillId="22" borderId="38" xfId="0" applyNumberFormat="1" applyFont="1" applyFill="1" applyBorder="1" applyAlignment="1">
      <alignment horizontal="center" vertical="center" wrapText="1" readingOrder="1"/>
    </xf>
    <xf numFmtId="9" fontId="10" fillId="22" borderId="69" xfId="0" applyNumberFormat="1" applyFont="1" applyFill="1" applyBorder="1" applyAlignment="1">
      <alignment horizontal="center" vertical="center" wrapText="1" readingOrder="1"/>
    </xf>
    <xf numFmtId="1" fontId="101" fillId="22" borderId="38" xfId="0" applyNumberFormat="1" applyFont="1" applyFill="1" applyBorder="1" applyAlignment="1">
      <alignment horizontal="center" vertical="center" wrapText="1" readingOrder="1"/>
    </xf>
    <xf numFmtId="1" fontId="101" fillId="22" borderId="68" xfId="0" applyNumberFormat="1" applyFont="1" applyFill="1" applyBorder="1" applyAlignment="1">
      <alignment horizontal="center" vertical="center" wrapText="1" readingOrder="1"/>
    </xf>
    <xf numFmtId="3" fontId="101" fillId="22" borderId="0" xfId="0" applyNumberFormat="1" applyFont="1" applyFill="1" applyBorder="1" applyAlignment="1">
      <alignment horizontal="center" vertical="center" wrapText="1" readingOrder="2"/>
    </xf>
    <xf numFmtId="3" fontId="101" fillId="22" borderId="40" xfId="0" applyNumberFormat="1" applyFont="1" applyFill="1" applyBorder="1" applyAlignment="1">
      <alignment horizontal="center" vertical="center" wrapText="1" readingOrder="2"/>
    </xf>
    <xf numFmtId="3" fontId="101" fillId="22" borderId="7" xfId="0" applyNumberFormat="1" applyFont="1" applyFill="1" applyBorder="1" applyAlignment="1">
      <alignment horizontal="center" vertical="center" wrapText="1" readingOrder="2"/>
    </xf>
    <xf numFmtId="0" fontId="101" fillId="22" borderId="0" xfId="0" applyFont="1" applyFill="1" applyBorder="1" applyAlignment="1">
      <alignment vertical="center" wrapText="1" readingOrder="2"/>
    </xf>
    <xf numFmtId="0" fontId="101" fillId="22" borderId="0" xfId="0" applyFont="1" applyFill="1" applyBorder="1" applyAlignment="1">
      <alignment horizontal="center" vertical="center" wrapText="1" readingOrder="2"/>
    </xf>
    <xf numFmtId="3" fontId="101" fillId="22" borderId="0" xfId="0" applyNumberFormat="1" applyFont="1" applyFill="1" applyBorder="1" applyAlignment="1">
      <alignment vertical="center" wrapText="1" readingOrder="2"/>
    </xf>
    <xf numFmtId="3" fontId="101" fillId="22" borderId="38" xfId="0" applyNumberFormat="1" applyFont="1" applyFill="1" applyBorder="1" applyAlignment="1">
      <alignment vertical="center" wrapText="1" readingOrder="2"/>
    </xf>
    <xf numFmtId="3" fontId="104" fillId="23" borderId="70" xfId="0" applyNumberFormat="1" applyFont="1" applyFill="1" applyBorder="1" applyAlignment="1">
      <alignment horizontal="center" vertical="center" wrapText="1" readingOrder="2"/>
    </xf>
    <xf numFmtId="3" fontId="104" fillId="23" borderId="64" xfId="0" applyNumberFormat="1" applyFont="1" applyFill="1" applyBorder="1" applyAlignment="1">
      <alignment horizontal="center" vertical="center" wrapText="1" readingOrder="2"/>
    </xf>
    <xf numFmtId="3" fontId="104" fillId="23" borderId="63" xfId="0" applyNumberFormat="1" applyFont="1" applyFill="1" applyBorder="1" applyAlignment="1">
      <alignment vertical="center" wrapText="1" readingOrder="2"/>
    </xf>
    <xf numFmtId="3" fontId="104" fillId="23" borderId="63" xfId="0" applyNumberFormat="1" applyFont="1" applyFill="1" applyBorder="1" applyAlignment="1">
      <alignment horizontal="center" vertical="center" wrapText="1" readingOrder="2"/>
    </xf>
    <xf numFmtId="3" fontId="89" fillId="22" borderId="0" xfId="0" applyNumberFormat="1" applyFont="1" applyFill="1" applyBorder="1" applyAlignment="1">
      <alignment horizontal="center" vertical="center" wrapText="1" readingOrder="2"/>
    </xf>
    <xf numFmtId="3" fontId="89" fillId="22" borderId="81" xfId="0" applyNumberFormat="1" applyFont="1" applyFill="1" applyBorder="1" applyAlignment="1">
      <alignment horizontal="center" vertical="center" wrapText="1" readingOrder="2"/>
    </xf>
    <xf numFmtId="3" fontId="101" fillId="22" borderId="32" xfId="0" applyNumberFormat="1" applyFont="1" applyFill="1" applyBorder="1" applyAlignment="1">
      <alignment horizontal="center" vertical="center" wrapText="1" readingOrder="2"/>
    </xf>
    <xf numFmtId="0" fontId="101" fillId="22" borderId="74" xfId="0" applyFont="1" applyFill="1" applyBorder="1" applyAlignment="1">
      <alignment horizontal="center" vertical="center" wrapText="1" readingOrder="2"/>
    </xf>
    <xf numFmtId="3" fontId="89" fillId="22" borderId="32" xfId="0" applyNumberFormat="1" applyFont="1" applyFill="1" applyBorder="1" applyAlignment="1">
      <alignment horizontal="center" vertical="center" wrapText="1" readingOrder="2"/>
    </xf>
    <xf numFmtId="0" fontId="89" fillId="22" borderId="32" xfId="0" applyFont="1" applyFill="1" applyBorder="1" applyAlignment="1">
      <alignment horizontal="center" vertical="center" wrapText="1" readingOrder="2"/>
    </xf>
    <xf numFmtId="3" fontId="89" fillId="22" borderId="80" xfId="0" applyNumberFormat="1" applyFont="1" applyFill="1" applyBorder="1" applyAlignment="1">
      <alignment horizontal="center" vertical="center" wrapText="1" readingOrder="2"/>
    </xf>
    <xf numFmtId="0" fontId="89" fillId="23" borderId="38" xfId="0" applyFont="1" applyFill="1" applyBorder="1" applyAlignment="1">
      <alignment horizontal="center" vertical="center" wrapText="1" readingOrder="2"/>
    </xf>
    <xf numFmtId="3" fontId="104" fillId="23" borderId="79" xfId="0" applyNumberFormat="1" applyFont="1" applyFill="1" applyBorder="1" applyAlignment="1">
      <alignment horizontal="center" vertical="center" wrapText="1" readingOrder="2"/>
    </xf>
    <xf numFmtId="3" fontId="89" fillId="23" borderId="78" xfId="0" applyNumberFormat="1" applyFont="1" applyFill="1" applyBorder="1" applyAlignment="1">
      <alignment horizontal="center" vertical="center" wrapText="1" readingOrder="2"/>
    </xf>
    <xf numFmtId="0" fontId="89" fillId="23" borderId="77" xfId="0" applyFont="1" applyFill="1" applyBorder="1" applyAlignment="1">
      <alignment horizontal="center" vertical="center" wrapText="1" readingOrder="2"/>
    </xf>
    <xf numFmtId="3" fontId="89" fillId="23" borderId="38" xfId="0" applyNumberFormat="1" applyFont="1" applyFill="1" applyBorder="1" applyAlignment="1">
      <alignment horizontal="center" vertical="center" wrapText="1" readingOrder="2"/>
    </xf>
    <xf numFmtId="0" fontId="51" fillId="23" borderId="38" xfId="0" applyFont="1" applyFill="1" applyBorder="1" applyAlignment="1">
      <alignment horizontal="center" vertical="center" wrapText="1" readingOrder="2"/>
    </xf>
    <xf numFmtId="0" fontId="17" fillId="6" borderId="9" xfId="0" applyFont="1" applyFill="1" applyBorder="1" applyAlignment="1">
      <alignment horizontal="center" vertical="center" wrapText="1" readingOrder="2"/>
    </xf>
    <xf numFmtId="0" fontId="1" fillId="18" borderId="9" xfId="0" applyFont="1" applyFill="1" applyBorder="1" applyAlignment="1">
      <alignment horizontal="center" vertical="center" wrapText="1"/>
    </xf>
    <xf numFmtId="0" fontId="4" fillId="0" borderId="11" xfId="12" applyNumberFormat="1" applyFont="1" applyFill="1" applyBorder="1" applyAlignment="1">
      <alignment horizontal="center" vertical="center"/>
    </xf>
    <xf numFmtId="0" fontId="122" fillId="0" borderId="11" xfId="12" applyNumberFormat="1" applyFont="1" applyFill="1" applyBorder="1" applyAlignment="1">
      <alignment horizontal="center" vertical="center"/>
    </xf>
    <xf numFmtId="0" fontId="122" fillId="0" borderId="11" xfId="0" applyFont="1" applyFill="1" applyBorder="1" applyAlignment="1">
      <alignment horizontal="center" vertical="center"/>
    </xf>
    <xf numFmtId="0" fontId="122" fillId="0" borderId="9" xfId="0" applyFont="1" applyFill="1" applyBorder="1" applyAlignment="1">
      <alignment horizontal="center" vertical="center"/>
    </xf>
    <xf numFmtId="1" fontId="122" fillId="0" borderId="9" xfId="0" applyNumberFormat="1" applyFont="1" applyFill="1" applyBorder="1" applyAlignment="1">
      <alignment horizontal="center" vertical="center"/>
    </xf>
    <xf numFmtId="0" fontId="122" fillId="0" borderId="29" xfId="0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3" fontId="4" fillId="0" borderId="9" xfId="5" applyNumberFormat="1" applyFont="1" applyBorder="1" applyAlignment="1">
      <alignment horizontal="center" vertical="center"/>
    </xf>
    <xf numFmtId="10" fontId="0" fillId="0" borderId="0" xfId="0" applyNumberFormat="1"/>
    <xf numFmtId="0" fontId="1" fillId="18" borderId="9" xfId="12" applyFont="1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 vertical="center" wrapText="1"/>
    </xf>
    <xf numFmtId="3" fontId="84" fillId="0" borderId="61" xfId="0" applyNumberFormat="1" applyFont="1" applyBorder="1" applyAlignment="1">
      <alignment horizontal="center" vertical="center" wrapText="1" readingOrder="2"/>
    </xf>
    <xf numFmtId="0" fontId="23" fillId="10" borderId="0" xfId="0" applyFont="1" applyFill="1" applyBorder="1" applyAlignment="1">
      <alignment horizontal="center" vertical="center" wrapText="1" readingOrder="2"/>
    </xf>
    <xf numFmtId="0" fontId="23" fillId="10" borderId="38" xfId="0" applyFont="1" applyFill="1" applyBorder="1" applyAlignment="1">
      <alignment horizontal="center" vertical="center" wrapText="1" readingOrder="2"/>
    </xf>
    <xf numFmtId="0" fontId="4" fillId="17" borderId="9" xfId="0" applyFont="1" applyFill="1" applyBorder="1" applyAlignment="1">
      <alignment horizontal="center" vertical="center"/>
    </xf>
    <xf numFmtId="0" fontId="2" fillId="17" borderId="9" xfId="0" applyFont="1" applyFill="1" applyBorder="1" applyAlignment="1">
      <alignment horizontal="center" vertical="center" wrapText="1"/>
    </xf>
    <xf numFmtId="0" fontId="85" fillId="0" borderId="38" xfId="0" applyFont="1" applyBorder="1" applyAlignment="1">
      <alignment horizontal="center" vertical="center" wrapText="1" readingOrder="2"/>
    </xf>
    <xf numFmtId="0" fontId="24" fillId="0" borderId="38" xfId="0" applyFont="1" applyBorder="1" applyAlignment="1">
      <alignment horizontal="left" vertical="center" wrapText="1" readingOrder="2"/>
    </xf>
    <xf numFmtId="0" fontId="88" fillId="33" borderId="31" xfId="0" applyFont="1" applyFill="1" applyBorder="1" applyAlignment="1">
      <alignment horizontal="center" vertical="center" wrapText="1" readingOrder="2"/>
    </xf>
    <xf numFmtId="0" fontId="88" fillId="33" borderId="0" xfId="0" applyFont="1" applyFill="1" applyBorder="1" applyAlignment="1">
      <alignment horizontal="center" vertical="center" wrapText="1" readingOrder="2"/>
    </xf>
    <xf numFmtId="0" fontId="88" fillId="33" borderId="30" xfId="0" applyFont="1" applyFill="1" applyBorder="1" applyAlignment="1">
      <alignment horizontal="center" vertical="center" wrapText="1" readingOrder="2"/>
    </xf>
    <xf numFmtId="0" fontId="88" fillId="33" borderId="7" xfId="0" applyFont="1" applyFill="1" applyBorder="1" applyAlignment="1">
      <alignment horizontal="center" vertical="center" wrapText="1" readingOrder="2"/>
    </xf>
    <xf numFmtId="0" fontId="88" fillId="33" borderId="70" xfId="0" applyFont="1" applyFill="1" applyBorder="1" applyAlignment="1">
      <alignment horizontal="center" vertical="center" wrapText="1" readingOrder="2"/>
    </xf>
    <xf numFmtId="0" fontId="51" fillId="10" borderId="48" xfId="0" applyFont="1" applyFill="1" applyBorder="1" applyAlignment="1">
      <alignment horizontal="center" vertical="center" wrapText="1" readingOrder="2"/>
    </xf>
    <xf numFmtId="0" fontId="51" fillId="10" borderId="40" xfId="0" applyFont="1" applyFill="1" applyBorder="1" applyAlignment="1">
      <alignment horizontal="center" vertical="center" wrapText="1" readingOrder="2"/>
    </xf>
    <xf numFmtId="0" fontId="51" fillId="10" borderId="72" xfId="0" applyFont="1" applyFill="1" applyBorder="1" applyAlignment="1">
      <alignment horizontal="center" vertical="center" wrapText="1" readingOrder="2"/>
    </xf>
    <xf numFmtId="0" fontId="1" fillId="18" borderId="29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center" vertical="center" wrapText="1"/>
    </xf>
    <xf numFmtId="0" fontId="1" fillId="18" borderId="11" xfId="0" applyFont="1" applyFill="1" applyBorder="1" applyAlignment="1">
      <alignment horizontal="center" vertical="center" wrapText="1"/>
    </xf>
    <xf numFmtId="0" fontId="88" fillId="33" borderId="48" xfId="0" applyFont="1" applyFill="1" applyBorder="1" applyAlignment="1">
      <alignment horizontal="center" vertical="center" wrapText="1" readingOrder="2"/>
    </xf>
    <xf numFmtId="0" fontId="88" fillId="33" borderId="69" xfId="0" applyFont="1" applyFill="1" applyBorder="1" applyAlignment="1">
      <alignment horizontal="center" vertical="center" wrapText="1" readingOrder="2"/>
    </xf>
    <xf numFmtId="0" fontId="88" fillId="33" borderId="68" xfId="0" applyFont="1" applyFill="1" applyBorder="1" applyAlignment="1">
      <alignment horizontal="center" vertical="center" wrapText="1" readingOrder="2"/>
    </xf>
    <xf numFmtId="0" fontId="58" fillId="33" borderId="70" xfId="0" applyFont="1" applyFill="1" applyBorder="1" applyAlignment="1">
      <alignment horizontal="center" vertical="center" wrapText="1" readingOrder="2"/>
    </xf>
    <xf numFmtId="0" fontId="57" fillId="33" borderId="30" xfId="0" applyFont="1" applyFill="1" applyBorder="1" applyAlignment="1">
      <alignment horizontal="center" vertical="center" wrapText="1" readingOrder="2"/>
    </xf>
    <xf numFmtId="0" fontId="57" fillId="33" borderId="7" xfId="0" applyFont="1" applyFill="1" applyBorder="1" applyAlignment="1">
      <alignment horizontal="center" vertical="center" wrapText="1" readingOrder="2"/>
    </xf>
    <xf numFmtId="0" fontId="57" fillId="33" borderId="31" xfId="0" applyFont="1" applyFill="1" applyBorder="1" applyAlignment="1">
      <alignment horizontal="center" vertical="center" wrapText="1" readingOrder="2"/>
    </xf>
    <xf numFmtId="0" fontId="57" fillId="33" borderId="0" xfId="0" applyFont="1" applyFill="1" applyBorder="1" applyAlignment="1">
      <alignment horizontal="center" vertical="center" wrapText="1" readingOrder="2"/>
    </xf>
    <xf numFmtId="0" fontId="9" fillId="10" borderId="40" xfId="0" applyFont="1" applyFill="1" applyBorder="1" applyAlignment="1">
      <alignment horizontal="center" vertical="center" wrapText="1" readingOrder="2"/>
    </xf>
    <xf numFmtId="0" fontId="2" fillId="13" borderId="15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wrapText="1"/>
    </xf>
    <xf numFmtId="0" fontId="58" fillId="33" borderId="48" xfId="0" applyFont="1" applyFill="1" applyBorder="1" applyAlignment="1">
      <alignment horizontal="center" vertical="center" wrapText="1" readingOrder="2"/>
    </xf>
    <xf numFmtId="0" fontId="58" fillId="33" borderId="40" xfId="0" applyFont="1" applyFill="1" applyBorder="1" applyAlignment="1">
      <alignment horizontal="center" vertical="center" wrapText="1" readingOrder="2"/>
    </xf>
    <xf numFmtId="0" fontId="58" fillId="33" borderId="30" xfId="0" applyFont="1" applyFill="1" applyBorder="1" applyAlignment="1">
      <alignment horizontal="center" vertical="center" wrapText="1" readingOrder="2"/>
    </xf>
    <xf numFmtId="0" fontId="58" fillId="33" borderId="7" xfId="0" applyFont="1" applyFill="1" applyBorder="1" applyAlignment="1">
      <alignment horizontal="center" vertical="center" wrapText="1" readingOrder="2"/>
    </xf>
    <xf numFmtId="0" fontId="2" fillId="12" borderId="58" xfId="0" applyFont="1" applyFill="1" applyBorder="1" applyAlignment="1">
      <alignment horizontal="center" vertical="center" wrapText="1"/>
    </xf>
    <xf numFmtId="0" fontId="2" fillId="12" borderId="59" xfId="0" applyFont="1" applyFill="1" applyBorder="1" applyAlignment="1">
      <alignment horizontal="center" vertical="center" wrapText="1"/>
    </xf>
    <xf numFmtId="0" fontId="40" fillId="0" borderId="38" xfId="0" applyFont="1" applyBorder="1" applyAlignment="1">
      <alignment horizontal="justify" vertical="center" wrapText="1" readingOrder="2"/>
    </xf>
    <xf numFmtId="0" fontId="49" fillId="0" borderId="38" xfId="0" applyFont="1" applyBorder="1" applyAlignment="1">
      <alignment horizontal="left" vertical="center" wrapText="1" readingOrder="2"/>
    </xf>
    <xf numFmtId="0" fontId="1" fillId="18" borderId="15" xfId="0" applyFont="1" applyFill="1" applyBorder="1" applyAlignment="1">
      <alignment horizontal="center" vertical="center" wrapText="1"/>
    </xf>
    <xf numFmtId="0" fontId="1" fillId="18" borderId="21" xfId="0" applyFont="1" applyFill="1" applyBorder="1" applyAlignment="1">
      <alignment horizontal="center" vertical="center" wrapText="1"/>
    </xf>
    <xf numFmtId="0" fontId="1" fillId="18" borderId="23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12" borderId="55" xfId="0" applyFont="1" applyFill="1" applyBorder="1" applyAlignment="1">
      <alignment horizontal="center" vertical="center" wrapText="1"/>
    </xf>
    <xf numFmtId="0" fontId="2" fillId="12" borderId="56" xfId="0" applyFont="1" applyFill="1" applyBorder="1" applyAlignment="1">
      <alignment horizontal="center" vertical="center" wrapText="1"/>
    </xf>
    <xf numFmtId="0" fontId="1" fillId="18" borderId="54" xfId="0" applyFont="1" applyFill="1" applyBorder="1" applyAlignment="1">
      <alignment horizontal="center" vertical="center" wrapText="1"/>
    </xf>
    <xf numFmtId="0" fontId="2" fillId="12" borderId="57" xfId="0" applyFont="1" applyFill="1" applyBorder="1" applyAlignment="1">
      <alignment horizontal="center" vertical="center" wrapText="1"/>
    </xf>
    <xf numFmtId="0" fontId="2" fillId="12" borderId="21" xfId="0" applyFont="1" applyFill="1" applyBorder="1" applyAlignment="1">
      <alignment horizontal="center" vertical="center" wrapText="1"/>
    </xf>
    <xf numFmtId="0" fontId="43" fillId="10" borderId="6" xfId="12" applyFont="1" applyFill="1" applyBorder="1" applyAlignment="1">
      <alignment horizontal="center" vertical="center" wrapText="1"/>
    </xf>
    <xf numFmtId="0" fontId="43" fillId="10" borderId="0" xfId="12" applyFont="1" applyFill="1" applyBorder="1" applyAlignment="1">
      <alignment horizontal="center" vertical="center" wrapText="1"/>
    </xf>
    <xf numFmtId="0" fontId="43" fillId="17" borderId="13" xfId="12" applyFont="1" applyFill="1" applyBorder="1" applyAlignment="1">
      <alignment horizontal="center" vertical="center" wrapText="1"/>
    </xf>
    <xf numFmtId="0" fontId="43" fillId="17" borderId="27" xfId="12" applyFont="1" applyFill="1" applyBorder="1" applyAlignment="1">
      <alignment horizontal="center" vertical="center" wrapText="1"/>
    </xf>
    <xf numFmtId="0" fontId="43" fillId="17" borderId="22" xfId="12" applyFont="1" applyFill="1" applyBorder="1" applyAlignment="1">
      <alignment horizontal="center" vertical="center" wrapText="1"/>
    </xf>
    <xf numFmtId="0" fontId="43" fillId="10" borderId="13" xfId="12" applyFont="1" applyFill="1" applyBorder="1" applyAlignment="1">
      <alignment horizontal="center" vertical="center" wrapText="1"/>
    </xf>
    <xf numFmtId="0" fontId="43" fillId="10" borderId="27" xfId="12" applyFont="1" applyFill="1" applyBorder="1" applyAlignment="1">
      <alignment horizontal="center" vertical="center" wrapText="1"/>
    </xf>
    <xf numFmtId="0" fontId="43" fillId="10" borderId="22" xfId="12" applyFont="1" applyFill="1" applyBorder="1" applyAlignment="1">
      <alignment horizontal="center" vertical="center" wrapText="1"/>
    </xf>
    <xf numFmtId="0" fontId="20" fillId="27" borderId="6" xfId="12" applyFont="1" applyFill="1" applyBorder="1" applyAlignment="1">
      <alignment horizontal="center" vertical="center" wrapText="1"/>
    </xf>
    <xf numFmtId="0" fontId="67" fillId="11" borderId="29" xfId="12" applyFont="1" applyFill="1" applyBorder="1" applyAlignment="1">
      <alignment horizontal="center" vertical="center" wrapText="1" readingOrder="2"/>
    </xf>
    <xf numFmtId="0" fontId="67" fillId="11" borderId="8" xfId="12" applyFont="1" applyFill="1" applyBorder="1" applyAlignment="1">
      <alignment horizontal="center" vertical="center" wrapText="1" readingOrder="2"/>
    </xf>
    <xf numFmtId="0" fontId="67" fillId="11" borderId="11" xfId="12" applyFont="1" applyFill="1" applyBorder="1" applyAlignment="1">
      <alignment horizontal="center" vertical="center" wrapText="1" readingOrder="2"/>
    </xf>
    <xf numFmtId="0" fontId="67" fillId="11" borderId="22" xfId="12" applyFont="1" applyFill="1" applyBorder="1" applyAlignment="1">
      <alignment horizontal="center" vertical="center" wrapText="1" readingOrder="2"/>
    </xf>
    <xf numFmtId="0" fontId="67" fillId="11" borderId="24" xfId="12" applyFont="1" applyFill="1" applyBorder="1" applyAlignment="1">
      <alignment horizontal="center" vertical="center" wrapText="1" readingOrder="2"/>
    </xf>
    <xf numFmtId="0" fontId="67" fillId="11" borderId="35" xfId="12" applyFont="1" applyFill="1" applyBorder="1" applyAlignment="1">
      <alignment horizontal="center" vertical="center" wrapText="1" readingOrder="2"/>
    </xf>
    <xf numFmtId="0" fontId="15" fillId="36" borderId="0" xfId="12" applyFill="1" applyAlignment="1">
      <alignment horizontal="center"/>
    </xf>
    <xf numFmtId="0" fontId="15" fillId="36" borderId="24" xfId="12" applyFill="1" applyBorder="1" applyAlignment="1">
      <alignment horizontal="center"/>
    </xf>
    <xf numFmtId="0" fontId="41" fillId="18" borderId="0" xfId="12" applyFont="1" applyFill="1" applyBorder="1" applyAlignment="1">
      <alignment horizontal="center" vertical="center" wrapText="1"/>
    </xf>
    <xf numFmtId="0" fontId="41" fillId="18" borderId="24" xfId="12" applyFont="1" applyFill="1" applyBorder="1" applyAlignment="1">
      <alignment horizontal="center" vertical="center" wrapText="1"/>
    </xf>
    <xf numFmtId="0" fontId="12" fillId="10" borderId="13" xfId="12" applyFont="1" applyFill="1" applyBorder="1" applyAlignment="1">
      <alignment horizontal="center" vertical="center" wrapText="1" readingOrder="1"/>
    </xf>
    <xf numFmtId="0" fontId="12" fillId="10" borderId="27" xfId="12" applyFont="1" applyFill="1" applyBorder="1" applyAlignment="1">
      <alignment horizontal="center" vertical="center" wrapText="1" readingOrder="1"/>
    </xf>
    <xf numFmtId="0" fontId="40" fillId="10" borderId="27" xfId="12" applyFont="1" applyFill="1" applyBorder="1" applyAlignment="1">
      <alignment horizontal="center" vertical="center" wrapText="1" readingOrder="1"/>
    </xf>
    <xf numFmtId="0" fontId="40" fillId="10" borderId="22" xfId="12" applyFont="1" applyFill="1" applyBorder="1" applyAlignment="1">
      <alignment horizontal="center" vertical="center" wrapText="1" readingOrder="1"/>
    </xf>
    <xf numFmtId="0" fontId="9" fillId="10" borderId="27" xfId="12" applyFont="1" applyFill="1" applyBorder="1" applyAlignment="1">
      <alignment horizontal="center" vertical="center" wrapText="1" readingOrder="1"/>
    </xf>
    <xf numFmtId="0" fontId="9" fillId="10" borderId="22" xfId="12" applyFont="1" applyFill="1" applyBorder="1" applyAlignment="1">
      <alignment horizontal="center" vertical="center" wrapText="1" readingOrder="1"/>
    </xf>
    <xf numFmtId="0" fontId="8" fillId="5" borderId="6" xfId="12" applyFont="1" applyFill="1" applyBorder="1" applyAlignment="1">
      <alignment horizontal="center" vertical="center" wrapText="1" readingOrder="2"/>
    </xf>
    <xf numFmtId="0" fontId="8" fillId="5" borderId="0" xfId="12" applyFont="1" applyFill="1" applyBorder="1" applyAlignment="1">
      <alignment horizontal="center" vertical="center" wrapText="1" readingOrder="2"/>
    </xf>
    <xf numFmtId="0" fontId="93" fillId="5" borderId="13" xfId="12" applyFont="1" applyFill="1" applyBorder="1" applyAlignment="1">
      <alignment horizontal="center" vertical="center" wrapText="1" readingOrder="2"/>
    </xf>
    <xf numFmtId="0" fontId="93" fillId="5" borderId="6" xfId="12" applyFont="1" applyFill="1" applyBorder="1" applyAlignment="1">
      <alignment horizontal="center" vertical="center" wrapText="1" readingOrder="2"/>
    </xf>
    <xf numFmtId="0" fontId="8" fillId="5" borderId="13" xfId="12" applyFont="1" applyFill="1" applyBorder="1" applyAlignment="1">
      <alignment horizontal="center" vertical="center" wrapText="1" readingOrder="2"/>
    </xf>
    <xf numFmtId="0" fontId="8" fillId="5" borderId="9" xfId="12" applyFont="1" applyFill="1" applyBorder="1" applyAlignment="1">
      <alignment horizontal="center" vertical="center" wrapText="1" readingOrder="2"/>
    </xf>
    <xf numFmtId="0" fontId="9" fillId="10" borderId="13" xfId="12" applyFont="1" applyFill="1" applyBorder="1" applyAlignment="1">
      <alignment horizontal="center" vertical="center" wrapText="1" readingOrder="1"/>
    </xf>
    <xf numFmtId="0" fontId="8" fillId="5" borderId="40" xfId="12" applyFont="1" applyFill="1" applyBorder="1" applyAlignment="1">
      <alignment horizontal="center" vertical="center" wrapText="1" readingOrder="2"/>
    </xf>
    <xf numFmtId="0" fontId="88" fillId="24" borderId="70" xfId="0" applyFont="1" applyFill="1" applyBorder="1" applyAlignment="1">
      <alignment horizontal="center" vertical="center" wrapText="1" readingOrder="2"/>
    </xf>
    <xf numFmtId="0" fontId="88" fillId="24" borderId="31" xfId="0" applyFont="1" applyFill="1" applyBorder="1" applyAlignment="1">
      <alignment horizontal="center" vertical="center" wrapText="1" readingOrder="2"/>
    </xf>
    <xf numFmtId="0" fontId="51" fillId="22" borderId="48" xfId="0" applyFont="1" applyFill="1" applyBorder="1" applyAlignment="1">
      <alignment horizontal="center" vertical="center" wrapText="1" readingOrder="2"/>
    </xf>
    <xf numFmtId="0" fontId="51" fillId="22" borderId="40" xfId="0" applyFont="1" applyFill="1" applyBorder="1" applyAlignment="1">
      <alignment horizontal="center" vertical="center" wrapText="1" readingOrder="2"/>
    </xf>
    <xf numFmtId="0" fontId="51" fillId="22" borderId="72" xfId="0" applyFont="1" applyFill="1" applyBorder="1" applyAlignment="1">
      <alignment horizontal="center" vertical="center" wrapText="1" readingOrder="2"/>
    </xf>
    <xf numFmtId="0" fontId="100" fillId="22" borderId="40" xfId="0" applyFont="1" applyFill="1" applyBorder="1" applyAlignment="1">
      <alignment horizontal="center" vertical="center" wrapText="1" readingOrder="2"/>
    </xf>
    <xf numFmtId="0" fontId="88" fillId="24" borderId="48" xfId="0" applyFont="1" applyFill="1" applyBorder="1" applyAlignment="1">
      <alignment horizontal="center" vertical="center" wrapText="1" readingOrder="2"/>
    </xf>
    <xf numFmtId="0" fontId="88" fillId="24" borderId="40" xfId="0" applyFont="1" applyFill="1" applyBorder="1" applyAlignment="1">
      <alignment horizontal="center" vertical="center" wrapText="1" readingOrder="2"/>
    </xf>
    <xf numFmtId="0" fontId="88" fillId="24" borderId="30" xfId="0" applyFont="1" applyFill="1" applyBorder="1" applyAlignment="1">
      <alignment horizontal="center" vertical="center" wrapText="1" readingOrder="2"/>
    </xf>
    <xf numFmtId="0" fontId="88" fillId="24" borderId="7" xfId="0" applyFont="1" applyFill="1" applyBorder="1" applyAlignment="1">
      <alignment horizontal="center" vertical="center" wrapText="1" readingOrder="2"/>
    </xf>
    <xf numFmtId="0" fontId="58" fillId="24" borderId="48" xfId="0" applyFont="1" applyFill="1" applyBorder="1" applyAlignment="1">
      <alignment horizontal="center" vertical="center" wrapText="1" readingOrder="2"/>
    </xf>
    <xf numFmtId="0" fontId="58" fillId="24" borderId="69" xfId="0" applyFont="1" applyFill="1" applyBorder="1" applyAlignment="1">
      <alignment horizontal="center" vertical="center" wrapText="1" readingOrder="2"/>
    </xf>
    <xf numFmtId="0" fontId="58" fillId="24" borderId="30" xfId="0" applyFont="1" applyFill="1" applyBorder="1" applyAlignment="1">
      <alignment horizontal="center" vertical="center" wrapText="1" readingOrder="2"/>
    </xf>
    <xf numFmtId="0" fontId="58" fillId="24" borderId="68" xfId="0" applyFont="1" applyFill="1" applyBorder="1" applyAlignment="1">
      <alignment horizontal="center" vertical="center" wrapText="1" readingOrder="2"/>
    </xf>
    <xf numFmtId="0" fontId="120" fillId="24" borderId="70" xfId="0" applyFont="1" applyFill="1" applyBorder="1" applyAlignment="1">
      <alignment horizontal="center" vertical="center" wrapText="1" readingOrder="1"/>
    </xf>
    <xf numFmtId="0" fontId="15" fillId="11" borderId="6" xfId="1" applyFill="1" applyBorder="1" applyAlignment="1">
      <alignment horizontal="center" vertical="top" wrapText="1"/>
    </xf>
    <xf numFmtId="0" fontId="15" fillId="11" borderId="0" xfId="1" applyFill="1" applyBorder="1" applyAlignment="1">
      <alignment horizontal="center" vertical="top" wrapText="1"/>
    </xf>
    <xf numFmtId="0" fontId="5" fillId="18" borderId="27" xfId="1" applyFont="1" applyFill="1" applyBorder="1" applyAlignment="1">
      <alignment horizontal="center" vertical="center" wrapText="1"/>
    </xf>
    <xf numFmtId="0" fontId="5" fillId="18" borderId="22" xfId="1" applyFont="1" applyFill="1" applyBorder="1" applyAlignment="1">
      <alignment horizontal="center" vertical="center" wrapText="1"/>
    </xf>
    <xf numFmtId="0" fontId="57" fillId="24" borderId="31" xfId="0" applyFont="1" applyFill="1" applyBorder="1" applyAlignment="1">
      <alignment horizontal="center" vertical="center" wrapText="1" readingOrder="2"/>
    </xf>
    <xf numFmtId="0" fontId="57" fillId="24" borderId="0" xfId="0" applyFont="1" applyFill="1" applyBorder="1" applyAlignment="1">
      <alignment horizontal="center" vertical="center" wrapText="1" readingOrder="2"/>
    </xf>
    <xf numFmtId="0" fontId="0" fillId="0" borderId="38" xfId="0" applyBorder="1" applyAlignment="1">
      <alignment vertical="top" wrapText="1"/>
    </xf>
    <xf numFmtId="0" fontId="57" fillId="24" borderId="38" xfId="0" applyFont="1" applyFill="1" applyBorder="1" applyAlignment="1">
      <alignment horizontal="center" vertical="center" wrapText="1" readingOrder="2"/>
    </xf>
    <xf numFmtId="0" fontId="58" fillId="24" borderId="31" xfId="0" applyFont="1" applyFill="1" applyBorder="1" applyAlignment="1">
      <alignment horizontal="center" vertical="center" wrapText="1" readingOrder="2"/>
    </xf>
    <xf numFmtId="0" fontId="58" fillId="24" borderId="0" xfId="0" applyFont="1" applyFill="1" applyBorder="1" applyAlignment="1">
      <alignment horizontal="center" vertical="center" wrapText="1" readingOrder="2"/>
    </xf>
    <xf numFmtId="0" fontId="31" fillId="18" borderId="9" xfId="0" applyFont="1" applyFill="1" applyBorder="1" applyAlignment="1">
      <alignment horizontal="center" vertical="center"/>
    </xf>
    <xf numFmtId="0" fontId="31" fillId="18" borderId="9" xfId="0" applyFont="1" applyFill="1" applyBorder="1" applyAlignment="1">
      <alignment horizontal="center" vertical="center" wrapText="1"/>
    </xf>
    <xf numFmtId="0" fontId="29" fillId="22" borderId="0" xfId="0" applyFont="1" applyFill="1" applyBorder="1" applyAlignment="1">
      <alignment horizontal="center" vertical="center" wrapText="1" readingOrder="2"/>
    </xf>
    <xf numFmtId="0" fontId="29" fillId="22" borderId="0" xfId="0" applyFont="1" applyFill="1" applyAlignment="1">
      <alignment horizontal="center" vertical="center" wrapText="1" readingOrder="2"/>
    </xf>
    <xf numFmtId="0" fontId="29" fillId="22" borderId="38" xfId="0" applyFont="1" applyFill="1" applyBorder="1" applyAlignment="1">
      <alignment horizontal="center" vertical="center" wrapText="1" readingOrder="2"/>
    </xf>
    <xf numFmtId="0" fontId="28" fillId="18" borderId="9" xfId="0" applyFont="1" applyFill="1" applyBorder="1" applyAlignment="1">
      <alignment horizontal="center" vertical="center"/>
    </xf>
    <xf numFmtId="0" fontId="51" fillId="22" borderId="0" xfId="0" applyFont="1" applyFill="1" applyBorder="1" applyAlignment="1">
      <alignment horizontal="center" vertical="center" wrapText="1" readingOrder="2"/>
    </xf>
    <xf numFmtId="0" fontId="51" fillId="23" borderId="0" xfId="0" applyFont="1" applyFill="1" applyBorder="1" applyAlignment="1">
      <alignment horizontal="center" vertical="center" wrapText="1" readingOrder="2"/>
    </xf>
    <xf numFmtId="0" fontId="51" fillId="23" borderId="38" xfId="0" applyFont="1" applyFill="1" applyBorder="1" applyAlignment="1">
      <alignment horizontal="center" vertical="center" wrapText="1" readingOrder="2"/>
    </xf>
    <xf numFmtId="0" fontId="103" fillId="23" borderId="31" xfId="0" applyFont="1" applyFill="1" applyBorder="1" applyAlignment="1">
      <alignment horizontal="center" vertical="center" wrapText="1" readingOrder="2"/>
    </xf>
    <xf numFmtId="0" fontId="103" fillId="23" borderId="0" xfId="0" applyFont="1" applyFill="1" applyBorder="1" applyAlignment="1">
      <alignment horizontal="center" vertical="center" wrapText="1" readingOrder="2"/>
    </xf>
    <xf numFmtId="0" fontId="103" fillId="23" borderId="0" xfId="0" applyFont="1" applyFill="1" applyAlignment="1">
      <alignment horizontal="center" vertical="center" wrapText="1" readingOrder="2"/>
    </xf>
    <xf numFmtId="0" fontId="103" fillId="23" borderId="38" xfId="0" applyFont="1" applyFill="1" applyBorder="1" applyAlignment="1">
      <alignment horizontal="center" vertical="center" wrapText="1" readingOrder="2"/>
    </xf>
    <xf numFmtId="0" fontId="103" fillId="22" borderId="31" xfId="0" applyFont="1" applyFill="1" applyBorder="1" applyAlignment="1">
      <alignment horizontal="center" vertical="center" wrapText="1" readingOrder="2"/>
    </xf>
    <xf numFmtId="0" fontId="103" fillId="22" borderId="0" xfId="0" applyFont="1" applyFill="1" applyBorder="1" applyAlignment="1">
      <alignment horizontal="center" vertical="center" wrapText="1" readingOrder="2"/>
    </xf>
    <xf numFmtId="0" fontId="103" fillId="22" borderId="0" xfId="0" applyFont="1" applyFill="1" applyAlignment="1">
      <alignment horizontal="center" vertical="center" wrapText="1" readingOrder="2"/>
    </xf>
    <xf numFmtId="0" fontId="103" fillId="22" borderId="38" xfId="0" applyFont="1" applyFill="1" applyBorder="1" applyAlignment="1">
      <alignment horizontal="center" vertical="center" wrapText="1" readingOrder="2"/>
    </xf>
    <xf numFmtId="0" fontId="29" fillId="22" borderId="31" xfId="0" applyFont="1" applyFill="1" applyBorder="1" applyAlignment="1">
      <alignment horizontal="center" vertical="center" wrapText="1" readingOrder="2"/>
    </xf>
    <xf numFmtId="0" fontId="0" fillId="24" borderId="31" xfId="0" applyFill="1" applyBorder="1" applyAlignment="1">
      <alignment vertical="center" wrapText="1"/>
    </xf>
    <xf numFmtId="0" fontId="0" fillId="24" borderId="0" xfId="0" applyFill="1" applyBorder="1" applyAlignment="1">
      <alignment vertical="center" wrapText="1"/>
    </xf>
    <xf numFmtId="0" fontId="9" fillId="13" borderId="9" xfId="0" applyFont="1" applyFill="1" applyBorder="1" applyAlignment="1">
      <alignment horizontal="center" vertical="center" wrapText="1" readingOrder="2"/>
    </xf>
    <xf numFmtId="0" fontId="88" fillId="24" borderId="64" xfId="0" applyFont="1" applyFill="1" applyBorder="1" applyAlignment="1">
      <alignment horizontal="center" vertical="center" wrapText="1" readingOrder="2"/>
    </xf>
    <xf numFmtId="0" fontId="9" fillId="18" borderId="9" xfId="0" applyFont="1" applyFill="1" applyBorder="1" applyAlignment="1">
      <alignment horizontal="center" vertical="center" wrapText="1" readingOrder="2"/>
    </xf>
    <xf numFmtId="0" fontId="29" fillId="18" borderId="9" xfId="0" applyFont="1" applyFill="1" applyBorder="1" applyAlignment="1">
      <alignment horizontal="center" vertical="center" wrapText="1" readingOrder="2"/>
    </xf>
    <xf numFmtId="3" fontId="49" fillId="18" borderId="9" xfId="0" applyNumberFormat="1" applyFont="1" applyFill="1" applyBorder="1" applyAlignment="1">
      <alignment horizontal="center" vertical="center" wrapText="1"/>
    </xf>
    <xf numFmtId="0" fontId="9" fillId="22" borderId="30" xfId="0" applyFont="1" applyFill="1" applyBorder="1" applyAlignment="1">
      <alignment horizontal="center" vertical="center" wrapText="1" readingOrder="2"/>
    </xf>
    <xf numFmtId="0" fontId="9" fillId="22" borderId="48" xfId="0" applyFont="1" applyFill="1" applyBorder="1" applyAlignment="1">
      <alignment horizontal="center" vertical="center" wrapText="1" readingOrder="2"/>
    </xf>
    <xf numFmtId="0" fontId="9" fillId="22" borderId="7" xfId="0" applyFont="1" applyFill="1" applyBorder="1" applyAlignment="1">
      <alignment horizontal="center" vertical="center" wrapText="1" readingOrder="2"/>
    </xf>
    <xf numFmtId="0" fontId="9" fillId="22" borderId="40" xfId="0" applyFont="1" applyFill="1" applyBorder="1" applyAlignment="1">
      <alignment horizontal="center" vertical="center" wrapText="1" readingOrder="2"/>
    </xf>
    <xf numFmtId="0" fontId="9" fillId="22" borderId="68" xfId="0" applyFont="1" applyFill="1" applyBorder="1" applyAlignment="1">
      <alignment horizontal="center" vertical="center" wrapText="1" readingOrder="2"/>
    </xf>
    <xf numFmtId="0" fontId="9" fillId="22" borderId="69" xfId="0" applyFont="1" applyFill="1" applyBorder="1" applyAlignment="1">
      <alignment horizontal="center" vertical="center" wrapText="1" readingOrder="2"/>
    </xf>
    <xf numFmtId="0" fontId="9" fillId="23" borderId="30" xfId="0" applyFont="1" applyFill="1" applyBorder="1" applyAlignment="1">
      <alignment horizontal="center" vertical="center" wrapText="1" readingOrder="2"/>
    </xf>
    <xf numFmtId="0" fontId="9" fillId="23" borderId="48" xfId="0" applyFont="1" applyFill="1" applyBorder="1" applyAlignment="1">
      <alignment horizontal="center" vertical="center" wrapText="1" readingOrder="2"/>
    </xf>
    <xf numFmtId="0" fontId="9" fillId="23" borderId="7" xfId="0" applyFont="1" applyFill="1" applyBorder="1" applyAlignment="1">
      <alignment horizontal="center" vertical="center" wrapText="1" readingOrder="2"/>
    </xf>
    <xf numFmtId="0" fontId="9" fillId="23" borderId="40" xfId="0" applyFont="1" applyFill="1" applyBorder="1" applyAlignment="1">
      <alignment horizontal="center" vertical="center" wrapText="1" readingOrder="2"/>
    </xf>
    <xf numFmtId="0" fontId="9" fillId="23" borderId="75" xfId="0" applyFont="1" applyFill="1" applyBorder="1" applyAlignment="1">
      <alignment horizontal="center" vertical="center" wrapText="1" readingOrder="2"/>
    </xf>
    <xf numFmtId="0" fontId="9" fillId="23" borderId="72" xfId="0" applyFont="1" applyFill="1" applyBorder="1" applyAlignment="1">
      <alignment horizontal="center" vertical="center" wrapText="1" readingOrder="2"/>
    </xf>
    <xf numFmtId="0" fontId="61" fillId="24" borderId="61" xfId="0" applyFont="1" applyFill="1" applyBorder="1" applyAlignment="1">
      <alignment horizontal="center" vertical="center" wrapText="1" readingOrder="2"/>
    </xf>
    <xf numFmtId="0" fontId="61" fillId="24" borderId="62" xfId="0" applyFont="1" applyFill="1" applyBorder="1" applyAlignment="1">
      <alignment horizontal="center" vertical="center" wrapText="1" readingOrder="2"/>
    </xf>
    <xf numFmtId="0" fontId="88" fillId="24" borderId="61" xfId="0" applyFont="1" applyFill="1" applyBorder="1" applyAlignment="1">
      <alignment horizontal="center" vertical="center" wrapText="1" readingOrder="2"/>
    </xf>
    <xf numFmtId="0" fontId="88" fillId="24" borderId="62" xfId="0" applyFont="1" applyFill="1" applyBorder="1" applyAlignment="1">
      <alignment horizontal="center" vertical="center" wrapText="1" readingOrder="2"/>
    </xf>
    <xf numFmtId="0" fontId="17" fillId="22" borderId="61" xfId="0" applyFont="1" applyFill="1" applyBorder="1" applyAlignment="1">
      <alignment horizontal="center" vertical="center" wrapText="1" readingOrder="2"/>
    </xf>
    <xf numFmtId="0" fontId="17" fillId="22" borderId="62" xfId="0" applyFont="1" applyFill="1" applyBorder="1" applyAlignment="1">
      <alignment horizontal="center" vertical="center" wrapText="1" readingOrder="2"/>
    </xf>
    <xf numFmtId="0" fontId="17" fillId="22" borderId="71" xfId="0" applyFont="1" applyFill="1" applyBorder="1" applyAlignment="1">
      <alignment horizontal="center" vertical="center" wrapText="1" readingOrder="2"/>
    </xf>
    <xf numFmtId="0" fontId="29" fillId="22" borderId="61" xfId="0" applyFont="1" applyFill="1" applyBorder="1" applyAlignment="1">
      <alignment horizontal="center" vertical="center" wrapText="1" readingOrder="2"/>
    </xf>
    <xf numFmtId="0" fontId="29" fillId="22" borderId="71" xfId="0" applyFont="1" applyFill="1" applyBorder="1" applyAlignment="1">
      <alignment horizontal="center" vertical="center" wrapText="1" readingOrder="2"/>
    </xf>
    <xf numFmtId="0" fontId="29" fillId="22" borderId="62" xfId="0" applyFont="1" applyFill="1" applyBorder="1" applyAlignment="1">
      <alignment horizontal="center" vertical="center" wrapText="1" readingOrder="2"/>
    </xf>
    <xf numFmtId="0" fontId="29" fillId="0" borderId="38" xfId="0" applyFont="1" applyBorder="1" applyAlignment="1">
      <alignment horizontal="left" vertical="center" wrapText="1" readingOrder="2"/>
    </xf>
    <xf numFmtId="0" fontId="109" fillId="23" borderId="63" xfId="0" applyFont="1" applyFill="1" applyBorder="1" applyAlignment="1">
      <alignment horizontal="center" vertical="center" wrapText="1" readingOrder="2"/>
    </xf>
    <xf numFmtId="0" fontId="109" fillId="23" borderId="70" xfId="0" applyFont="1" applyFill="1" applyBorder="1" applyAlignment="1">
      <alignment horizontal="center" vertical="center" wrapText="1" readingOrder="2"/>
    </xf>
    <xf numFmtId="0" fontId="109" fillId="23" borderId="64" xfId="0" applyFont="1" applyFill="1" applyBorder="1" applyAlignment="1">
      <alignment horizontal="center" vertical="center" wrapText="1" readingOrder="2"/>
    </xf>
    <xf numFmtId="0" fontId="67" fillId="18" borderId="21" xfId="0" applyFont="1" applyFill="1" applyBorder="1" applyAlignment="1">
      <alignment horizontal="center" vertical="center" wrapText="1"/>
    </xf>
    <xf numFmtId="0" fontId="111" fillId="0" borderId="38" xfId="0" applyFont="1" applyBorder="1" applyAlignment="1">
      <alignment horizontal="center" vertical="center" wrapText="1" readingOrder="2"/>
    </xf>
    <xf numFmtId="0" fontId="109" fillId="23" borderId="76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23" fillId="6" borderId="66" xfId="17" applyFont="1" applyFill="1" applyBorder="1" applyAlignment="1">
      <alignment horizontal="center" vertical="center"/>
    </xf>
    <xf numFmtId="0" fontId="23" fillId="6" borderId="56" xfId="17" applyFont="1" applyFill="1" applyBorder="1" applyAlignment="1">
      <alignment horizontal="center" vertical="center"/>
    </xf>
    <xf numFmtId="0" fontId="23" fillId="6" borderId="67" xfId="17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 wrapText="1" readingOrder="2"/>
    </xf>
    <xf numFmtId="0" fontId="17" fillId="6" borderId="52" xfId="0" applyFont="1" applyFill="1" applyBorder="1" applyAlignment="1">
      <alignment horizontal="center" vertical="center" textRotation="90" wrapText="1" readingOrder="2"/>
    </xf>
    <xf numFmtId="0" fontId="17" fillId="6" borderId="53" xfId="0" applyFont="1" applyFill="1" applyBorder="1" applyAlignment="1">
      <alignment horizontal="center" vertical="center" textRotation="90" wrapText="1" readingOrder="2"/>
    </xf>
    <xf numFmtId="0" fontId="28" fillId="16" borderId="0" xfId="5" applyFont="1" applyFill="1" applyBorder="1" applyAlignment="1">
      <alignment horizontal="center"/>
    </xf>
    <xf numFmtId="0" fontId="28" fillId="16" borderId="36" xfId="5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58" fillId="24" borderId="40" xfId="0" applyFont="1" applyFill="1" applyBorder="1" applyAlignment="1">
      <alignment horizontal="center" vertical="center" wrapText="1" readingOrder="2"/>
    </xf>
    <xf numFmtId="0" fontId="58" fillId="24" borderId="7" xfId="0" applyFont="1" applyFill="1" applyBorder="1" applyAlignment="1">
      <alignment horizontal="center" vertical="center" wrapText="1" readingOrder="2"/>
    </xf>
    <xf numFmtId="0" fontId="58" fillId="24" borderId="70" xfId="0" applyFont="1" applyFill="1" applyBorder="1" applyAlignment="1">
      <alignment horizontal="center" vertical="center" wrapText="1" readingOrder="2"/>
    </xf>
    <xf numFmtId="0" fontId="58" fillId="24" borderId="64" xfId="0" applyFont="1" applyFill="1" applyBorder="1" applyAlignment="1">
      <alignment horizontal="center" vertical="center" wrapText="1" readingOrder="2"/>
    </xf>
    <xf numFmtId="0" fontId="58" fillId="24" borderId="63" xfId="0" applyFont="1" applyFill="1" applyBorder="1" applyAlignment="1">
      <alignment horizontal="center" vertical="center" wrapText="1" readingOrder="2"/>
    </xf>
    <xf numFmtId="0" fontId="9" fillId="22" borderId="0" xfId="0" applyFont="1" applyFill="1" applyBorder="1" applyAlignment="1">
      <alignment horizontal="center" vertical="center" wrapText="1" readingOrder="2"/>
    </xf>
    <xf numFmtId="0" fontId="9" fillId="22" borderId="38" xfId="0" applyFont="1" applyFill="1" applyBorder="1" applyAlignment="1">
      <alignment horizontal="center" vertical="center" wrapText="1" readingOrder="2"/>
    </xf>
    <xf numFmtId="0" fontId="9" fillId="23" borderId="31" xfId="0" applyFont="1" applyFill="1" applyBorder="1" applyAlignment="1">
      <alignment horizontal="center" vertical="center" wrapText="1" readingOrder="2"/>
    </xf>
    <xf numFmtId="0" fontId="9" fillId="23" borderId="0" xfId="0" applyFont="1" applyFill="1" applyBorder="1" applyAlignment="1">
      <alignment horizontal="center" vertical="center" wrapText="1" readingOrder="2"/>
    </xf>
    <xf numFmtId="0" fontId="9" fillId="23" borderId="38" xfId="0" applyFont="1" applyFill="1" applyBorder="1" applyAlignment="1">
      <alignment horizontal="center" vertical="center" wrapText="1" readingOrder="2"/>
    </xf>
    <xf numFmtId="0" fontId="31" fillId="11" borderId="9" xfId="0" applyFont="1" applyFill="1" applyBorder="1" applyAlignment="1">
      <alignment horizontal="center" vertical="center" wrapText="1"/>
    </xf>
    <xf numFmtId="0" fontId="31" fillId="11" borderId="9" xfId="0" applyFont="1" applyFill="1" applyBorder="1" applyAlignment="1">
      <alignment horizontal="center" vertical="center"/>
    </xf>
    <xf numFmtId="0" fontId="31" fillId="15" borderId="9" xfId="0" applyFont="1" applyFill="1" applyBorder="1" applyAlignment="1">
      <alignment horizontal="center" vertical="center" wrapText="1"/>
    </xf>
    <xf numFmtId="0" fontId="47" fillId="15" borderId="9" xfId="0" applyFont="1" applyFill="1" applyBorder="1" applyAlignment="1">
      <alignment horizontal="center" vertical="center"/>
    </xf>
    <xf numFmtId="0" fontId="31" fillId="30" borderId="9" xfId="0" applyFont="1" applyFill="1" applyBorder="1" applyAlignment="1">
      <alignment horizontal="center" vertical="center" wrapText="1"/>
    </xf>
    <xf numFmtId="0" fontId="47" fillId="11" borderId="9" xfId="0" applyFont="1" applyFill="1" applyBorder="1" applyAlignment="1">
      <alignment horizontal="center" vertical="center"/>
    </xf>
    <xf numFmtId="0" fontId="31" fillId="11" borderId="29" xfId="0" applyFont="1" applyFill="1" applyBorder="1" applyAlignment="1">
      <alignment horizontal="center" vertical="center" wrapText="1"/>
    </xf>
    <xf numFmtId="0" fontId="31" fillId="11" borderId="8" xfId="0" applyFont="1" applyFill="1" applyBorder="1" applyAlignment="1">
      <alignment horizontal="center" vertical="center" wrapText="1"/>
    </xf>
    <xf numFmtId="0" fontId="31" fillId="11" borderId="11" xfId="0" applyFont="1" applyFill="1" applyBorder="1" applyAlignment="1">
      <alignment horizontal="center" vertical="center" wrapText="1"/>
    </xf>
    <xf numFmtId="0" fontId="9" fillId="23" borderId="68" xfId="0" applyFont="1" applyFill="1" applyBorder="1" applyAlignment="1">
      <alignment horizontal="center" vertical="center" wrapText="1" readingOrder="2"/>
    </xf>
    <xf numFmtId="0" fontId="9" fillId="23" borderId="69" xfId="0" applyFont="1" applyFill="1" applyBorder="1" applyAlignment="1">
      <alignment horizontal="center" vertical="center" wrapText="1" readingOrder="2"/>
    </xf>
    <xf numFmtId="0" fontId="61" fillId="24" borderId="48" xfId="0" applyFont="1" applyFill="1" applyBorder="1" applyAlignment="1">
      <alignment horizontal="center" vertical="center" wrapText="1" readingOrder="2"/>
    </xf>
    <xf numFmtId="0" fontId="61" fillId="24" borderId="40" xfId="0" applyFont="1" applyFill="1" applyBorder="1" applyAlignment="1">
      <alignment horizontal="center" vertical="center" wrapText="1" readingOrder="2"/>
    </xf>
    <xf numFmtId="0" fontId="58" fillId="24" borderId="61" xfId="0" applyFont="1" applyFill="1" applyBorder="1" applyAlignment="1">
      <alignment horizontal="center" vertical="center" wrapText="1" readingOrder="2"/>
    </xf>
    <xf numFmtId="0" fontId="58" fillId="24" borderId="62" xfId="0" applyFont="1" applyFill="1" applyBorder="1" applyAlignment="1">
      <alignment horizontal="center" vertical="center" wrapText="1" readingOrder="2"/>
    </xf>
    <xf numFmtId="0" fontId="9" fillId="11" borderId="9" xfId="0" applyFont="1" applyFill="1" applyBorder="1" applyAlignment="1">
      <alignment horizontal="center" vertical="center" wrapText="1" readingOrder="2"/>
    </xf>
    <xf numFmtId="3" fontId="18" fillId="13" borderId="9" xfId="0" applyNumberFormat="1" applyFont="1" applyFill="1" applyBorder="1" applyAlignment="1">
      <alignment horizontal="center" vertical="center" wrapText="1"/>
    </xf>
    <xf numFmtId="0" fontId="87" fillId="22" borderId="61" xfId="0" applyFont="1" applyFill="1" applyBorder="1" applyAlignment="1">
      <alignment horizontal="center" vertical="center" wrapText="1" readingOrder="2"/>
    </xf>
    <xf numFmtId="0" fontId="87" fillId="22" borderId="62" xfId="0" applyFont="1" applyFill="1" applyBorder="1" applyAlignment="1">
      <alignment horizontal="center" vertical="center" wrapText="1" readingOrder="2"/>
    </xf>
    <xf numFmtId="0" fontId="87" fillId="22" borderId="71" xfId="0" applyFont="1" applyFill="1" applyBorder="1" applyAlignment="1">
      <alignment horizontal="center" vertical="center" wrapText="1" readingOrder="2"/>
    </xf>
    <xf numFmtId="0" fontId="51" fillId="22" borderId="69" xfId="0" applyFont="1" applyFill="1" applyBorder="1" applyAlignment="1">
      <alignment horizontal="center" vertical="center" wrapText="1" readingOrder="2"/>
    </xf>
    <xf numFmtId="0" fontId="51" fillId="23" borderId="62" xfId="0" applyFont="1" applyFill="1" applyBorder="1" applyAlignment="1">
      <alignment horizontal="center" vertical="center" wrapText="1" readingOrder="2"/>
    </xf>
    <xf numFmtId="0" fontId="51" fillId="23" borderId="71" xfId="0" applyFont="1" applyFill="1" applyBorder="1" applyAlignment="1">
      <alignment horizontal="center" vertical="center" wrapText="1" readingOrder="2"/>
    </xf>
    <xf numFmtId="0" fontId="2" fillId="13" borderId="9" xfId="12" applyFont="1" applyFill="1" applyBorder="1" applyAlignment="1">
      <alignment horizontal="center" vertical="center" wrapText="1"/>
    </xf>
    <xf numFmtId="0" fontId="15" fillId="0" borderId="0" xfId="12" applyAlignment="1">
      <alignment horizontal="center" vertical="center" wrapText="1"/>
    </xf>
    <xf numFmtId="0" fontId="0" fillId="24" borderId="30" xfId="0" applyFill="1" applyBorder="1" applyAlignment="1">
      <alignment horizontal="center" vertical="center" wrapText="1"/>
    </xf>
    <xf numFmtId="0" fontId="0" fillId="24" borderId="7" xfId="0" applyFill="1" applyBorder="1" applyAlignment="1">
      <alignment horizontal="center" vertical="center" wrapText="1"/>
    </xf>
    <xf numFmtId="0" fontId="1" fillId="18" borderId="9" xfId="12" applyFont="1" applyFill="1" applyBorder="1" applyAlignment="1">
      <alignment horizontal="center" vertical="center" wrapText="1"/>
    </xf>
    <xf numFmtId="0" fontId="1" fillId="18" borderId="9" xfId="0" applyFont="1" applyFill="1" applyBorder="1" applyAlignment="1">
      <alignment horizontal="center" vertical="center" wrapText="1"/>
    </xf>
    <xf numFmtId="0" fontId="9" fillId="22" borderId="0" xfId="0" applyFont="1" applyFill="1" applyAlignment="1">
      <alignment horizontal="center" vertical="center" wrapText="1" readingOrder="2"/>
    </xf>
    <xf numFmtId="0" fontId="1" fillId="3" borderId="9" xfId="17" applyFont="1" applyFill="1" applyBorder="1" applyAlignment="1">
      <alignment horizontal="center" vertical="center" wrapText="1"/>
    </xf>
    <xf numFmtId="0" fontId="2" fillId="4" borderId="9" xfId="17" applyFont="1" applyFill="1" applyBorder="1" applyAlignment="1">
      <alignment horizontal="center" vertical="center" wrapText="1"/>
    </xf>
    <xf numFmtId="0" fontId="0" fillId="18" borderId="29" xfId="0" applyFont="1" applyFill="1" applyBorder="1" applyAlignment="1">
      <alignment horizontal="center" vertical="center"/>
    </xf>
    <xf numFmtId="0" fontId="0" fillId="18" borderId="8" xfId="0" applyFont="1" applyFill="1" applyBorder="1" applyAlignment="1">
      <alignment horizontal="center" vertical="center"/>
    </xf>
    <xf numFmtId="0" fontId="0" fillId="18" borderId="11" xfId="0" applyFont="1" applyFill="1" applyBorder="1" applyAlignment="1">
      <alignment horizontal="center" vertical="center"/>
    </xf>
    <xf numFmtId="0" fontId="63" fillId="23" borderId="30" xfId="0" applyFont="1" applyFill="1" applyBorder="1" applyAlignment="1">
      <alignment horizontal="center" vertical="center" wrapText="1" readingOrder="2"/>
    </xf>
    <xf numFmtId="0" fontId="63" fillId="23" borderId="31" xfId="0" applyFont="1" applyFill="1" applyBorder="1" applyAlignment="1">
      <alignment horizontal="center" vertical="center" wrapText="1" readingOrder="2"/>
    </xf>
    <xf numFmtId="0" fontId="63" fillId="23" borderId="7" xfId="0" applyFont="1" applyFill="1" applyBorder="1" applyAlignment="1">
      <alignment horizontal="center" vertical="center" wrapText="1" readingOrder="2"/>
    </xf>
    <xf numFmtId="0" fontId="63" fillId="23" borderId="0" xfId="0" applyFont="1" applyFill="1" applyBorder="1" applyAlignment="1">
      <alignment horizontal="center" vertical="center" wrapText="1" readingOrder="2"/>
    </xf>
    <xf numFmtId="0" fontId="63" fillId="23" borderId="13" xfId="0" applyFont="1" applyFill="1" applyBorder="1" applyAlignment="1">
      <alignment horizontal="center" vertical="center" wrapText="1" readingOrder="2"/>
    </xf>
    <xf numFmtId="0" fontId="63" fillId="23" borderId="27" xfId="0" applyFont="1" applyFill="1" applyBorder="1" applyAlignment="1">
      <alignment horizontal="center" vertical="center" wrapText="1" readingOrder="2"/>
    </xf>
    <xf numFmtId="0" fontId="63" fillId="23" borderId="6" xfId="0" applyFont="1" applyFill="1" applyBorder="1" applyAlignment="1">
      <alignment horizontal="center" vertical="center" wrapText="1" readingOrder="2"/>
    </xf>
    <xf numFmtId="0" fontId="63" fillId="23" borderId="22" xfId="0" applyFont="1" applyFill="1" applyBorder="1" applyAlignment="1">
      <alignment horizontal="center" vertical="center" wrapText="1" readingOrder="2"/>
    </xf>
    <xf numFmtId="0" fontId="63" fillId="23" borderId="24" xfId="0" applyFont="1" applyFill="1" applyBorder="1" applyAlignment="1">
      <alignment horizontal="center" vertical="center" wrapText="1" readingOrder="2"/>
    </xf>
    <xf numFmtId="0" fontId="29" fillId="25" borderId="31" xfId="0" applyFont="1" applyFill="1" applyBorder="1" applyAlignment="1">
      <alignment horizontal="right" vertical="center" wrapText="1" readingOrder="2"/>
    </xf>
    <xf numFmtId="0" fontId="0" fillId="0" borderId="0" xfId="0" applyBorder="1" applyAlignment="1">
      <alignment vertical="center"/>
    </xf>
    <xf numFmtId="0" fontId="88" fillId="24" borderId="0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/>
    </xf>
    <xf numFmtId="0" fontId="31" fillId="15" borderId="9" xfId="0" applyFont="1" applyFill="1" applyBorder="1" applyAlignment="1">
      <alignment horizontal="center" vertical="center"/>
    </xf>
    <xf numFmtId="0" fontId="31" fillId="13" borderId="9" xfId="0" applyFont="1" applyFill="1" applyBorder="1" applyAlignment="1">
      <alignment horizontal="center" vertical="center" wrapText="1"/>
    </xf>
    <xf numFmtId="0" fontId="51" fillId="22" borderId="0" xfId="0" applyFont="1" applyFill="1" applyAlignment="1">
      <alignment horizontal="center" vertical="center" wrapText="1" readingOrder="2"/>
    </xf>
    <xf numFmtId="0" fontId="51" fillId="23" borderId="0" xfId="0" applyFont="1" applyFill="1" applyAlignment="1">
      <alignment horizontal="center" vertical="center" wrapText="1" readingOrder="2"/>
    </xf>
    <xf numFmtId="0" fontId="17" fillId="22" borderId="48" xfId="0" applyFont="1" applyFill="1" applyBorder="1" applyAlignment="1">
      <alignment horizontal="center" vertical="center" wrapText="1" readingOrder="2"/>
    </xf>
    <xf numFmtId="0" fontId="17" fillId="22" borderId="40" xfId="0" applyFont="1" applyFill="1" applyBorder="1" applyAlignment="1">
      <alignment horizontal="center" vertical="center" wrapText="1" readingOrder="2"/>
    </xf>
    <xf numFmtId="0" fontId="17" fillId="22" borderId="69" xfId="0" applyFont="1" applyFill="1" applyBorder="1" applyAlignment="1">
      <alignment horizontal="center" vertical="center" wrapText="1" readingOrder="2"/>
    </xf>
    <xf numFmtId="0" fontId="30" fillId="24" borderId="48" xfId="0" applyFont="1" applyFill="1" applyBorder="1" applyAlignment="1">
      <alignment horizontal="center" vertical="center" wrapText="1" readingOrder="2"/>
    </xf>
    <xf numFmtId="0" fontId="30" fillId="24" borderId="40" xfId="0" applyFont="1" applyFill="1" applyBorder="1" applyAlignment="1">
      <alignment horizontal="center" vertical="center" wrapText="1" readingOrder="2"/>
    </xf>
    <xf numFmtId="0" fontId="29" fillId="11" borderId="9" xfId="0" applyFont="1" applyFill="1" applyBorder="1" applyAlignment="1">
      <alignment horizontal="center" vertical="center" wrapText="1" readingOrder="2"/>
    </xf>
    <xf numFmtId="0" fontId="29" fillId="28" borderId="9" xfId="0" applyFont="1" applyFill="1" applyBorder="1" applyAlignment="1">
      <alignment horizontal="center" vertical="center" wrapText="1" readingOrder="2"/>
    </xf>
    <xf numFmtId="0" fontId="29" fillId="13" borderId="9" xfId="0" applyFont="1" applyFill="1" applyBorder="1" applyAlignment="1">
      <alignment horizontal="center" vertical="center" wrapText="1" readingOrder="2"/>
    </xf>
    <xf numFmtId="0" fontId="73" fillId="23" borderId="9" xfId="0" applyFont="1" applyFill="1" applyBorder="1" applyAlignment="1">
      <alignment horizontal="center" vertical="center" wrapText="1" readingOrder="2"/>
    </xf>
    <xf numFmtId="0" fontId="29" fillId="25" borderId="0" xfId="0" applyFont="1" applyFill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/>
    </xf>
    <xf numFmtId="3" fontId="84" fillId="0" borderId="61" xfId="0" applyNumberFormat="1" applyFont="1" applyBorder="1" applyAlignment="1">
      <alignment horizontal="center" vertical="center" wrapText="1" readingOrder="2"/>
    </xf>
    <xf numFmtId="3" fontId="84" fillId="0" borderId="62" xfId="0" applyNumberFormat="1" applyFont="1" applyBorder="1" applyAlignment="1">
      <alignment horizontal="center" vertical="center" wrapText="1" readingOrder="2"/>
    </xf>
    <xf numFmtId="3" fontId="56" fillId="0" borderId="63" xfId="0" applyNumberFormat="1" applyFont="1" applyBorder="1" applyAlignment="1">
      <alignment horizontal="center" vertical="center" wrapText="1"/>
    </xf>
    <xf numFmtId="3" fontId="56" fillId="0" borderId="64" xfId="0" applyNumberFormat="1" applyFont="1" applyBorder="1" applyAlignment="1">
      <alignment horizontal="center" vertical="center" wrapText="1"/>
    </xf>
    <xf numFmtId="3" fontId="56" fillId="0" borderId="60" xfId="0" applyNumberFormat="1" applyFont="1" applyBorder="1" applyAlignment="1">
      <alignment horizontal="center" vertical="center" wrapText="1"/>
    </xf>
    <xf numFmtId="0" fontId="73" fillId="23" borderId="30" xfId="0" applyFont="1" applyFill="1" applyBorder="1" applyAlignment="1">
      <alignment horizontal="center" vertical="center" wrapText="1" readingOrder="2"/>
    </xf>
    <xf numFmtId="0" fontId="73" fillId="23" borderId="31" xfId="0" applyFont="1" applyFill="1" applyBorder="1" applyAlignment="1">
      <alignment horizontal="center" vertical="center" wrapText="1" readingOrder="2"/>
    </xf>
    <xf numFmtId="0" fontId="73" fillId="23" borderId="0" xfId="0" applyFont="1" applyFill="1" applyBorder="1" applyAlignment="1">
      <alignment horizontal="center" vertical="center" wrapText="1" readingOrder="2"/>
    </xf>
    <xf numFmtId="0" fontId="73" fillId="23" borderId="31" xfId="0" applyFont="1" applyFill="1" applyBorder="1" applyAlignment="1">
      <alignment horizontal="center" vertical="center" wrapText="1" readingOrder="1"/>
    </xf>
    <xf numFmtId="0" fontId="73" fillId="23" borderId="48" xfId="0" applyFont="1" applyFill="1" applyBorder="1" applyAlignment="1">
      <alignment horizontal="center" vertical="center" wrapText="1" readingOrder="1"/>
    </xf>
    <xf numFmtId="0" fontId="73" fillId="23" borderId="0" xfId="0" applyFont="1" applyFill="1" applyBorder="1" applyAlignment="1">
      <alignment horizontal="center" vertical="center" wrapText="1" readingOrder="1"/>
    </xf>
    <xf numFmtId="0" fontId="73" fillId="23" borderId="40" xfId="0" applyFont="1" applyFill="1" applyBorder="1" applyAlignment="1">
      <alignment horizontal="center" vertical="center" wrapText="1" readingOrder="1"/>
    </xf>
    <xf numFmtId="0" fontId="73" fillId="23" borderId="7" xfId="0" applyFont="1" applyFill="1" applyBorder="1" applyAlignment="1">
      <alignment horizontal="center" vertical="center" wrapText="1" readingOrder="2"/>
    </xf>
    <xf numFmtId="0" fontId="73" fillId="23" borderId="48" xfId="0" applyFont="1" applyFill="1" applyBorder="1" applyAlignment="1">
      <alignment horizontal="center" vertical="center" wrapText="1" readingOrder="2"/>
    </xf>
    <xf numFmtId="0" fontId="73" fillId="23" borderId="40" xfId="0" applyFont="1" applyFill="1" applyBorder="1" applyAlignment="1">
      <alignment horizontal="center" vertical="center" wrapText="1" readingOrder="2"/>
    </xf>
    <xf numFmtId="0" fontId="56" fillId="0" borderId="61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6" fillId="0" borderId="71" xfId="0" applyFont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0" fontId="56" fillId="0" borderId="40" xfId="0" applyFont="1" applyBorder="1" applyAlignment="1">
      <alignment horizontal="center" vertical="center" wrapText="1"/>
    </xf>
    <xf numFmtId="0" fontId="56" fillId="0" borderId="69" xfId="0" applyFont="1" applyBorder="1" applyAlignment="1">
      <alignment horizontal="center" vertical="center" wrapText="1"/>
    </xf>
  </cellXfs>
  <cellStyles count="18">
    <cellStyle name="Comma" xfId="4" builtinId="3"/>
    <cellStyle name="Comma 2" xfId="6"/>
    <cellStyle name="Normal" xfId="0" builtinId="0"/>
    <cellStyle name="Normal 2" xfId="5"/>
    <cellStyle name="Normal 2 2" xfId="9"/>
    <cellStyle name="Normal 2 2 3" xfId="1"/>
    <cellStyle name="Normal 3" xfId="3"/>
    <cellStyle name="Normal 3 2" xfId="11"/>
    <cellStyle name="Normal 4" xfId="8"/>
    <cellStyle name="Normal 4 2" xfId="12"/>
    <cellStyle name="Normal 42" xfId="16"/>
    <cellStyle name="Normal 5" xfId="13"/>
    <cellStyle name="Normal 5 2" xfId="17"/>
    <cellStyle name="Normal 6" xfId="15"/>
    <cellStyle name="Percent" xfId="10" builtinId="5"/>
    <cellStyle name="Percent 2" xfId="7"/>
    <cellStyle name="Percent 2 2" xfId="2"/>
    <cellStyle name="Percent 3" xfId="14"/>
  </cellStyles>
  <dxfs count="57">
    <dxf>
      <numFmt numFmtId="14" formatCode="0.00%"/>
    </dxf>
    <dxf>
      <numFmt numFmtId="14" formatCode="0.00%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Mitra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26714"/>
      <color rgb="FFEC7320"/>
      <color rgb="FFE8F3E1"/>
      <color rgb="FFFEF0F0"/>
      <color rgb="FFDEEBF7"/>
      <color rgb="FFFA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externalLink" Target="externalLinks/externalLink5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نمودار 1- روند یکساله </a:t>
            </a:r>
            <a:r>
              <a:rPr lang="ar-SA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ارزش بازار </a:t>
            </a: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اوراق بهادار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27639654598364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21371401886131"/>
          <c:y val="0.10174647887323944"/>
          <c:w val="0.84949897737247426"/>
          <c:h val="0.7068908358286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'ارزش بازار'!$B$20</c:f>
              <c:strCache>
                <c:ptCount val="1"/>
                <c:pt idx="0">
                  <c:v>مجموع بورس، فرابورس، کالا و انرژی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4.4817927170868344E-3"/>
                  <c:y val="1.1661807580174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52-4326-8D3B-C1C0497DE8FA}"/>
                </c:ext>
              </c:extLst>
            </c:dLbl>
            <c:dLbl>
              <c:idx val="11"/>
              <c:layout>
                <c:manualLayout>
                  <c:x val="2.2408963585434172E-3"/>
                  <c:y val="-7.7745383867832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52-4326-8D3B-C1C0497DE8FA}"/>
                </c:ext>
              </c:extLst>
            </c:dLbl>
            <c:dLbl>
              <c:idx val="12"/>
              <c:layout>
                <c:manualLayout>
                  <c:x val="-2.2408963585435816E-3"/>
                  <c:y val="-3.92124453831026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52-4326-8D3B-C1C0497DE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'ارزش بازار'!$C$20:$N$20</c:f>
              <c:numCache>
                <c:formatCode>#,##0</c:formatCode>
                <c:ptCount val="12"/>
                <c:pt idx="0">
                  <c:v>8301905.2063485533</c:v>
                </c:pt>
                <c:pt idx="1">
                  <c:v>8772973.9554410167</c:v>
                </c:pt>
                <c:pt idx="2">
                  <c:v>8483218.920319235</c:v>
                </c:pt>
                <c:pt idx="3">
                  <c:v>9456515.3462683298</c:v>
                </c:pt>
                <c:pt idx="4">
                  <c:v>10710335.471853945</c:v>
                </c:pt>
                <c:pt idx="5">
                  <c:v>11238292.129147938</c:v>
                </c:pt>
                <c:pt idx="6">
                  <c:v>12282393.64279134</c:v>
                </c:pt>
                <c:pt idx="7">
                  <c:v>12995238.629105264</c:v>
                </c:pt>
                <c:pt idx="8">
                  <c:v>13672404.07940428</c:v>
                </c:pt>
                <c:pt idx="9">
                  <c:v>15166147.426601715</c:v>
                </c:pt>
                <c:pt idx="10">
                  <c:v>15360314.257918967</c:v>
                </c:pt>
                <c:pt idx="11">
                  <c:v>15512361.413997477</c:v>
                </c:pt>
              </c:numCache>
            </c:numRef>
          </c:cat>
          <c:val>
            <c:numRef>
              <c:f>'ارزش بازار'!$C$20:$O$20</c:f>
              <c:numCache>
                <c:formatCode>#,##0</c:formatCode>
                <c:ptCount val="13"/>
                <c:pt idx="0">
                  <c:v>8301905.2063485533</c:v>
                </c:pt>
                <c:pt idx="1">
                  <c:v>8772973.9554410167</c:v>
                </c:pt>
                <c:pt idx="2">
                  <c:v>8483218.920319235</c:v>
                </c:pt>
                <c:pt idx="3">
                  <c:v>9456515.3462683298</c:v>
                </c:pt>
                <c:pt idx="4">
                  <c:v>10710335.471853945</c:v>
                </c:pt>
                <c:pt idx="5">
                  <c:v>11238292.129147938</c:v>
                </c:pt>
                <c:pt idx="6">
                  <c:v>12282393.64279134</c:v>
                </c:pt>
                <c:pt idx="7">
                  <c:v>12995238.629105264</c:v>
                </c:pt>
                <c:pt idx="8">
                  <c:v>13672404.07940428</c:v>
                </c:pt>
                <c:pt idx="9">
                  <c:v>15166147.426601715</c:v>
                </c:pt>
                <c:pt idx="10">
                  <c:v>15360314.257918967</c:v>
                </c:pt>
                <c:pt idx="11">
                  <c:v>15512361.413997477</c:v>
                </c:pt>
                <c:pt idx="12">
                  <c:v>18012633.494253922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2-4326-8D3B-C1C0497DE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199792"/>
        <c:axId val="477200184"/>
      </c:barChart>
      <c:lineChart>
        <c:grouping val="standard"/>
        <c:varyColors val="0"/>
        <c:ser>
          <c:idx val="0"/>
          <c:order val="0"/>
          <c:tx>
            <c:strRef>
              <c:f>'ارزش بازار'!$A$18</c:f>
              <c:strCache>
                <c:ptCount val="1"/>
                <c:pt idx="0">
                  <c:v>بورس تهران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بازار'!$C$17:$O$17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بازار'!$C$18:$O$18</c:f>
              <c:numCache>
                <c:formatCode>#,##0</c:formatCode>
                <c:ptCount val="13"/>
                <c:pt idx="0">
                  <c:v>6054049.9372730302</c:v>
                </c:pt>
                <c:pt idx="1">
                  <c:v>6405364.32274576</c:v>
                </c:pt>
                <c:pt idx="2">
                  <c:v>6146619.5081680398</c:v>
                </c:pt>
                <c:pt idx="3">
                  <c:v>6937269.47462638</c:v>
                </c:pt>
                <c:pt idx="4">
                  <c:v>7956760.7981805298</c:v>
                </c:pt>
                <c:pt idx="5">
                  <c:v>8382115.1112253303</c:v>
                </c:pt>
                <c:pt idx="6">
                  <c:v>9091095.1384523399</c:v>
                </c:pt>
                <c:pt idx="7">
                  <c:v>9561281.4875196554</c:v>
                </c:pt>
                <c:pt idx="8">
                  <c:v>9963631.6673291866</c:v>
                </c:pt>
                <c:pt idx="9">
                  <c:v>11264523.993638359</c:v>
                </c:pt>
                <c:pt idx="10">
                  <c:v>11475203.531423653</c:v>
                </c:pt>
                <c:pt idx="11">
                  <c:v>11373632.969741885</c:v>
                </c:pt>
                <c:pt idx="12">
                  <c:v>13214042.582902446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52-4326-8D3B-C1C0497DE8FA}"/>
            </c:ext>
          </c:extLst>
        </c:ser>
        <c:ser>
          <c:idx val="1"/>
          <c:order val="1"/>
          <c:tx>
            <c:strRef>
              <c:f>'ارزش بازار'!$A$19</c:f>
              <c:strCache>
                <c:ptCount val="1"/>
                <c:pt idx="0">
                  <c:v>فرابورس ایران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بازار'!$C$17:$O$17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بازار'!$C$19:$O$19</c:f>
              <c:numCache>
                <c:formatCode>#,##0</c:formatCode>
                <c:ptCount val="13"/>
                <c:pt idx="0">
                  <c:v>2204043.990395423</c:v>
                </c:pt>
                <c:pt idx="1">
                  <c:v>2321879.7083893572</c:v>
                </c:pt>
                <c:pt idx="2">
                  <c:v>2288811.6058504959</c:v>
                </c:pt>
                <c:pt idx="3">
                  <c:v>2470756.400063049</c:v>
                </c:pt>
                <c:pt idx="4">
                  <c:v>2704550.5030945148</c:v>
                </c:pt>
                <c:pt idx="5">
                  <c:v>2806594.3039585068</c:v>
                </c:pt>
                <c:pt idx="6">
                  <c:v>3141049.2610217999</c:v>
                </c:pt>
                <c:pt idx="7">
                  <c:v>3384432.06026841</c:v>
                </c:pt>
                <c:pt idx="8">
                  <c:v>3658433.446297796</c:v>
                </c:pt>
                <c:pt idx="9">
                  <c:v>3850864.3066030545</c:v>
                </c:pt>
                <c:pt idx="10">
                  <c:v>3832291.0919314125</c:v>
                </c:pt>
                <c:pt idx="11">
                  <c:v>4084752.1564669926</c:v>
                </c:pt>
                <c:pt idx="12">
                  <c:v>4743940.604562873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52-4326-8D3B-C1C0497DE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99792"/>
        <c:axId val="477200184"/>
      </c:lineChart>
      <c:catAx>
        <c:axId val="47719979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477200184"/>
        <c:crosses val="autoZero"/>
        <c:auto val="1"/>
        <c:lblAlgn val="ctr"/>
        <c:lblOffset val="100"/>
        <c:noMultiLvlLbl val="0"/>
      </c:catAx>
      <c:valAx>
        <c:axId val="477200184"/>
        <c:scaling>
          <c:orientation val="minMax"/>
          <c:max val="2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477199792"/>
        <c:crosses val="autoZero"/>
        <c:crossBetween val="between"/>
        <c:majorUnit val="2000000"/>
      </c:valAx>
      <c:spPr>
        <a:solidFill>
          <a:srgbClr val="DEEB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547493328039878"/>
          <c:y val="0.92979631931973417"/>
          <c:w val="0.61094960475073368"/>
          <c:h val="7.020368932756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>
                <a:solidFill>
                  <a:sysClr val="windowText" lastClr="000000"/>
                </a:solidFill>
                <a:cs typeface="B Homa" panose="00000400000000000000" pitchFamily="2" charset="-78"/>
              </a:rPr>
              <a:t>نمودار</a:t>
            </a:r>
            <a:r>
              <a:rPr lang="en-US" sz="1100" b="0">
                <a:solidFill>
                  <a:sysClr val="windowText" lastClr="000000"/>
                </a:solidFill>
                <a:cs typeface="B Homa" panose="00000400000000000000" pitchFamily="2" charset="-78"/>
              </a:rPr>
              <a:t> </a:t>
            </a:r>
            <a:r>
              <a:rPr lang="fa-IR" sz="1100" b="0" baseline="0">
                <a:solidFill>
                  <a:sysClr val="windowText" lastClr="000000"/>
                </a:solidFill>
                <a:cs typeface="B Homa" panose="00000400000000000000" pitchFamily="2" charset="-78"/>
              </a:rPr>
              <a:t> 10</a:t>
            </a:r>
            <a:r>
              <a:rPr lang="fa-IR" sz="1100" b="0">
                <a:solidFill>
                  <a:sysClr val="windowText" lastClr="000000"/>
                </a:solidFill>
                <a:cs typeface="B Homa" panose="00000400000000000000" pitchFamily="2" charset="-78"/>
              </a:rPr>
              <a:t>- نسبت حجم معاملات برخط و غیربرخط</a:t>
            </a:r>
          </a:p>
        </c:rich>
      </c:tx>
      <c:layout>
        <c:manualLayout>
          <c:xMode val="edge"/>
          <c:yMode val="edge"/>
          <c:x val="0.18406132801988667"/>
          <c:y val="8.57338569112969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95825945618147"/>
          <c:y val="0.10047030661053485"/>
          <c:w val="0.66349722883187123"/>
          <c:h val="0.79317861713484539"/>
        </c:manualLayout>
      </c:layout>
      <c:doughnutChart>
        <c:varyColors val="1"/>
        <c:ser>
          <c:idx val="0"/>
          <c:order val="0"/>
          <c:tx>
            <c:strRef>
              <c:f>'نسبت معاملات برخط و غیربرخط'!$C$27</c:f>
              <c:strCache>
                <c:ptCount val="1"/>
                <c:pt idx="0">
                  <c:v>آبان ماه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C9-4841-AA82-455C7BC1FF1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C9-4841-AA82-455C7BC1FF18}"/>
              </c:ext>
            </c:extLst>
          </c:dPt>
          <c:dLbls>
            <c:dLbl>
              <c:idx val="0"/>
              <c:layout>
                <c:manualLayout>
                  <c:x val="-8.1538592579688454E-3"/>
                  <c:y val="-0.10344827586206896"/>
                </c:manualLayout>
              </c:layout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C9-4841-AA82-455C7BC1FF18}"/>
                </c:ext>
              </c:extLst>
            </c:dLbl>
            <c:dLbl>
              <c:idx val="1"/>
              <c:layout>
                <c:manualLayout>
                  <c:x val="2.9897483945885768E-2"/>
                  <c:y val="5.7471264367816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IPT.Mitra" panose="00000400000000000000" pitchFamily="2" charset="2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C9-4841-AA82-455C7BC1F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'نسبت معاملات برخط و غیربرخط'!$A$28:$B$29</c:f>
              <c:strCache>
                <c:ptCount val="2"/>
                <c:pt idx="0">
                  <c:v>معاملات غیر برخط</c:v>
                </c:pt>
                <c:pt idx="1">
                  <c:v>معاملات برخط</c:v>
                </c:pt>
              </c:strCache>
            </c:strRef>
          </c:cat>
          <c:val>
            <c:numRef>
              <c:f>'نسبت معاملات برخط و غیربرخط'!$C$28:$C$29</c:f>
              <c:numCache>
                <c:formatCode>#,##0</c:formatCode>
                <c:ptCount val="2"/>
                <c:pt idx="0">
                  <c:v>36776896111.5</c:v>
                </c:pt>
                <c:pt idx="1">
                  <c:v>43759143671.5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C9-4841-AA82-455C7BC1FF18}"/>
            </c:ext>
          </c:extLst>
        </c:ser>
        <c:ser>
          <c:idx val="1"/>
          <c:order val="1"/>
          <c:tx>
            <c:strRef>
              <c:f>'نسبت معاملات برخط و غیربرخط'!$D$27</c:f>
              <c:strCache>
                <c:ptCount val="1"/>
                <c:pt idx="0">
                  <c:v>آذر ماه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8C9-4841-AA82-455C7BC1FF1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8C9-4841-AA82-455C7BC1FF18}"/>
              </c:ext>
            </c:extLst>
          </c:dPt>
          <c:dLbls>
            <c:dLbl>
              <c:idx val="0"/>
              <c:layout>
                <c:manualLayout>
                  <c:x val="2.7179530859896151E-3"/>
                  <c:y val="9.5785440613026823E-2"/>
                </c:manualLayout>
              </c:layout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C9-4841-AA82-455C7BC1FF18}"/>
                </c:ext>
              </c:extLst>
            </c:dLbl>
            <c:dLbl>
              <c:idx val="1"/>
              <c:layout>
                <c:manualLayout>
                  <c:x val="-2.4914282142991473E-17"/>
                  <c:y val="-0.137931034482758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 rtl="1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8C9-4841-AA82-455C7BC1F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'نسبت معاملات برخط و غیربرخط'!$A$28:$B$29</c:f>
              <c:strCache>
                <c:ptCount val="2"/>
                <c:pt idx="0">
                  <c:v>معاملات غیر برخط</c:v>
                </c:pt>
                <c:pt idx="1">
                  <c:v>معاملات برخط</c:v>
                </c:pt>
              </c:strCache>
            </c:strRef>
          </c:cat>
          <c:val>
            <c:numRef>
              <c:f>'نسبت معاملات برخط و غیربرخط'!$D$28:$D$29</c:f>
              <c:numCache>
                <c:formatCode>#,##0</c:formatCode>
                <c:ptCount val="2"/>
                <c:pt idx="0">
                  <c:v>37782402728.5</c:v>
                </c:pt>
                <c:pt idx="1">
                  <c:v>83899534355.5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C9-4841-AA82-455C7BC1FF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229432101874096E-2"/>
          <c:y val="0.90672734715500014"/>
          <c:w val="0.8699212867785312"/>
          <c:h val="6.8807821040718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u="none" strike="noStrike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11- روند یکساله </a:t>
            </a:r>
            <a:r>
              <a:rPr lang="ar-SA" sz="1100" b="0" i="0" u="none" strike="noStrike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حجم معاملات به تفکیک معاملات برخط و غیربرخط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0571691607971268"/>
          <c:y val="2.866398373304619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21584497059819"/>
          <c:y val="9.8563297868291308E-2"/>
          <c:w val="0.83522858423184909"/>
          <c:h val="0.7149089332077687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'روند معاملات برخط و غیربرخط'!$A$9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6.688963210702341E-3"/>
                  <c:y val="1.4532239257871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13-4889-AE4A-AC2FDC145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معاملات برخط و غیربرخط'!$B$6:$N$6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معاملات برخط و غیربرخط'!$B$9:$N$9</c:f>
              <c:numCache>
                <c:formatCode>_(* #,##0_);_(* \(#,##0\);_(* "-"??_);_(@_)</c:formatCode>
                <c:ptCount val="13"/>
                <c:pt idx="0">
                  <c:v>44522892.909999996</c:v>
                </c:pt>
                <c:pt idx="1">
                  <c:v>74609662.935000002</c:v>
                </c:pt>
                <c:pt idx="2">
                  <c:v>51544803.691</c:v>
                </c:pt>
                <c:pt idx="3">
                  <c:v>74561629.496999994</c:v>
                </c:pt>
                <c:pt idx="4">
                  <c:v>83024925.670000002</c:v>
                </c:pt>
                <c:pt idx="5">
                  <c:v>149568775.382</c:v>
                </c:pt>
                <c:pt idx="6">
                  <c:v>126905195.12199999</c:v>
                </c:pt>
                <c:pt idx="7">
                  <c:v>107465015.87800001</c:v>
                </c:pt>
                <c:pt idx="8">
                  <c:v>94634279.269999996</c:v>
                </c:pt>
                <c:pt idx="9">
                  <c:v>136569399.81</c:v>
                </c:pt>
                <c:pt idx="10">
                  <c:v>139403738.71000001</c:v>
                </c:pt>
                <c:pt idx="11">
                  <c:v>80536039.783000007</c:v>
                </c:pt>
                <c:pt idx="12">
                  <c:v>121681937.08400001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7-4D21-8FAD-FDDAC8C9E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-11"/>
        <c:axId val="527447536"/>
        <c:axId val="527447928"/>
      </c:barChart>
      <c:lineChart>
        <c:grouping val="standard"/>
        <c:varyColors val="0"/>
        <c:ser>
          <c:idx val="0"/>
          <c:order val="0"/>
          <c:tx>
            <c:strRef>
              <c:f>'روند معاملات برخط و غیربرخط'!$A$7</c:f>
              <c:strCache>
                <c:ptCount val="1"/>
                <c:pt idx="0">
                  <c:v>معاملات برخط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'روند معاملات برخط و غیربرخط'!$B$6:$N$6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معاملات برخط و غیربرخط'!$B$7:$N$7</c:f>
              <c:numCache>
                <c:formatCode>_(* #,##0_);_(* \(#,##0\);_(* "-"??_);_(@_)</c:formatCode>
                <c:ptCount val="13"/>
                <c:pt idx="0">
                  <c:v>24166962.723000001</c:v>
                </c:pt>
                <c:pt idx="1">
                  <c:v>34713492.406499997</c:v>
                </c:pt>
                <c:pt idx="2">
                  <c:v>27603732.752500001</c:v>
                </c:pt>
                <c:pt idx="3">
                  <c:v>27747751.443</c:v>
                </c:pt>
                <c:pt idx="4">
                  <c:v>42635160.839000002</c:v>
                </c:pt>
                <c:pt idx="5">
                  <c:v>84076283.831</c:v>
                </c:pt>
                <c:pt idx="6">
                  <c:v>62663387.9595</c:v>
                </c:pt>
                <c:pt idx="7">
                  <c:v>65593395.902500004</c:v>
                </c:pt>
                <c:pt idx="8">
                  <c:v>56573284.847499996</c:v>
                </c:pt>
                <c:pt idx="9">
                  <c:v>90100094.707000002</c:v>
                </c:pt>
                <c:pt idx="10">
                  <c:v>92405208.116500005</c:v>
                </c:pt>
                <c:pt idx="11">
                  <c:v>43759143.671499997</c:v>
                </c:pt>
                <c:pt idx="12">
                  <c:v>83899534.355499998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E7-4D21-8FAD-FDDAC8C9ED3D}"/>
            </c:ext>
          </c:extLst>
        </c:ser>
        <c:ser>
          <c:idx val="1"/>
          <c:order val="1"/>
          <c:tx>
            <c:strRef>
              <c:f>'روند معاملات برخط و غیربرخط'!$A$8</c:f>
              <c:strCache>
                <c:ptCount val="1"/>
                <c:pt idx="0">
                  <c:v>معاملات غیر برخط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'روند معاملات برخط و غیربرخط'!$B$6:$N$6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معاملات برخط و غیربرخط'!$B$8:$N$8</c:f>
              <c:numCache>
                <c:formatCode>_(* #,##0_);_(* \(#,##0\);_(* "-"??_);_(@_)</c:formatCode>
                <c:ptCount val="13"/>
                <c:pt idx="0">
                  <c:v>20355930.186999999</c:v>
                </c:pt>
                <c:pt idx="1">
                  <c:v>39896170.528499998</c:v>
                </c:pt>
                <c:pt idx="2">
                  <c:v>23941070.938499998</c:v>
                </c:pt>
                <c:pt idx="3">
                  <c:v>46813878.053999998</c:v>
                </c:pt>
                <c:pt idx="4">
                  <c:v>40389764.831</c:v>
                </c:pt>
                <c:pt idx="5">
                  <c:v>65492491.550999999</c:v>
                </c:pt>
                <c:pt idx="6">
                  <c:v>64241807.162500001</c:v>
                </c:pt>
                <c:pt idx="7">
                  <c:v>41871619.975500003</c:v>
                </c:pt>
                <c:pt idx="8">
                  <c:v>38060994.422499999</c:v>
                </c:pt>
                <c:pt idx="9">
                  <c:v>46469305.103</c:v>
                </c:pt>
                <c:pt idx="10">
                  <c:v>46998530.593500003</c:v>
                </c:pt>
                <c:pt idx="11">
                  <c:v>36776896.111500002</c:v>
                </c:pt>
                <c:pt idx="12">
                  <c:v>37782402.728500001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E7-4D21-8FAD-FDDAC8C9E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47536"/>
        <c:axId val="527447928"/>
      </c:lineChart>
      <c:catAx>
        <c:axId val="52744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7447928"/>
        <c:crosses val="autoZero"/>
        <c:auto val="1"/>
        <c:lblAlgn val="ctr"/>
        <c:lblOffset val="100"/>
        <c:noMultiLvlLbl val="0"/>
      </c:catAx>
      <c:valAx>
        <c:axId val="527447928"/>
        <c:scaling>
          <c:orientation val="minMax"/>
          <c:max val="16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/>
                    </a:solidFill>
                    <a:cs typeface="B Mitra" panose="00000400000000000000" pitchFamily="2" charset="-78"/>
                  </a:rPr>
                  <a:t>هزار سهم</a:t>
                </a:r>
                <a:endParaRPr lang="en-US">
                  <a:solidFill>
                    <a:schemeClr val="tx1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06807356151188E-3"/>
              <c:y val="0.37471347331583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7447536"/>
        <c:crosses val="autoZero"/>
        <c:crossBetween val="between"/>
        <c:majorUnit val="20000000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13707737752292"/>
          <c:y val="0.92155985356199421"/>
          <c:w val="0.7342001152294988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14- روند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یکساله مجموع ارزش سبد سرمایه گذاری خارجی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3843959304418053"/>
          <c:y val="4.36785024513445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1228346456693"/>
          <c:y val="0.10357879793327721"/>
          <c:w val="0.84732152230971125"/>
          <c:h val="0.67463411413195995"/>
        </c:manualLayout>
      </c:layout>
      <c:lineChart>
        <c:grouping val="standard"/>
        <c:varyColors val="0"/>
        <c:ser>
          <c:idx val="0"/>
          <c:order val="0"/>
          <c:tx>
            <c:strRef>
              <c:f>'سرمایه گذار خارجی'!$A$5</c:f>
              <c:strCache>
                <c:ptCount val="1"/>
                <c:pt idx="0">
                  <c:v>مجموع</c:v>
                </c:pt>
              </c:strCache>
            </c:strRef>
          </c:tx>
          <c:spPr>
            <a:ln w="571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6.9119286510590863E-2"/>
                  <c:y val="-9.6436058700209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1F-4CBC-962B-CCEEC30156E6}"/>
                </c:ext>
              </c:extLst>
            </c:dLbl>
            <c:dLbl>
              <c:idx val="12"/>
              <c:layout>
                <c:manualLayout>
                  <c:x val="-1.7837235228539576E-2"/>
                  <c:y val="-7.9664570230607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1F-4CBC-962B-CCEEC30156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'سرمایه گذار خارجی'!$K$1:$W$1</c:f>
              <c:strCache>
                <c:ptCount val="13"/>
                <c:pt idx="0">
                  <c:v>آذرماه 97</c:v>
                </c:pt>
                <c:pt idx="1">
                  <c:v>دی­ماه 1397</c:v>
                </c:pt>
                <c:pt idx="2">
                  <c:v>بهمن ماه 1397</c:v>
                </c:pt>
                <c:pt idx="3">
                  <c:v>اسفند ماه 97</c:v>
                </c:pt>
                <c:pt idx="4">
                  <c:v>فروردین ماه 98</c:v>
                </c:pt>
                <c:pt idx="5">
                  <c:v>اردیبهشت ماه 98</c:v>
                </c:pt>
                <c:pt idx="6">
                  <c:v>خرداد ماه 98</c:v>
                </c:pt>
                <c:pt idx="7">
                  <c:v>تیرماه 98</c:v>
                </c:pt>
                <c:pt idx="8">
                  <c:v>مردادماه 98</c:v>
                </c:pt>
                <c:pt idx="9">
                  <c:v>شهریورماه 98</c:v>
                </c:pt>
                <c:pt idx="10">
                  <c:v>مهرماه 98</c:v>
                </c:pt>
                <c:pt idx="11">
                  <c:v>آبان ماه 98</c:v>
                </c:pt>
                <c:pt idx="12">
                  <c:v>آذر ماه 98</c:v>
                </c:pt>
              </c:strCache>
            </c:strRef>
          </c:cat>
          <c:val>
            <c:numRef>
              <c:f>'سرمایه گذار خارجی'!$K$5:$W$5</c:f>
              <c:numCache>
                <c:formatCode>_(* #,##0_);_(* \(#,##0\);_(* "-"??_);_(@_)</c:formatCode>
                <c:ptCount val="13"/>
                <c:pt idx="0">
                  <c:v>12079</c:v>
                </c:pt>
                <c:pt idx="1">
                  <c:v>13403</c:v>
                </c:pt>
                <c:pt idx="2">
                  <c:v>13519</c:v>
                </c:pt>
                <c:pt idx="3">
                  <c:v>8674</c:v>
                </c:pt>
                <c:pt idx="4">
                  <c:v>11363</c:v>
                </c:pt>
                <c:pt idx="5">
                  <c:v>11663</c:v>
                </c:pt>
                <c:pt idx="6">
                  <c:v>12326</c:v>
                </c:pt>
                <c:pt idx="7">
                  <c:v>12742</c:v>
                </c:pt>
                <c:pt idx="8">
                  <c:v>13814</c:v>
                </c:pt>
                <c:pt idx="9">
                  <c:v>14811</c:v>
                </c:pt>
                <c:pt idx="10">
                  <c:v>14972</c:v>
                </c:pt>
                <c:pt idx="11">
                  <c:v>15340</c:v>
                </c:pt>
                <c:pt idx="12">
                  <c:v>17780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F-4CBC-962B-CCEEC3015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448712"/>
        <c:axId val="527449104"/>
      </c:lineChart>
      <c:catAx>
        <c:axId val="52744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27449104"/>
        <c:crosses val="autoZero"/>
        <c:auto val="1"/>
        <c:lblAlgn val="ctr"/>
        <c:lblOffset val="100"/>
        <c:noMultiLvlLbl val="0"/>
      </c:catAx>
      <c:valAx>
        <c:axId val="527449104"/>
        <c:scaling>
          <c:orientation val="minMax"/>
          <c:max val="27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baseline="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 ریال</a:t>
                </a:r>
                <a:endParaRPr lang="en-US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744871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15- روند یکساله ارزش بازار سهام در بورس تهران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و فرابورس ایران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92527209098862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27553558422999"/>
          <c:y val="0.10174647887323944"/>
          <c:w val="0.85543710177589061"/>
          <c:h val="0.7068908358286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'ارزش بازار سهام'!$A$16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بازار سهام'!$B$13:$N$13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سهام'!$B$16:$N$16</c:f>
              <c:numCache>
                <c:formatCode>#,##0</c:formatCode>
                <c:ptCount val="13"/>
                <c:pt idx="0">
                  <c:v>7431117.7903576903</c:v>
                </c:pt>
                <c:pt idx="1">
                  <c:v>7938497.9309007898</c:v>
                </c:pt>
                <c:pt idx="2">
                  <c:v>7632147.6164469291</c:v>
                </c:pt>
                <c:pt idx="3">
                  <c:v>8657484.4687944204</c:v>
                </c:pt>
                <c:pt idx="4">
                  <c:v>9881471.1013220306</c:v>
                </c:pt>
                <c:pt idx="5">
                  <c:v>10390515.73761495</c:v>
                </c:pt>
                <c:pt idx="6">
                  <c:v>11356610.667538051</c:v>
                </c:pt>
                <c:pt idx="7">
                  <c:v>12054090.664838923</c:v>
                </c:pt>
                <c:pt idx="8">
                  <c:v>12751111.817617778</c:v>
                </c:pt>
                <c:pt idx="9">
                  <c:v>14243061.865684269</c:v>
                </c:pt>
                <c:pt idx="10">
                  <c:v>14330661.412434226</c:v>
                </c:pt>
                <c:pt idx="11">
                  <c:v>14367279.466242837</c:v>
                </c:pt>
                <c:pt idx="12">
                  <c:v>16806322.869295988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3-4EAF-86F0-6397CF548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axId val="527449888"/>
        <c:axId val="527450280"/>
      </c:barChart>
      <c:lineChart>
        <c:grouping val="standard"/>
        <c:varyColors val="0"/>
        <c:ser>
          <c:idx val="0"/>
          <c:order val="0"/>
          <c:tx>
            <c:strRef>
              <c:f>'ارزش بازار سهام'!$A$14</c:f>
              <c:strCache>
                <c:ptCount val="1"/>
                <c:pt idx="0">
                  <c:v>بورس تهران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سهام'!$B$13:$N$13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سهام'!$B$14:$N$14</c:f>
              <c:numCache>
                <c:formatCode>#,##0</c:formatCode>
                <c:ptCount val="13"/>
                <c:pt idx="0">
                  <c:v>5924682.48594297</c:v>
                </c:pt>
                <c:pt idx="1">
                  <c:v>6272917.4676469397</c:v>
                </c:pt>
                <c:pt idx="2">
                  <c:v>6015099.2167147696</c:v>
                </c:pt>
                <c:pt idx="3">
                  <c:v>6840614.6210029703</c:v>
                </c:pt>
                <c:pt idx="4">
                  <c:v>7857710.3570234403</c:v>
                </c:pt>
                <c:pt idx="5">
                  <c:v>8281317.8758086897</c:v>
                </c:pt>
                <c:pt idx="6">
                  <c:v>8987700.4920411203</c:v>
                </c:pt>
                <c:pt idx="7">
                  <c:v>9432465.6082781199</c:v>
                </c:pt>
                <c:pt idx="8">
                  <c:v>9829903.1751877796</c:v>
                </c:pt>
                <c:pt idx="9">
                  <c:v>11115313.69870458</c:v>
                </c:pt>
                <c:pt idx="10">
                  <c:v>11310493.483420659</c:v>
                </c:pt>
                <c:pt idx="11">
                  <c:v>11201334.07746063</c:v>
                </c:pt>
                <c:pt idx="12">
                  <c:v>13027125.20426566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3-4EAF-86F0-6397CF548C7E}"/>
            </c:ext>
          </c:extLst>
        </c:ser>
        <c:ser>
          <c:idx val="1"/>
          <c:order val="1"/>
          <c:tx>
            <c:strRef>
              <c:f>'ارزش بازار سهام'!$A$15</c:f>
              <c:strCache>
                <c:ptCount val="1"/>
                <c:pt idx="0">
                  <c:v>فرابورس ایران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سهام'!$B$13:$N$13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سهام'!$B$15:$N$15</c:f>
              <c:numCache>
                <c:formatCode>#,##0</c:formatCode>
                <c:ptCount val="13"/>
                <c:pt idx="0">
                  <c:v>1506435.30441472</c:v>
                </c:pt>
                <c:pt idx="1">
                  <c:v>1665580.4632538499</c:v>
                </c:pt>
                <c:pt idx="2">
                  <c:v>1617048.3997321599</c:v>
                </c:pt>
                <c:pt idx="3">
                  <c:v>1816869.8477914501</c:v>
                </c:pt>
                <c:pt idx="4">
                  <c:v>2023760.7442985901</c:v>
                </c:pt>
                <c:pt idx="5">
                  <c:v>2109197.86180626</c:v>
                </c:pt>
                <c:pt idx="6">
                  <c:v>2368910.1754969298</c:v>
                </c:pt>
                <c:pt idx="7">
                  <c:v>2621625.0565608037</c:v>
                </c:pt>
                <c:pt idx="8">
                  <c:v>2921208.6424299986</c:v>
                </c:pt>
                <c:pt idx="9">
                  <c:v>3127748.1669796887</c:v>
                </c:pt>
                <c:pt idx="10">
                  <c:v>3020167.9290135675</c:v>
                </c:pt>
                <c:pt idx="11">
                  <c:v>3165945.3887822069</c:v>
                </c:pt>
                <c:pt idx="12">
                  <c:v>3779197.66503033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3-4EAF-86F0-6397CF548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49888"/>
        <c:axId val="527450280"/>
      </c:lineChart>
      <c:catAx>
        <c:axId val="52744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7450280"/>
        <c:crosses val="autoZero"/>
        <c:auto val="1"/>
        <c:lblAlgn val="ctr"/>
        <c:lblOffset val="100"/>
        <c:noMultiLvlLbl val="0"/>
      </c:catAx>
      <c:valAx>
        <c:axId val="527450280"/>
        <c:scaling>
          <c:orientation val="minMax"/>
          <c:max val="1800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7449888"/>
        <c:crosses val="autoZero"/>
        <c:crossBetween val="between"/>
        <c:majorUnit val="200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3540083906251"/>
          <c:y val="0.92604044212783265"/>
          <c:w val="0.56818835517935651"/>
          <c:h val="7.020368932756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17- روند یکساله ارزش بازارهای بورس تهران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6458781362007172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3589779772151"/>
          <c:y val="0.11615740740740743"/>
          <c:w val="0.87494821211864648"/>
          <c:h val="0.65665099154272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'روند ارزش بازارهای بورس'!$A$7</c:f>
              <c:strCache>
                <c:ptCount val="1"/>
                <c:pt idx="0">
                  <c:v>بازار اول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'روند ارزش بازارهای بورس'!$B$6:$N$6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ارزش بازارهای بورس'!$B$7:$N$7</c:f>
              <c:numCache>
                <c:formatCode>#,##0</c:formatCode>
                <c:ptCount val="13"/>
                <c:pt idx="0">
                  <c:v>3810729.31777466</c:v>
                </c:pt>
                <c:pt idx="1">
                  <c:v>4091050.27664435</c:v>
                </c:pt>
                <c:pt idx="2">
                  <c:v>3908225.6759186201</c:v>
                </c:pt>
                <c:pt idx="3">
                  <c:v>4456030.2893988797</c:v>
                </c:pt>
                <c:pt idx="4">
                  <c:v>5132392.7288868297</c:v>
                </c:pt>
                <c:pt idx="5">
                  <c:v>5412764.1163919801</c:v>
                </c:pt>
                <c:pt idx="6">
                  <c:v>5766224.8539605699</c:v>
                </c:pt>
                <c:pt idx="7">
                  <c:v>5946222.9291501697</c:v>
                </c:pt>
                <c:pt idx="8">
                  <c:v>6114132.7067458602</c:v>
                </c:pt>
                <c:pt idx="9">
                  <c:v>6957819.9301684201</c:v>
                </c:pt>
                <c:pt idx="10">
                  <c:v>6710389.7320109196</c:v>
                </c:pt>
                <c:pt idx="11">
                  <c:v>6606269.6757988101</c:v>
                </c:pt>
                <c:pt idx="12">
                  <c:v>7648453.3136783699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5-4E9E-8C42-AE00C1F762BE}"/>
            </c:ext>
          </c:extLst>
        </c:ser>
        <c:ser>
          <c:idx val="1"/>
          <c:order val="1"/>
          <c:tx>
            <c:strRef>
              <c:f>'روند ارزش بازارهای بورس'!$A$8</c:f>
              <c:strCache>
                <c:ptCount val="1"/>
                <c:pt idx="0">
                  <c:v>بازار دوم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'روند ارزش بازارهای بورس'!$B$6:$N$6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ارزش بازارهای بورس'!$B$8:$N$8</c:f>
              <c:numCache>
                <c:formatCode>#,##0</c:formatCode>
                <c:ptCount val="13"/>
                <c:pt idx="0">
                  <c:v>2113953.1681683101</c:v>
                </c:pt>
                <c:pt idx="1">
                  <c:v>2181867.1910025901</c:v>
                </c:pt>
                <c:pt idx="2">
                  <c:v>2106873.54079615</c:v>
                </c:pt>
                <c:pt idx="3">
                  <c:v>2384584.3316040998</c:v>
                </c:pt>
                <c:pt idx="4">
                  <c:v>2725317.6281366101</c:v>
                </c:pt>
                <c:pt idx="5">
                  <c:v>2868553.7594167199</c:v>
                </c:pt>
                <c:pt idx="6">
                  <c:v>3221475.6380805499</c:v>
                </c:pt>
                <c:pt idx="7">
                  <c:v>3486242.6791279502</c:v>
                </c:pt>
                <c:pt idx="8">
                  <c:v>3715770.4684419199</c:v>
                </c:pt>
                <c:pt idx="9">
                  <c:v>4157493.7685361598</c:v>
                </c:pt>
                <c:pt idx="10">
                  <c:v>4600103.7514097402</c:v>
                </c:pt>
                <c:pt idx="11">
                  <c:v>4595064.4016618198</c:v>
                </c:pt>
                <c:pt idx="12">
                  <c:v>5378671.8905872898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5-4E9E-8C42-AE00C1F7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27"/>
        <c:axId val="528027336"/>
        <c:axId val="528027728"/>
      </c:barChart>
      <c:barChart>
        <c:barDir val="col"/>
        <c:grouping val="clustered"/>
        <c:varyColors val="0"/>
        <c:ser>
          <c:idx val="2"/>
          <c:order val="2"/>
          <c:tx>
            <c:strRef>
              <c:f>'روند ارزش بازارهای بورس'!$A$9</c:f>
              <c:strCache>
                <c:ptCount val="1"/>
                <c:pt idx="0">
                  <c:v>مجموع</c:v>
                </c:pt>
              </c:strCache>
            </c:strRef>
          </c:tx>
          <c:spPr>
            <a:gradFill>
              <a:gsLst>
                <a:gs pos="0">
                  <a:srgbClr val="7030A0">
                    <a:alpha val="63000"/>
                  </a:srgbClr>
                </a:gs>
                <a:gs pos="46000">
                  <a:schemeClr val="accent1">
                    <a:lumMod val="45000"/>
                    <a:lumOff val="55000"/>
                    <a:alpha val="44000"/>
                  </a:schemeClr>
                </a:gs>
                <a:gs pos="84000">
                  <a:schemeClr val="accent1">
                    <a:lumMod val="45000"/>
                    <a:lumOff val="55000"/>
                    <a:alpha val="43000"/>
                  </a:schemeClr>
                </a:gs>
                <a:gs pos="100000">
                  <a:schemeClr val="accent1">
                    <a:lumMod val="30000"/>
                    <a:lumOff val="70000"/>
                    <a:alpha val="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ارزش بازارهای بورس'!$B$6:$N$6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ارزش بازارهای بورس'!$B$9:$N$9</c:f>
              <c:numCache>
                <c:formatCode>#,##0</c:formatCode>
                <c:ptCount val="13"/>
                <c:pt idx="0">
                  <c:v>5924682.48594297</c:v>
                </c:pt>
                <c:pt idx="1">
                  <c:v>6272917.4676469397</c:v>
                </c:pt>
                <c:pt idx="2">
                  <c:v>6015099.2167147696</c:v>
                </c:pt>
                <c:pt idx="3">
                  <c:v>6840614.6210029703</c:v>
                </c:pt>
                <c:pt idx="4">
                  <c:v>7857710.3570234403</c:v>
                </c:pt>
                <c:pt idx="5">
                  <c:v>8281317.8758086897</c:v>
                </c:pt>
                <c:pt idx="6">
                  <c:v>8987700.4920411203</c:v>
                </c:pt>
                <c:pt idx="7">
                  <c:v>9432465.6082781199</c:v>
                </c:pt>
                <c:pt idx="8">
                  <c:v>9829903.1751877796</c:v>
                </c:pt>
                <c:pt idx="9">
                  <c:v>11115313.69870458</c:v>
                </c:pt>
                <c:pt idx="10">
                  <c:v>11310493.483420659</c:v>
                </c:pt>
                <c:pt idx="11">
                  <c:v>11201334.07746063</c:v>
                </c:pt>
                <c:pt idx="12">
                  <c:v>13027125.20426566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75-4E9E-8C42-AE00C1F76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overlap val="-27"/>
        <c:axId val="528028512"/>
        <c:axId val="528028120"/>
      </c:barChart>
      <c:catAx>
        <c:axId val="52802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027728"/>
        <c:crosses val="autoZero"/>
        <c:auto val="1"/>
        <c:lblAlgn val="ctr"/>
        <c:lblOffset val="100"/>
        <c:noMultiLvlLbl val="0"/>
      </c:catAx>
      <c:valAx>
        <c:axId val="528027728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هزار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4.9082305572018554E-3"/>
              <c:y val="0.336681977252843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027336"/>
        <c:crosses val="autoZero"/>
        <c:crossBetween val="between"/>
        <c:majorUnit val="2000000"/>
        <c:dispUnits>
          <c:builtInUnit val="thousands"/>
        </c:dispUnits>
      </c:valAx>
      <c:valAx>
        <c:axId val="528028120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528028512"/>
        <c:crosses val="max"/>
        <c:crossBetween val="between"/>
      </c:valAx>
      <c:catAx>
        <c:axId val="52802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028120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6618820496900253"/>
          <c:y val="0.91346420239136761"/>
          <c:w val="0.47240256258290292"/>
          <c:h val="8.6535797608632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18- روند یکساله ارزش بازارهای فرابورس ایران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6458781362007172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3589779772151"/>
          <c:y val="0.10337786051503946"/>
          <c:w val="0.87494821211864648"/>
          <c:h val="0.66943053843509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'روند ارزش بازارهای فرابورس'!$A$9</c:f>
              <c:strCache>
                <c:ptCount val="1"/>
                <c:pt idx="0">
                  <c:v>بازار اول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'روند ارزش بازارهای فرابورس'!$B$8:$N$8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ارزش بازارهای فرابورس'!$B$9:$N$9</c:f>
              <c:numCache>
                <c:formatCode>#,##0</c:formatCode>
                <c:ptCount val="13"/>
                <c:pt idx="0">
                  <c:v>151297.52299999999</c:v>
                </c:pt>
                <c:pt idx="1">
                  <c:v>167169.11799999999</c:v>
                </c:pt>
                <c:pt idx="2">
                  <c:v>171872.136</c:v>
                </c:pt>
                <c:pt idx="3">
                  <c:v>185113.38</c:v>
                </c:pt>
                <c:pt idx="4">
                  <c:v>206471.399</c:v>
                </c:pt>
                <c:pt idx="5">
                  <c:v>212328.05499999999</c:v>
                </c:pt>
                <c:pt idx="6">
                  <c:v>226376.274</c:v>
                </c:pt>
                <c:pt idx="7">
                  <c:v>273905.55499999999</c:v>
                </c:pt>
                <c:pt idx="8">
                  <c:v>319521.60800000001</c:v>
                </c:pt>
                <c:pt idx="9">
                  <c:v>347108.32400000002</c:v>
                </c:pt>
                <c:pt idx="10">
                  <c:v>308391.42800000001</c:v>
                </c:pt>
                <c:pt idx="11">
                  <c:v>328178.45299999998</c:v>
                </c:pt>
                <c:pt idx="12">
                  <c:v>407331.09899999999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F-4754-A04D-4846540FA365}"/>
            </c:ext>
          </c:extLst>
        </c:ser>
        <c:ser>
          <c:idx val="1"/>
          <c:order val="1"/>
          <c:tx>
            <c:strRef>
              <c:f>'روند ارزش بازارهای فرابورس'!$A$10</c:f>
              <c:strCache>
                <c:ptCount val="1"/>
                <c:pt idx="0">
                  <c:v>بازار دوم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'روند ارزش بازارهای فرابورس'!$B$8:$N$8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ارزش بازارهای فرابورس'!$B$10:$N$10</c:f>
              <c:numCache>
                <c:formatCode>#,##0</c:formatCode>
                <c:ptCount val="13"/>
                <c:pt idx="0">
                  <c:v>910652.98222597595</c:v>
                </c:pt>
                <c:pt idx="1">
                  <c:v>1014964.87996767</c:v>
                </c:pt>
                <c:pt idx="2">
                  <c:v>969137.52726965398</c:v>
                </c:pt>
                <c:pt idx="3">
                  <c:v>1134642.3462942599</c:v>
                </c:pt>
                <c:pt idx="4">
                  <c:v>1241879.9128282701</c:v>
                </c:pt>
                <c:pt idx="5">
                  <c:v>1262470.50412424</c:v>
                </c:pt>
                <c:pt idx="6">
                  <c:v>1445023.8689353999</c:v>
                </c:pt>
                <c:pt idx="7">
                  <c:v>1528989.3652675999</c:v>
                </c:pt>
                <c:pt idx="8">
                  <c:v>1668452.1807027699</c:v>
                </c:pt>
                <c:pt idx="9">
                  <c:v>1891678.81472384</c:v>
                </c:pt>
                <c:pt idx="10">
                  <c:v>1871795.61670226</c:v>
                </c:pt>
                <c:pt idx="11">
                  <c:v>1938041.8699179599</c:v>
                </c:pt>
                <c:pt idx="12">
                  <c:v>2216232.8920046198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2F-4754-A04D-4846540FA365}"/>
            </c:ext>
          </c:extLst>
        </c:ser>
        <c:ser>
          <c:idx val="2"/>
          <c:order val="2"/>
          <c:tx>
            <c:strRef>
              <c:f>'روند ارزش بازارهای فرابورس'!$A$11</c:f>
              <c:strCache>
                <c:ptCount val="1"/>
                <c:pt idx="0">
                  <c:v>بازار پايه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'روند ارزش بازارهای فرابورس'!$B$8:$N$8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ارزش بازارهای فرابورس'!$B$11:$N$11</c:f>
              <c:numCache>
                <c:formatCode>#,##0</c:formatCode>
                <c:ptCount val="13"/>
                <c:pt idx="0">
                  <c:v>437943.93928874098</c:v>
                </c:pt>
                <c:pt idx="1">
                  <c:v>476889.85538618098</c:v>
                </c:pt>
                <c:pt idx="2">
                  <c:v>469482.12656250398</c:v>
                </c:pt>
                <c:pt idx="3">
                  <c:v>490527.25349719397</c:v>
                </c:pt>
                <c:pt idx="4">
                  <c:v>568822.07257031999</c:v>
                </c:pt>
                <c:pt idx="5">
                  <c:v>627985.68468201905</c:v>
                </c:pt>
                <c:pt idx="6">
                  <c:v>690937.31736152701</c:v>
                </c:pt>
                <c:pt idx="7">
                  <c:v>812157.42109320394</c:v>
                </c:pt>
                <c:pt idx="8">
                  <c:v>926348.98803722905</c:v>
                </c:pt>
                <c:pt idx="9">
                  <c:v>880315.566075849</c:v>
                </c:pt>
                <c:pt idx="10">
                  <c:v>831253.87301130802</c:v>
                </c:pt>
                <c:pt idx="11">
                  <c:v>890854.04076424695</c:v>
                </c:pt>
                <c:pt idx="12">
                  <c:v>1146705.42632571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F-4754-A04D-4846540FA365}"/>
            </c:ext>
          </c:extLst>
        </c:ser>
        <c:ser>
          <c:idx val="3"/>
          <c:order val="3"/>
          <c:tx>
            <c:strRef>
              <c:f>'روند ارزش بازارهای فرابورس'!$A$12</c:f>
              <c:strCache>
                <c:ptCount val="1"/>
                <c:pt idx="0">
                  <c:v>شرکتهای کوچک و متوسط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'روند ارزش بازارهای فرابورس'!$B$8:$N$8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ارزش بازارهای فرابورس'!$B$12:$N$12</c:f>
              <c:numCache>
                <c:formatCode>#,##0</c:formatCode>
                <c:ptCount val="13"/>
                <c:pt idx="0">
                  <c:v>6540.8599000000004</c:v>
                </c:pt>
                <c:pt idx="1">
                  <c:v>6556.6099000000004</c:v>
                </c:pt>
                <c:pt idx="2">
                  <c:v>6556.6099000000004</c:v>
                </c:pt>
                <c:pt idx="3">
                  <c:v>6586.8680000000004</c:v>
                </c:pt>
                <c:pt idx="4">
                  <c:v>6587.3599000000004</c:v>
                </c:pt>
                <c:pt idx="5">
                  <c:v>6413.6180000000004</c:v>
                </c:pt>
                <c:pt idx="6">
                  <c:v>6572.7151999999996</c:v>
                </c:pt>
                <c:pt idx="7">
                  <c:v>6572.7151999999996</c:v>
                </c:pt>
                <c:pt idx="8">
                  <c:v>6885.8656899999996</c:v>
                </c:pt>
                <c:pt idx="9">
                  <c:v>8645.4621800000004</c:v>
                </c:pt>
                <c:pt idx="10">
                  <c:v>8727.0113000000001</c:v>
                </c:pt>
                <c:pt idx="11">
                  <c:v>8871.0251000000007</c:v>
                </c:pt>
                <c:pt idx="12">
                  <c:v>8928.2476999999999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2F-4754-A04D-4846540FA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-27"/>
        <c:axId val="528029296"/>
        <c:axId val="528029688"/>
      </c:barChart>
      <c:barChart>
        <c:barDir val="col"/>
        <c:grouping val="clustered"/>
        <c:varyColors val="0"/>
        <c:ser>
          <c:idx val="4"/>
          <c:order val="4"/>
          <c:tx>
            <c:strRef>
              <c:f>'روند ارزش بازارهای فرابورس'!$A$13</c:f>
              <c:strCache>
                <c:ptCount val="1"/>
                <c:pt idx="0">
                  <c:v>مجموع</c:v>
                </c:pt>
              </c:strCache>
            </c:strRef>
          </c:tx>
          <c:spPr>
            <a:gradFill>
              <a:gsLst>
                <a:gs pos="0">
                  <a:srgbClr val="7030A0">
                    <a:alpha val="63000"/>
                  </a:srgbClr>
                </a:gs>
                <a:gs pos="46000">
                  <a:schemeClr val="accent1">
                    <a:lumMod val="45000"/>
                    <a:lumOff val="55000"/>
                    <a:alpha val="44000"/>
                  </a:schemeClr>
                </a:gs>
                <a:gs pos="84000">
                  <a:schemeClr val="accent1">
                    <a:lumMod val="45000"/>
                    <a:lumOff val="55000"/>
                    <a:alpha val="43000"/>
                  </a:schemeClr>
                </a:gs>
                <a:gs pos="100000">
                  <a:schemeClr val="accent1">
                    <a:lumMod val="30000"/>
                    <a:lumOff val="70000"/>
                    <a:alpha val="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ارزش بازارهای فرابورس'!$B$8:$N$8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1398-05-30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'روند ارزش بازارهای فرابورس'!$B$13:$N$13</c:f>
              <c:numCache>
                <c:formatCode>#,##0</c:formatCode>
                <c:ptCount val="13"/>
                <c:pt idx="0">
                  <c:v>1506435.30441472</c:v>
                </c:pt>
                <c:pt idx="1">
                  <c:v>1665580.4632538499</c:v>
                </c:pt>
                <c:pt idx="2">
                  <c:v>1617048.3997321599</c:v>
                </c:pt>
                <c:pt idx="3">
                  <c:v>1816869.8477914501</c:v>
                </c:pt>
                <c:pt idx="4">
                  <c:v>2023760.7442985901</c:v>
                </c:pt>
                <c:pt idx="5">
                  <c:v>2109197.86180626</c:v>
                </c:pt>
                <c:pt idx="6">
                  <c:v>2368910.1754969298</c:v>
                </c:pt>
                <c:pt idx="7">
                  <c:v>2621625.0565608037</c:v>
                </c:pt>
                <c:pt idx="8">
                  <c:v>2921208.6424299986</c:v>
                </c:pt>
                <c:pt idx="9">
                  <c:v>3127748.1669796887</c:v>
                </c:pt>
                <c:pt idx="10">
                  <c:v>3020167.9290135675</c:v>
                </c:pt>
                <c:pt idx="11">
                  <c:v>3165945.3887822069</c:v>
                </c:pt>
                <c:pt idx="12">
                  <c:v>3779197.66503033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2F-4754-A04D-4846540FA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-27"/>
        <c:axId val="528030472"/>
        <c:axId val="528030080"/>
      </c:barChart>
      <c:catAx>
        <c:axId val="52802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029688"/>
        <c:crosses val="autoZero"/>
        <c:auto val="1"/>
        <c:lblAlgn val="ctr"/>
        <c:lblOffset val="100"/>
        <c:noMultiLvlLbl val="0"/>
      </c:catAx>
      <c:valAx>
        <c:axId val="528029688"/>
        <c:scaling>
          <c:orientation val="minMax"/>
          <c:max val="4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هزار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4.9082305572018554E-3"/>
              <c:y val="0.336681977252843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029296"/>
        <c:crosses val="autoZero"/>
        <c:crossBetween val="between"/>
        <c:majorUnit val="500000"/>
        <c:dispUnits>
          <c:builtInUnit val="thousands"/>
        </c:dispUnits>
      </c:valAx>
      <c:valAx>
        <c:axId val="528030080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528030472"/>
        <c:crosses val="max"/>
        <c:crossBetween val="between"/>
      </c:valAx>
      <c:catAx>
        <c:axId val="528030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030080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1854484969617299"/>
          <c:y val="0.91346420239136761"/>
          <c:w val="0.76970761959695433"/>
          <c:h val="8.6535797608632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>
                    <a:lumMod val="25000"/>
                  </a:schemeClr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effectLst>
                  <a:glow>
                    <a:srgbClr val="5B9BD5">
                      <a:alpha val="40000"/>
                    </a:srgbClr>
                  </a:glow>
                </a:effectLst>
              </a:rPr>
              <a:t>نمودار 19- ده صنعت با بیشترین ارزش بازار سهام در مجموع بورس و فرابورس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0.15307086614173229"/>
          <c:y val="2.36394346720989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effectLst>
                <a:glow>
                  <a:schemeClr val="accent1">
                    <a:alpha val="40000"/>
                  </a:schemeClr>
                </a:glow>
              </a:effectLst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7059648365872078E-2"/>
          <c:y val="0.1019600203586942"/>
          <c:w val="0.65322780714054585"/>
          <c:h val="0.85604190547998205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'ارزش بازاری صنایع-مجموع'!$B$3</c:f>
              <c:strCache>
                <c:ptCount val="1"/>
                <c:pt idx="0">
                  <c:v>ارزش بازار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4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4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4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5C4-4D5A-8B29-78D514ABEDEE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5C4-4D5A-8B29-78D514ABEDEE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5C4-4D5A-8B29-78D514ABEDEE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5C4-4D5A-8B29-78D514ABEDEE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89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89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89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5C4-4D5A-8B29-78D514ABEDEE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5C4-4D5A-8B29-78D514ABEDEE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8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8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8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5C4-4D5A-8B29-78D514ABEDEE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5C4-4D5A-8B29-78D514ABEDEE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5C4-4D5A-8B29-78D514ABEDEE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5C4-4D5A-8B29-78D514ABEDEE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41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41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41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5C4-4D5A-8B29-78D514ABED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effectLst>
                      <a:glow>
                        <a:schemeClr val="accent1">
                          <a:alpha val="40000"/>
                        </a:schemeClr>
                      </a:glow>
                    </a:effectLst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('ارزش بازاری صنایع-مجموع'!$A$15,'ارزش بازاری صنایع-مجموع'!$A$13,'ارزش بازاری صنایع-مجموع'!$A$12,'ارزش بازاری صنایع-مجموع'!$A$11,'ارزش بازاری صنایع-مجموع'!$A$10,'ارزش بازاری صنایع-مجموع'!$A$9,'ارزش بازاری صنایع-مجموع'!$A$8,'ارزش بازاری صنایع-مجموع'!$A$7,'ارزش بازاری صنایع-مجموع'!$A$6,'ارزش بازاری صنایع-مجموع'!$A$5,'ارزش بازاری صنایع-مجموع'!$A$4)</c:f>
              <c:strCache>
                <c:ptCount val="11"/>
                <c:pt idx="0">
                  <c:v>سایر</c:v>
                </c:pt>
                <c:pt idx="1">
                  <c:v>خودرو و ساخت قطعات</c:v>
                </c:pt>
                <c:pt idx="2">
                  <c:v>مخابرات</c:v>
                </c:pt>
                <c:pt idx="3">
                  <c:v>عرضه برق، گاز، بخاروآب گرم</c:v>
                </c:pt>
                <c:pt idx="4">
                  <c:v>شرکتهاي چند رشته اي صنعتي</c:v>
                </c:pt>
                <c:pt idx="5">
                  <c:v>مواد و محصولات دارويي</c:v>
                </c:pt>
                <c:pt idx="6">
                  <c:v>بانكها و موسسات اعتباري</c:v>
                </c:pt>
                <c:pt idx="7">
                  <c:v>استخراج کانه هاي فلزي</c:v>
                </c:pt>
                <c:pt idx="8">
                  <c:v>فراورده هاي نفتي، كك و سوخت هسته اي</c:v>
                </c:pt>
                <c:pt idx="9">
                  <c:v>فلزات اساسي</c:v>
                </c:pt>
                <c:pt idx="10">
                  <c:v>محصولات شيميايي</c:v>
                </c:pt>
              </c:strCache>
            </c:strRef>
          </c:cat>
          <c:val>
            <c:numRef>
              <c:f>('ارزش بازاری صنایع-مجموع'!$C$15,'ارزش بازاری صنایع-مجموع'!$C$13,'ارزش بازاری صنایع-مجموع'!$C$12,'ارزش بازاری صنایع-مجموع'!$C$11,'ارزش بازاری صنایع-مجموع'!$C$10,'ارزش بازاری صنایع-مجموع'!$C$9,'ارزش بازاری صنایع-مجموع'!$C$8,'ارزش بازاری صنایع-مجموع'!$C$7,'ارزش بازاری صنایع-مجموع'!$C$6,'ارزش بازاری صنایع-مجموع'!$C$5,'ارزش بازاری صنایع-مجموع'!$C$4)</c:f>
              <c:numCache>
                <c:formatCode>0.00%</c:formatCode>
                <c:ptCount val="11"/>
                <c:pt idx="0">
                  <c:v>0.24458548104212841</c:v>
                </c:pt>
                <c:pt idx="1">
                  <c:v>3.0674375175705801E-2</c:v>
                </c:pt>
                <c:pt idx="2">
                  <c:v>3.2072786188391197E-2</c:v>
                </c:pt>
                <c:pt idx="3">
                  <c:v>3.2967332259371603E-2</c:v>
                </c:pt>
                <c:pt idx="4">
                  <c:v>3.9376519488925003E-2</c:v>
                </c:pt>
                <c:pt idx="5">
                  <c:v>4.5381003223696197E-2</c:v>
                </c:pt>
                <c:pt idx="6">
                  <c:v>6.4410137600191805E-2</c:v>
                </c:pt>
                <c:pt idx="7">
                  <c:v>6.9328399774388497E-2</c:v>
                </c:pt>
                <c:pt idx="8">
                  <c:v>7.5857475374885797E-2</c:v>
                </c:pt>
                <c:pt idx="9">
                  <c:v>0.14324811284287001</c:v>
                </c:pt>
                <c:pt idx="10">
                  <c:v>0.22209837702944599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5C4-4D5A-8B29-78D514ABED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28670400"/>
        <c:axId val="528670792"/>
      </c:barChart>
      <c:catAx>
        <c:axId val="5286704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28670792"/>
        <c:crosses val="autoZero"/>
        <c:auto val="1"/>
        <c:lblAlgn val="r"/>
        <c:lblOffset val="100"/>
        <c:noMultiLvlLbl val="0"/>
      </c:catAx>
      <c:valAx>
        <c:axId val="528670792"/>
        <c:scaling>
          <c:orientation val="maxMin"/>
        </c:scaling>
        <c:delete val="1"/>
        <c:axPos val="b"/>
        <c:numFmt formatCode="0.00%" sourceLinked="1"/>
        <c:majorTickMark val="out"/>
        <c:minorTickMark val="none"/>
        <c:tickLblPos val="nextTo"/>
        <c:crossAx val="528670400"/>
        <c:crosses val="autoZero"/>
        <c:crossBetween val="between"/>
      </c:valAx>
      <c:spPr>
        <a:solidFill>
          <a:srgbClr val="E8F3E1"/>
        </a:solidFill>
        <a:ln>
          <a:solidFill>
            <a:sysClr val="windowText" lastClr="000000">
              <a:lumMod val="15000"/>
              <a:lumOff val="8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effectLst>
            <a:glow>
              <a:schemeClr val="accent1">
                <a:alpha val="40000"/>
              </a:schemeClr>
            </a:glo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2">
                    <a:lumMod val="25000"/>
                  </a:schemeClr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effectLst>
                  <a:glow>
                    <a:srgbClr val="5B9BD5">
                      <a:alpha val="40000"/>
                    </a:srgbClr>
                  </a:glow>
                </a:effectLst>
              </a:rPr>
              <a:t>نمودار 20- </a:t>
            </a:r>
            <a:r>
              <a:rPr lang="fa-IR" sz="1100" b="0" i="0" baseline="0">
                <a:effectLst/>
              </a:rPr>
              <a:t>ده صنعت با بیشترین ارزش بازار سهام در  بورس تهران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0.2227709883664144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effectLst>
                <a:glow>
                  <a:schemeClr val="accent1">
                    <a:alpha val="40000"/>
                  </a:schemeClr>
                </a:glow>
              </a:effectLst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1829011803604522E-2"/>
          <c:y val="0.1019600203586942"/>
          <c:w val="0.67834189743060003"/>
          <c:h val="0.85604190547998205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4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4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4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4-4A0D-89D0-663E2400764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44-4A0D-89D0-663E2400764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44-4A0D-89D0-663E2400764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044-4A0D-89D0-663E2400764A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89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89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89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044-4A0D-89D0-663E2400764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044-4A0D-89D0-663E2400764A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8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8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8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044-4A0D-89D0-663E2400764A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044-4A0D-89D0-663E2400764A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044-4A0D-89D0-663E2400764A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044-4A0D-89D0-663E2400764A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41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41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41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044-4A0D-89D0-663E240076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effectLst>
                      <a:glow>
                        <a:schemeClr val="accent1">
                          <a:alpha val="40000"/>
                        </a:schemeClr>
                      </a:glow>
                    </a:effectLst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('ده صنعت باارزش بورس'!$A$15,'ده صنعت باارزش بورس'!$A$13,'ده صنعت باارزش بورس'!$A$12,'ده صنعت باارزش بورس'!$A$11,'ده صنعت باارزش بورس'!$A$10,'ده صنعت باارزش بورس'!$A$9,'ده صنعت باارزش بورس'!$A$8,'ده صنعت باارزش بورس'!$A$7,'ده صنعت باارزش بورس'!$A$6,'ده صنعت باارزش بورس'!$A$5,'ده صنعت باارزش بورس'!$A$4)</c:f>
              <c:strCache>
                <c:ptCount val="11"/>
                <c:pt idx="0">
                  <c:v>سایر</c:v>
                </c:pt>
                <c:pt idx="1">
                  <c:v>رايانه و فعاليت‌هاي وابسته به آن</c:v>
                </c:pt>
                <c:pt idx="2">
                  <c:v>خودرو و ساخت قطعات</c:v>
                </c:pt>
                <c:pt idx="3">
                  <c:v>مخابرات</c:v>
                </c:pt>
                <c:pt idx="4">
                  <c:v>مواد و محصولات دارويي</c:v>
                </c:pt>
                <c:pt idx="5">
                  <c:v>شرکتهاي چند رشته اي صنعتي</c:v>
                </c:pt>
                <c:pt idx="6">
                  <c:v>بانكها و موسسات اعتباري</c:v>
                </c:pt>
                <c:pt idx="7">
                  <c:v>استخراج کانه هاي فلزي</c:v>
                </c:pt>
                <c:pt idx="8">
                  <c:v>فراورده هاي نفتي، كك و سوخت هسته اي</c:v>
                </c:pt>
                <c:pt idx="9">
                  <c:v>فلزات اساسي</c:v>
                </c:pt>
                <c:pt idx="10">
                  <c:v>محصولات شيميايي</c:v>
                </c:pt>
              </c:strCache>
            </c:strRef>
          </c:cat>
          <c:val>
            <c:numRef>
              <c:f>('ده صنعت باارزش بورس'!$C$15,'ده صنعت باارزش بورس'!$C$13,'ده صنعت باارزش بورس'!$C$12,'ده صنعت باارزش بورس'!$C$11,'ده صنعت باارزش بورس'!$C$10,'ده صنعت باارزش بورس'!$C$9,'ده صنعت باارزش بورس'!$C$8,'ده صنعت باارزش بورس'!$C$7,'ده صنعت باارزش بورس'!$C$6,'ده صنعت باارزش بورس'!$C$5,'ده صنعت باارزش بورس'!$C$4)</c:f>
              <c:numCache>
                <c:formatCode>0.00%</c:formatCode>
                <c:ptCount val="11"/>
                <c:pt idx="0">
                  <c:v>0.20610878270816524</c:v>
                </c:pt>
                <c:pt idx="1">
                  <c:v>2.3832279904881799E-2</c:v>
                </c:pt>
                <c:pt idx="2">
                  <c:v>3.5995781940301799E-2</c:v>
                </c:pt>
                <c:pt idx="3">
                  <c:v>4.1377171981390001E-2</c:v>
                </c:pt>
                <c:pt idx="4">
                  <c:v>4.6747206637009403E-2</c:v>
                </c:pt>
                <c:pt idx="5">
                  <c:v>5.0799734371425702E-2</c:v>
                </c:pt>
                <c:pt idx="6">
                  <c:v>6.9317641584293294E-2</c:v>
                </c:pt>
                <c:pt idx="7">
                  <c:v>7.2367373141643404E-2</c:v>
                </c:pt>
                <c:pt idx="8">
                  <c:v>8.5688415598975207E-2</c:v>
                </c:pt>
                <c:pt idx="9">
                  <c:v>0.144231837729794</c:v>
                </c:pt>
                <c:pt idx="10">
                  <c:v>0.22353377440212099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044-4A0D-89D0-663E240076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28671576"/>
        <c:axId val="528671968"/>
      </c:barChart>
      <c:catAx>
        <c:axId val="5286715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effectLst>
                  <a:glow>
                    <a:schemeClr val="accent1">
                      <a:alpha val="40000"/>
                    </a:schemeClr>
                  </a:glow>
                </a:effectLst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28671968"/>
        <c:crosses val="autoZero"/>
        <c:auto val="1"/>
        <c:lblAlgn val="r"/>
        <c:lblOffset val="100"/>
        <c:noMultiLvlLbl val="0"/>
      </c:catAx>
      <c:valAx>
        <c:axId val="528671968"/>
        <c:scaling>
          <c:orientation val="maxMin"/>
        </c:scaling>
        <c:delete val="1"/>
        <c:axPos val="b"/>
        <c:numFmt formatCode="0.00%" sourceLinked="1"/>
        <c:majorTickMark val="out"/>
        <c:minorTickMark val="none"/>
        <c:tickLblPos val="nextTo"/>
        <c:crossAx val="528671576"/>
        <c:crosses val="autoZero"/>
        <c:crossBetween val="between"/>
      </c:valAx>
      <c:spPr>
        <a:solidFill>
          <a:srgbClr val="E8F3E1"/>
        </a:solidFill>
        <a:ln>
          <a:solidFill>
            <a:sysClr val="windowText" lastClr="000000">
              <a:lumMod val="15000"/>
              <a:lumOff val="85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>
          <a:effectLst>
            <a:glow>
              <a:schemeClr val="accent1">
                <a:alpha val="40000"/>
              </a:schemeClr>
            </a:glow>
          </a:effectLst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effectLst/>
                <a:cs typeface="B Homa" panose="00000400000000000000" pitchFamily="2" charset="-78"/>
              </a:rPr>
              <a:t>نمودار 21- ده صنعت با بیشترین ارزش بازار سهام در فرابورس ایران </a:t>
            </a:r>
            <a:endParaRPr lang="en-US" sz="1100"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57764345377616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7255317405372707E-2"/>
          <c:y val="0.114021723035812"/>
          <c:w val="0.68725264408925313"/>
          <c:h val="0.85066380319735024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42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42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42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5C-4F5D-9137-FC3E44D4EA4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54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54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54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45C-4F5D-9137-FC3E44D4EA4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45C-4F5D-9137-FC3E44D4EA4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45C-4F5D-9137-FC3E44D4EA4A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6">
                      <a:tint val="89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89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89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45C-4F5D-9137-FC3E44D4EA4A}"/>
              </c:ext>
            </c:extLst>
          </c:dPt>
          <c:dPt>
            <c:idx val="5"/>
            <c:invertIfNegative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45C-4F5D-9137-FC3E44D4EA4A}"/>
              </c:ext>
            </c:extLst>
          </c:dPt>
          <c:dPt>
            <c:idx val="6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88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88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88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45C-4F5D-9137-FC3E44D4EA4A}"/>
              </c:ext>
            </c:extLst>
          </c:dPt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45C-4F5D-9137-FC3E44D4EA4A}"/>
              </c:ext>
            </c:extLst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645C-4F5D-9137-FC3E44D4EA4A}"/>
              </c:ext>
            </c:extLst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53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53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53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645C-4F5D-9137-FC3E44D4EA4A}"/>
              </c:ext>
            </c:extLst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6">
                      <a:shade val="41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41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41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45C-4F5D-9137-FC3E44D4EA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('ده صنعت باارزش فرابورس'!$A$15,'ده صنعت باارزش فرابورس'!$A$13,'ده صنعت باارزش فرابورس'!$A$12,'ده صنعت باارزش فرابورس'!$A$11,'ده صنعت باارزش فرابورس'!$A$10,'ده صنعت باارزش فرابورس'!$A$9,'ده صنعت باارزش فرابورس'!$A$8,'ده صنعت باارزش فرابورس'!$A$7,'ده صنعت باارزش فرابورس'!$A$6,'ده صنعت باارزش فرابورس'!$A$5,'ده صنعت باارزش فرابورس'!$A$4)</c:f>
              <c:strCache>
                <c:ptCount val="11"/>
                <c:pt idx="0">
                  <c:v>سایر</c:v>
                </c:pt>
                <c:pt idx="1">
                  <c:v>سرمايه گذاريها</c:v>
                </c:pt>
                <c:pt idx="2">
                  <c:v>مواد و محصولات دارويي</c:v>
                </c:pt>
                <c:pt idx="3">
                  <c:v>فراورده هاي نفتي، كك و سوخت هسته اي</c:v>
                </c:pt>
                <c:pt idx="4">
                  <c:v>محصولات غذايي و آشاميدني به جز قند و شكر</c:v>
                </c:pt>
                <c:pt idx="5">
                  <c:v>بانكها و موسسات اعتباري</c:v>
                </c:pt>
                <c:pt idx="6">
                  <c:v>بيمه وصندوق بازنشستگي به جزتامين اجتماعي</c:v>
                </c:pt>
                <c:pt idx="7">
                  <c:v>استخراج کانه هاي فلزي</c:v>
                </c:pt>
                <c:pt idx="8">
                  <c:v>عرضه برق، گاز، بخاروآب گرم</c:v>
                </c:pt>
                <c:pt idx="9">
                  <c:v>فلزات اساسي</c:v>
                </c:pt>
                <c:pt idx="10">
                  <c:v>محصولات شيميايي</c:v>
                </c:pt>
              </c:strCache>
            </c:strRef>
          </c:cat>
          <c:val>
            <c:numRef>
              <c:f>('ده صنعت باارزش فرابورس'!$C$15,'ده صنعت باارزش فرابورس'!$C$13,'ده صنعت باارزش فرابورس'!$C$12,'ده صنعت باارزش فرابورس'!$C$11,'ده صنعت باارزش فرابورس'!$C$10,'ده صنعت باارزش فرابورس'!$C$9,'ده صنعت باارزش فرابورس'!$C$8,'ده صنعت باارزش فرابورس'!$C$7,'ده صنعت باارزش فرابورس'!$C$6,'ده صنعت باارزش فرابورس'!$C$5,'ده صنعت باارزش فرابورس'!$C$4)</c:f>
              <c:numCache>
                <c:formatCode>0.00%</c:formatCode>
                <c:ptCount val="11"/>
                <c:pt idx="0">
                  <c:v>0.24379000006804652</c:v>
                </c:pt>
                <c:pt idx="1">
                  <c:v>3.4257882262414302E-2</c:v>
                </c:pt>
                <c:pt idx="2">
                  <c:v>4.0671616603247002E-2</c:v>
                </c:pt>
                <c:pt idx="3">
                  <c:v>4.1969623897861602E-2</c:v>
                </c:pt>
                <c:pt idx="4">
                  <c:v>4.3078643111378302E-2</c:v>
                </c:pt>
                <c:pt idx="5">
                  <c:v>4.7493671591312597E-2</c:v>
                </c:pt>
                <c:pt idx="6">
                  <c:v>5.2793241498364098E-2</c:v>
                </c:pt>
                <c:pt idx="7">
                  <c:v>5.88528729412768E-2</c:v>
                </c:pt>
                <c:pt idx="8">
                  <c:v>8.0084820355096897E-2</c:v>
                </c:pt>
                <c:pt idx="9">
                  <c:v>0.139857153066649</c:v>
                </c:pt>
                <c:pt idx="10">
                  <c:v>0.21715047460435299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45C-4F5D-9137-FC3E44D4EA4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28672752"/>
        <c:axId val="528673144"/>
      </c:barChart>
      <c:catAx>
        <c:axId val="528672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28673144"/>
        <c:crosses val="autoZero"/>
        <c:auto val="1"/>
        <c:lblAlgn val="ctr"/>
        <c:lblOffset val="100"/>
        <c:noMultiLvlLbl val="0"/>
      </c:catAx>
      <c:valAx>
        <c:axId val="528673144"/>
        <c:scaling>
          <c:orientation val="maxMin"/>
        </c:scaling>
        <c:delete val="1"/>
        <c:axPos val="b"/>
        <c:numFmt formatCode="0.00%" sourceLinked="1"/>
        <c:majorTickMark val="out"/>
        <c:minorTickMark val="none"/>
        <c:tickLblPos val="nextTo"/>
        <c:crossAx val="528672752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22- روند یکساله ارزش معاملات</a:t>
            </a:r>
            <a:r>
              <a:rPr lang="fa-IR" sz="1100" baseline="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سهام به تفکیک نوع معاملات</a:t>
            </a:r>
            <a:endParaRPr lang="en-US" sz="110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32926646501025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21273312842114"/>
          <c:y val="0.1010519815054078"/>
          <c:w val="0.86854385814525903"/>
          <c:h val="0.752762081210436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'معاملات سهام - نوع معاملات'!$A$40</c:f>
              <c:strCache>
                <c:ptCount val="1"/>
                <c:pt idx="0">
                  <c:v>خرد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'معاملات سهام - نوع معاملات'!$D$37:$P$37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'معاملات سهام - نوع معاملات'!$D$40:$P$40</c:f>
              <c:numCache>
                <c:formatCode>_(* #,##0_);_(* \(#,##0\);_(* "-"??_);_(@_)</c:formatCode>
                <c:ptCount val="13"/>
                <c:pt idx="0">
                  <c:v>108249.55454662601</c:v>
                </c:pt>
                <c:pt idx="1">
                  <c:v>145209.05878126901</c:v>
                </c:pt>
                <c:pt idx="2">
                  <c:v>115020.42668876401</c:v>
                </c:pt>
                <c:pt idx="3">
                  <c:v>140803.56541580701</c:v>
                </c:pt>
                <c:pt idx="4">
                  <c:v>177383.079914217</c:v>
                </c:pt>
                <c:pt idx="5">
                  <c:v>359818.12637651199</c:v>
                </c:pt>
                <c:pt idx="6">
                  <c:v>305202.935775447</c:v>
                </c:pt>
                <c:pt idx="7">
                  <c:v>334502.957915487</c:v>
                </c:pt>
                <c:pt idx="8">
                  <c:v>303156.33091351902</c:v>
                </c:pt>
                <c:pt idx="9">
                  <c:v>454476.98305448296</c:v>
                </c:pt>
                <c:pt idx="10">
                  <c:v>528890.29505945102</c:v>
                </c:pt>
                <c:pt idx="11">
                  <c:v>256475.34657533601</c:v>
                </c:pt>
                <c:pt idx="12">
                  <c:v>562968.52078355302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4-41C6-82F4-0AD94314A924}"/>
            </c:ext>
          </c:extLst>
        </c:ser>
        <c:ser>
          <c:idx val="1"/>
          <c:order val="1"/>
          <c:tx>
            <c:strRef>
              <c:f>'معاملات سهام - نوع معاملات'!$A$39</c:f>
              <c:strCache>
                <c:ptCount val="1"/>
                <c:pt idx="0">
                  <c:v>بلوک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'معاملات سهام - نوع معاملات'!$D$37:$P$37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'معاملات سهام - نوع معاملات'!$D$39:$P$39</c:f>
              <c:numCache>
                <c:formatCode>_(* #,##0_);_(* \(#,##0\);_(* "-"??_);_(@_)</c:formatCode>
                <c:ptCount val="13"/>
                <c:pt idx="0">
                  <c:v>9267.9611497040005</c:v>
                </c:pt>
                <c:pt idx="1">
                  <c:v>24382.090988156</c:v>
                </c:pt>
                <c:pt idx="2">
                  <c:v>15961.274030744</c:v>
                </c:pt>
                <c:pt idx="3">
                  <c:v>43025.929129127006</c:v>
                </c:pt>
                <c:pt idx="4">
                  <c:v>12618.210494973</c:v>
                </c:pt>
                <c:pt idx="5">
                  <c:v>25336.264663855</c:v>
                </c:pt>
                <c:pt idx="6">
                  <c:v>33173.517369633999</c:v>
                </c:pt>
                <c:pt idx="7">
                  <c:v>18905.426251149998</c:v>
                </c:pt>
                <c:pt idx="8">
                  <c:v>13382.783542071</c:v>
                </c:pt>
                <c:pt idx="9">
                  <c:v>22143.131835050001</c:v>
                </c:pt>
                <c:pt idx="10">
                  <c:v>21697.884546843998</c:v>
                </c:pt>
                <c:pt idx="11">
                  <c:v>16578.454365501999</c:v>
                </c:pt>
                <c:pt idx="12">
                  <c:v>28858.523826204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4-41C6-82F4-0AD94314A924}"/>
            </c:ext>
          </c:extLst>
        </c:ser>
        <c:ser>
          <c:idx val="0"/>
          <c:order val="2"/>
          <c:tx>
            <c:strRef>
              <c:f>'معاملات سهام - نوع معاملات'!$A$38</c:f>
              <c:strCache>
                <c:ptCount val="1"/>
                <c:pt idx="0">
                  <c:v>عمده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'معاملات سهام - نوع معاملات'!$D$37:$P$37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'معاملات سهام - نوع معاملات'!$D$38:$P$38</c:f>
              <c:numCache>
                <c:formatCode>_(* #,##0_);_(* \(#,##0\);_(* "-"??_);_(@_)</c:formatCode>
                <c:ptCount val="13"/>
                <c:pt idx="0">
                  <c:v>2964.97708715</c:v>
                </c:pt>
                <c:pt idx="1">
                  <c:v>10920.978953096001</c:v>
                </c:pt>
                <c:pt idx="2">
                  <c:v>1841.9862697900001</c:v>
                </c:pt>
                <c:pt idx="3">
                  <c:v>40344.645066038996</c:v>
                </c:pt>
                <c:pt idx="4">
                  <c:v>10496.241383355</c:v>
                </c:pt>
                <c:pt idx="5">
                  <c:v>1080.731154739</c:v>
                </c:pt>
                <c:pt idx="6">
                  <c:v>15025.942972317</c:v>
                </c:pt>
                <c:pt idx="7">
                  <c:v>9470.50203005</c:v>
                </c:pt>
                <c:pt idx="8">
                  <c:v>17184.008825000001</c:v>
                </c:pt>
                <c:pt idx="9">
                  <c:v>10030.469750995</c:v>
                </c:pt>
                <c:pt idx="10">
                  <c:v>791.87444715700008</c:v>
                </c:pt>
                <c:pt idx="11">
                  <c:v>30276.610045560003</c:v>
                </c:pt>
                <c:pt idx="12">
                  <c:v>870.89314392599999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4-41C6-82F4-0AD94314A9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100"/>
        <c:axId val="528673928"/>
        <c:axId val="528927440"/>
      </c:barChart>
      <c:lineChart>
        <c:grouping val="standard"/>
        <c:varyColors val="0"/>
        <c:ser>
          <c:idx val="3"/>
          <c:order val="3"/>
          <c:tx>
            <c:strRef>
              <c:f>'معاملات سهام - نوع معاملات'!$B$41</c:f>
              <c:strCache>
                <c:ptCount val="1"/>
                <c:pt idx="0">
                  <c:v>مجموع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'معاملات سهام - نوع معاملات'!$D$41:$P$41</c:f>
              <c:numCache>
                <c:formatCode>_(* #,##0_);_(* \(#,##0\);_(* "-"??_);_(@_)</c:formatCode>
                <c:ptCount val="13"/>
                <c:pt idx="0">
                  <c:v>120482.49278348</c:v>
                </c:pt>
                <c:pt idx="1">
                  <c:v>180512.12872252101</c:v>
                </c:pt>
                <c:pt idx="2">
                  <c:v>132823.686989298</c:v>
                </c:pt>
                <c:pt idx="3">
                  <c:v>224174.13961097301</c:v>
                </c:pt>
                <c:pt idx="4">
                  <c:v>200497.53179254499</c:v>
                </c:pt>
                <c:pt idx="5">
                  <c:v>386235.122195106</c:v>
                </c:pt>
                <c:pt idx="6">
                  <c:v>353402.39611739799</c:v>
                </c:pt>
                <c:pt idx="7">
                  <c:v>362878.886196687</c:v>
                </c:pt>
                <c:pt idx="8">
                  <c:v>333723.12328059005</c:v>
                </c:pt>
                <c:pt idx="9">
                  <c:v>486650.58464052796</c:v>
                </c:pt>
                <c:pt idx="10">
                  <c:v>551380.05405345198</c:v>
                </c:pt>
                <c:pt idx="11">
                  <c:v>303330.410986398</c:v>
                </c:pt>
                <c:pt idx="12">
                  <c:v>592697.93775368307</c:v>
                </c:pt>
              </c:numCache>
            </c:numRef>
          </c:cat>
          <c:val>
            <c:numRef>
              <c:f>'معاملات سهام - نوع معاملات'!$D$41:$P$41</c:f>
              <c:numCache>
                <c:formatCode>_(* #,##0_);_(* \(#,##0\);_(* "-"??_);_(@_)</c:formatCode>
                <c:ptCount val="13"/>
                <c:pt idx="0">
                  <c:v>120482.49278348</c:v>
                </c:pt>
                <c:pt idx="1">
                  <c:v>180512.12872252101</c:v>
                </c:pt>
                <c:pt idx="2">
                  <c:v>132823.686989298</c:v>
                </c:pt>
                <c:pt idx="3">
                  <c:v>224174.13961097301</c:v>
                </c:pt>
                <c:pt idx="4">
                  <c:v>200497.53179254499</c:v>
                </c:pt>
                <c:pt idx="5">
                  <c:v>386235.122195106</c:v>
                </c:pt>
                <c:pt idx="6">
                  <c:v>353402.39611739799</c:v>
                </c:pt>
                <c:pt idx="7">
                  <c:v>362878.886196687</c:v>
                </c:pt>
                <c:pt idx="8">
                  <c:v>333723.12328059005</c:v>
                </c:pt>
                <c:pt idx="9">
                  <c:v>486650.58464052796</c:v>
                </c:pt>
                <c:pt idx="10">
                  <c:v>551380.05405345198</c:v>
                </c:pt>
                <c:pt idx="11">
                  <c:v>303330.410986398</c:v>
                </c:pt>
                <c:pt idx="12">
                  <c:v>592697.93775368307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E4-41C6-82F4-0AD94314A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673928"/>
        <c:axId val="528927440"/>
      </c:lineChart>
      <c:catAx>
        <c:axId val="528673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927440"/>
        <c:crosses val="autoZero"/>
        <c:auto val="1"/>
        <c:lblAlgn val="ctr"/>
        <c:lblOffset val="100"/>
        <c:noMultiLvlLbl val="0"/>
      </c:catAx>
      <c:valAx>
        <c:axId val="52892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673928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897825806639463"/>
          <c:y val="0.92187351194103828"/>
          <c:w val="0.40476238676443471"/>
          <c:h val="7.5226780862918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2- روند یکساله شاخص کل بورس تهران و فرابورس ایران</a:t>
            </a:r>
            <a:endParaRPr lang="en-US" sz="1100" b="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874661038422944"/>
          <c:y val="3.235612497590345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456677263702195E-2"/>
          <c:y val="9.7218813905930485E-2"/>
          <c:w val="0.84448912218497196"/>
          <c:h val="0.70462120201076561"/>
        </c:manualLayout>
      </c:layout>
      <c:lineChart>
        <c:grouping val="standard"/>
        <c:varyColors val="0"/>
        <c:ser>
          <c:idx val="1"/>
          <c:order val="0"/>
          <c:tx>
            <c:strRef>
              <c:f>'شاخص های سهام'!$A$13</c:f>
              <c:strCache>
                <c:ptCount val="1"/>
                <c:pt idx="0">
                  <c:v>شاخص كل بورس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'شاخص های سهام'!$B$12:$N$12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'شاخص های سهام'!$B$13:$N$13</c:f>
              <c:numCache>
                <c:formatCode>#,##0</c:formatCode>
                <c:ptCount val="13"/>
                <c:pt idx="0">
                  <c:v>156083.147</c:v>
                </c:pt>
                <c:pt idx="1">
                  <c:v>165575.09599999999</c:v>
                </c:pt>
                <c:pt idx="2">
                  <c:v>157387.48800000001</c:v>
                </c:pt>
                <c:pt idx="3">
                  <c:v>178659.04699999999</c:v>
                </c:pt>
                <c:pt idx="4">
                  <c:v>204375.30300000001</c:v>
                </c:pt>
                <c:pt idx="5">
                  <c:v>215091.614</c:v>
                </c:pt>
                <c:pt idx="6">
                  <c:v>234879.41099999999</c:v>
                </c:pt>
                <c:pt idx="7">
                  <c:v>253056.791</c:v>
                </c:pt>
                <c:pt idx="8">
                  <c:v>266127.20699999999</c:v>
                </c:pt>
                <c:pt idx="9">
                  <c:v>302103.54800000001</c:v>
                </c:pt>
                <c:pt idx="10">
                  <c:v>308314.88</c:v>
                </c:pt>
                <c:pt idx="11">
                  <c:v>304997.00400000002</c:v>
                </c:pt>
                <c:pt idx="12">
                  <c:v>353996.72100000002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2-4831-B3A7-F989E03A2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398880"/>
        <c:axId val="477399272"/>
      </c:lineChart>
      <c:lineChart>
        <c:grouping val="standard"/>
        <c:varyColors val="0"/>
        <c:ser>
          <c:idx val="2"/>
          <c:order val="1"/>
          <c:tx>
            <c:strRef>
              <c:f>'شاخص های سهام'!$A$14</c:f>
              <c:strCache>
                <c:ptCount val="1"/>
                <c:pt idx="0">
                  <c:v>شاخص كل فرابورس</c:v>
                </c:pt>
              </c:strCache>
            </c:strRef>
          </c:tx>
          <c:spPr>
            <a:ln w="571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'شاخص های سهام'!$B$12:$N$12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'شاخص های سهام'!$B$14:$N$14</c:f>
              <c:numCache>
                <c:formatCode>#,##0</c:formatCode>
                <c:ptCount val="13"/>
                <c:pt idx="0">
                  <c:v>1790.99506</c:v>
                </c:pt>
                <c:pt idx="1">
                  <c:v>1992.07088</c:v>
                </c:pt>
                <c:pt idx="2">
                  <c:v>1965.19939</c:v>
                </c:pt>
                <c:pt idx="3">
                  <c:v>2257.8648800000001</c:v>
                </c:pt>
                <c:pt idx="4">
                  <c:v>2477.8316399999999</c:v>
                </c:pt>
                <c:pt idx="5">
                  <c:v>2644.4414000000002</c:v>
                </c:pt>
                <c:pt idx="6">
                  <c:v>2978.1265600000002</c:v>
                </c:pt>
                <c:pt idx="7">
                  <c:v>3274.7777999999998</c:v>
                </c:pt>
                <c:pt idx="8">
                  <c:v>3579.3231300000002</c:v>
                </c:pt>
                <c:pt idx="9">
                  <c:v>4017.0419900000002</c:v>
                </c:pt>
                <c:pt idx="10">
                  <c:v>3804.8788</c:v>
                </c:pt>
                <c:pt idx="11">
                  <c:v>3950.0976500000002</c:v>
                </c:pt>
                <c:pt idx="12">
                  <c:v>4558.98369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2-4831-B3A7-F989E03A2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00056"/>
        <c:axId val="477399664"/>
      </c:lineChart>
      <c:catAx>
        <c:axId val="47739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477399272"/>
        <c:crosses val="autoZero"/>
        <c:auto val="1"/>
        <c:lblAlgn val="ctr"/>
        <c:lblOffset val="100"/>
        <c:noMultiLvlLbl val="0"/>
      </c:catAx>
      <c:valAx>
        <c:axId val="477399272"/>
        <c:scaling>
          <c:orientation val="minMax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477398880"/>
        <c:crosses val="autoZero"/>
        <c:crossBetween val="between"/>
        <c:majorUnit val="25000"/>
      </c:valAx>
      <c:valAx>
        <c:axId val="477399664"/>
        <c:scaling>
          <c:orientation val="minMax"/>
          <c:min val="95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477400056"/>
        <c:crosses val="max"/>
        <c:crossBetween val="between"/>
        <c:majorUnit val="300"/>
      </c:valAx>
      <c:catAx>
        <c:axId val="477400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399664"/>
        <c:crosses val="autoZero"/>
        <c:auto val="1"/>
        <c:lblAlgn val="ctr"/>
        <c:lblOffset val="100"/>
        <c:noMultiLvlLbl val="0"/>
      </c:cat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81849202308045"/>
          <c:y val="0.9309811120235737"/>
          <c:w val="0.52505266991534616"/>
          <c:h val="6.90188879764262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22- روند یکساله ارزش معاملات سهام به تفکیک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نوع بازار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4010212712785647"/>
          <c:y val="1.1479589530855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94040608994833"/>
          <c:y val="0.11079732227275382"/>
          <c:w val="0.87356470276229869"/>
          <c:h val="0.71640291732224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'معاملات سهام - نوع بازار'!$C$36</c:f>
              <c:strCache>
                <c:ptCount val="1"/>
                <c:pt idx="0">
                  <c:v>بورس تهران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'معاملات سهام - نوع بازار'!$D$35:$P$35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'معاملات سهام - نوع بازار'!$D$36:$P$36</c:f>
              <c:numCache>
                <c:formatCode>#,##0</c:formatCode>
                <c:ptCount val="13"/>
                <c:pt idx="0">
                  <c:v>75746.759557614001</c:v>
                </c:pt>
                <c:pt idx="1">
                  <c:v>132944.366965583</c:v>
                </c:pt>
                <c:pt idx="2">
                  <c:v>90773.178102725011</c:v>
                </c:pt>
                <c:pt idx="3">
                  <c:v>165435.48945161799</c:v>
                </c:pt>
                <c:pt idx="4">
                  <c:v>150238.49136423101</c:v>
                </c:pt>
                <c:pt idx="5">
                  <c:v>279418.82120359398</c:v>
                </c:pt>
                <c:pt idx="6">
                  <c:v>245602.59210827301</c:v>
                </c:pt>
                <c:pt idx="7">
                  <c:v>234153.65221138601</c:v>
                </c:pt>
                <c:pt idx="8">
                  <c:v>201221.89438507502</c:v>
                </c:pt>
                <c:pt idx="9">
                  <c:v>335012.481910109</c:v>
                </c:pt>
                <c:pt idx="10">
                  <c:v>393717.37955896399</c:v>
                </c:pt>
                <c:pt idx="11">
                  <c:v>219929.13688174001</c:v>
                </c:pt>
                <c:pt idx="12">
                  <c:v>390315.52797469404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0-4C51-8AC5-FEEF48BF50C7}"/>
            </c:ext>
          </c:extLst>
        </c:ser>
        <c:ser>
          <c:idx val="1"/>
          <c:order val="1"/>
          <c:tx>
            <c:strRef>
              <c:f>'معاملات سهام - نوع بازار'!$C$37</c:f>
              <c:strCache>
                <c:ptCount val="1"/>
                <c:pt idx="0">
                  <c:v>فرابورس ایران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'معاملات سهام - نوع بازار'!$D$35:$P$35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'معاملات سهام - نوع بازار'!$D$37:$P$37</c:f>
              <c:numCache>
                <c:formatCode>#,##0</c:formatCode>
                <c:ptCount val="13"/>
                <c:pt idx="0">
                  <c:v>44735.733225865995</c:v>
                </c:pt>
                <c:pt idx="1">
                  <c:v>47567.761756937995</c:v>
                </c:pt>
                <c:pt idx="2">
                  <c:v>42050.508886572999</c:v>
                </c:pt>
                <c:pt idx="3">
                  <c:v>58738.650159355006</c:v>
                </c:pt>
                <c:pt idx="4">
                  <c:v>50259.040428314001</c:v>
                </c:pt>
                <c:pt idx="5">
                  <c:v>106816.30099151199</c:v>
                </c:pt>
                <c:pt idx="6">
                  <c:v>107799.804009125</c:v>
                </c:pt>
                <c:pt idx="7">
                  <c:v>128725.23398530099</c:v>
                </c:pt>
                <c:pt idx="8">
                  <c:v>132501.228895515</c:v>
                </c:pt>
                <c:pt idx="9">
                  <c:v>151638.10273041902</c:v>
                </c:pt>
                <c:pt idx="10">
                  <c:v>157662.67449448799</c:v>
                </c:pt>
                <c:pt idx="11">
                  <c:v>83401.274104658005</c:v>
                </c:pt>
                <c:pt idx="12">
                  <c:v>202382.40977898898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0-4C51-8AC5-FEEF48BF5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8928224"/>
        <c:axId val="528928616"/>
      </c:barChart>
      <c:lineChart>
        <c:grouping val="standard"/>
        <c:varyColors val="0"/>
        <c:ser>
          <c:idx val="2"/>
          <c:order val="2"/>
          <c:tx>
            <c:strRef>
              <c:f>'معاملات سهام - نوع بازار'!$C$38</c:f>
              <c:strCache>
                <c:ptCount val="1"/>
                <c:pt idx="0">
                  <c:v>مجموع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218502685933527E-2"/>
                  <c:y val="-4.0373812760879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20-4C51-8AC5-FEEF48BF50C7}"/>
                </c:ext>
              </c:extLst>
            </c:dLbl>
            <c:dLbl>
              <c:idx val="1"/>
              <c:layout>
                <c:manualLayout>
                  <c:x val="-4.4117661654754808E-2"/>
                  <c:y val="-4.03738127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20-4C51-8AC5-FEEF48BF50C7}"/>
                </c:ext>
              </c:extLst>
            </c:dLbl>
            <c:dLbl>
              <c:idx val="2"/>
              <c:layout>
                <c:manualLayout>
                  <c:x val="-4.6218502685933527E-2"/>
                  <c:y val="-4.03738127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B20-4C51-8AC5-FEEF48BF50C7}"/>
                </c:ext>
              </c:extLst>
            </c:dLbl>
            <c:dLbl>
              <c:idx val="3"/>
              <c:layout>
                <c:manualLayout>
                  <c:x val="-4.6218502685933527E-2"/>
                  <c:y val="-4.0373812760880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20-4C51-8AC5-FEEF48BF50C7}"/>
                </c:ext>
              </c:extLst>
            </c:dLbl>
            <c:dLbl>
              <c:idx val="4"/>
              <c:layout>
                <c:manualLayout>
                  <c:x val="-4.4117578944477993E-2"/>
                  <c:y val="-2.69158751739200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IPT.Mitra" panose="00000400000000000000" pitchFamily="2" charset="2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800362204844234E-2"/>
                      <c:h val="6.72225748602193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B20-4C51-8AC5-FEEF48BF50C7}"/>
                </c:ext>
              </c:extLst>
            </c:dLbl>
            <c:dLbl>
              <c:idx val="5"/>
              <c:layout>
                <c:manualLayout>
                  <c:x val="-5.2521025779469918E-2"/>
                  <c:y val="-4.03738127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B20-4C51-8AC5-FEEF48BF50C7}"/>
                </c:ext>
              </c:extLst>
            </c:dLbl>
            <c:dLbl>
              <c:idx val="6"/>
              <c:layout>
                <c:manualLayout>
                  <c:x val="-3.7815138561218341E-2"/>
                  <c:y val="-3.588783356522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B20-4C51-8AC5-FEEF48BF50C7}"/>
                </c:ext>
              </c:extLst>
            </c:dLbl>
            <c:dLbl>
              <c:idx val="7"/>
              <c:layout>
                <c:manualLayout>
                  <c:x val="-5.8823548873006309E-2"/>
                  <c:y val="-2.2429895978266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B20-4C51-8AC5-FEEF48BF50C7}"/>
                </c:ext>
              </c:extLst>
            </c:dLbl>
            <c:dLbl>
              <c:idx val="8"/>
              <c:layout>
                <c:manualLayout>
                  <c:x val="-4.8548828803134249E-2"/>
                  <c:y val="-3.588783356522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B20-4C51-8AC5-FEEF48BF50C7}"/>
                </c:ext>
              </c:extLst>
            </c:dLbl>
            <c:dLbl>
              <c:idx val="9"/>
              <c:layout>
                <c:manualLayout>
                  <c:x val="-4.2160232373207873E-2"/>
                  <c:y val="-3.7149640936788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B20-4C51-8AC5-FEEF48BF50C7}"/>
                </c:ext>
              </c:extLst>
            </c:dLbl>
            <c:dLbl>
              <c:idx val="10"/>
              <c:layout>
                <c:manualLayout>
                  <c:x val="-3.8030151288799573E-2"/>
                  <c:y val="-3.0840157527639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B20-4C51-8AC5-FEEF48BF50C7}"/>
                </c:ext>
              </c:extLst>
            </c:dLbl>
            <c:dLbl>
              <c:idx val="11"/>
              <c:layout>
                <c:manualLayout>
                  <c:x val="-4.2255723654221748E-2"/>
                  <c:y val="-3.0840157527639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B20-4C51-8AC5-FEEF48BF50C7}"/>
                </c:ext>
              </c:extLst>
            </c:dLbl>
            <c:dLbl>
              <c:idx val="12"/>
              <c:layout>
                <c:manualLayout>
                  <c:x val="-1.9015075644399786E-2"/>
                  <c:y val="-1.5420078763819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B20-4C51-8AC5-FEEF48BF5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'معاملات سهام - نوع بازار'!$D$35:$P$35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'معاملات سهام - نوع بازار'!$D$38:$P$38</c:f>
              <c:numCache>
                <c:formatCode>#,##0</c:formatCode>
                <c:ptCount val="13"/>
                <c:pt idx="0">
                  <c:v>120482.49278347999</c:v>
                </c:pt>
                <c:pt idx="1">
                  <c:v>180512.12872252098</c:v>
                </c:pt>
                <c:pt idx="2">
                  <c:v>132823.68698929803</c:v>
                </c:pt>
                <c:pt idx="3">
                  <c:v>224174.13961097298</c:v>
                </c:pt>
                <c:pt idx="4">
                  <c:v>200497.53179254499</c:v>
                </c:pt>
                <c:pt idx="5">
                  <c:v>386235.12219510594</c:v>
                </c:pt>
                <c:pt idx="6">
                  <c:v>353402.39611739799</c:v>
                </c:pt>
                <c:pt idx="7">
                  <c:v>362878.88619668706</c:v>
                </c:pt>
                <c:pt idx="8">
                  <c:v>333723.12328058999</c:v>
                </c:pt>
                <c:pt idx="9">
                  <c:v>486650.58464052802</c:v>
                </c:pt>
                <c:pt idx="10">
                  <c:v>551380.05405345198</c:v>
                </c:pt>
                <c:pt idx="11">
                  <c:v>303330.41098639794</c:v>
                </c:pt>
                <c:pt idx="12">
                  <c:v>592697.93775368296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B20-4C51-8AC5-FEEF48BF5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928224"/>
        <c:axId val="528928616"/>
      </c:lineChart>
      <c:catAx>
        <c:axId val="52892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928616"/>
        <c:crosses val="autoZero"/>
        <c:auto val="1"/>
        <c:lblAlgn val="ctr"/>
        <c:lblOffset val="100"/>
        <c:noMultiLvlLbl val="0"/>
      </c:catAx>
      <c:valAx>
        <c:axId val="52892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928224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3155310235465318"/>
          <c:y val="0.9284755285883961"/>
          <c:w val="0.58584840698843865"/>
          <c:h val="7.15245229408384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9280351583967E-2"/>
          <c:y val="9.8609321044935791E-2"/>
          <c:w val="0.89309774077283399"/>
          <c:h val="0.68407929950867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'ارزش معاملات سهام-ده صنعت'!$C$3</c:f>
              <c:strCache>
                <c:ptCount val="1"/>
                <c:pt idx="0">
                  <c:v>آذر ماه 1398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3.5529305324706954E-17"/>
                  <c:y val="-1.0007152093215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0D-48DC-B619-80EC61E94515}"/>
                </c:ext>
              </c:extLst>
            </c:dLbl>
            <c:dLbl>
              <c:idx val="8"/>
              <c:layout>
                <c:manualLayout>
                  <c:x val="0"/>
                  <c:y val="-2.6685738915240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0D-48DC-B619-80EC61E945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معاملات سهام-ده صنعت'!$B$4:$B$13</c:f>
              <c:strCache>
                <c:ptCount val="10"/>
                <c:pt idx="0">
                  <c:v>فلزات اساسي</c:v>
                </c:pt>
                <c:pt idx="1">
                  <c:v>محصولات شيميايي</c:v>
                </c:pt>
                <c:pt idx="2">
                  <c:v>مواد و محصولات دارويي</c:v>
                </c:pt>
                <c:pt idx="3">
                  <c:v>خودرو و ساخت قطعات</c:v>
                </c:pt>
                <c:pt idx="4">
                  <c:v>بانكها و موسسات اعتباري</c:v>
                </c:pt>
                <c:pt idx="5">
                  <c:v>محصولات غذايي و آشاميدني به جز قند و شكر</c:v>
                </c:pt>
                <c:pt idx="6">
                  <c:v>سرمايه گذاريها</c:v>
                </c:pt>
                <c:pt idx="7">
                  <c:v>انبوه سازي، املاك و مستغلات</c:v>
                </c:pt>
                <c:pt idx="8">
                  <c:v>سيمان، آهك و گچ</c:v>
                </c:pt>
                <c:pt idx="9">
                  <c:v>بيمه وصندوق بازنشستگي به جزتامين اجتماعي</c:v>
                </c:pt>
              </c:strCache>
            </c:strRef>
          </c:cat>
          <c:val>
            <c:numRef>
              <c:f>'ارزش معاملات سهام-ده صنعت'!$C$4:$C$13</c:f>
              <c:numCache>
                <c:formatCode>#,##0</c:formatCode>
                <c:ptCount val="10"/>
                <c:pt idx="0">
                  <c:v>57040.107421574001</c:v>
                </c:pt>
                <c:pt idx="1">
                  <c:v>49985.061172950998</c:v>
                </c:pt>
                <c:pt idx="2">
                  <c:v>46305.081107192003</c:v>
                </c:pt>
                <c:pt idx="3">
                  <c:v>43016.275219927003</c:v>
                </c:pt>
                <c:pt idx="4">
                  <c:v>39847.630959736998</c:v>
                </c:pt>
                <c:pt idx="5">
                  <c:v>29984.992531781001</c:v>
                </c:pt>
                <c:pt idx="6">
                  <c:v>25758.464704488</c:v>
                </c:pt>
                <c:pt idx="7">
                  <c:v>22630.998236079002</c:v>
                </c:pt>
                <c:pt idx="8">
                  <c:v>20626.962502802999</c:v>
                </c:pt>
                <c:pt idx="9">
                  <c:v>18606.96784139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D-48DC-B619-80EC61E94515}"/>
            </c:ext>
          </c:extLst>
        </c:ser>
        <c:ser>
          <c:idx val="1"/>
          <c:order val="1"/>
          <c:tx>
            <c:strRef>
              <c:f>'ارزش معاملات سهام-ده صنعت'!$D$3</c:f>
              <c:strCache>
                <c:ptCount val="1"/>
                <c:pt idx="0">
                  <c:v>آبان ماه 1398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معاملات سهام-ده صنعت'!$B$4:$B$13</c:f>
              <c:strCache>
                <c:ptCount val="10"/>
                <c:pt idx="0">
                  <c:v>فلزات اساسي</c:v>
                </c:pt>
                <c:pt idx="1">
                  <c:v>محصولات شيميايي</c:v>
                </c:pt>
                <c:pt idx="2">
                  <c:v>مواد و محصولات دارويي</c:v>
                </c:pt>
                <c:pt idx="3">
                  <c:v>خودرو و ساخت قطعات</c:v>
                </c:pt>
                <c:pt idx="4">
                  <c:v>بانكها و موسسات اعتباري</c:v>
                </c:pt>
                <c:pt idx="5">
                  <c:v>محصولات غذايي و آشاميدني به جز قند و شكر</c:v>
                </c:pt>
                <c:pt idx="6">
                  <c:v>سرمايه گذاريها</c:v>
                </c:pt>
                <c:pt idx="7">
                  <c:v>انبوه سازي، املاك و مستغلات</c:v>
                </c:pt>
                <c:pt idx="8">
                  <c:v>سيمان، آهك و گچ</c:v>
                </c:pt>
                <c:pt idx="9">
                  <c:v>بيمه وصندوق بازنشستگي به جزتامين اجتماعي</c:v>
                </c:pt>
              </c:strCache>
            </c:strRef>
          </c:cat>
          <c:val>
            <c:numRef>
              <c:f>'ارزش معاملات سهام-ده صنعت'!$D$4:$D$13</c:f>
              <c:numCache>
                <c:formatCode>#,##0</c:formatCode>
                <c:ptCount val="10"/>
                <c:pt idx="0">
                  <c:v>55840.991594519001</c:v>
                </c:pt>
                <c:pt idx="1">
                  <c:v>26558.654194825998</c:v>
                </c:pt>
                <c:pt idx="2">
                  <c:v>22819.503014999998</c:v>
                </c:pt>
                <c:pt idx="3">
                  <c:v>25770.603372550999</c:v>
                </c:pt>
                <c:pt idx="4">
                  <c:v>18901.157079754001</c:v>
                </c:pt>
                <c:pt idx="5">
                  <c:v>11937.575087333</c:v>
                </c:pt>
                <c:pt idx="6">
                  <c:v>8698.1776038970002</c:v>
                </c:pt>
                <c:pt idx="7">
                  <c:v>10214.580981511999</c:v>
                </c:pt>
                <c:pt idx="8">
                  <c:v>7702.2530143329996</c:v>
                </c:pt>
                <c:pt idx="9">
                  <c:v>6931.4399871630003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D-48DC-B619-80EC61E945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8929792"/>
        <c:axId val="528929400"/>
      </c:barChart>
      <c:valAx>
        <c:axId val="528929400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b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itchFamily="2" charset="-78"/>
                  </a:rPr>
                  <a:t>میلیارد ریال</a:t>
                </a:r>
                <a:endParaRPr lang="en-US" b="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929792"/>
        <c:crosses val="autoZero"/>
        <c:crossBetween val="between"/>
        <c:majorUnit val="15000"/>
        <c:minorUnit val="2000"/>
      </c:valAx>
      <c:catAx>
        <c:axId val="52892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Homa" panose="00000400000000000000" pitchFamily="2" charset="-78"/>
                  </a:defRPr>
                </a:pPr>
                <a:r>
                  <a:rPr lang="fa-IR" sz="1100" b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Homa" panose="00000400000000000000" pitchFamily="2" charset="-78"/>
                  </a:rPr>
                  <a:t>نمودار</a:t>
                </a:r>
                <a:r>
                  <a:rPr lang="fa-IR" sz="1100" b="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Homa" panose="00000400000000000000" pitchFamily="2" charset="-78"/>
                  </a:rPr>
                  <a:t> 23- ده صنعت بورسی با بیشترین ارزش معاملات در سهام</a:t>
                </a:r>
                <a:endParaRPr lang="en-US" sz="1100" b="0">
                  <a:solidFill>
                    <a:schemeClr val="tx1">
                      <a:lumMod val="85000"/>
                      <a:lumOff val="15000"/>
                    </a:schemeClr>
                  </a:solidFill>
                  <a:cs typeface="B Hom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22753318514611506"/>
              <c:y val="7.438181394348012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Homa" panose="000004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28929400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570401717406471"/>
          <c:y val="0.93656811520326222"/>
          <c:w val="0.37898782475979043"/>
          <c:h val="6.3431787756836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prstDash val="solid"/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8534704693014"/>
          <c:y val="8.8602278636494045E-2"/>
          <c:w val="0.87110659014513137"/>
          <c:h val="0.68407929950867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'حجم معاملات سهام-ده صنعت'!$C$3</c:f>
              <c:strCache>
                <c:ptCount val="1"/>
                <c:pt idx="0">
                  <c:v>آذر ماه 1398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9946536393556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7A-42E8-A5F3-754CCF44174F}"/>
                </c:ext>
              </c:extLst>
            </c:dLbl>
            <c:dLbl>
              <c:idx val="2"/>
              <c:layout>
                <c:manualLayout>
                  <c:x val="-3.6647919135529815E-17"/>
                  <c:y val="-1.9964357595704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7A-42E8-A5F3-754CCF44174F}"/>
                </c:ext>
              </c:extLst>
            </c:dLbl>
            <c:dLbl>
              <c:idx val="3"/>
              <c:layout>
                <c:manualLayout>
                  <c:x val="0"/>
                  <c:y val="-2.661914346093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7A-42E8-A5F3-754CCF44174F}"/>
                </c:ext>
              </c:extLst>
            </c:dLbl>
            <c:dLbl>
              <c:idx val="4"/>
              <c:layout>
                <c:manualLayout>
                  <c:x val="-1.9990004997501249E-3"/>
                  <c:y val="-5.6565679854496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7A-42E8-A5F3-754CCF44174F}"/>
                </c:ext>
              </c:extLst>
            </c:dLbl>
            <c:dLbl>
              <c:idx val="5"/>
              <c:layout>
                <c:manualLayout>
                  <c:x val="0"/>
                  <c:y val="-6.3220465719730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7A-42E8-A5F3-754CCF44174F}"/>
                </c:ext>
              </c:extLst>
            </c:dLbl>
            <c:dLbl>
              <c:idx val="6"/>
              <c:layout>
                <c:manualLayout>
                  <c:x val="0"/>
                  <c:y val="-5.3238286921878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7A-42E8-A5F3-754CCF44174F}"/>
                </c:ext>
              </c:extLst>
            </c:dLbl>
            <c:dLbl>
              <c:idx val="7"/>
              <c:layout>
                <c:manualLayout>
                  <c:x val="-1.4659167654211926E-16"/>
                  <c:y val="-3.9928715191408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7A-42E8-A5F3-754CCF44174F}"/>
                </c:ext>
              </c:extLst>
            </c:dLbl>
            <c:dLbl>
              <c:idx val="8"/>
              <c:layout>
                <c:manualLayout>
                  <c:x val="0"/>
                  <c:y val="-4.991089398926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37A-42E8-A5F3-754CCF44174F}"/>
                </c:ext>
              </c:extLst>
            </c:dLbl>
            <c:dLbl>
              <c:idx val="9"/>
              <c:layout>
                <c:manualLayout>
                  <c:x val="-1.4659167654211926E-16"/>
                  <c:y val="-6.3220465719730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7A-42E8-A5F3-754CCF4417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'حجم معاملات سهام-ده صنعت'!$B$4:$B$13</c:f>
              <c:strCache>
                <c:ptCount val="10"/>
                <c:pt idx="0">
                  <c:v>بانكها و موسسات اعتباري</c:v>
                </c:pt>
                <c:pt idx="1">
                  <c:v>خودرو و ساخت قطعات</c:v>
                </c:pt>
                <c:pt idx="2">
                  <c:v>فلزات اساسي</c:v>
                </c:pt>
                <c:pt idx="3">
                  <c:v>محصولات شيميايي</c:v>
                </c:pt>
                <c:pt idx="4">
                  <c:v>سرمايه گذاريها</c:v>
                </c:pt>
                <c:pt idx="5">
                  <c:v>انبوه سازي، املاك و مستغلات</c:v>
                </c:pt>
                <c:pt idx="6">
                  <c:v>ماشين آلات و تجهيزات</c:v>
                </c:pt>
                <c:pt idx="7">
                  <c:v>بيمه وصندوق بازنشستگي به جزتامين اجتماعي</c:v>
                </c:pt>
                <c:pt idx="8">
                  <c:v>مواد و محصولات دارويي</c:v>
                </c:pt>
                <c:pt idx="9">
                  <c:v>سيمان، آهك و گچ</c:v>
                </c:pt>
              </c:strCache>
            </c:strRef>
          </c:cat>
          <c:val>
            <c:numRef>
              <c:f>'حجم معاملات سهام-ده صنعت'!$C$4:$C$13</c:f>
              <c:numCache>
                <c:formatCode>#,##0</c:formatCode>
                <c:ptCount val="10"/>
                <c:pt idx="0">
                  <c:v>25388489.120999999</c:v>
                </c:pt>
                <c:pt idx="1">
                  <c:v>12553626.312999999</c:v>
                </c:pt>
                <c:pt idx="2">
                  <c:v>10382948.435000001</c:v>
                </c:pt>
                <c:pt idx="3">
                  <c:v>7842884.7529999996</c:v>
                </c:pt>
                <c:pt idx="4">
                  <c:v>6647044.4390000002</c:v>
                </c:pt>
                <c:pt idx="5">
                  <c:v>5868238.0539999995</c:v>
                </c:pt>
                <c:pt idx="6">
                  <c:v>4464239.8720000004</c:v>
                </c:pt>
                <c:pt idx="7">
                  <c:v>4180629.8220000002</c:v>
                </c:pt>
                <c:pt idx="8">
                  <c:v>3371834.3149999999</c:v>
                </c:pt>
                <c:pt idx="9">
                  <c:v>3260930.4249999998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7A-42E8-A5F3-754CCF44174F}"/>
            </c:ext>
          </c:extLst>
        </c:ser>
        <c:ser>
          <c:idx val="1"/>
          <c:order val="1"/>
          <c:tx>
            <c:strRef>
              <c:f>'حجم معاملات سهام-ده صنعت'!$D$3</c:f>
              <c:strCache>
                <c:ptCount val="1"/>
                <c:pt idx="0">
                  <c:v>آبان ماه 1398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3309571730469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37A-42E8-A5F3-754CCF44174F}"/>
                </c:ext>
              </c:extLst>
            </c:dLbl>
            <c:dLbl>
              <c:idx val="2"/>
              <c:layout>
                <c:manualLayout>
                  <c:x val="0"/>
                  <c:y val="1.6636964663087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37A-42E8-A5F3-754CCF4417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'حجم معاملات سهام-ده صنعت'!$B$4:$B$13</c:f>
              <c:strCache>
                <c:ptCount val="10"/>
                <c:pt idx="0">
                  <c:v>بانكها و موسسات اعتباري</c:v>
                </c:pt>
                <c:pt idx="1">
                  <c:v>خودرو و ساخت قطعات</c:v>
                </c:pt>
                <c:pt idx="2">
                  <c:v>فلزات اساسي</c:v>
                </c:pt>
                <c:pt idx="3">
                  <c:v>محصولات شيميايي</c:v>
                </c:pt>
                <c:pt idx="4">
                  <c:v>سرمايه گذاريها</c:v>
                </c:pt>
                <c:pt idx="5">
                  <c:v>انبوه سازي، املاك و مستغلات</c:v>
                </c:pt>
                <c:pt idx="6">
                  <c:v>ماشين آلات و تجهيزات</c:v>
                </c:pt>
                <c:pt idx="7">
                  <c:v>بيمه وصندوق بازنشستگي به جزتامين اجتماعي</c:v>
                </c:pt>
                <c:pt idx="8">
                  <c:v>مواد و محصولات دارويي</c:v>
                </c:pt>
                <c:pt idx="9">
                  <c:v>سيمان، آهك و گچ</c:v>
                </c:pt>
              </c:strCache>
            </c:strRef>
          </c:cat>
          <c:val>
            <c:numRef>
              <c:f>'حجم معاملات سهام-ده صنعت'!$D$4:$D$13</c:f>
              <c:numCache>
                <c:formatCode>#,##0</c:formatCode>
                <c:ptCount val="10"/>
                <c:pt idx="0">
                  <c:v>13916444.691</c:v>
                </c:pt>
                <c:pt idx="1">
                  <c:v>8536380.8959999997</c:v>
                </c:pt>
                <c:pt idx="2">
                  <c:v>10216466.342</c:v>
                </c:pt>
                <c:pt idx="3">
                  <c:v>3050503.09</c:v>
                </c:pt>
                <c:pt idx="4">
                  <c:v>3206790.389</c:v>
                </c:pt>
                <c:pt idx="5">
                  <c:v>2669791.2549999999</c:v>
                </c:pt>
                <c:pt idx="6">
                  <c:v>13004953.619999999</c:v>
                </c:pt>
                <c:pt idx="7">
                  <c:v>1767171.4680000001</c:v>
                </c:pt>
                <c:pt idx="8">
                  <c:v>1910802.78</c:v>
                </c:pt>
                <c:pt idx="9">
                  <c:v>1542435.2169999999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7A-42E8-A5F3-754CCF4417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28930968"/>
        <c:axId val="528930576"/>
      </c:barChart>
      <c:valAx>
        <c:axId val="528930576"/>
        <c:scaling>
          <c:orientation val="minMax"/>
          <c:max val="300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b="0">
                    <a:cs typeface="B Mitra" panose="00000400000000000000" pitchFamily="2" charset="-78"/>
                  </a:rPr>
                  <a:t>هزار</a:t>
                </a:r>
                <a:r>
                  <a:rPr lang="fa-IR" b="0" baseline="0">
                    <a:cs typeface="B Mitra" panose="00000400000000000000" pitchFamily="2" charset="-78"/>
                  </a:rPr>
                  <a:t> سهم</a:t>
                </a:r>
                <a:endParaRPr lang="en-US" b="0"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8930968"/>
        <c:crosses val="autoZero"/>
        <c:crossBetween val="between"/>
        <c:majorUnit val="6300000"/>
        <c:minorUnit val="2000"/>
      </c:valAx>
      <c:catAx>
        <c:axId val="528930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Homa" panose="00000400000000000000" pitchFamily="2" charset="-78"/>
                  </a:defRPr>
                </a:pPr>
                <a:r>
                  <a:rPr lang="fa-IR" sz="1100" b="0" i="0" baseline="0">
                    <a:effectLst/>
                    <a:cs typeface="B Homa" panose="00000400000000000000" pitchFamily="2" charset="-78"/>
                  </a:rPr>
                  <a:t>نمودار 24- ده صنعت با بیشترین حجم معاملات در سهام</a:t>
                </a:r>
                <a:endParaRPr lang="en-US" sz="1100">
                  <a:effectLst/>
                  <a:cs typeface="B Hom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24879846956929427"/>
              <c:y val="3.2164502940754569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Homa" panose="000004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28930576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881747437072756"/>
          <c:y val="0.93656811520326222"/>
          <c:w val="0.47735155115179978"/>
          <c:h val="6.3431787756836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prstDash val="solid"/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26-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روند یکساله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تعداد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عرضه های اولیه به تفکیک بورس تهران و فرابورس ایران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393238581026428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075752323412394E-2"/>
          <c:y val="0.10341493676926748"/>
          <c:w val="0.9278634510308853"/>
          <c:h val="0.7349838542909409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'عرضه اولیه'!$A$2</c:f>
              <c:strCache>
                <c:ptCount val="1"/>
                <c:pt idx="0">
                  <c:v>بورس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01-487B-8BE4-AF7E740A87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49-4310-8B81-E0E9D3FEBE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EA-4D6F-864E-8A31B4203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01-487B-8BE4-AF7E740A87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EA-4D6F-864E-8A31B4203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EA-4D6F-864E-8A31B42032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'عرضه اولیه'!$K$1:$W$1</c:f>
              <c:strCache>
                <c:ptCount val="13"/>
                <c:pt idx="0">
                  <c:v>آذر 97</c:v>
                </c:pt>
                <c:pt idx="1">
                  <c:v>دی 97</c:v>
                </c:pt>
                <c:pt idx="2">
                  <c:v>بهمن 97</c:v>
                </c:pt>
                <c:pt idx="3">
                  <c:v>اسفند 97</c:v>
                </c:pt>
                <c:pt idx="4">
                  <c:v>فروردین 98</c:v>
                </c:pt>
                <c:pt idx="5">
                  <c:v>اردیبهشت 98</c:v>
                </c:pt>
                <c:pt idx="6">
                  <c:v>خرداد 98</c:v>
                </c:pt>
                <c:pt idx="7">
                  <c:v>تیر 98</c:v>
                </c:pt>
                <c:pt idx="8">
                  <c:v>مرداد 98</c:v>
                </c:pt>
                <c:pt idx="9">
                  <c:v>شهریور 98</c:v>
                </c:pt>
                <c:pt idx="10">
                  <c:v>مهر 98</c:v>
                </c:pt>
                <c:pt idx="11">
                  <c:v>آبان 98</c:v>
                </c:pt>
                <c:pt idx="12">
                  <c:v>آذر 98</c:v>
                </c:pt>
              </c:strCache>
            </c:strRef>
          </c:cat>
          <c:val>
            <c:numRef>
              <c:f>'عرضه اولیه'!$K$2:$W$2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49-4310-8B81-E0E9D3FEBEF2}"/>
            </c:ext>
          </c:extLst>
        </c:ser>
        <c:ser>
          <c:idx val="2"/>
          <c:order val="1"/>
          <c:tx>
            <c:strRef>
              <c:f>'عرضه اولیه'!$A$3</c:f>
              <c:strCache>
                <c:ptCount val="1"/>
                <c:pt idx="0">
                  <c:v>فرابورس - پذیرفته شده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EA-4D6F-864E-8A31B42032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'عرضه اولیه'!$K$1:$W$1</c:f>
              <c:strCache>
                <c:ptCount val="13"/>
                <c:pt idx="0">
                  <c:v>آذر 97</c:v>
                </c:pt>
                <c:pt idx="1">
                  <c:v>دی 97</c:v>
                </c:pt>
                <c:pt idx="2">
                  <c:v>بهمن 97</c:v>
                </c:pt>
                <c:pt idx="3">
                  <c:v>اسفند 97</c:v>
                </c:pt>
                <c:pt idx="4">
                  <c:v>فروردین 98</c:v>
                </c:pt>
                <c:pt idx="5">
                  <c:v>اردیبهشت 98</c:v>
                </c:pt>
                <c:pt idx="6">
                  <c:v>خرداد 98</c:v>
                </c:pt>
                <c:pt idx="7">
                  <c:v>تیر 98</c:v>
                </c:pt>
                <c:pt idx="8">
                  <c:v>مرداد 98</c:v>
                </c:pt>
                <c:pt idx="9">
                  <c:v>شهریور 98</c:v>
                </c:pt>
                <c:pt idx="10">
                  <c:v>مهر 98</c:v>
                </c:pt>
                <c:pt idx="11">
                  <c:v>آبان 98</c:v>
                </c:pt>
                <c:pt idx="12">
                  <c:v>آذر 98</c:v>
                </c:pt>
              </c:strCache>
            </c:strRef>
          </c:cat>
          <c:val>
            <c:numRef>
              <c:f>'عرضه اولیه'!$K$3:$W$3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49-4310-8B81-E0E9D3FEBEF2}"/>
            </c:ext>
          </c:extLst>
        </c:ser>
        <c:ser>
          <c:idx val="0"/>
          <c:order val="2"/>
          <c:tx>
            <c:strRef>
              <c:f>'عرضه اولیه'!$A$4</c:f>
              <c:strCache>
                <c:ptCount val="1"/>
                <c:pt idx="0">
                  <c:v>فرابورس - ثبت شده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EA-4D6F-864E-8A31B420320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01-487B-8BE4-AF7E740A87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EA-4D6F-864E-8A31B4203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01-487B-8BE4-AF7E740A87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EA-4D6F-864E-8A31B42032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'عرضه اولیه'!$K$1:$W$1</c:f>
              <c:strCache>
                <c:ptCount val="13"/>
                <c:pt idx="0">
                  <c:v>آذر 97</c:v>
                </c:pt>
                <c:pt idx="1">
                  <c:v>دی 97</c:v>
                </c:pt>
                <c:pt idx="2">
                  <c:v>بهمن 97</c:v>
                </c:pt>
                <c:pt idx="3">
                  <c:v>اسفند 97</c:v>
                </c:pt>
                <c:pt idx="4">
                  <c:v>فروردین 98</c:v>
                </c:pt>
                <c:pt idx="5">
                  <c:v>اردیبهشت 98</c:v>
                </c:pt>
                <c:pt idx="6">
                  <c:v>خرداد 98</c:v>
                </c:pt>
                <c:pt idx="7">
                  <c:v>تیر 98</c:v>
                </c:pt>
                <c:pt idx="8">
                  <c:v>مرداد 98</c:v>
                </c:pt>
                <c:pt idx="9">
                  <c:v>شهریور 98</c:v>
                </c:pt>
                <c:pt idx="10">
                  <c:v>مهر 98</c:v>
                </c:pt>
                <c:pt idx="11">
                  <c:v>آبان 98</c:v>
                </c:pt>
                <c:pt idx="12">
                  <c:v>آذر 98</c:v>
                </c:pt>
              </c:strCache>
            </c:strRef>
          </c:cat>
          <c:val>
            <c:numRef>
              <c:f>'عرضه اولیه'!$K$4:$W$4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49-4310-8B81-E0E9D3FE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9873680"/>
        <c:axId val="529873288"/>
      </c:barChart>
      <c:valAx>
        <c:axId val="529873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9873680"/>
        <c:crosses val="autoZero"/>
        <c:crossBetween val="between"/>
      </c:valAx>
      <c:catAx>
        <c:axId val="5298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29873288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568134171907757"/>
          <c:y val="0.92447784935973898"/>
          <c:w val="0.63894980108618504"/>
          <c:h val="7.5522150640260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j-lt"/>
                <a:ea typeface="+mj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</a:t>
            </a:r>
            <a:r>
              <a:rPr lang="en-US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 </a:t>
            </a: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28- مقایسه بازدهی سالانه شاخص ها</a:t>
            </a:r>
            <a:endParaRPr lang="fa-IR" sz="1100" b="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177946751315835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085191798971099E-2"/>
          <c:y val="8.217448198235662E-2"/>
          <c:w val="0.91140496014250327"/>
          <c:h val="0.7302543373754512"/>
        </c:manualLayout>
      </c:layout>
      <c:lineChart>
        <c:grouping val="standard"/>
        <c:varyColors val="0"/>
        <c:ser>
          <c:idx val="0"/>
          <c:order val="0"/>
          <c:tx>
            <c:strRef>
              <c:f>'مقایسه شاخص‌ها'!$K$2</c:f>
              <c:strCache>
                <c:ptCount val="1"/>
                <c:pt idx="0">
                  <c:v>شاخص کل</c:v>
                </c:pt>
              </c:strCache>
            </c:strRef>
          </c:tx>
          <c:spPr>
            <a:ln w="34925"/>
            <a:effectLst>
              <a:glow>
                <a:schemeClr val="accent1">
                  <a:alpha val="40000"/>
                </a:schemeClr>
              </a:glow>
            </a:effectLst>
          </c:spPr>
          <c:marker>
            <c:symbol val="none"/>
          </c:marker>
          <c:cat>
            <c:strRef>
              <c:f>'مقایسه شاخص‌ها'!$J$3:$J$243</c:f>
              <c:strCache>
                <c:ptCount val="241"/>
                <c:pt idx="0">
                  <c:v>1397-09-28</c:v>
                </c:pt>
                <c:pt idx="1">
                  <c:v>1397-10-01</c:v>
                </c:pt>
                <c:pt idx="2">
                  <c:v>1397-10-02</c:v>
                </c:pt>
                <c:pt idx="3">
                  <c:v>1397-10-03</c:v>
                </c:pt>
                <c:pt idx="4">
                  <c:v>1397-10-04</c:v>
                </c:pt>
                <c:pt idx="5">
                  <c:v>1397-10-05</c:v>
                </c:pt>
                <c:pt idx="6">
                  <c:v>1397-10-08</c:v>
                </c:pt>
                <c:pt idx="7">
                  <c:v>1397-10-09</c:v>
                </c:pt>
                <c:pt idx="8">
                  <c:v>1397-10-10</c:v>
                </c:pt>
                <c:pt idx="9">
                  <c:v>1397-10-11</c:v>
                </c:pt>
                <c:pt idx="10">
                  <c:v>1397-10-12</c:v>
                </c:pt>
                <c:pt idx="11">
                  <c:v>1397-10-15</c:v>
                </c:pt>
                <c:pt idx="12">
                  <c:v>1397-10-16</c:v>
                </c:pt>
                <c:pt idx="13">
                  <c:v>1397-10-17</c:v>
                </c:pt>
                <c:pt idx="14">
                  <c:v>1397-10-18</c:v>
                </c:pt>
                <c:pt idx="15">
                  <c:v>1397-10-19</c:v>
                </c:pt>
                <c:pt idx="16">
                  <c:v>1397-10-22</c:v>
                </c:pt>
                <c:pt idx="17">
                  <c:v>1397-10-23</c:v>
                </c:pt>
                <c:pt idx="18">
                  <c:v>1397-10-24</c:v>
                </c:pt>
                <c:pt idx="19">
                  <c:v>1397-10-25</c:v>
                </c:pt>
                <c:pt idx="20">
                  <c:v>1397-10-26</c:v>
                </c:pt>
                <c:pt idx="21">
                  <c:v>1397-10-29</c:v>
                </c:pt>
                <c:pt idx="22">
                  <c:v>1397-10-30</c:v>
                </c:pt>
                <c:pt idx="23">
                  <c:v>1397-11-01</c:v>
                </c:pt>
                <c:pt idx="24">
                  <c:v>1397-11-02</c:v>
                </c:pt>
                <c:pt idx="25">
                  <c:v>1397-11-03</c:v>
                </c:pt>
                <c:pt idx="26">
                  <c:v>1397-11-06</c:v>
                </c:pt>
                <c:pt idx="27">
                  <c:v>1397-11-07</c:v>
                </c:pt>
                <c:pt idx="28">
                  <c:v>1397-11-08</c:v>
                </c:pt>
                <c:pt idx="29">
                  <c:v>1397-11-09</c:v>
                </c:pt>
                <c:pt idx="30">
                  <c:v>1397-11-10</c:v>
                </c:pt>
                <c:pt idx="31">
                  <c:v>1397-11-13</c:v>
                </c:pt>
                <c:pt idx="32">
                  <c:v>1397-11-14</c:v>
                </c:pt>
                <c:pt idx="33">
                  <c:v>1397-11-15</c:v>
                </c:pt>
                <c:pt idx="34">
                  <c:v>1397-11-16</c:v>
                </c:pt>
                <c:pt idx="35">
                  <c:v>1397-11-17</c:v>
                </c:pt>
                <c:pt idx="36">
                  <c:v>1397-11-21</c:v>
                </c:pt>
                <c:pt idx="37">
                  <c:v>1397-11-23</c:v>
                </c:pt>
                <c:pt idx="38">
                  <c:v>1397-11-24</c:v>
                </c:pt>
                <c:pt idx="39">
                  <c:v>1397-11-27</c:v>
                </c:pt>
                <c:pt idx="40">
                  <c:v>1397-11-28</c:v>
                </c:pt>
                <c:pt idx="41">
                  <c:v>1397-11-29</c:v>
                </c:pt>
                <c:pt idx="42">
                  <c:v>1397-11-30</c:v>
                </c:pt>
                <c:pt idx="43">
                  <c:v>1397-12-01</c:v>
                </c:pt>
                <c:pt idx="44">
                  <c:v>1397-12-04</c:v>
                </c:pt>
                <c:pt idx="45">
                  <c:v>1397-12-05</c:v>
                </c:pt>
                <c:pt idx="46">
                  <c:v>1397-12-06</c:v>
                </c:pt>
                <c:pt idx="47">
                  <c:v>1397-12-07</c:v>
                </c:pt>
                <c:pt idx="48">
                  <c:v>1397-12-08</c:v>
                </c:pt>
                <c:pt idx="49">
                  <c:v>1397-12-11</c:v>
                </c:pt>
                <c:pt idx="50">
                  <c:v>1397-12-12</c:v>
                </c:pt>
                <c:pt idx="51">
                  <c:v>1397-12-13</c:v>
                </c:pt>
                <c:pt idx="52">
                  <c:v>1397-12-14</c:v>
                </c:pt>
                <c:pt idx="53">
                  <c:v>1397-12-15</c:v>
                </c:pt>
                <c:pt idx="54">
                  <c:v>1397-12-18</c:v>
                </c:pt>
                <c:pt idx="55">
                  <c:v>1397-12-19</c:v>
                </c:pt>
                <c:pt idx="56">
                  <c:v>1397-12-20</c:v>
                </c:pt>
                <c:pt idx="57">
                  <c:v>1397-12-21</c:v>
                </c:pt>
                <c:pt idx="58">
                  <c:v>1397-12-22</c:v>
                </c:pt>
                <c:pt idx="59">
                  <c:v>1397-12-25</c:v>
                </c:pt>
                <c:pt idx="60">
                  <c:v>1397-12-26</c:v>
                </c:pt>
                <c:pt idx="61">
                  <c:v>1397-12-27</c:v>
                </c:pt>
                <c:pt idx="62">
                  <c:v>1397-12-28</c:v>
                </c:pt>
                <c:pt idx="63">
                  <c:v>1398-01-05</c:v>
                </c:pt>
                <c:pt idx="64">
                  <c:v>1398-01-06</c:v>
                </c:pt>
                <c:pt idx="65">
                  <c:v>1398-01-07</c:v>
                </c:pt>
                <c:pt idx="66">
                  <c:v>1398-01-10</c:v>
                </c:pt>
                <c:pt idx="67">
                  <c:v>1398-01-11</c:v>
                </c:pt>
                <c:pt idx="68">
                  <c:v>1398-01-17</c:v>
                </c:pt>
                <c:pt idx="69">
                  <c:v>1398-01-18</c:v>
                </c:pt>
                <c:pt idx="70">
                  <c:v>1398-01-19</c:v>
                </c:pt>
                <c:pt idx="71">
                  <c:v>1398-01-20</c:v>
                </c:pt>
                <c:pt idx="72">
                  <c:v>1398-01-21</c:v>
                </c:pt>
                <c:pt idx="73">
                  <c:v>1398-01-24</c:v>
                </c:pt>
                <c:pt idx="74">
                  <c:v>1398-01-25</c:v>
                </c:pt>
                <c:pt idx="75">
                  <c:v>1398-01-26</c:v>
                </c:pt>
                <c:pt idx="76">
                  <c:v>1398-01-27</c:v>
                </c:pt>
                <c:pt idx="77">
                  <c:v>1398-01-28</c:v>
                </c:pt>
                <c:pt idx="78">
                  <c:v>1398-01-31</c:v>
                </c:pt>
                <c:pt idx="79">
                  <c:v>1398-02-02</c:v>
                </c:pt>
                <c:pt idx="80">
                  <c:v>1398-02-03</c:v>
                </c:pt>
                <c:pt idx="81">
                  <c:v>1398-02-04</c:v>
                </c:pt>
                <c:pt idx="82">
                  <c:v>1398-02-07</c:v>
                </c:pt>
                <c:pt idx="83">
                  <c:v>1398-02-08</c:v>
                </c:pt>
                <c:pt idx="84">
                  <c:v>1398-02-09</c:v>
                </c:pt>
                <c:pt idx="85">
                  <c:v>1398-02-10</c:v>
                </c:pt>
                <c:pt idx="86">
                  <c:v>1398-02-11</c:v>
                </c:pt>
                <c:pt idx="87">
                  <c:v>1398-02-14</c:v>
                </c:pt>
                <c:pt idx="88">
                  <c:v>1398-02-15</c:v>
                </c:pt>
                <c:pt idx="89">
                  <c:v>1398-02-16</c:v>
                </c:pt>
                <c:pt idx="90">
                  <c:v>1398-02-17</c:v>
                </c:pt>
                <c:pt idx="91">
                  <c:v>1398-02-18</c:v>
                </c:pt>
                <c:pt idx="92">
                  <c:v>1398-02-21</c:v>
                </c:pt>
                <c:pt idx="93">
                  <c:v>1398-02-22</c:v>
                </c:pt>
                <c:pt idx="94">
                  <c:v>1398-02-23</c:v>
                </c:pt>
                <c:pt idx="95">
                  <c:v>1398-02-24</c:v>
                </c:pt>
                <c:pt idx="96">
                  <c:v>1398-02-25</c:v>
                </c:pt>
                <c:pt idx="97">
                  <c:v>1398-02-28</c:v>
                </c:pt>
                <c:pt idx="98">
                  <c:v>1398-02-29</c:v>
                </c:pt>
                <c:pt idx="99">
                  <c:v>1398-02-30</c:v>
                </c:pt>
                <c:pt idx="100">
                  <c:v>1398-02-31</c:v>
                </c:pt>
                <c:pt idx="101">
                  <c:v>1398-03-01</c:v>
                </c:pt>
                <c:pt idx="102">
                  <c:v>1398-03-04</c:v>
                </c:pt>
                <c:pt idx="103">
                  <c:v>1398-03-05</c:v>
                </c:pt>
                <c:pt idx="104">
                  <c:v>1398-03-07</c:v>
                </c:pt>
                <c:pt idx="105">
                  <c:v>1398-03-08</c:v>
                </c:pt>
                <c:pt idx="106">
                  <c:v>1398-03-11</c:v>
                </c:pt>
                <c:pt idx="107">
                  <c:v>1398-03-12</c:v>
                </c:pt>
                <c:pt idx="108">
                  <c:v>1398-03-13</c:v>
                </c:pt>
                <c:pt idx="109">
                  <c:v>1398-03-18</c:v>
                </c:pt>
                <c:pt idx="110">
                  <c:v>1398-03-19</c:v>
                </c:pt>
                <c:pt idx="111">
                  <c:v>1398-03-20</c:v>
                </c:pt>
                <c:pt idx="112">
                  <c:v>1398-03-21</c:v>
                </c:pt>
                <c:pt idx="113">
                  <c:v>1398-03-22</c:v>
                </c:pt>
                <c:pt idx="114">
                  <c:v>1398-03-25</c:v>
                </c:pt>
                <c:pt idx="115">
                  <c:v>1398-03-26</c:v>
                </c:pt>
                <c:pt idx="116">
                  <c:v>1398-03-27</c:v>
                </c:pt>
                <c:pt idx="117">
                  <c:v>1398-03-28</c:v>
                </c:pt>
                <c:pt idx="118">
                  <c:v>1398-03-29</c:v>
                </c:pt>
                <c:pt idx="119">
                  <c:v>1398-04-01</c:v>
                </c:pt>
                <c:pt idx="120">
                  <c:v>1398-04-02</c:v>
                </c:pt>
                <c:pt idx="121">
                  <c:v>1398-04-03</c:v>
                </c:pt>
                <c:pt idx="122">
                  <c:v>1398-04-04</c:v>
                </c:pt>
                <c:pt idx="123">
                  <c:v>1398-04-05</c:v>
                </c:pt>
                <c:pt idx="124">
                  <c:v>1398-04-09</c:v>
                </c:pt>
                <c:pt idx="125">
                  <c:v>1398-04-10</c:v>
                </c:pt>
                <c:pt idx="126">
                  <c:v>1398-04-11</c:v>
                </c:pt>
                <c:pt idx="127">
                  <c:v>1398-04-12</c:v>
                </c:pt>
                <c:pt idx="128">
                  <c:v>1398-04-15</c:v>
                </c:pt>
                <c:pt idx="129">
                  <c:v>1398-04-16</c:v>
                </c:pt>
                <c:pt idx="130">
                  <c:v>1398-04-17</c:v>
                </c:pt>
                <c:pt idx="131">
                  <c:v>1398-04-18</c:v>
                </c:pt>
                <c:pt idx="132">
                  <c:v>1398-04-19</c:v>
                </c:pt>
                <c:pt idx="133">
                  <c:v>1398-04-22</c:v>
                </c:pt>
                <c:pt idx="134">
                  <c:v>1398-04-23</c:v>
                </c:pt>
                <c:pt idx="135">
                  <c:v>1398-04-24</c:v>
                </c:pt>
                <c:pt idx="136">
                  <c:v>1398-04-25</c:v>
                </c:pt>
                <c:pt idx="137">
                  <c:v>1398-04-26</c:v>
                </c:pt>
                <c:pt idx="138">
                  <c:v>1398-04-29</c:v>
                </c:pt>
                <c:pt idx="139">
                  <c:v>1398-04-30</c:v>
                </c:pt>
                <c:pt idx="140">
                  <c:v>1398-04-31</c:v>
                </c:pt>
                <c:pt idx="141">
                  <c:v>1398-05-01</c:v>
                </c:pt>
                <c:pt idx="142">
                  <c:v>1398-05-02</c:v>
                </c:pt>
                <c:pt idx="143">
                  <c:v>1398-05-05</c:v>
                </c:pt>
                <c:pt idx="144">
                  <c:v>1398-05-06</c:v>
                </c:pt>
                <c:pt idx="145">
                  <c:v>1398-05-07</c:v>
                </c:pt>
                <c:pt idx="146">
                  <c:v>1398-05-08</c:v>
                </c:pt>
                <c:pt idx="147">
                  <c:v>1398-05-09</c:v>
                </c:pt>
                <c:pt idx="148">
                  <c:v>1398-05-12</c:v>
                </c:pt>
                <c:pt idx="149">
                  <c:v>1398-05-13</c:v>
                </c:pt>
                <c:pt idx="150">
                  <c:v>1398-05-14</c:v>
                </c:pt>
                <c:pt idx="151">
                  <c:v>1398-05-15</c:v>
                </c:pt>
                <c:pt idx="152">
                  <c:v>1398-05-16</c:v>
                </c:pt>
                <c:pt idx="153">
                  <c:v>1398-05-19</c:v>
                </c:pt>
                <c:pt idx="154">
                  <c:v>1398-05-20</c:v>
                </c:pt>
                <c:pt idx="155">
                  <c:v>1398-05-22</c:v>
                </c:pt>
                <c:pt idx="156">
                  <c:v>1398-05-23</c:v>
                </c:pt>
                <c:pt idx="157">
                  <c:v>1398-05-26</c:v>
                </c:pt>
                <c:pt idx="158">
                  <c:v>1398-05-27</c:v>
                </c:pt>
                <c:pt idx="159">
                  <c:v>1398-05-28</c:v>
                </c:pt>
                <c:pt idx="160">
                  <c:v>1398-05-30</c:v>
                </c:pt>
                <c:pt idx="161">
                  <c:v>1398-06-02</c:v>
                </c:pt>
                <c:pt idx="162">
                  <c:v>1398-06-03</c:v>
                </c:pt>
                <c:pt idx="163">
                  <c:v>1398-06-04</c:v>
                </c:pt>
                <c:pt idx="164">
                  <c:v>1398-06-05</c:v>
                </c:pt>
                <c:pt idx="165">
                  <c:v>1398-06-06</c:v>
                </c:pt>
                <c:pt idx="166">
                  <c:v>1398-06-09</c:v>
                </c:pt>
                <c:pt idx="167">
                  <c:v>1398-06-10</c:v>
                </c:pt>
                <c:pt idx="168">
                  <c:v>1398-06-11</c:v>
                </c:pt>
                <c:pt idx="169">
                  <c:v>1398-06-12</c:v>
                </c:pt>
                <c:pt idx="170">
                  <c:v>1398-06-13</c:v>
                </c:pt>
                <c:pt idx="171">
                  <c:v>1398-06-16</c:v>
                </c:pt>
                <c:pt idx="172">
                  <c:v>1398-06-17</c:v>
                </c:pt>
                <c:pt idx="173">
                  <c:v>1398-06-20</c:v>
                </c:pt>
                <c:pt idx="174">
                  <c:v>1398-06-23</c:v>
                </c:pt>
                <c:pt idx="175">
                  <c:v>1398-06-24</c:v>
                </c:pt>
                <c:pt idx="176">
                  <c:v>1398-06-25</c:v>
                </c:pt>
                <c:pt idx="177">
                  <c:v>1398-06-26</c:v>
                </c:pt>
                <c:pt idx="178">
                  <c:v>1398-06-27</c:v>
                </c:pt>
                <c:pt idx="179">
                  <c:v>1398-06-30</c:v>
                </c:pt>
                <c:pt idx="180">
                  <c:v>1398-06-31</c:v>
                </c:pt>
                <c:pt idx="181">
                  <c:v>1398-07-01</c:v>
                </c:pt>
                <c:pt idx="182">
                  <c:v>1398-07-02</c:v>
                </c:pt>
                <c:pt idx="183">
                  <c:v>1398-07-03</c:v>
                </c:pt>
                <c:pt idx="184">
                  <c:v>1398-07-06</c:v>
                </c:pt>
                <c:pt idx="185">
                  <c:v>1398-07-07</c:v>
                </c:pt>
                <c:pt idx="186">
                  <c:v>1398-07-08</c:v>
                </c:pt>
                <c:pt idx="187">
                  <c:v>1398-07-09</c:v>
                </c:pt>
                <c:pt idx="188">
                  <c:v>1398-07-10</c:v>
                </c:pt>
                <c:pt idx="189">
                  <c:v>1398-07-13</c:v>
                </c:pt>
                <c:pt idx="190">
                  <c:v>1398-07-14</c:v>
                </c:pt>
                <c:pt idx="191">
                  <c:v>1398-07-15</c:v>
                </c:pt>
                <c:pt idx="192">
                  <c:v>1398-07-16</c:v>
                </c:pt>
                <c:pt idx="193">
                  <c:v>1398-07-17</c:v>
                </c:pt>
                <c:pt idx="194">
                  <c:v>1398-07-20</c:v>
                </c:pt>
                <c:pt idx="195">
                  <c:v>1398-07-21</c:v>
                </c:pt>
                <c:pt idx="196">
                  <c:v>1398-07-22</c:v>
                </c:pt>
                <c:pt idx="197">
                  <c:v>1398-07-23</c:v>
                </c:pt>
                <c:pt idx="198">
                  <c:v>1398-07-24</c:v>
                </c:pt>
                <c:pt idx="199">
                  <c:v>1398-07-28</c:v>
                </c:pt>
                <c:pt idx="200">
                  <c:v>1398-07-29</c:v>
                </c:pt>
                <c:pt idx="201">
                  <c:v>1398-07-30</c:v>
                </c:pt>
                <c:pt idx="202">
                  <c:v>1398-08-01</c:v>
                </c:pt>
                <c:pt idx="203">
                  <c:v>1398-08-04</c:v>
                </c:pt>
                <c:pt idx="204">
                  <c:v>1398-08-06</c:v>
                </c:pt>
                <c:pt idx="205">
                  <c:v>1398-08-08</c:v>
                </c:pt>
                <c:pt idx="206">
                  <c:v>1398-08-11</c:v>
                </c:pt>
                <c:pt idx="207">
                  <c:v>1398-08-12</c:v>
                </c:pt>
                <c:pt idx="208">
                  <c:v>1398-08-13</c:v>
                </c:pt>
                <c:pt idx="209">
                  <c:v>1398-08-14</c:v>
                </c:pt>
                <c:pt idx="210">
                  <c:v>1398-08-18</c:v>
                </c:pt>
                <c:pt idx="211">
                  <c:v>1398-08-19</c:v>
                </c:pt>
                <c:pt idx="212">
                  <c:v>1398-08-20</c:v>
                </c:pt>
                <c:pt idx="213">
                  <c:v>1398-08-21</c:v>
                </c:pt>
                <c:pt idx="214">
                  <c:v>1398-08-22</c:v>
                </c:pt>
                <c:pt idx="215">
                  <c:v>1398-08-25</c:v>
                </c:pt>
                <c:pt idx="216">
                  <c:v>1398-08-26</c:v>
                </c:pt>
                <c:pt idx="217">
                  <c:v>1398-08-27</c:v>
                </c:pt>
                <c:pt idx="218">
                  <c:v>1398-08-28</c:v>
                </c:pt>
                <c:pt idx="219">
                  <c:v>1398-08-29</c:v>
                </c:pt>
                <c:pt idx="220">
                  <c:v>1398-09-02</c:v>
                </c:pt>
                <c:pt idx="221">
                  <c:v>1398-09-03</c:v>
                </c:pt>
                <c:pt idx="222">
                  <c:v>1398-09-04</c:v>
                </c:pt>
                <c:pt idx="223">
                  <c:v>1398-09-05</c:v>
                </c:pt>
                <c:pt idx="224">
                  <c:v>1398-09-06</c:v>
                </c:pt>
                <c:pt idx="225">
                  <c:v>1398-09-09</c:v>
                </c:pt>
                <c:pt idx="226">
                  <c:v>1398-09-10</c:v>
                </c:pt>
                <c:pt idx="227">
                  <c:v>1398-09-11</c:v>
                </c:pt>
                <c:pt idx="228">
                  <c:v>1398-09-12</c:v>
                </c:pt>
                <c:pt idx="229">
                  <c:v>1398-09-13</c:v>
                </c:pt>
                <c:pt idx="230">
                  <c:v>1398-09-16</c:v>
                </c:pt>
                <c:pt idx="231">
                  <c:v>1398-09-17</c:v>
                </c:pt>
                <c:pt idx="232">
                  <c:v>1398-09-18</c:v>
                </c:pt>
                <c:pt idx="233">
                  <c:v>1398-09-19</c:v>
                </c:pt>
                <c:pt idx="234">
                  <c:v>1398-09-20</c:v>
                </c:pt>
                <c:pt idx="235">
                  <c:v>1398-09-23</c:v>
                </c:pt>
                <c:pt idx="236">
                  <c:v>1398-09-24</c:v>
                </c:pt>
                <c:pt idx="237">
                  <c:v>1398-09-25</c:v>
                </c:pt>
                <c:pt idx="238">
                  <c:v>1398-09-26</c:v>
                </c:pt>
                <c:pt idx="239">
                  <c:v>1398-09-27</c:v>
                </c:pt>
                <c:pt idx="240">
                  <c:v>1398-09-30</c:v>
                </c:pt>
              </c:strCache>
            </c:strRef>
          </c:cat>
          <c:val>
            <c:numRef>
              <c:f>'مقایسه شاخص‌ها'!$K$3:$K$243</c:f>
              <c:numCache>
                <c:formatCode>General</c:formatCode>
                <c:ptCount val="241"/>
                <c:pt idx="0">
                  <c:v>0.63265750146180966</c:v>
                </c:pt>
                <c:pt idx="1">
                  <c:v>0.61871291007086504</c:v>
                </c:pt>
                <c:pt idx="2">
                  <c:v>0.63921766366148947</c:v>
                </c:pt>
                <c:pt idx="3">
                  <c:v>0.64889863321208763</c:v>
                </c:pt>
                <c:pt idx="4">
                  <c:v>0.62111944306726152</c:v>
                </c:pt>
                <c:pt idx="5">
                  <c:v>0.62457538401280432</c:v>
                </c:pt>
                <c:pt idx="6">
                  <c:v>0.63457315287763949</c:v>
                </c:pt>
                <c:pt idx="7">
                  <c:v>0.6434575920988419</c:v>
                </c:pt>
                <c:pt idx="8">
                  <c:v>0.64869033525333708</c:v>
                </c:pt>
                <c:pt idx="9">
                  <c:v>0.66483354832869401</c:v>
                </c:pt>
                <c:pt idx="10">
                  <c:v>0.68372095456852389</c:v>
                </c:pt>
                <c:pt idx="11">
                  <c:v>0.67457558059161471</c:v>
                </c:pt>
                <c:pt idx="12">
                  <c:v>0.67574593832994601</c:v>
                </c:pt>
                <c:pt idx="13">
                  <c:v>0.69211524308501904</c:v>
                </c:pt>
                <c:pt idx="14">
                  <c:v>0.70319610513315123</c:v>
                </c:pt>
                <c:pt idx="15">
                  <c:v>0.71278907252596513</c:v>
                </c:pt>
                <c:pt idx="16">
                  <c:v>0.71208989697142711</c:v>
                </c:pt>
                <c:pt idx="17">
                  <c:v>0.71081818673478292</c:v>
                </c:pt>
                <c:pt idx="18">
                  <c:v>0.71227175708705759</c:v>
                </c:pt>
                <c:pt idx="19">
                  <c:v>0.71219890817831355</c:v>
                </c:pt>
                <c:pt idx="20">
                  <c:v>0.70315113042870081</c:v>
                </c:pt>
                <c:pt idx="21">
                  <c:v>0.69618455443927152</c:v>
                </c:pt>
                <c:pt idx="22">
                  <c:v>0.67931344697449925</c:v>
                </c:pt>
                <c:pt idx="23">
                  <c:v>0.63684261070423109</c:v>
                </c:pt>
                <c:pt idx="24">
                  <c:v>0.64754415223260753</c:v>
                </c:pt>
                <c:pt idx="25">
                  <c:v>0.65892120829557821</c:v>
                </c:pt>
                <c:pt idx="26">
                  <c:v>0.64737033146639322</c:v>
                </c:pt>
                <c:pt idx="27">
                  <c:v>0.62054407823858382</c:v>
                </c:pt>
                <c:pt idx="28">
                  <c:v>0.60585638767670691</c:v>
                </c:pt>
                <c:pt idx="29">
                  <c:v>0.6119188167741092</c:v>
                </c:pt>
                <c:pt idx="30">
                  <c:v>0.61238954076115659</c:v>
                </c:pt>
                <c:pt idx="31">
                  <c:v>0.61394946393648997</c:v>
                </c:pt>
                <c:pt idx="32">
                  <c:v>0.59657784569054928</c:v>
                </c:pt>
                <c:pt idx="33">
                  <c:v>0.61049896314714136</c:v>
                </c:pt>
                <c:pt idx="34">
                  <c:v>0.62091839031997953</c:v>
                </c:pt>
                <c:pt idx="35">
                  <c:v>0.6208831374906576</c:v>
                </c:pt>
                <c:pt idx="36">
                  <c:v>0.61646988019401538</c:v>
                </c:pt>
                <c:pt idx="37">
                  <c:v>0.6131658625003189</c:v>
                </c:pt>
                <c:pt idx="38">
                  <c:v>0.6003182105337046</c:v>
                </c:pt>
                <c:pt idx="39">
                  <c:v>0.60676275046608463</c:v>
                </c:pt>
                <c:pt idx="40">
                  <c:v>0.59464363944949539</c:v>
                </c:pt>
                <c:pt idx="41">
                  <c:v>0.59734789757327222</c:v>
                </c:pt>
                <c:pt idx="42">
                  <c:v>0.60031378402589186</c:v>
                </c:pt>
                <c:pt idx="43">
                  <c:v>0.62034083243252014</c:v>
                </c:pt>
                <c:pt idx="44">
                  <c:v>0.67088929485432014</c:v>
                </c:pt>
                <c:pt idx="45">
                  <c:v>0.69162340738778472</c:v>
                </c:pt>
                <c:pt idx="46">
                  <c:v>0.69924804370128357</c:v>
                </c:pt>
                <c:pt idx="47">
                  <c:v>0.67770830001762139</c:v>
                </c:pt>
                <c:pt idx="48">
                  <c:v>0.68530549489091586</c:v>
                </c:pt>
                <c:pt idx="49">
                  <c:v>0.67556384654199597</c:v>
                </c:pt>
                <c:pt idx="50">
                  <c:v>0.67626257889843933</c:v>
                </c:pt>
                <c:pt idx="51">
                  <c:v>0.67655930838276612</c:v>
                </c:pt>
                <c:pt idx="52">
                  <c:v>0.66953250223075167</c:v>
                </c:pt>
                <c:pt idx="53">
                  <c:v>0.67252293940791508</c:v>
                </c:pt>
                <c:pt idx="54">
                  <c:v>0.67733009818630063</c:v>
                </c:pt>
                <c:pt idx="55">
                  <c:v>0.69572846965182333</c:v>
                </c:pt>
                <c:pt idx="56">
                  <c:v>0.72796801166215674</c:v>
                </c:pt>
                <c:pt idx="57">
                  <c:v>0.73829462339988305</c:v>
                </c:pt>
                <c:pt idx="58">
                  <c:v>0.76109879993835161</c:v>
                </c:pt>
                <c:pt idx="59">
                  <c:v>0.77894867060868411</c:v>
                </c:pt>
                <c:pt idx="60">
                  <c:v>0.79124863337766738</c:v>
                </c:pt>
                <c:pt idx="61">
                  <c:v>0.84137286327582372</c:v>
                </c:pt>
                <c:pt idx="62">
                  <c:v>0.86926288982844246</c:v>
                </c:pt>
                <c:pt idx="63">
                  <c:v>0.87012156176815569</c:v>
                </c:pt>
                <c:pt idx="64">
                  <c:v>0.86692893024086648</c:v>
                </c:pt>
                <c:pt idx="65">
                  <c:v>0.88271408407907015</c:v>
                </c:pt>
                <c:pt idx="66">
                  <c:v>0.92101333095656845</c:v>
                </c:pt>
                <c:pt idx="67">
                  <c:v>0.91809131998434723</c:v>
                </c:pt>
                <c:pt idx="68">
                  <c:v>0.92426046123946226</c:v>
                </c:pt>
                <c:pt idx="69">
                  <c:v>0.93718565273504639</c:v>
                </c:pt>
                <c:pt idx="70">
                  <c:v>0.9412437403821905</c:v>
                </c:pt>
                <c:pt idx="71">
                  <c:v>0.96761204300897496</c:v>
                </c:pt>
                <c:pt idx="72">
                  <c:v>1.0134511507018802</c:v>
                </c:pt>
                <c:pt idx="73">
                  <c:v>1.0098979929098535</c:v>
                </c:pt>
                <c:pt idx="74">
                  <c:v>1.0267509405879194</c:v>
                </c:pt>
                <c:pt idx="75">
                  <c:v>1.0958779482173084</c:v>
                </c:pt>
                <c:pt idx="76">
                  <c:v>1.1033030342492509</c:v>
                </c:pt>
                <c:pt idx="77">
                  <c:v>1.09317614982064</c:v>
                </c:pt>
                <c:pt idx="78">
                  <c:v>1.1395469349170404</c:v>
                </c:pt>
                <c:pt idx="79">
                  <c:v>1.1389643209336313</c:v>
                </c:pt>
                <c:pt idx="80">
                  <c:v>1.1293843121036091</c:v>
                </c:pt>
                <c:pt idx="81">
                  <c:v>1.1565016688854977</c:v>
                </c:pt>
                <c:pt idx="82">
                  <c:v>1.1769723063218787</c:v>
                </c:pt>
                <c:pt idx="83">
                  <c:v>1.2124348277528303</c:v>
                </c:pt>
                <c:pt idx="84">
                  <c:v>1.2666291123790958</c:v>
                </c:pt>
                <c:pt idx="85">
                  <c:v>1.2977502110635482</c:v>
                </c:pt>
                <c:pt idx="86">
                  <c:v>1.3464402407108325</c:v>
                </c:pt>
                <c:pt idx="87">
                  <c:v>1.3997974075431499</c:v>
                </c:pt>
                <c:pt idx="88">
                  <c:v>1.3934651610208508</c:v>
                </c:pt>
                <c:pt idx="89">
                  <c:v>1.3181440291469655</c:v>
                </c:pt>
                <c:pt idx="90">
                  <c:v>1.2422975145907538</c:v>
                </c:pt>
                <c:pt idx="91">
                  <c:v>1.2684705455536847</c:v>
                </c:pt>
                <c:pt idx="92">
                  <c:v>1.2344224396351509</c:v>
                </c:pt>
                <c:pt idx="93">
                  <c:v>1.1781076324218627</c:v>
                </c:pt>
                <c:pt idx="94">
                  <c:v>1.2126878905455363</c:v>
                </c:pt>
                <c:pt idx="95">
                  <c:v>1.2486550318693199</c:v>
                </c:pt>
                <c:pt idx="96">
                  <c:v>1.2281966645336917</c:v>
                </c:pt>
                <c:pt idx="97">
                  <c:v>1.2416699067181285</c:v>
                </c:pt>
                <c:pt idx="98">
                  <c:v>1.2419533559019258</c:v>
                </c:pt>
                <c:pt idx="99">
                  <c:v>1.2278106602203294</c:v>
                </c:pt>
                <c:pt idx="100">
                  <c:v>1.2608759633536692</c:v>
                </c:pt>
                <c:pt idx="101">
                  <c:v>1.2595240445502034</c:v>
                </c:pt>
                <c:pt idx="102">
                  <c:v>1.2504927549015594</c:v>
                </c:pt>
                <c:pt idx="103">
                  <c:v>1.2795735764052596</c:v>
                </c:pt>
                <c:pt idx="104">
                  <c:v>1.3305614130321315</c:v>
                </c:pt>
                <c:pt idx="105">
                  <c:v>1.3474452554744523</c:v>
                </c:pt>
                <c:pt idx="106">
                  <c:v>1.3279465212876427</c:v>
                </c:pt>
                <c:pt idx="107">
                  <c:v>1.3534780567154665</c:v>
                </c:pt>
                <c:pt idx="108">
                  <c:v>1.3748597997857237</c:v>
                </c:pt>
                <c:pt idx="109">
                  <c:v>1.3646035148861047</c:v>
                </c:pt>
                <c:pt idx="110">
                  <c:v>1.3938715900615422</c:v>
                </c:pt>
                <c:pt idx="111">
                  <c:v>1.3966970276996289</c:v>
                </c:pt>
                <c:pt idx="112">
                  <c:v>1.4043719550147578</c:v>
                </c:pt>
                <c:pt idx="113">
                  <c:v>1.4346283780259035</c:v>
                </c:pt>
                <c:pt idx="114">
                  <c:v>1.4296623631570049</c:v>
                </c:pt>
                <c:pt idx="115">
                  <c:v>1.4027163925596748</c:v>
                </c:pt>
                <c:pt idx="116">
                  <c:v>1.3245985452756601</c:v>
                </c:pt>
                <c:pt idx="117">
                  <c:v>1.2686335002654654</c:v>
                </c:pt>
                <c:pt idx="118">
                  <c:v>1.2053554745779738</c:v>
                </c:pt>
                <c:pt idx="119">
                  <c:v>1.1482486367130851</c:v>
                </c:pt>
                <c:pt idx="120">
                  <c:v>1.1705376952440485</c:v>
                </c:pt>
                <c:pt idx="121">
                  <c:v>1.1646017153269761</c:v>
                </c:pt>
                <c:pt idx="122">
                  <c:v>1.1280631552771996</c:v>
                </c:pt>
                <c:pt idx="123">
                  <c:v>1.1895787725322946</c:v>
                </c:pt>
                <c:pt idx="124">
                  <c:v>1.2325033875419393</c:v>
                </c:pt>
                <c:pt idx="125">
                  <c:v>1.2157847485157744</c:v>
                </c:pt>
                <c:pt idx="126">
                  <c:v>1.2841711539090683</c:v>
                </c:pt>
                <c:pt idx="127">
                  <c:v>1.2644226374233911</c:v>
                </c:pt>
                <c:pt idx="128">
                  <c:v>1.184720473947428</c:v>
                </c:pt>
                <c:pt idx="129">
                  <c:v>1.1908388246215451</c:v>
                </c:pt>
                <c:pt idx="130">
                  <c:v>1.244475352197524</c:v>
                </c:pt>
                <c:pt idx="131">
                  <c:v>1.2436891361567972</c:v>
                </c:pt>
                <c:pt idx="132">
                  <c:v>1.2519115131460454</c:v>
                </c:pt>
                <c:pt idx="133">
                  <c:v>1.2885230973975657</c:v>
                </c:pt>
                <c:pt idx="134">
                  <c:v>1.3281829980754356</c:v>
                </c:pt>
                <c:pt idx="135">
                  <c:v>1.343832996843954</c:v>
                </c:pt>
                <c:pt idx="136">
                  <c:v>1.2779398370122874</c:v>
                </c:pt>
                <c:pt idx="137">
                  <c:v>1.2897476630466556</c:v>
                </c:pt>
                <c:pt idx="138">
                  <c:v>1.2865583601152872</c:v>
                </c:pt>
                <c:pt idx="139">
                  <c:v>1.3053729425810587</c:v>
                </c:pt>
                <c:pt idx="140">
                  <c:v>1.3252318689225198</c:v>
                </c:pt>
                <c:pt idx="141">
                  <c:v>1.3125421939666242</c:v>
                </c:pt>
                <c:pt idx="142">
                  <c:v>1.3327872364176137</c:v>
                </c:pt>
                <c:pt idx="143">
                  <c:v>1.3187054975133297</c:v>
                </c:pt>
                <c:pt idx="144">
                  <c:v>1.2553574566558723</c:v>
                </c:pt>
                <c:pt idx="145">
                  <c:v>1.2176827345604786</c:v>
                </c:pt>
                <c:pt idx="146">
                  <c:v>1.1659740577854478</c:v>
                </c:pt>
                <c:pt idx="147">
                  <c:v>1.0998462535125255</c:v>
                </c:pt>
                <c:pt idx="148">
                  <c:v>1.0528535884657928</c:v>
                </c:pt>
                <c:pt idx="149">
                  <c:v>1.0548657579147225</c:v>
                </c:pt>
                <c:pt idx="150">
                  <c:v>0.99846036528400584</c:v>
                </c:pt>
                <c:pt idx="151">
                  <c:v>0.91641223956204376</c:v>
                </c:pt>
                <c:pt idx="152">
                  <c:v>0.91012779186791271</c:v>
                </c:pt>
                <c:pt idx="153">
                  <c:v>0.9411745599201955</c:v>
                </c:pt>
                <c:pt idx="154">
                  <c:v>0.98332429554047707</c:v>
                </c:pt>
                <c:pt idx="155">
                  <c:v>0.97916410768433737</c:v>
                </c:pt>
                <c:pt idx="156">
                  <c:v>1.0338158006328841</c:v>
                </c:pt>
                <c:pt idx="157">
                  <c:v>0.99656632630069875</c:v>
                </c:pt>
                <c:pt idx="158">
                  <c:v>1.000292381256759</c:v>
                </c:pt>
                <c:pt idx="159">
                  <c:v>0.9990070992079727</c:v>
                </c:pt>
                <c:pt idx="160">
                  <c:v>0.98077930226534527</c:v>
                </c:pt>
                <c:pt idx="161">
                  <c:v>0.96965343258952008</c:v>
                </c:pt>
                <c:pt idx="162">
                  <c:v>0.9664312624442517</c:v>
                </c:pt>
                <c:pt idx="163">
                  <c:v>1.0160258323083413</c:v>
                </c:pt>
                <c:pt idx="164">
                  <c:v>1.00941511524998</c:v>
                </c:pt>
                <c:pt idx="165">
                  <c:v>0.98614857093659714</c:v>
                </c:pt>
                <c:pt idx="166">
                  <c:v>1.0775583582841137</c:v>
                </c:pt>
                <c:pt idx="167">
                  <c:v>1.0812534339631164</c:v>
                </c:pt>
                <c:pt idx="168">
                  <c:v>1.0796652377460449</c:v>
                </c:pt>
                <c:pt idx="169">
                  <c:v>1.1363092702293329</c:v>
                </c:pt>
                <c:pt idx="170">
                  <c:v>1.1453737980781851</c:v>
                </c:pt>
                <c:pt idx="171">
                  <c:v>1.1350441603180847</c:v>
                </c:pt>
                <c:pt idx="172">
                  <c:v>1.1546936355916886</c:v>
                </c:pt>
                <c:pt idx="173">
                  <c:v>1.1480595181106508</c:v>
                </c:pt>
                <c:pt idx="174">
                  <c:v>1.1405513439836139</c:v>
                </c:pt>
                <c:pt idx="175">
                  <c:v>1.0571323219645046</c:v>
                </c:pt>
                <c:pt idx="176">
                  <c:v>1.058972399935767</c:v>
                </c:pt>
                <c:pt idx="177">
                  <c:v>0.94814959245376484</c:v>
                </c:pt>
                <c:pt idx="178">
                  <c:v>0.86041045219696444</c:v>
                </c:pt>
                <c:pt idx="179">
                  <c:v>0.91196538406164396</c:v>
                </c:pt>
                <c:pt idx="180">
                  <c:v>0.91117795635655918</c:v>
                </c:pt>
                <c:pt idx="181">
                  <c:v>0.97974986794045726</c:v>
                </c:pt>
                <c:pt idx="182">
                  <c:v>0.94474845648914885</c:v>
                </c:pt>
                <c:pt idx="183">
                  <c:v>0.90467794375912103</c:v>
                </c:pt>
                <c:pt idx="184">
                  <c:v>0.89784714220395956</c:v>
                </c:pt>
                <c:pt idx="185">
                  <c:v>0.82255095402426526</c:v>
                </c:pt>
                <c:pt idx="186">
                  <c:v>0.79757413820974365</c:v>
                </c:pt>
                <c:pt idx="187">
                  <c:v>0.74006113995222123</c:v>
                </c:pt>
                <c:pt idx="188">
                  <c:v>0.67150455141873056</c:v>
                </c:pt>
                <c:pt idx="189">
                  <c:v>0.67436788994486396</c:v>
                </c:pt>
                <c:pt idx="190">
                  <c:v>0.70088952795982551</c:v>
                </c:pt>
                <c:pt idx="191">
                  <c:v>0.72941868717978586</c:v>
                </c:pt>
                <c:pt idx="192">
                  <c:v>0.70828381640675064</c:v>
                </c:pt>
                <c:pt idx="193">
                  <c:v>0.77445932816912433</c:v>
                </c:pt>
                <c:pt idx="194">
                  <c:v>0.83839317180931072</c:v>
                </c:pt>
                <c:pt idx="195">
                  <c:v>0.80367782044107838</c:v>
                </c:pt>
                <c:pt idx="196">
                  <c:v>0.76709325765665626</c:v>
                </c:pt>
                <c:pt idx="197">
                  <c:v>0.76526105362988717</c:v>
                </c:pt>
                <c:pt idx="198">
                  <c:v>0.7711302068795105</c:v>
                </c:pt>
                <c:pt idx="199">
                  <c:v>0.66881827116607551</c:v>
                </c:pt>
                <c:pt idx="200">
                  <c:v>0.65271726663680352</c:v>
                </c:pt>
                <c:pt idx="201">
                  <c:v>0.68543375548231533</c:v>
                </c:pt>
                <c:pt idx="202">
                  <c:v>0.6216692703941864</c:v>
                </c:pt>
                <c:pt idx="203">
                  <c:v>0.60184230196687061</c:v>
                </c:pt>
                <c:pt idx="204">
                  <c:v>0.62941576503004359</c:v>
                </c:pt>
                <c:pt idx="205">
                  <c:v>0.67096640004489561</c:v>
                </c:pt>
                <c:pt idx="206">
                  <c:v>0.70512626753562357</c:v>
                </c:pt>
                <c:pt idx="207">
                  <c:v>0.72757022007780092</c:v>
                </c:pt>
                <c:pt idx="208">
                  <c:v>0.68677246855258001</c:v>
                </c:pt>
                <c:pt idx="209">
                  <c:v>0.66648869798247468</c:v>
                </c:pt>
                <c:pt idx="210">
                  <c:v>0.66801209921289129</c:v>
                </c:pt>
                <c:pt idx="211">
                  <c:v>0.65057000645411689</c:v>
                </c:pt>
                <c:pt idx="212">
                  <c:v>0.66163575492049476</c:v>
                </c:pt>
                <c:pt idx="213">
                  <c:v>0.66515894891284644</c:v>
                </c:pt>
                <c:pt idx="214">
                  <c:v>0.65906760871397352</c:v>
                </c:pt>
                <c:pt idx="215">
                  <c:v>0.66576532952362544</c:v>
                </c:pt>
                <c:pt idx="216">
                  <c:v>0.67345657207158105</c:v>
                </c:pt>
                <c:pt idx="217">
                  <c:v>0.66139866978904216</c:v>
                </c:pt>
                <c:pt idx="218">
                  <c:v>0.66303622247863414</c:v>
                </c:pt>
                <c:pt idx="219">
                  <c:v>0.67586020001725355</c:v>
                </c:pt>
                <c:pt idx="220">
                  <c:v>0.70911347376933032</c:v>
                </c:pt>
                <c:pt idx="221">
                  <c:v>0.76180033498945887</c:v>
                </c:pt>
                <c:pt idx="222">
                  <c:v>0.75454038159103365</c:v>
                </c:pt>
                <c:pt idx="223">
                  <c:v>0.75476381725582242</c:v>
                </c:pt>
                <c:pt idx="224">
                  <c:v>0.77123900196456474</c:v>
                </c:pt>
                <c:pt idx="225">
                  <c:v>0.83697825263105052</c:v>
                </c:pt>
                <c:pt idx="226">
                  <c:v>0.91435660069624869</c:v>
                </c:pt>
                <c:pt idx="227">
                  <c:v>0.9150431100994143</c:v>
                </c:pt>
                <c:pt idx="228">
                  <c:v>0.9589073291482495</c:v>
                </c:pt>
                <c:pt idx="229">
                  <c:v>1.0176431088907489</c:v>
                </c:pt>
                <c:pt idx="230">
                  <c:v>1.008261765309844</c:v>
                </c:pt>
                <c:pt idx="231">
                  <c:v>0.9997499945882371</c:v>
                </c:pt>
                <c:pt idx="232">
                  <c:v>1.02648497872985</c:v>
                </c:pt>
                <c:pt idx="233">
                  <c:v>1.0342454846904685</c:v>
                </c:pt>
                <c:pt idx="234">
                  <c:v>1.0312431531117432</c:v>
                </c:pt>
                <c:pt idx="235">
                  <c:v>1.0569793434285328</c:v>
                </c:pt>
                <c:pt idx="236">
                  <c:v>1.0616074562099835</c:v>
                </c:pt>
                <c:pt idx="237">
                  <c:v>1.0722929587631969</c:v>
                </c:pt>
                <c:pt idx="238">
                  <c:v>1.0977703458256656</c:v>
                </c:pt>
                <c:pt idx="239">
                  <c:v>1.1298031138231304</c:v>
                </c:pt>
                <c:pt idx="240">
                  <c:v>1.189109395262204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2-47A8-9131-4A0FDBE19E0C}"/>
            </c:ext>
          </c:extLst>
        </c:ser>
        <c:ser>
          <c:idx val="1"/>
          <c:order val="1"/>
          <c:tx>
            <c:strRef>
              <c:f>'مقایسه شاخص‌ها'!$L$2</c:f>
              <c:strCache>
                <c:ptCount val="1"/>
                <c:pt idx="0">
                  <c:v>MSCI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'مقایسه شاخص‌ها'!$J$3:$J$243</c:f>
              <c:strCache>
                <c:ptCount val="241"/>
                <c:pt idx="0">
                  <c:v>1397-09-28</c:v>
                </c:pt>
                <c:pt idx="1">
                  <c:v>1397-10-01</c:v>
                </c:pt>
                <c:pt idx="2">
                  <c:v>1397-10-02</c:v>
                </c:pt>
                <c:pt idx="3">
                  <c:v>1397-10-03</c:v>
                </c:pt>
                <c:pt idx="4">
                  <c:v>1397-10-04</c:v>
                </c:pt>
                <c:pt idx="5">
                  <c:v>1397-10-05</c:v>
                </c:pt>
                <c:pt idx="6">
                  <c:v>1397-10-08</c:v>
                </c:pt>
                <c:pt idx="7">
                  <c:v>1397-10-09</c:v>
                </c:pt>
                <c:pt idx="8">
                  <c:v>1397-10-10</c:v>
                </c:pt>
                <c:pt idx="9">
                  <c:v>1397-10-11</c:v>
                </c:pt>
                <c:pt idx="10">
                  <c:v>1397-10-12</c:v>
                </c:pt>
                <c:pt idx="11">
                  <c:v>1397-10-15</c:v>
                </c:pt>
                <c:pt idx="12">
                  <c:v>1397-10-16</c:v>
                </c:pt>
                <c:pt idx="13">
                  <c:v>1397-10-17</c:v>
                </c:pt>
                <c:pt idx="14">
                  <c:v>1397-10-18</c:v>
                </c:pt>
                <c:pt idx="15">
                  <c:v>1397-10-19</c:v>
                </c:pt>
                <c:pt idx="16">
                  <c:v>1397-10-22</c:v>
                </c:pt>
                <c:pt idx="17">
                  <c:v>1397-10-23</c:v>
                </c:pt>
                <c:pt idx="18">
                  <c:v>1397-10-24</c:v>
                </c:pt>
                <c:pt idx="19">
                  <c:v>1397-10-25</c:v>
                </c:pt>
                <c:pt idx="20">
                  <c:v>1397-10-26</c:v>
                </c:pt>
                <c:pt idx="21">
                  <c:v>1397-10-29</c:v>
                </c:pt>
                <c:pt idx="22">
                  <c:v>1397-10-30</c:v>
                </c:pt>
                <c:pt idx="23">
                  <c:v>1397-11-01</c:v>
                </c:pt>
                <c:pt idx="24">
                  <c:v>1397-11-02</c:v>
                </c:pt>
                <c:pt idx="25">
                  <c:v>1397-11-03</c:v>
                </c:pt>
                <c:pt idx="26">
                  <c:v>1397-11-06</c:v>
                </c:pt>
                <c:pt idx="27">
                  <c:v>1397-11-07</c:v>
                </c:pt>
                <c:pt idx="28">
                  <c:v>1397-11-08</c:v>
                </c:pt>
                <c:pt idx="29">
                  <c:v>1397-11-09</c:v>
                </c:pt>
                <c:pt idx="30">
                  <c:v>1397-11-10</c:v>
                </c:pt>
                <c:pt idx="31">
                  <c:v>1397-11-13</c:v>
                </c:pt>
                <c:pt idx="32">
                  <c:v>1397-11-14</c:v>
                </c:pt>
                <c:pt idx="33">
                  <c:v>1397-11-15</c:v>
                </c:pt>
                <c:pt idx="34">
                  <c:v>1397-11-16</c:v>
                </c:pt>
                <c:pt idx="35">
                  <c:v>1397-11-17</c:v>
                </c:pt>
                <c:pt idx="36">
                  <c:v>1397-11-21</c:v>
                </c:pt>
                <c:pt idx="37">
                  <c:v>1397-11-23</c:v>
                </c:pt>
                <c:pt idx="38">
                  <c:v>1397-11-24</c:v>
                </c:pt>
                <c:pt idx="39">
                  <c:v>1397-11-27</c:v>
                </c:pt>
                <c:pt idx="40">
                  <c:v>1397-11-28</c:v>
                </c:pt>
                <c:pt idx="41">
                  <c:v>1397-11-29</c:v>
                </c:pt>
                <c:pt idx="42">
                  <c:v>1397-11-30</c:v>
                </c:pt>
                <c:pt idx="43">
                  <c:v>1397-12-01</c:v>
                </c:pt>
                <c:pt idx="44">
                  <c:v>1397-12-04</c:v>
                </c:pt>
                <c:pt idx="45">
                  <c:v>1397-12-05</c:v>
                </c:pt>
                <c:pt idx="46">
                  <c:v>1397-12-06</c:v>
                </c:pt>
                <c:pt idx="47">
                  <c:v>1397-12-07</c:v>
                </c:pt>
                <c:pt idx="48">
                  <c:v>1397-12-08</c:v>
                </c:pt>
                <c:pt idx="49">
                  <c:v>1397-12-11</c:v>
                </c:pt>
                <c:pt idx="50">
                  <c:v>1397-12-12</c:v>
                </c:pt>
                <c:pt idx="51">
                  <c:v>1397-12-13</c:v>
                </c:pt>
                <c:pt idx="52">
                  <c:v>1397-12-14</c:v>
                </c:pt>
                <c:pt idx="53">
                  <c:v>1397-12-15</c:v>
                </c:pt>
                <c:pt idx="54">
                  <c:v>1397-12-18</c:v>
                </c:pt>
                <c:pt idx="55">
                  <c:v>1397-12-19</c:v>
                </c:pt>
                <c:pt idx="56">
                  <c:v>1397-12-20</c:v>
                </c:pt>
                <c:pt idx="57">
                  <c:v>1397-12-21</c:v>
                </c:pt>
                <c:pt idx="58">
                  <c:v>1397-12-22</c:v>
                </c:pt>
                <c:pt idx="59">
                  <c:v>1397-12-25</c:v>
                </c:pt>
                <c:pt idx="60">
                  <c:v>1397-12-26</c:v>
                </c:pt>
                <c:pt idx="61">
                  <c:v>1397-12-27</c:v>
                </c:pt>
                <c:pt idx="62">
                  <c:v>1397-12-28</c:v>
                </c:pt>
                <c:pt idx="63">
                  <c:v>1398-01-05</c:v>
                </c:pt>
                <c:pt idx="64">
                  <c:v>1398-01-06</c:v>
                </c:pt>
                <c:pt idx="65">
                  <c:v>1398-01-07</c:v>
                </c:pt>
                <c:pt idx="66">
                  <c:v>1398-01-10</c:v>
                </c:pt>
                <c:pt idx="67">
                  <c:v>1398-01-11</c:v>
                </c:pt>
                <c:pt idx="68">
                  <c:v>1398-01-17</c:v>
                </c:pt>
                <c:pt idx="69">
                  <c:v>1398-01-18</c:v>
                </c:pt>
                <c:pt idx="70">
                  <c:v>1398-01-19</c:v>
                </c:pt>
                <c:pt idx="71">
                  <c:v>1398-01-20</c:v>
                </c:pt>
                <c:pt idx="72">
                  <c:v>1398-01-21</c:v>
                </c:pt>
                <c:pt idx="73">
                  <c:v>1398-01-24</c:v>
                </c:pt>
                <c:pt idx="74">
                  <c:v>1398-01-25</c:v>
                </c:pt>
                <c:pt idx="75">
                  <c:v>1398-01-26</c:v>
                </c:pt>
                <c:pt idx="76">
                  <c:v>1398-01-27</c:v>
                </c:pt>
                <c:pt idx="77">
                  <c:v>1398-01-28</c:v>
                </c:pt>
                <c:pt idx="78">
                  <c:v>1398-01-31</c:v>
                </c:pt>
                <c:pt idx="79">
                  <c:v>1398-02-02</c:v>
                </c:pt>
                <c:pt idx="80">
                  <c:v>1398-02-03</c:v>
                </c:pt>
                <c:pt idx="81">
                  <c:v>1398-02-04</c:v>
                </c:pt>
                <c:pt idx="82">
                  <c:v>1398-02-07</c:v>
                </c:pt>
                <c:pt idx="83">
                  <c:v>1398-02-08</c:v>
                </c:pt>
                <c:pt idx="84">
                  <c:v>1398-02-09</c:v>
                </c:pt>
                <c:pt idx="85">
                  <c:v>1398-02-10</c:v>
                </c:pt>
                <c:pt idx="86">
                  <c:v>1398-02-11</c:v>
                </c:pt>
                <c:pt idx="87">
                  <c:v>1398-02-14</c:v>
                </c:pt>
                <c:pt idx="88">
                  <c:v>1398-02-15</c:v>
                </c:pt>
                <c:pt idx="89">
                  <c:v>1398-02-16</c:v>
                </c:pt>
                <c:pt idx="90">
                  <c:v>1398-02-17</c:v>
                </c:pt>
                <c:pt idx="91">
                  <c:v>1398-02-18</c:v>
                </c:pt>
                <c:pt idx="92">
                  <c:v>1398-02-21</c:v>
                </c:pt>
                <c:pt idx="93">
                  <c:v>1398-02-22</c:v>
                </c:pt>
                <c:pt idx="94">
                  <c:v>1398-02-23</c:v>
                </c:pt>
                <c:pt idx="95">
                  <c:v>1398-02-24</c:v>
                </c:pt>
                <c:pt idx="96">
                  <c:v>1398-02-25</c:v>
                </c:pt>
                <c:pt idx="97">
                  <c:v>1398-02-28</c:v>
                </c:pt>
                <c:pt idx="98">
                  <c:v>1398-02-29</c:v>
                </c:pt>
                <c:pt idx="99">
                  <c:v>1398-02-30</c:v>
                </c:pt>
                <c:pt idx="100">
                  <c:v>1398-02-31</c:v>
                </c:pt>
                <c:pt idx="101">
                  <c:v>1398-03-01</c:v>
                </c:pt>
                <c:pt idx="102">
                  <c:v>1398-03-04</c:v>
                </c:pt>
                <c:pt idx="103">
                  <c:v>1398-03-05</c:v>
                </c:pt>
                <c:pt idx="104">
                  <c:v>1398-03-07</c:v>
                </c:pt>
                <c:pt idx="105">
                  <c:v>1398-03-08</c:v>
                </c:pt>
                <c:pt idx="106">
                  <c:v>1398-03-11</c:v>
                </c:pt>
                <c:pt idx="107">
                  <c:v>1398-03-12</c:v>
                </c:pt>
                <c:pt idx="108">
                  <c:v>1398-03-13</c:v>
                </c:pt>
                <c:pt idx="109">
                  <c:v>1398-03-18</c:v>
                </c:pt>
                <c:pt idx="110">
                  <c:v>1398-03-19</c:v>
                </c:pt>
                <c:pt idx="111">
                  <c:v>1398-03-20</c:v>
                </c:pt>
                <c:pt idx="112">
                  <c:v>1398-03-21</c:v>
                </c:pt>
                <c:pt idx="113">
                  <c:v>1398-03-22</c:v>
                </c:pt>
                <c:pt idx="114">
                  <c:v>1398-03-25</c:v>
                </c:pt>
                <c:pt idx="115">
                  <c:v>1398-03-26</c:v>
                </c:pt>
                <c:pt idx="116">
                  <c:v>1398-03-27</c:v>
                </c:pt>
                <c:pt idx="117">
                  <c:v>1398-03-28</c:v>
                </c:pt>
                <c:pt idx="118">
                  <c:v>1398-03-29</c:v>
                </c:pt>
                <c:pt idx="119">
                  <c:v>1398-04-01</c:v>
                </c:pt>
                <c:pt idx="120">
                  <c:v>1398-04-02</c:v>
                </c:pt>
                <c:pt idx="121">
                  <c:v>1398-04-03</c:v>
                </c:pt>
                <c:pt idx="122">
                  <c:v>1398-04-04</c:v>
                </c:pt>
                <c:pt idx="123">
                  <c:v>1398-04-05</c:v>
                </c:pt>
                <c:pt idx="124">
                  <c:v>1398-04-09</c:v>
                </c:pt>
                <c:pt idx="125">
                  <c:v>1398-04-10</c:v>
                </c:pt>
                <c:pt idx="126">
                  <c:v>1398-04-11</c:v>
                </c:pt>
                <c:pt idx="127">
                  <c:v>1398-04-12</c:v>
                </c:pt>
                <c:pt idx="128">
                  <c:v>1398-04-15</c:v>
                </c:pt>
                <c:pt idx="129">
                  <c:v>1398-04-16</c:v>
                </c:pt>
                <c:pt idx="130">
                  <c:v>1398-04-17</c:v>
                </c:pt>
                <c:pt idx="131">
                  <c:v>1398-04-18</c:v>
                </c:pt>
                <c:pt idx="132">
                  <c:v>1398-04-19</c:v>
                </c:pt>
                <c:pt idx="133">
                  <c:v>1398-04-22</c:v>
                </c:pt>
                <c:pt idx="134">
                  <c:v>1398-04-23</c:v>
                </c:pt>
                <c:pt idx="135">
                  <c:v>1398-04-24</c:v>
                </c:pt>
                <c:pt idx="136">
                  <c:v>1398-04-25</c:v>
                </c:pt>
                <c:pt idx="137">
                  <c:v>1398-04-26</c:v>
                </c:pt>
                <c:pt idx="138">
                  <c:v>1398-04-29</c:v>
                </c:pt>
                <c:pt idx="139">
                  <c:v>1398-04-30</c:v>
                </c:pt>
                <c:pt idx="140">
                  <c:v>1398-04-31</c:v>
                </c:pt>
                <c:pt idx="141">
                  <c:v>1398-05-01</c:v>
                </c:pt>
                <c:pt idx="142">
                  <c:v>1398-05-02</c:v>
                </c:pt>
                <c:pt idx="143">
                  <c:v>1398-05-05</c:v>
                </c:pt>
                <c:pt idx="144">
                  <c:v>1398-05-06</c:v>
                </c:pt>
                <c:pt idx="145">
                  <c:v>1398-05-07</c:v>
                </c:pt>
                <c:pt idx="146">
                  <c:v>1398-05-08</c:v>
                </c:pt>
                <c:pt idx="147">
                  <c:v>1398-05-09</c:v>
                </c:pt>
                <c:pt idx="148">
                  <c:v>1398-05-12</c:v>
                </c:pt>
                <c:pt idx="149">
                  <c:v>1398-05-13</c:v>
                </c:pt>
                <c:pt idx="150">
                  <c:v>1398-05-14</c:v>
                </c:pt>
                <c:pt idx="151">
                  <c:v>1398-05-15</c:v>
                </c:pt>
                <c:pt idx="152">
                  <c:v>1398-05-16</c:v>
                </c:pt>
                <c:pt idx="153">
                  <c:v>1398-05-19</c:v>
                </c:pt>
                <c:pt idx="154">
                  <c:v>1398-05-20</c:v>
                </c:pt>
                <c:pt idx="155">
                  <c:v>1398-05-22</c:v>
                </c:pt>
                <c:pt idx="156">
                  <c:v>1398-05-23</c:v>
                </c:pt>
                <c:pt idx="157">
                  <c:v>1398-05-26</c:v>
                </c:pt>
                <c:pt idx="158">
                  <c:v>1398-05-27</c:v>
                </c:pt>
                <c:pt idx="159">
                  <c:v>1398-05-28</c:v>
                </c:pt>
                <c:pt idx="160">
                  <c:v>1398-05-30</c:v>
                </c:pt>
                <c:pt idx="161">
                  <c:v>1398-06-02</c:v>
                </c:pt>
                <c:pt idx="162">
                  <c:v>1398-06-03</c:v>
                </c:pt>
                <c:pt idx="163">
                  <c:v>1398-06-04</c:v>
                </c:pt>
                <c:pt idx="164">
                  <c:v>1398-06-05</c:v>
                </c:pt>
                <c:pt idx="165">
                  <c:v>1398-06-06</c:v>
                </c:pt>
                <c:pt idx="166">
                  <c:v>1398-06-09</c:v>
                </c:pt>
                <c:pt idx="167">
                  <c:v>1398-06-10</c:v>
                </c:pt>
                <c:pt idx="168">
                  <c:v>1398-06-11</c:v>
                </c:pt>
                <c:pt idx="169">
                  <c:v>1398-06-12</c:v>
                </c:pt>
                <c:pt idx="170">
                  <c:v>1398-06-13</c:v>
                </c:pt>
                <c:pt idx="171">
                  <c:v>1398-06-16</c:v>
                </c:pt>
                <c:pt idx="172">
                  <c:v>1398-06-17</c:v>
                </c:pt>
                <c:pt idx="173">
                  <c:v>1398-06-20</c:v>
                </c:pt>
                <c:pt idx="174">
                  <c:v>1398-06-23</c:v>
                </c:pt>
                <c:pt idx="175">
                  <c:v>1398-06-24</c:v>
                </c:pt>
                <c:pt idx="176">
                  <c:v>1398-06-25</c:v>
                </c:pt>
                <c:pt idx="177">
                  <c:v>1398-06-26</c:v>
                </c:pt>
                <c:pt idx="178">
                  <c:v>1398-06-27</c:v>
                </c:pt>
                <c:pt idx="179">
                  <c:v>1398-06-30</c:v>
                </c:pt>
                <c:pt idx="180">
                  <c:v>1398-06-31</c:v>
                </c:pt>
                <c:pt idx="181">
                  <c:v>1398-07-01</c:v>
                </c:pt>
                <c:pt idx="182">
                  <c:v>1398-07-02</c:v>
                </c:pt>
                <c:pt idx="183">
                  <c:v>1398-07-03</c:v>
                </c:pt>
                <c:pt idx="184">
                  <c:v>1398-07-06</c:v>
                </c:pt>
                <c:pt idx="185">
                  <c:v>1398-07-07</c:v>
                </c:pt>
                <c:pt idx="186">
                  <c:v>1398-07-08</c:v>
                </c:pt>
                <c:pt idx="187">
                  <c:v>1398-07-09</c:v>
                </c:pt>
                <c:pt idx="188">
                  <c:v>1398-07-10</c:v>
                </c:pt>
                <c:pt idx="189">
                  <c:v>1398-07-13</c:v>
                </c:pt>
                <c:pt idx="190">
                  <c:v>1398-07-14</c:v>
                </c:pt>
                <c:pt idx="191">
                  <c:v>1398-07-15</c:v>
                </c:pt>
                <c:pt idx="192">
                  <c:v>1398-07-16</c:v>
                </c:pt>
                <c:pt idx="193">
                  <c:v>1398-07-17</c:v>
                </c:pt>
                <c:pt idx="194">
                  <c:v>1398-07-20</c:v>
                </c:pt>
                <c:pt idx="195">
                  <c:v>1398-07-21</c:v>
                </c:pt>
                <c:pt idx="196">
                  <c:v>1398-07-22</c:v>
                </c:pt>
                <c:pt idx="197">
                  <c:v>1398-07-23</c:v>
                </c:pt>
                <c:pt idx="198">
                  <c:v>1398-07-24</c:v>
                </c:pt>
                <c:pt idx="199">
                  <c:v>1398-07-28</c:v>
                </c:pt>
                <c:pt idx="200">
                  <c:v>1398-07-29</c:v>
                </c:pt>
                <c:pt idx="201">
                  <c:v>1398-07-30</c:v>
                </c:pt>
                <c:pt idx="202">
                  <c:v>1398-08-01</c:v>
                </c:pt>
                <c:pt idx="203">
                  <c:v>1398-08-04</c:v>
                </c:pt>
                <c:pt idx="204">
                  <c:v>1398-08-06</c:v>
                </c:pt>
                <c:pt idx="205">
                  <c:v>1398-08-08</c:v>
                </c:pt>
                <c:pt idx="206">
                  <c:v>1398-08-11</c:v>
                </c:pt>
                <c:pt idx="207">
                  <c:v>1398-08-12</c:v>
                </c:pt>
                <c:pt idx="208">
                  <c:v>1398-08-13</c:v>
                </c:pt>
                <c:pt idx="209">
                  <c:v>1398-08-14</c:v>
                </c:pt>
                <c:pt idx="210">
                  <c:v>1398-08-18</c:v>
                </c:pt>
                <c:pt idx="211">
                  <c:v>1398-08-19</c:v>
                </c:pt>
                <c:pt idx="212">
                  <c:v>1398-08-20</c:v>
                </c:pt>
                <c:pt idx="213">
                  <c:v>1398-08-21</c:v>
                </c:pt>
                <c:pt idx="214">
                  <c:v>1398-08-22</c:v>
                </c:pt>
                <c:pt idx="215">
                  <c:v>1398-08-25</c:v>
                </c:pt>
                <c:pt idx="216">
                  <c:v>1398-08-26</c:v>
                </c:pt>
                <c:pt idx="217">
                  <c:v>1398-08-27</c:v>
                </c:pt>
                <c:pt idx="218">
                  <c:v>1398-08-28</c:v>
                </c:pt>
                <c:pt idx="219">
                  <c:v>1398-08-29</c:v>
                </c:pt>
                <c:pt idx="220">
                  <c:v>1398-09-02</c:v>
                </c:pt>
                <c:pt idx="221">
                  <c:v>1398-09-03</c:v>
                </c:pt>
                <c:pt idx="222">
                  <c:v>1398-09-04</c:v>
                </c:pt>
                <c:pt idx="223">
                  <c:v>1398-09-05</c:v>
                </c:pt>
                <c:pt idx="224">
                  <c:v>1398-09-06</c:v>
                </c:pt>
                <c:pt idx="225">
                  <c:v>1398-09-09</c:v>
                </c:pt>
                <c:pt idx="226">
                  <c:v>1398-09-10</c:v>
                </c:pt>
                <c:pt idx="227">
                  <c:v>1398-09-11</c:v>
                </c:pt>
                <c:pt idx="228">
                  <c:v>1398-09-12</c:v>
                </c:pt>
                <c:pt idx="229">
                  <c:v>1398-09-13</c:v>
                </c:pt>
                <c:pt idx="230">
                  <c:v>1398-09-16</c:v>
                </c:pt>
                <c:pt idx="231">
                  <c:v>1398-09-17</c:v>
                </c:pt>
                <c:pt idx="232">
                  <c:v>1398-09-18</c:v>
                </c:pt>
                <c:pt idx="233">
                  <c:v>1398-09-19</c:v>
                </c:pt>
                <c:pt idx="234">
                  <c:v>1398-09-20</c:v>
                </c:pt>
                <c:pt idx="235">
                  <c:v>1398-09-23</c:v>
                </c:pt>
                <c:pt idx="236">
                  <c:v>1398-09-24</c:v>
                </c:pt>
                <c:pt idx="237">
                  <c:v>1398-09-25</c:v>
                </c:pt>
                <c:pt idx="238">
                  <c:v>1398-09-26</c:v>
                </c:pt>
                <c:pt idx="239">
                  <c:v>1398-09-27</c:v>
                </c:pt>
                <c:pt idx="240">
                  <c:v>1398-09-30</c:v>
                </c:pt>
              </c:strCache>
            </c:strRef>
          </c:cat>
          <c:val>
            <c:numRef>
              <c:f>'مقایسه شاخص‌ها'!$L$3:$L$243</c:f>
              <c:numCache>
                <c:formatCode>General</c:formatCode>
                <c:ptCount val="241"/>
                <c:pt idx="0">
                  <c:v>-0.14221052874190887</c:v>
                </c:pt>
                <c:pt idx="1">
                  <c:v>-0.1518290147648157</c:v>
                </c:pt>
                <c:pt idx="2">
                  <c:v>-0.1558010952128599</c:v>
                </c:pt>
                <c:pt idx="3">
                  <c:v>-0.1589001191684688</c:v>
                </c:pt>
                <c:pt idx="4">
                  <c:v>-0.16482247413003626</c:v>
                </c:pt>
                <c:pt idx="5">
                  <c:v>-0.16613863784360638</c:v>
                </c:pt>
                <c:pt idx="6">
                  <c:v>-0.15918535461086125</c:v>
                </c:pt>
                <c:pt idx="7">
                  <c:v>-0.15462793005629583</c:v>
                </c:pt>
                <c:pt idx="8">
                  <c:v>-0.1561705362682303</c:v>
                </c:pt>
                <c:pt idx="9">
                  <c:v>-0.16172721008499635</c:v>
                </c:pt>
                <c:pt idx="10">
                  <c:v>-0.17252999780070966</c:v>
                </c:pt>
                <c:pt idx="11">
                  <c:v>-0.16285257656256746</c:v>
                </c:pt>
                <c:pt idx="12">
                  <c:v>-0.17358529007283652</c:v>
                </c:pt>
                <c:pt idx="13">
                  <c:v>-0.17416674407410848</c:v>
                </c:pt>
                <c:pt idx="14">
                  <c:v>-0.18558190015027554</c:v>
                </c:pt>
                <c:pt idx="15">
                  <c:v>-0.17293089251702942</c:v>
                </c:pt>
                <c:pt idx="16">
                  <c:v>-0.17688049980942278</c:v>
                </c:pt>
                <c:pt idx="17">
                  <c:v>-0.17598785203378875</c:v>
                </c:pt>
                <c:pt idx="18">
                  <c:v>-0.17103538115955341</c:v>
                </c:pt>
                <c:pt idx="19">
                  <c:v>-0.16615784356344299</c:v>
                </c:pt>
                <c:pt idx="20">
                  <c:v>-0.16442470228092632</c:v>
                </c:pt>
                <c:pt idx="21">
                  <c:v>-0.15562842793894149</c:v>
                </c:pt>
                <c:pt idx="22">
                  <c:v>-0.15712678693128157</c:v>
                </c:pt>
                <c:pt idx="23">
                  <c:v>-0.16699383291619629</c:v>
                </c:pt>
                <c:pt idx="24">
                  <c:v>-0.18291332152934414</c:v>
                </c:pt>
                <c:pt idx="25">
                  <c:v>-0.18113790390213425</c:v>
                </c:pt>
                <c:pt idx="26">
                  <c:v>-0.17524424707307229</c:v>
                </c:pt>
                <c:pt idx="27">
                  <c:v>-0.18175648160716718</c:v>
                </c:pt>
                <c:pt idx="28">
                  <c:v>-0.18326911618669317</c:v>
                </c:pt>
                <c:pt idx="29">
                  <c:v>-0.1855099471006606</c:v>
                </c:pt>
                <c:pt idx="30">
                  <c:v>-0.18126359453264818</c:v>
                </c:pt>
                <c:pt idx="31">
                  <c:v>-0.17705168851243713</c:v>
                </c:pt>
                <c:pt idx="32">
                  <c:v>-0.16179796894912757</c:v>
                </c:pt>
                <c:pt idx="33">
                  <c:v>-0.16462748786456127</c:v>
                </c:pt>
                <c:pt idx="34">
                  <c:v>-0.14301310043668114</c:v>
                </c:pt>
                <c:pt idx="35">
                  <c:v>-0.13947094116005554</c:v>
                </c:pt>
                <c:pt idx="36">
                  <c:v>-0.13652074685365567</c:v>
                </c:pt>
                <c:pt idx="37">
                  <c:v>-0.11397065075073542</c:v>
                </c:pt>
                <c:pt idx="38">
                  <c:v>-0.11210349588368662</c:v>
                </c:pt>
                <c:pt idx="39">
                  <c:v>-0.10556461570519071</c:v>
                </c:pt>
                <c:pt idx="40">
                  <c:v>-0.10024363387291146</c:v>
                </c:pt>
                <c:pt idx="41">
                  <c:v>-0.10971326503447865</c:v>
                </c:pt>
                <c:pt idx="42">
                  <c:v>-0.12516345659014783</c:v>
                </c:pt>
                <c:pt idx="43">
                  <c:v>-0.12172862073929747</c:v>
                </c:pt>
                <c:pt idx="44">
                  <c:v>-0.11485618975906131</c:v>
                </c:pt>
                <c:pt idx="45">
                  <c:v>-0.11412109505095569</c:v>
                </c:pt>
                <c:pt idx="46">
                  <c:v>-0.11741218679474563</c:v>
                </c:pt>
                <c:pt idx="47">
                  <c:v>-0.12459844342367876</c:v>
                </c:pt>
                <c:pt idx="48">
                  <c:v>-0.12925685798631115</c:v>
                </c:pt>
                <c:pt idx="49">
                  <c:v>-0.13463818914403647</c:v>
                </c:pt>
                <c:pt idx="50">
                  <c:v>-0.12965281730221967</c:v>
                </c:pt>
                <c:pt idx="51">
                  <c:v>-0.11844978622645785</c:v>
                </c:pt>
                <c:pt idx="52">
                  <c:v>-0.1086616408222022</c:v>
                </c:pt>
                <c:pt idx="53">
                  <c:v>-0.10530588999045698</c:v>
                </c:pt>
                <c:pt idx="54">
                  <c:v>-0.10981702547359107</c:v>
                </c:pt>
                <c:pt idx="55">
                  <c:v>-0.12552997244394559</c:v>
                </c:pt>
                <c:pt idx="56">
                  <c:v>-0.12449545913218962</c:v>
                </c:pt>
                <c:pt idx="57">
                  <c:v>-0.13025641025641033</c:v>
                </c:pt>
                <c:pt idx="58">
                  <c:v>-0.13585060875287913</c:v>
                </c:pt>
                <c:pt idx="59">
                  <c:v>-0.13128784159711993</c:v>
                </c:pt>
                <c:pt idx="60">
                  <c:v>-0.12937254357222816</c:v>
                </c:pt>
                <c:pt idx="61">
                  <c:v>-0.12262246656273079</c:v>
                </c:pt>
                <c:pt idx="62">
                  <c:v>-0.11464955515469966</c:v>
                </c:pt>
                <c:pt idx="63">
                  <c:v>-0.13169270652040588</c:v>
                </c:pt>
                <c:pt idx="64">
                  <c:v>-0.12723601891009384</c:v>
                </c:pt>
                <c:pt idx="65">
                  <c:v>-0.11914400760732469</c:v>
                </c:pt>
                <c:pt idx="66">
                  <c:v>-0.10748722806780109</c:v>
                </c:pt>
                <c:pt idx="67">
                  <c:v>-0.10654921615282065</c:v>
                </c:pt>
                <c:pt idx="68">
                  <c:v>-7.0157482346667743E-2</c:v>
                </c:pt>
                <c:pt idx="69">
                  <c:v>-7.2939366747852952E-2</c:v>
                </c:pt>
                <c:pt idx="70">
                  <c:v>-5.8097677477415233E-2</c:v>
                </c:pt>
                <c:pt idx="71">
                  <c:v>-5.7458938813789828E-2</c:v>
                </c:pt>
                <c:pt idx="72">
                  <c:v>-5.6417788123803492E-2</c:v>
                </c:pt>
                <c:pt idx="73">
                  <c:v>-6.2694420800123773E-2</c:v>
                </c:pt>
                <c:pt idx="74">
                  <c:v>-7.4136405404485628E-2</c:v>
                </c:pt>
                <c:pt idx="75">
                  <c:v>-7.5974241406004062E-2</c:v>
                </c:pt>
                <c:pt idx="76">
                  <c:v>-6.1898969379929336E-2</c:v>
                </c:pt>
                <c:pt idx="77">
                  <c:v>-5.7476896625832663E-2</c:v>
                </c:pt>
                <c:pt idx="78">
                  <c:v>-5.1058091999037991E-2</c:v>
                </c:pt>
                <c:pt idx="79">
                  <c:v>-7.4064312071692284E-2</c:v>
                </c:pt>
                <c:pt idx="80">
                  <c:v>-6.4914382209896648E-2</c:v>
                </c:pt>
                <c:pt idx="81">
                  <c:v>-6.6546397254001466E-2</c:v>
                </c:pt>
                <c:pt idx="82">
                  <c:v>-6.4498471845699457E-2</c:v>
                </c:pt>
                <c:pt idx="83">
                  <c:v>-6.1494875282660955E-2</c:v>
                </c:pt>
                <c:pt idx="84">
                  <c:v>-5.0303875397932019E-2</c:v>
                </c:pt>
                <c:pt idx="85">
                  <c:v>-6.5403726815649321E-2</c:v>
                </c:pt>
                <c:pt idx="86">
                  <c:v>-6.8228817228039307E-2</c:v>
                </c:pt>
                <c:pt idx="87">
                  <c:v>-8.1287840402600398E-2</c:v>
                </c:pt>
                <c:pt idx="88">
                  <c:v>-8.1219516398669422E-2</c:v>
                </c:pt>
                <c:pt idx="89">
                  <c:v>-7.3160520531695861E-2</c:v>
                </c:pt>
                <c:pt idx="90">
                  <c:v>-7.5225168083217109E-2</c:v>
                </c:pt>
                <c:pt idx="91">
                  <c:v>-7.7758764424553428E-2</c:v>
                </c:pt>
                <c:pt idx="92">
                  <c:v>-9.8358216792396758E-2</c:v>
                </c:pt>
                <c:pt idx="93">
                  <c:v>-0.10524935301112126</c:v>
                </c:pt>
                <c:pt idx="94">
                  <c:v>-0.12284138330957406</c:v>
                </c:pt>
                <c:pt idx="95">
                  <c:v>-0.12835775755409529</c:v>
                </c:pt>
                <c:pt idx="96">
                  <c:v>-0.13083240653605954</c:v>
                </c:pt>
                <c:pt idx="97">
                  <c:v>-0.12817338537908485</c:v>
                </c:pt>
                <c:pt idx="98">
                  <c:v>-0.13560155485719727</c:v>
                </c:pt>
                <c:pt idx="99">
                  <c:v>-0.13099577771367132</c:v>
                </c:pt>
                <c:pt idx="100">
                  <c:v>-0.12387191833083377</c:v>
                </c:pt>
                <c:pt idx="101">
                  <c:v>-0.12185764942938349</c:v>
                </c:pt>
                <c:pt idx="102">
                  <c:v>-0.13044087386716863</c:v>
                </c:pt>
                <c:pt idx="103">
                  <c:v>-0.12501985702938834</c:v>
                </c:pt>
                <c:pt idx="104">
                  <c:v>-0.12971182977524143</c:v>
                </c:pt>
                <c:pt idx="105">
                  <c:v>-0.13270317368115325</c:v>
                </c:pt>
                <c:pt idx="106">
                  <c:v>-0.1212137203166227</c:v>
                </c:pt>
                <c:pt idx="107">
                  <c:v>-0.10875915649278578</c:v>
                </c:pt>
                <c:pt idx="108">
                  <c:v>-9.3830599865198816E-2</c:v>
                </c:pt>
                <c:pt idx="109">
                  <c:v>-9.0500660892670615E-2</c:v>
                </c:pt>
                <c:pt idx="110">
                  <c:v>-9.0561891629356905E-2</c:v>
                </c:pt>
                <c:pt idx="111">
                  <c:v>-9.9539650957038872E-2</c:v>
                </c:pt>
                <c:pt idx="112">
                  <c:v>-9.2667077507493478E-2</c:v>
                </c:pt>
                <c:pt idx="113">
                  <c:v>-9.9362856089726725E-2</c:v>
                </c:pt>
                <c:pt idx="114">
                  <c:v>-0.10832690419413671</c:v>
                </c:pt>
                <c:pt idx="115">
                  <c:v>-0.10712172442941681</c:v>
                </c:pt>
                <c:pt idx="116">
                  <c:v>-9.078890567666742E-2</c:v>
                </c:pt>
                <c:pt idx="117">
                  <c:v>-7.420568183873133E-2</c:v>
                </c:pt>
                <c:pt idx="118">
                  <c:v>-4.3095582610619076E-2</c:v>
                </c:pt>
                <c:pt idx="119">
                  <c:v>-4.2182097579715694E-2</c:v>
                </c:pt>
                <c:pt idx="120">
                  <c:v>-2.7629312739596568E-2</c:v>
                </c:pt>
                <c:pt idx="121">
                  <c:v>-2.0864714086471503E-2</c:v>
                </c:pt>
                <c:pt idx="122">
                  <c:v>-2.4050940190092018E-2</c:v>
                </c:pt>
                <c:pt idx="123">
                  <c:v>-1.8581128541325098E-2</c:v>
                </c:pt>
                <c:pt idx="124">
                  <c:v>8.3013344485420859E-3</c:v>
                </c:pt>
                <c:pt idx="125">
                  <c:v>7.2413009730791789E-3</c:v>
                </c:pt>
                <c:pt idx="126">
                  <c:v>5.4448519680871943E-3</c:v>
                </c:pt>
                <c:pt idx="127">
                  <c:v>2.9264056186995013E-4</c:v>
                </c:pt>
                <c:pt idx="128">
                  <c:v>-5.7653398884370821E-3</c:v>
                </c:pt>
                <c:pt idx="129">
                  <c:v>-6.7647030973325695E-3</c:v>
                </c:pt>
                <c:pt idx="130">
                  <c:v>-1.8646881712361618E-2</c:v>
                </c:pt>
                <c:pt idx="131">
                  <c:v>-2.5258302295497859E-2</c:v>
                </c:pt>
                <c:pt idx="132">
                  <c:v>-2.5311515624564462E-2</c:v>
                </c:pt>
                <c:pt idx="133">
                  <c:v>-9.8523555488767567E-3</c:v>
                </c:pt>
                <c:pt idx="134">
                  <c:v>-1.1274943072866694E-2</c:v>
                </c:pt>
                <c:pt idx="135">
                  <c:v>-1.0649720896125481E-2</c:v>
                </c:pt>
                <c:pt idx="136">
                  <c:v>-9.2128868291223576E-3</c:v>
                </c:pt>
                <c:pt idx="137">
                  <c:v>-1.4949902419437611E-2</c:v>
                </c:pt>
                <c:pt idx="138">
                  <c:v>-1.3570994152046656E-2</c:v>
                </c:pt>
                <c:pt idx="139">
                  <c:v>-7.7588560347180424E-3</c:v>
                </c:pt>
                <c:pt idx="140">
                  <c:v>-5.9427795228796931E-3</c:v>
                </c:pt>
                <c:pt idx="141">
                  <c:v>-1.311803425835889E-2</c:v>
                </c:pt>
                <c:pt idx="142">
                  <c:v>-2.3177030304152413E-2</c:v>
                </c:pt>
                <c:pt idx="143">
                  <c:v>-3.6044525265884086E-2</c:v>
                </c:pt>
                <c:pt idx="144">
                  <c:v>-3.8509120677819308E-2</c:v>
                </c:pt>
                <c:pt idx="145">
                  <c:v>-4.05055253992197E-2</c:v>
                </c:pt>
                <c:pt idx="146">
                  <c:v>-4.3113728511934291E-2</c:v>
                </c:pt>
                <c:pt idx="147">
                  <c:v>-4.6392510988909952E-2</c:v>
                </c:pt>
                <c:pt idx="148">
                  <c:v>-8.1211184410278969E-2</c:v>
                </c:pt>
                <c:pt idx="149">
                  <c:v>-8.4973471895803288E-2</c:v>
                </c:pt>
                <c:pt idx="150">
                  <c:v>-9.4187720052803292E-2</c:v>
                </c:pt>
                <c:pt idx="151">
                  <c:v>-9.1811391223155958E-2</c:v>
                </c:pt>
                <c:pt idx="152">
                  <c:v>-9.9222997064243978E-2</c:v>
                </c:pt>
                <c:pt idx="153">
                  <c:v>-0.10092337899289638</c:v>
                </c:pt>
                <c:pt idx="154">
                  <c:v>-8.294198163861044E-2</c:v>
                </c:pt>
                <c:pt idx="155">
                  <c:v>-7.7781352502317769E-2</c:v>
                </c:pt>
                <c:pt idx="156">
                  <c:v>-7.5596664430173544E-2</c:v>
                </c:pt>
                <c:pt idx="157">
                  <c:v>-6.7286295273173757E-2</c:v>
                </c:pt>
                <c:pt idx="158">
                  <c:v>-4.7252865364509455E-2</c:v>
                </c:pt>
                <c:pt idx="159">
                  <c:v>-5.0343738405263516E-2</c:v>
                </c:pt>
                <c:pt idx="160">
                  <c:v>-4.6981114883007713E-2</c:v>
                </c:pt>
                <c:pt idx="161">
                  <c:v>-6.1827504474435413E-2</c:v>
                </c:pt>
                <c:pt idx="162">
                  <c:v>-7.5680592927387491E-2</c:v>
                </c:pt>
                <c:pt idx="163">
                  <c:v>-9.4313122331180388E-2</c:v>
                </c:pt>
                <c:pt idx="164">
                  <c:v>-9.4283107538175592E-2</c:v>
                </c:pt>
                <c:pt idx="165">
                  <c:v>-9.7078025328768969E-2</c:v>
                </c:pt>
                <c:pt idx="166">
                  <c:v>-8.8008817320804678E-2</c:v>
                </c:pt>
                <c:pt idx="167">
                  <c:v>-8.4492727901133047E-2</c:v>
                </c:pt>
                <c:pt idx="168">
                  <c:v>-6.8841162718056959E-2</c:v>
                </c:pt>
                <c:pt idx="169">
                  <c:v>-7.4671280934769602E-2</c:v>
                </c:pt>
                <c:pt idx="170">
                  <c:v>-5.397610611862913E-2</c:v>
                </c:pt>
                <c:pt idx="171">
                  <c:v>-3.6756354387129098E-2</c:v>
                </c:pt>
                <c:pt idx="172">
                  <c:v>-1.5666858686469887E-2</c:v>
                </c:pt>
                <c:pt idx="173">
                  <c:v>1.5776443268815665E-3</c:v>
                </c:pt>
                <c:pt idx="174">
                  <c:v>9.5920042946915363E-3</c:v>
                </c:pt>
                <c:pt idx="175">
                  <c:v>1.3668232385661172E-2</c:v>
                </c:pt>
                <c:pt idx="176">
                  <c:v>2.3671174987292209E-2</c:v>
                </c:pt>
                <c:pt idx="177">
                  <c:v>1.4304770247670628E-2</c:v>
                </c:pt>
                <c:pt idx="178">
                  <c:v>9.56624710136178E-3</c:v>
                </c:pt>
                <c:pt idx="179">
                  <c:v>1.4391710122517942E-2</c:v>
                </c:pt>
                <c:pt idx="180">
                  <c:v>1.4413191267475423E-2</c:v>
                </c:pt>
                <c:pt idx="181">
                  <c:v>-4.422695981328606E-3</c:v>
                </c:pt>
                <c:pt idx="182">
                  <c:v>-2.0939417994540022E-2</c:v>
                </c:pt>
                <c:pt idx="183">
                  <c:v>-3.1794963965282586E-2</c:v>
                </c:pt>
                <c:pt idx="184">
                  <c:v>-3.7920084424617362E-2</c:v>
                </c:pt>
                <c:pt idx="185">
                  <c:v>-3.8269116320144292E-2</c:v>
                </c:pt>
                <c:pt idx="186">
                  <c:v>-4.3039330031930501E-2</c:v>
                </c:pt>
                <c:pt idx="187">
                  <c:v>-4.5656479152170415E-2</c:v>
                </c:pt>
                <c:pt idx="188">
                  <c:v>-5.4594943822372399E-2</c:v>
                </c:pt>
                <c:pt idx="189">
                  <c:v>-5.1819571865443503E-2</c:v>
                </c:pt>
                <c:pt idx="190">
                  <c:v>-3.8838672215232739E-2</c:v>
                </c:pt>
                <c:pt idx="191">
                  <c:v>-3.9486778161019531E-2</c:v>
                </c:pt>
                <c:pt idx="192">
                  <c:v>-1.7167797870488943E-2</c:v>
                </c:pt>
                <c:pt idx="193">
                  <c:v>-1.036071141691397E-2</c:v>
                </c:pt>
                <c:pt idx="194">
                  <c:v>1.2229030637870286E-2</c:v>
                </c:pt>
                <c:pt idx="195">
                  <c:v>1.8684292598517116E-2</c:v>
                </c:pt>
                <c:pt idx="196">
                  <c:v>3.2242028265038192E-2</c:v>
                </c:pt>
                <c:pt idx="197">
                  <c:v>4.2956398948090113E-2</c:v>
                </c:pt>
                <c:pt idx="198">
                  <c:v>5.090972528656601E-2</c:v>
                </c:pt>
                <c:pt idx="199">
                  <c:v>5.7585394218201635E-2</c:v>
                </c:pt>
                <c:pt idx="200">
                  <c:v>4.4533138342168987E-2</c:v>
                </c:pt>
                <c:pt idx="201">
                  <c:v>5.1204115033902209E-2</c:v>
                </c:pt>
                <c:pt idx="202">
                  <c:v>4.8565907241659989E-2</c:v>
                </c:pt>
                <c:pt idx="203">
                  <c:v>5.6083741086233374E-2</c:v>
                </c:pt>
                <c:pt idx="204">
                  <c:v>6.1158252446940509E-2</c:v>
                </c:pt>
                <c:pt idx="205">
                  <c:v>8.4285922501926125E-2</c:v>
                </c:pt>
                <c:pt idx="206">
                  <c:v>0.10731860867740406</c:v>
                </c:pt>
                <c:pt idx="207">
                  <c:v>0.1250822630294024</c:v>
                </c:pt>
                <c:pt idx="208">
                  <c:v>0.1343705045553838</c:v>
                </c:pt>
                <c:pt idx="209">
                  <c:v>0.14593495934959355</c:v>
                </c:pt>
                <c:pt idx="210">
                  <c:v>0.10782631740452131</c:v>
                </c:pt>
                <c:pt idx="211">
                  <c:v>7.9915101582201054E-2</c:v>
                </c:pt>
                <c:pt idx="212">
                  <c:v>6.8818217255717462E-2</c:v>
                </c:pt>
                <c:pt idx="213">
                  <c:v>6.393720147524129E-2</c:v>
                </c:pt>
                <c:pt idx="214">
                  <c:v>5.1961663660092361E-2</c:v>
                </c:pt>
                <c:pt idx="215">
                  <c:v>7.5663312923704984E-2</c:v>
                </c:pt>
                <c:pt idx="216">
                  <c:v>8.2147272127905069E-2</c:v>
                </c:pt>
                <c:pt idx="217">
                  <c:v>8.8689065717449056E-2</c:v>
                </c:pt>
                <c:pt idx="218">
                  <c:v>9.4345872756257831E-2</c:v>
                </c:pt>
                <c:pt idx="219">
                  <c:v>8.6619703761852573E-2</c:v>
                </c:pt>
                <c:pt idx="220">
                  <c:v>7.4104149791582197E-2</c:v>
                </c:pt>
                <c:pt idx="221">
                  <c:v>7.0000690863131876E-2</c:v>
                </c:pt>
                <c:pt idx="222">
                  <c:v>6.5930730236464452E-2</c:v>
                </c:pt>
                <c:pt idx="223">
                  <c:v>7.7381809208496799E-2</c:v>
                </c:pt>
                <c:pt idx="224">
                  <c:v>7.9883902198884194E-2</c:v>
                </c:pt>
                <c:pt idx="225">
                  <c:v>7.1054287172193975E-2</c:v>
                </c:pt>
                <c:pt idx="226">
                  <c:v>6.7780087448928272E-2</c:v>
                </c:pt>
                <c:pt idx="227">
                  <c:v>6.1275710088148916E-2</c:v>
                </c:pt>
                <c:pt idx="228">
                  <c:v>4.6093962709369274E-2</c:v>
                </c:pt>
                <c:pt idx="229">
                  <c:v>2.9579157520436272E-2</c:v>
                </c:pt>
                <c:pt idx="230">
                  <c:v>3.3072749374895016E-2</c:v>
                </c:pt>
                <c:pt idx="231">
                  <c:v>3.0812198216094489E-2</c:v>
                </c:pt>
                <c:pt idx="232">
                  <c:v>3.6342124722701374E-2</c:v>
                </c:pt>
                <c:pt idx="233">
                  <c:v>4.7499276382110267E-2</c:v>
                </c:pt>
                <c:pt idx="234">
                  <c:v>8.1550389498363796E-2</c:v>
                </c:pt>
                <c:pt idx="235">
                  <c:v>0.10864669168176011</c:v>
                </c:pt>
                <c:pt idx="236">
                  <c:v>0.12383178055443023</c:v>
                </c:pt>
                <c:pt idx="237">
                  <c:v>0.12765339966832512</c:v>
                </c:pt>
                <c:pt idx="238">
                  <c:v>0.12637654510164453</c:v>
                </c:pt>
                <c:pt idx="239">
                  <c:v>0.14083591496854742</c:v>
                </c:pt>
                <c:pt idx="240">
                  <c:v>0.16376093258394553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2-47A8-9131-4A0FDBE19E0C}"/>
            </c:ext>
          </c:extLst>
        </c:ser>
        <c:ser>
          <c:idx val="2"/>
          <c:order val="2"/>
          <c:tx>
            <c:strRef>
              <c:f>'مقایسه شاخص‌ها'!$M$2</c:f>
              <c:strCache>
                <c:ptCount val="1"/>
                <c:pt idx="0">
                  <c:v>COMCEC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'مقایسه شاخص‌ها'!$J$3:$J$243</c:f>
              <c:strCache>
                <c:ptCount val="241"/>
                <c:pt idx="0">
                  <c:v>1397-09-28</c:v>
                </c:pt>
                <c:pt idx="1">
                  <c:v>1397-10-01</c:v>
                </c:pt>
                <c:pt idx="2">
                  <c:v>1397-10-02</c:v>
                </c:pt>
                <c:pt idx="3">
                  <c:v>1397-10-03</c:v>
                </c:pt>
                <c:pt idx="4">
                  <c:v>1397-10-04</c:v>
                </c:pt>
                <c:pt idx="5">
                  <c:v>1397-10-05</c:v>
                </c:pt>
                <c:pt idx="6">
                  <c:v>1397-10-08</c:v>
                </c:pt>
                <c:pt idx="7">
                  <c:v>1397-10-09</c:v>
                </c:pt>
                <c:pt idx="8">
                  <c:v>1397-10-10</c:v>
                </c:pt>
                <c:pt idx="9">
                  <c:v>1397-10-11</c:v>
                </c:pt>
                <c:pt idx="10">
                  <c:v>1397-10-12</c:v>
                </c:pt>
                <c:pt idx="11">
                  <c:v>1397-10-15</c:v>
                </c:pt>
                <c:pt idx="12">
                  <c:v>1397-10-16</c:v>
                </c:pt>
                <c:pt idx="13">
                  <c:v>1397-10-17</c:v>
                </c:pt>
                <c:pt idx="14">
                  <c:v>1397-10-18</c:v>
                </c:pt>
                <c:pt idx="15">
                  <c:v>1397-10-19</c:v>
                </c:pt>
                <c:pt idx="16">
                  <c:v>1397-10-22</c:v>
                </c:pt>
                <c:pt idx="17">
                  <c:v>1397-10-23</c:v>
                </c:pt>
                <c:pt idx="18">
                  <c:v>1397-10-24</c:v>
                </c:pt>
                <c:pt idx="19">
                  <c:v>1397-10-25</c:v>
                </c:pt>
                <c:pt idx="20">
                  <c:v>1397-10-26</c:v>
                </c:pt>
                <c:pt idx="21">
                  <c:v>1397-10-29</c:v>
                </c:pt>
                <c:pt idx="22">
                  <c:v>1397-10-30</c:v>
                </c:pt>
                <c:pt idx="23">
                  <c:v>1397-11-01</c:v>
                </c:pt>
                <c:pt idx="24">
                  <c:v>1397-11-02</c:v>
                </c:pt>
                <c:pt idx="25">
                  <c:v>1397-11-03</c:v>
                </c:pt>
                <c:pt idx="26">
                  <c:v>1397-11-06</c:v>
                </c:pt>
                <c:pt idx="27">
                  <c:v>1397-11-07</c:v>
                </c:pt>
                <c:pt idx="28">
                  <c:v>1397-11-08</c:v>
                </c:pt>
                <c:pt idx="29">
                  <c:v>1397-11-09</c:v>
                </c:pt>
                <c:pt idx="30">
                  <c:v>1397-11-10</c:v>
                </c:pt>
                <c:pt idx="31">
                  <c:v>1397-11-13</c:v>
                </c:pt>
                <c:pt idx="32">
                  <c:v>1397-11-14</c:v>
                </c:pt>
                <c:pt idx="33">
                  <c:v>1397-11-15</c:v>
                </c:pt>
                <c:pt idx="34">
                  <c:v>1397-11-16</c:v>
                </c:pt>
                <c:pt idx="35">
                  <c:v>1397-11-17</c:v>
                </c:pt>
                <c:pt idx="36">
                  <c:v>1397-11-21</c:v>
                </c:pt>
                <c:pt idx="37">
                  <c:v>1397-11-23</c:v>
                </c:pt>
                <c:pt idx="38">
                  <c:v>1397-11-24</c:v>
                </c:pt>
                <c:pt idx="39">
                  <c:v>1397-11-27</c:v>
                </c:pt>
                <c:pt idx="40">
                  <c:v>1397-11-28</c:v>
                </c:pt>
                <c:pt idx="41">
                  <c:v>1397-11-29</c:v>
                </c:pt>
                <c:pt idx="42">
                  <c:v>1397-11-30</c:v>
                </c:pt>
                <c:pt idx="43">
                  <c:v>1397-12-01</c:v>
                </c:pt>
                <c:pt idx="44">
                  <c:v>1397-12-04</c:v>
                </c:pt>
                <c:pt idx="45">
                  <c:v>1397-12-05</c:v>
                </c:pt>
                <c:pt idx="46">
                  <c:v>1397-12-06</c:v>
                </c:pt>
                <c:pt idx="47">
                  <c:v>1397-12-07</c:v>
                </c:pt>
                <c:pt idx="48">
                  <c:v>1397-12-08</c:v>
                </c:pt>
                <c:pt idx="49">
                  <c:v>1397-12-11</c:v>
                </c:pt>
                <c:pt idx="50">
                  <c:v>1397-12-12</c:v>
                </c:pt>
                <c:pt idx="51">
                  <c:v>1397-12-13</c:v>
                </c:pt>
                <c:pt idx="52">
                  <c:v>1397-12-14</c:v>
                </c:pt>
                <c:pt idx="53">
                  <c:v>1397-12-15</c:v>
                </c:pt>
                <c:pt idx="54">
                  <c:v>1397-12-18</c:v>
                </c:pt>
                <c:pt idx="55">
                  <c:v>1397-12-19</c:v>
                </c:pt>
                <c:pt idx="56">
                  <c:v>1397-12-20</c:v>
                </c:pt>
                <c:pt idx="57">
                  <c:v>1397-12-21</c:v>
                </c:pt>
                <c:pt idx="58">
                  <c:v>1397-12-22</c:v>
                </c:pt>
                <c:pt idx="59">
                  <c:v>1397-12-25</c:v>
                </c:pt>
                <c:pt idx="60">
                  <c:v>1397-12-26</c:v>
                </c:pt>
                <c:pt idx="61">
                  <c:v>1397-12-27</c:v>
                </c:pt>
                <c:pt idx="62">
                  <c:v>1397-12-28</c:v>
                </c:pt>
                <c:pt idx="63">
                  <c:v>1398-01-05</c:v>
                </c:pt>
                <c:pt idx="64">
                  <c:v>1398-01-06</c:v>
                </c:pt>
                <c:pt idx="65">
                  <c:v>1398-01-07</c:v>
                </c:pt>
                <c:pt idx="66">
                  <c:v>1398-01-10</c:v>
                </c:pt>
                <c:pt idx="67">
                  <c:v>1398-01-11</c:v>
                </c:pt>
                <c:pt idx="68">
                  <c:v>1398-01-17</c:v>
                </c:pt>
                <c:pt idx="69">
                  <c:v>1398-01-18</c:v>
                </c:pt>
                <c:pt idx="70">
                  <c:v>1398-01-19</c:v>
                </c:pt>
                <c:pt idx="71">
                  <c:v>1398-01-20</c:v>
                </c:pt>
                <c:pt idx="72">
                  <c:v>1398-01-21</c:v>
                </c:pt>
                <c:pt idx="73">
                  <c:v>1398-01-24</c:v>
                </c:pt>
                <c:pt idx="74">
                  <c:v>1398-01-25</c:v>
                </c:pt>
                <c:pt idx="75">
                  <c:v>1398-01-26</c:v>
                </c:pt>
                <c:pt idx="76">
                  <c:v>1398-01-27</c:v>
                </c:pt>
                <c:pt idx="77">
                  <c:v>1398-01-28</c:v>
                </c:pt>
                <c:pt idx="78">
                  <c:v>1398-01-31</c:v>
                </c:pt>
                <c:pt idx="79">
                  <c:v>1398-02-02</c:v>
                </c:pt>
                <c:pt idx="80">
                  <c:v>1398-02-03</c:v>
                </c:pt>
                <c:pt idx="81">
                  <c:v>1398-02-04</c:v>
                </c:pt>
                <c:pt idx="82">
                  <c:v>1398-02-07</c:v>
                </c:pt>
                <c:pt idx="83">
                  <c:v>1398-02-08</c:v>
                </c:pt>
                <c:pt idx="84">
                  <c:v>1398-02-09</c:v>
                </c:pt>
                <c:pt idx="85">
                  <c:v>1398-02-10</c:v>
                </c:pt>
                <c:pt idx="86">
                  <c:v>1398-02-11</c:v>
                </c:pt>
                <c:pt idx="87">
                  <c:v>1398-02-14</c:v>
                </c:pt>
                <c:pt idx="88">
                  <c:v>1398-02-15</c:v>
                </c:pt>
                <c:pt idx="89">
                  <c:v>1398-02-16</c:v>
                </c:pt>
                <c:pt idx="90">
                  <c:v>1398-02-17</c:v>
                </c:pt>
                <c:pt idx="91">
                  <c:v>1398-02-18</c:v>
                </c:pt>
                <c:pt idx="92">
                  <c:v>1398-02-21</c:v>
                </c:pt>
                <c:pt idx="93">
                  <c:v>1398-02-22</c:v>
                </c:pt>
                <c:pt idx="94">
                  <c:v>1398-02-23</c:v>
                </c:pt>
                <c:pt idx="95">
                  <c:v>1398-02-24</c:v>
                </c:pt>
                <c:pt idx="96">
                  <c:v>1398-02-25</c:v>
                </c:pt>
                <c:pt idx="97">
                  <c:v>1398-02-28</c:v>
                </c:pt>
                <c:pt idx="98">
                  <c:v>1398-02-29</c:v>
                </c:pt>
                <c:pt idx="99">
                  <c:v>1398-02-30</c:v>
                </c:pt>
                <c:pt idx="100">
                  <c:v>1398-02-31</c:v>
                </c:pt>
                <c:pt idx="101">
                  <c:v>1398-03-01</c:v>
                </c:pt>
                <c:pt idx="102">
                  <c:v>1398-03-04</c:v>
                </c:pt>
                <c:pt idx="103">
                  <c:v>1398-03-05</c:v>
                </c:pt>
                <c:pt idx="104">
                  <c:v>1398-03-07</c:v>
                </c:pt>
                <c:pt idx="105">
                  <c:v>1398-03-08</c:v>
                </c:pt>
                <c:pt idx="106">
                  <c:v>1398-03-11</c:v>
                </c:pt>
                <c:pt idx="107">
                  <c:v>1398-03-12</c:v>
                </c:pt>
                <c:pt idx="108">
                  <c:v>1398-03-13</c:v>
                </c:pt>
                <c:pt idx="109">
                  <c:v>1398-03-18</c:v>
                </c:pt>
                <c:pt idx="110">
                  <c:v>1398-03-19</c:v>
                </c:pt>
                <c:pt idx="111">
                  <c:v>1398-03-20</c:v>
                </c:pt>
                <c:pt idx="112">
                  <c:v>1398-03-21</c:v>
                </c:pt>
                <c:pt idx="113">
                  <c:v>1398-03-22</c:v>
                </c:pt>
                <c:pt idx="114">
                  <c:v>1398-03-25</c:v>
                </c:pt>
                <c:pt idx="115">
                  <c:v>1398-03-26</c:v>
                </c:pt>
                <c:pt idx="116">
                  <c:v>1398-03-27</c:v>
                </c:pt>
                <c:pt idx="117">
                  <c:v>1398-03-28</c:v>
                </c:pt>
                <c:pt idx="118">
                  <c:v>1398-03-29</c:v>
                </c:pt>
                <c:pt idx="119">
                  <c:v>1398-04-01</c:v>
                </c:pt>
                <c:pt idx="120">
                  <c:v>1398-04-02</c:v>
                </c:pt>
                <c:pt idx="121">
                  <c:v>1398-04-03</c:v>
                </c:pt>
                <c:pt idx="122">
                  <c:v>1398-04-04</c:v>
                </c:pt>
                <c:pt idx="123">
                  <c:v>1398-04-05</c:v>
                </c:pt>
                <c:pt idx="124">
                  <c:v>1398-04-09</c:v>
                </c:pt>
                <c:pt idx="125">
                  <c:v>1398-04-10</c:v>
                </c:pt>
                <c:pt idx="126">
                  <c:v>1398-04-11</c:v>
                </c:pt>
                <c:pt idx="127">
                  <c:v>1398-04-12</c:v>
                </c:pt>
                <c:pt idx="128">
                  <c:v>1398-04-15</c:v>
                </c:pt>
                <c:pt idx="129">
                  <c:v>1398-04-16</c:v>
                </c:pt>
                <c:pt idx="130">
                  <c:v>1398-04-17</c:v>
                </c:pt>
                <c:pt idx="131">
                  <c:v>1398-04-18</c:v>
                </c:pt>
                <c:pt idx="132">
                  <c:v>1398-04-19</c:v>
                </c:pt>
                <c:pt idx="133">
                  <c:v>1398-04-22</c:v>
                </c:pt>
                <c:pt idx="134">
                  <c:v>1398-04-23</c:v>
                </c:pt>
                <c:pt idx="135">
                  <c:v>1398-04-24</c:v>
                </c:pt>
                <c:pt idx="136">
                  <c:v>1398-04-25</c:v>
                </c:pt>
                <c:pt idx="137">
                  <c:v>1398-04-26</c:v>
                </c:pt>
                <c:pt idx="138">
                  <c:v>1398-04-29</c:v>
                </c:pt>
                <c:pt idx="139">
                  <c:v>1398-04-30</c:v>
                </c:pt>
                <c:pt idx="140">
                  <c:v>1398-04-31</c:v>
                </c:pt>
                <c:pt idx="141">
                  <c:v>1398-05-01</c:v>
                </c:pt>
                <c:pt idx="142">
                  <c:v>1398-05-02</c:v>
                </c:pt>
                <c:pt idx="143">
                  <c:v>1398-05-05</c:v>
                </c:pt>
                <c:pt idx="144">
                  <c:v>1398-05-06</c:v>
                </c:pt>
                <c:pt idx="145">
                  <c:v>1398-05-07</c:v>
                </c:pt>
                <c:pt idx="146">
                  <c:v>1398-05-08</c:v>
                </c:pt>
                <c:pt idx="147">
                  <c:v>1398-05-09</c:v>
                </c:pt>
                <c:pt idx="148">
                  <c:v>1398-05-12</c:v>
                </c:pt>
                <c:pt idx="149">
                  <c:v>1398-05-13</c:v>
                </c:pt>
                <c:pt idx="150">
                  <c:v>1398-05-14</c:v>
                </c:pt>
                <c:pt idx="151">
                  <c:v>1398-05-15</c:v>
                </c:pt>
                <c:pt idx="152">
                  <c:v>1398-05-16</c:v>
                </c:pt>
                <c:pt idx="153">
                  <c:v>1398-05-19</c:v>
                </c:pt>
                <c:pt idx="154">
                  <c:v>1398-05-20</c:v>
                </c:pt>
                <c:pt idx="155">
                  <c:v>1398-05-22</c:v>
                </c:pt>
                <c:pt idx="156">
                  <c:v>1398-05-23</c:v>
                </c:pt>
                <c:pt idx="157">
                  <c:v>1398-05-26</c:v>
                </c:pt>
                <c:pt idx="158">
                  <c:v>1398-05-27</c:v>
                </c:pt>
                <c:pt idx="159">
                  <c:v>1398-05-28</c:v>
                </c:pt>
                <c:pt idx="160">
                  <c:v>1398-05-30</c:v>
                </c:pt>
                <c:pt idx="161">
                  <c:v>1398-06-02</c:v>
                </c:pt>
                <c:pt idx="162">
                  <c:v>1398-06-03</c:v>
                </c:pt>
                <c:pt idx="163">
                  <c:v>1398-06-04</c:v>
                </c:pt>
                <c:pt idx="164">
                  <c:v>1398-06-05</c:v>
                </c:pt>
                <c:pt idx="165">
                  <c:v>1398-06-06</c:v>
                </c:pt>
                <c:pt idx="166">
                  <c:v>1398-06-09</c:v>
                </c:pt>
                <c:pt idx="167">
                  <c:v>1398-06-10</c:v>
                </c:pt>
                <c:pt idx="168">
                  <c:v>1398-06-11</c:v>
                </c:pt>
                <c:pt idx="169">
                  <c:v>1398-06-12</c:v>
                </c:pt>
                <c:pt idx="170">
                  <c:v>1398-06-13</c:v>
                </c:pt>
                <c:pt idx="171">
                  <c:v>1398-06-16</c:v>
                </c:pt>
                <c:pt idx="172">
                  <c:v>1398-06-17</c:v>
                </c:pt>
                <c:pt idx="173">
                  <c:v>1398-06-20</c:v>
                </c:pt>
                <c:pt idx="174">
                  <c:v>1398-06-23</c:v>
                </c:pt>
                <c:pt idx="175">
                  <c:v>1398-06-24</c:v>
                </c:pt>
                <c:pt idx="176">
                  <c:v>1398-06-25</c:v>
                </c:pt>
                <c:pt idx="177">
                  <c:v>1398-06-26</c:v>
                </c:pt>
                <c:pt idx="178">
                  <c:v>1398-06-27</c:v>
                </c:pt>
                <c:pt idx="179">
                  <c:v>1398-06-30</c:v>
                </c:pt>
                <c:pt idx="180">
                  <c:v>1398-06-31</c:v>
                </c:pt>
                <c:pt idx="181">
                  <c:v>1398-07-01</c:v>
                </c:pt>
                <c:pt idx="182">
                  <c:v>1398-07-02</c:v>
                </c:pt>
                <c:pt idx="183">
                  <c:v>1398-07-03</c:v>
                </c:pt>
                <c:pt idx="184">
                  <c:v>1398-07-06</c:v>
                </c:pt>
                <c:pt idx="185">
                  <c:v>1398-07-07</c:v>
                </c:pt>
                <c:pt idx="186">
                  <c:v>1398-07-08</c:v>
                </c:pt>
                <c:pt idx="187">
                  <c:v>1398-07-09</c:v>
                </c:pt>
                <c:pt idx="188">
                  <c:v>1398-07-10</c:v>
                </c:pt>
                <c:pt idx="189">
                  <c:v>1398-07-13</c:v>
                </c:pt>
                <c:pt idx="190">
                  <c:v>1398-07-14</c:v>
                </c:pt>
                <c:pt idx="191">
                  <c:v>1398-07-15</c:v>
                </c:pt>
                <c:pt idx="192">
                  <c:v>1398-07-16</c:v>
                </c:pt>
                <c:pt idx="193">
                  <c:v>1398-07-17</c:v>
                </c:pt>
                <c:pt idx="194">
                  <c:v>1398-07-20</c:v>
                </c:pt>
                <c:pt idx="195">
                  <c:v>1398-07-21</c:v>
                </c:pt>
                <c:pt idx="196">
                  <c:v>1398-07-22</c:v>
                </c:pt>
                <c:pt idx="197">
                  <c:v>1398-07-23</c:v>
                </c:pt>
                <c:pt idx="198">
                  <c:v>1398-07-24</c:v>
                </c:pt>
                <c:pt idx="199">
                  <c:v>1398-07-28</c:v>
                </c:pt>
                <c:pt idx="200">
                  <c:v>1398-07-29</c:v>
                </c:pt>
                <c:pt idx="201">
                  <c:v>1398-07-30</c:v>
                </c:pt>
                <c:pt idx="202">
                  <c:v>1398-08-01</c:v>
                </c:pt>
                <c:pt idx="203">
                  <c:v>1398-08-04</c:v>
                </c:pt>
                <c:pt idx="204">
                  <c:v>1398-08-06</c:v>
                </c:pt>
                <c:pt idx="205">
                  <c:v>1398-08-08</c:v>
                </c:pt>
                <c:pt idx="206">
                  <c:v>1398-08-11</c:v>
                </c:pt>
                <c:pt idx="207">
                  <c:v>1398-08-12</c:v>
                </c:pt>
                <c:pt idx="208">
                  <c:v>1398-08-13</c:v>
                </c:pt>
                <c:pt idx="209">
                  <c:v>1398-08-14</c:v>
                </c:pt>
                <c:pt idx="210">
                  <c:v>1398-08-18</c:v>
                </c:pt>
                <c:pt idx="211">
                  <c:v>1398-08-19</c:v>
                </c:pt>
                <c:pt idx="212">
                  <c:v>1398-08-20</c:v>
                </c:pt>
                <c:pt idx="213">
                  <c:v>1398-08-21</c:v>
                </c:pt>
                <c:pt idx="214">
                  <c:v>1398-08-22</c:v>
                </c:pt>
                <c:pt idx="215">
                  <c:v>1398-08-25</c:v>
                </c:pt>
                <c:pt idx="216">
                  <c:v>1398-08-26</c:v>
                </c:pt>
                <c:pt idx="217">
                  <c:v>1398-08-27</c:v>
                </c:pt>
                <c:pt idx="218">
                  <c:v>1398-08-28</c:v>
                </c:pt>
                <c:pt idx="219">
                  <c:v>1398-08-29</c:v>
                </c:pt>
                <c:pt idx="220">
                  <c:v>1398-09-02</c:v>
                </c:pt>
                <c:pt idx="221">
                  <c:v>1398-09-03</c:v>
                </c:pt>
                <c:pt idx="222">
                  <c:v>1398-09-04</c:v>
                </c:pt>
                <c:pt idx="223">
                  <c:v>1398-09-05</c:v>
                </c:pt>
                <c:pt idx="224">
                  <c:v>1398-09-06</c:v>
                </c:pt>
                <c:pt idx="225">
                  <c:v>1398-09-09</c:v>
                </c:pt>
                <c:pt idx="226">
                  <c:v>1398-09-10</c:v>
                </c:pt>
                <c:pt idx="227">
                  <c:v>1398-09-11</c:v>
                </c:pt>
                <c:pt idx="228">
                  <c:v>1398-09-12</c:v>
                </c:pt>
                <c:pt idx="229">
                  <c:v>1398-09-13</c:v>
                </c:pt>
                <c:pt idx="230">
                  <c:v>1398-09-16</c:v>
                </c:pt>
                <c:pt idx="231">
                  <c:v>1398-09-17</c:v>
                </c:pt>
                <c:pt idx="232">
                  <c:v>1398-09-18</c:v>
                </c:pt>
                <c:pt idx="233">
                  <c:v>1398-09-19</c:v>
                </c:pt>
                <c:pt idx="234">
                  <c:v>1398-09-20</c:v>
                </c:pt>
                <c:pt idx="235">
                  <c:v>1398-09-23</c:v>
                </c:pt>
                <c:pt idx="236">
                  <c:v>1398-09-24</c:v>
                </c:pt>
                <c:pt idx="237">
                  <c:v>1398-09-25</c:v>
                </c:pt>
                <c:pt idx="238">
                  <c:v>1398-09-26</c:v>
                </c:pt>
                <c:pt idx="239">
                  <c:v>1398-09-27</c:v>
                </c:pt>
                <c:pt idx="240">
                  <c:v>1398-09-30</c:v>
                </c:pt>
              </c:strCache>
            </c:strRef>
          </c:cat>
          <c:val>
            <c:numRef>
              <c:f>'مقایسه شاخص‌ها'!$M$3:$M$243</c:f>
              <c:numCache>
                <c:formatCode>General</c:formatCode>
                <c:ptCount val="241"/>
                <c:pt idx="0">
                  <c:v>4.895849171354727E-2</c:v>
                </c:pt>
                <c:pt idx="1">
                  <c:v>3.7545972089273905E-2</c:v>
                </c:pt>
                <c:pt idx="2">
                  <c:v>3.6969788672012838E-2</c:v>
                </c:pt>
                <c:pt idx="3">
                  <c:v>4.49858471492115E-2</c:v>
                </c:pt>
                <c:pt idx="4">
                  <c:v>3.0711233978386598E-2</c:v>
                </c:pt>
                <c:pt idx="5">
                  <c:v>2.3730684326710882E-2</c:v>
                </c:pt>
                <c:pt idx="6">
                  <c:v>3.0786015248795984E-2</c:v>
                </c:pt>
                <c:pt idx="7">
                  <c:v>3.4815373021853668E-2</c:v>
                </c:pt>
                <c:pt idx="8">
                  <c:v>3.5903590359035897E-2</c:v>
                </c:pt>
                <c:pt idx="9">
                  <c:v>2.3784799485734087E-2</c:v>
                </c:pt>
                <c:pt idx="10">
                  <c:v>1.073997438171248E-2</c:v>
                </c:pt>
                <c:pt idx="11">
                  <c:v>2.6797594992854057E-2</c:v>
                </c:pt>
                <c:pt idx="12">
                  <c:v>2.7678264710212508E-2</c:v>
                </c:pt>
                <c:pt idx="13">
                  <c:v>3.7629397046558433E-2</c:v>
                </c:pt>
                <c:pt idx="14">
                  <c:v>1.6887685407927622E-2</c:v>
                </c:pt>
                <c:pt idx="15">
                  <c:v>1.3522617901828626E-2</c:v>
                </c:pt>
                <c:pt idx="16">
                  <c:v>2.8215160097931014E-2</c:v>
                </c:pt>
                <c:pt idx="17">
                  <c:v>3.7625861155272888E-2</c:v>
                </c:pt>
                <c:pt idx="18">
                  <c:v>3.0624036979969071E-2</c:v>
                </c:pt>
                <c:pt idx="19">
                  <c:v>3.46108229205353E-2</c:v>
                </c:pt>
                <c:pt idx="20">
                  <c:v>3.1577436486292632E-2</c:v>
                </c:pt>
                <c:pt idx="21">
                  <c:v>3.6243664530936304E-2</c:v>
                </c:pt>
                <c:pt idx="22">
                  <c:v>2.9887565823805806E-2</c:v>
                </c:pt>
                <c:pt idx="23">
                  <c:v>2.3984891406987563E-2</c:v>
                </c:pt>
                <c:pt idx="24">
                  <c:v>9.356235162686799E-3</c:v>
                </c:pt>
                <c:pt idx="25">
                  <c:v>2.2497400510445242E-2</c:v>
                </c:pt>
                <c:pt idx="26">
                  <c:v>2.5474241922512908E-2</c:v>
                </c:pt>
                <c:pt idx="27">
                  <c:v>1.9408806804831036E-2</c:v>
                </c:pt>
                <c:pt idx="28">
                  <c:v>2.1074865055151326E-2</c:v>
                </c:pt>
                <c:pt idx="29">
                  <c:v>1.1269511654494968E-2</c:v>
                </c:pt>
                <c:pt idx="30">
                  <c:v>5.4957850123420471E-3</c:v>
                </c:pt>
                <c:pt idx="31">
                  <c:v>1.0543153371940894E-2</c:v>
                </c:pt>
                <c:pt idx="32">
                  <c:v>1.9107680722891596E-2</c:v>
                </c:pt>
                <c:pt idx="33">
                  <c:v>1.8734701562794109E-2</c:v>
                </c:pt>
                <c:pt idx="34">
                  <c:v>2.5945319795274369E-2</c:v>
                </c:pt>
                <c:pt idx="35">
                  <c:v>3.2245844973720406E-2</c:v>
                </c:pt>
                <c:pt idx="36">
                  <c:v>3.016562455252747E-2</c:v>
                </c:pt>
                <c:pt idx="37">
                  <c:v>4.0982012639766641E-2</c:v>
                </c:pt>
                <c:pt idx="38">
                  <c:v>3.3555426805716326E-2</c:v>
                </c:pt>
                <c:pt idx="39">
                  <c:v>3.0781913299101626E-2</c:v>
                </c:pt>
                <c:pt idx="40">
                  <c:v>3.034409330687704E-2</c:v>
                </c:pt>
                <c:pt idx="41">
                  <c:v>3.4707472485035806E-2</c:v>
                </c:pt>
                <c:pt idx="42">
                  <c:v>3.2790832049306662E-2</c:v>
                </c:pt>
                <c:pt idx="43">
                  <c:v>3.8106967345425957E-2</c:v>
                </c:pt>
                <c:pt idx="44">
                  <c:v>3.3607730851825224E-2</c:v>
                </c:pt>
                <c:pt idx="45">
                  <c:v>2.7047546740058825E-2</c:v>
                </c:pt>
                <c:pt idx="46">
                  <c:v>3.2542405183914713E-2</c:v>
                </c:pt>
                <c:pt idx="47">
                  <c:v>3.9187574671445624E-2</c:v>
                </c:pt>
                <c:pt idx="48">
                  <c:v>3.7313432835820892E-2</c:v>
                </c:pt>
                <c:pt idx="49">
                  <c:v>3.2160455437018509E-2</c:v>
                </c:pt>
                <c:pt idx="50">
                  <c:v>2.9490488481024757E-2</c:v>
                </c:pt>
                <c:pt idx="51">
                  <c:v>3.755664834635053E-2</c:v>
                </c:pt>
                <c:pt idx="52">
                  <c:v>3.3826561991244786E-2</c:v>
                </c:pt>
                <c:pt idx="53">
                  <c:v>3.2566217976552236E-2</c:v>
                </c:pt>
                <c:pt idx="54">
                  <c:v>2.7173124365113877E-2</c:v>
                </c:pt>
                <c:pt idx="55">
                  <c:v>2.3387291616332462E-2</c:v>
                </c:pt>
                <c:pt idx="56">
                  <c:v>2.8859256375316278E-2</c:v>
                </c:pt>
                <c:pt idx="57">
                  <c:v>2.1190375685943508E-2</c:v>
                </c:pt>
                <c:pt idx="58">
                  <c:v>2.2415700610900036E-2</c:v>
                </c:pt>
                <c:pt idx="59">
                  <c:v>1.7036808065436615E-2</c:v>
                </c:pt>
                <c:pt idx="60">
                  <c:v>2.1302959538674227E-2</c:v>
                </c:pt>
                <c:pt idx="61">
                  <c:v>3.9184652278177357E-2</c:v>
                </c:pt>
                <c:pt idx="62">
                  <c:v>4.417496229260931E-2</c:v>
                </c:pt>
                <c:pt idx="63">
                  <c:v>4.8270858524788407E-2</c:v>
                </c:pt>
                <c:pt idx="64">
                  <c:v>5.2998740432128821E-2</c:v>
                </c:pt>
                <c:pt idx="65">
                  <c:v>5.1490514905149221E-2</c:v>
                </c:pt>
                <c:pt idx="66">
                  <c:v>4.8148863252401419E-2</c:v>
                </c:pt>
                <c:pt idx="67">
                  <c:v>4.3499158856044051E-2</c:v>
                </c:pt>
                <c:pt idx="68">
                  <c:v>6.3886166967993319E-2</c:v>
                </c:pt>
                <c:pt idx="69">
                  <c:v>6.1496297720934789E-2</c:v>
                </c:pt>
                <c:pt idx="70">
                  <c:v>6.3597761049990265E-2</c:v>
                </c:pt>
                <c:pt idx="71">
                  <c:v>5.6949136299384362E-2</c:v>
                </c:pt>
                <c:pt idx="72">
                  <c:v>5.4737546610574617E-2</c:v>
                </c:pt>
                <c:pt idx="73">
                  <c:v>3.6476826208398538E-2</c:v>
                </c:pt>
                <c:pt idx="74">
                  <c:v>2.9804291440697961E-2</c:v>
                </c:pt>
                <c:pt idx="75">
                  <c:v>3.4332734323276215E-2</c:v>
                </c:pt>
                <c:pt idx="76">
                  <c:v>4.342873415919124E-2</c:v>
                </c:pt>
                <c:pt idx="77">
                  <c:v>4.1672565954032903E-2</c:v>
                </c:pt>
                <c:pt idx="78">
                  <c:v>5.1501741832219228E-2</c:v>
                </c:pt>
                <c:pt idx="79">
                  <c:v>3.2630098452883116E-2</c:v>
                </c:pt>
                <c:pt idx="80">
                  <c:v>3.6021146159346484E-2</c:v>
                </c:pt>
                <c:pt idx="81">
                  <c:v>3.5494912552163971E-2</c:v>
                </c:pt>
                <c:pt idx="82">
                  <c:v>3.0043170193796431E-2</c:v>
                </c:pt>
                <c:pt idx="83">
                  <c:v>3.3251580039618922E-2</c:v>
                </c:pt>
                <c:pt idx="84">
                  <c:v>3.6674118822242363E-2</c:v>
                </c:pt>
                <c:pt idx="85">
                  <c:v>3.7989729935336669E-2</c:v>
                </c:pt>
                <c:pt idx="86">
                  <c:v>4.0028523888756995E-2</c:v>
                </c:pt>
                <c:pt idx="87">
                  <c:v>3.4375148887512585E-2</c:v>
                </c:pt>
                <c:pt idx="88">
                  <c:v>3.4985422740524852E-2</c:v>
                </c:pt>
                <c:pt idx="89">
                  <c:v>3.585522824419396E-2</c:v>
                </c:pt>
                <c:pt idx="90">
                  <c:v>4.328062285410339E-2</c:v>
                </c:pt>
                <c:pt idx="91">
                  <c:v>3.4324611373950153E-2</c:v>
                </c:pt>
                <c:pt idx="92">
                  <c:v>2.5909887115609154E-2</c:v>
                </c:pt>
                <c:pt idx="93">
                  <c:v>2.0387310237446554E-2</c:v>
                </c:pt>
                <c:pt idx="94">
                  <c:v>-1.2219146956090832E-2</c:v>
                </c:pt>
                <c:pt idx="95">
                  <c:v>-1.2832263978001857E-2</c:v>
                </c:pt>
                <c:pt idx="96">
                  <c:v>-1.8417888915604586E-2</c:v>
                </c:pt>
                <c:pt idx="97">
                  <c:v>-1.4464919531287923E-2</c:v>
                </c:pt>
                <c:pt idx="98">
                  <c:v>-1.2645866901030201E-2</c:v>
                </c:pt>
                <c:pt idx="99">
                  <c:v>-8.5118369646423053E-3</c:v>
                </c:pt>
                <c:pt idx="100">
                  <c:v>-4.9043648847474364E-3</c:v>
                </c:pt>
                <c:pt idx="101">
                  <c:v>-2.311740691554709E-3</c:v>
                </c:pt>
                <c:pt idx="102">
                  <c:v>-6.1154958576400409E-3</c:v>
                </c:pt>
                <c:pt idx="103">
                  <c:v>7.8055086009745089E-3</c:v>
                </c:pt>
                <c:pt idx="104">
                  <c:v>1.0618117316646636E-2</c:v>
                </c:pt>
                <c:pt idx="105">
                  <c:v>1.1642758891727167E-2</c:v>
                </c:pt>
                <c:pt idx="106">
                  <c:v>2.4082400664679149E-2</c:v>
                </c:pt>
                <c:pt idx="107">
                  <c:v>2.7849582987855559E-2</c:v>
                </c:pt>
                <c:pt idx="108">
                  <c:v>4.619417379692381E-2</c:v>
                </c:pt>
                <c:pt idx="109">
                  <c:v>4.2971065141239384E-2</c:v>
                </c:pt>
                <c:pt idx="110">
                  <c:v>4.1185677949520771E-2</c:v>
                </c:pt>
                <c:pt idx="111">
                  <c:v>5.2462869221781228E-2</c:v>
                </c:pt>
                <c:pt idx="112">
                  <c:v>5.4274875984826387E-2</c:v>
                </c:pt>
                <c:pt idx="113">
                  <c:v>5.8072347657198486E-2</c:v>
                </c:pt>
                <c:pt idx="114">
                  <c:v>4.9023427986946588E-2</c:v>
                </c:pt>
                <c:pt idx="115">
                  <c:v>5.0124822556170123E-2</c:v>
                </c:pt>
                <c:pt idx="116">
                  <c:v>5.1935797760981339E-2</c:v>
                </c:pt>
                <c:pt idx="117">
                  <c:v>6.0261707988980673E-2</c:v>
                </c:pt>
                <c:pt idx="118">
                  <c:v>7.4670354091560087E-2</c:v>
                </c:pt>
                <c:pt idx="119">
                  <c:v>8.172838280551975E-2</c:v>
                </c:pt>
                <c:pt idx="120">
                  <c:v>8.1082421192250065E-2</c:v>
                </c:pt>
                <c:pt idx="121">
                  <c:v>7.380421313506802E-2</c:v>
                </c:pt>
                <c:pt idx="122">
                  <c:v>8.1152484920990808E-2</c:v>
                </c:pt>
                <c:pt idx="123">
                  <c:v>7.898152770843736E-2</c:v>
                </c:pt>
                <c:pt idx="124">
                  <c:v>9.3432701445505861E-2</c:v>
                </c:pt>
                <c:pt idx="125">
                  <c:v>9.8207171314740993E-2</c:v>
                </c:pt>
                <c:pt idx="126">
                  <c:v>0.10114873937043112</c:v>
                </c:pt>
                <c:pt idx="127">
                  <c:v>0.1053051455923415</c:v>
                </c:pt>
                <c:pt idx="128">
                  <c:v>0.11568081477021885</c:v>
                </c:pt>
                <c:pt idx="129">
                  <c:v>0.10569711419063221</c:v>
                </c:pt>
                <c:pt idx="130">
                  <c:v>9.5178072711994188E-2</c:v>
                </c:pt>
                <c:pt idx="131">
                  <c:v>9.9689088486403898E-2</c:v>
                </c:pt>
                <c:pt idx="132">
                  <c:v>9.048825650521386E-2</c:v>
                </c:pt>
                <c:pt idx="133">
                  <c:v>9.6633813866823681E-2</c:v>
                </c:pt>
                <c:pt idx="134">
                  <c:v>9.5876983397659821E-2</c:v>
                </c:pt>
                <c:pt idx="135">
                  <c:v>9.9132650561082114E-2</c:v>
                </c:pt>
                <c:pt idx="136">
                  <c:v>9.267104942780624E-2</c:v>
                </c:pt>
                <c:pt idx="137">
                  <c:v>9.2957471712836526E-2</c:v>
                </c:pt>
                <c:pt idx="138">
                  <c:v>8.8233865876754081E-2</c:v>
                </c:pt>
                <c:pt idx="139">
                  <c:v>8.8828695324741469E-2</c:v>
                </c:pt>
                <c:pt idx="140">
                  <c:v>8.6645932549324511E-2</c:v>
                </c:pt>
                <c:pt idx="141">
                  <c:v>7.9260046367851666E-2</c:v>
                </c:pt>
                <c:pt idx="142">
                  <c:v>7.6026770667822152E-2</c:v>
                </c:pt>
                <c:pt idx="143">
                  <c:v>7.614286400999859E-2</c:v>
                </c:pt>
                <c:pt idx="144">
                  <c:v>7.4985002999400141E-2</c:v>
                </c:pt>
                <c:pt idx="145">
                  <c:v>7.0363086958607157E-2</c:v>
                </c:pt>
                <c:pt idx="146">
                  <c:v>6.8550121898752314E-2</c:v>
                </c:pt>
                <c:pt idx="147">
                  <c:v>7.3663938372652948E-2</c:v>
                </c:pt>
                <c:pt idx="148">
                  <c:v>5.2679382379654971E-2</c:v>
                </c:pt>
                <c:pt idx="149">
                  <c:v>5.333189225540691E-2</c:v>
                </c:pt>
                <c:pt idx="150">
                  <c:v>3.0648575827559643E-2</c:v>
                </c:pt>
                <c:pt idx="151">
                  <c:v>2.284920482851116E-2</c:v>
                </c:pt>
                <c:pt idx="152">
                  <c:v>3.1315739147064425E-2</c:v>
                </c:pt>
                <c:pt idx="153">
                  <c:v>3.0644466771924783E-2</c:v>
                </c:pt>
                <c:pt idx="154">
                  <c:v>4.3276723922121452E-2</c:v>
                </c:pt>
                <c:pt idx="155">
                  <c:v>4.676171475840607E-2</c:v>
                </c:pt>
                <c:pt idx="156">
                  <c:v>7.5157201317496813E-2</c:v>
                </c:pt>
                <c:pt idx="157">
                  <c:v>7.5760603487036171E-2</c:v>
                </c:pt>
                <c:pt idx="158">
                  <c:v>7.2317959956170963E-2</c:v>
                </c:pt>
                <c:pt idx="159">
                  <c:v>7.6491630417170331E-2</c:v>
                </c:pt>
                <c:pt idx="160">
                  <c:v>7.3362924542416774E-2</c:v>
                </c:pt>
                <c:pt idx="161">
                  <c:v>5.5846853977047806E-2</c:v>
                </c:pt>
                <c:pt idx="162">
                  <c:v>4.8158361236950942E-2</c:v>
                </c:pt>
                <c:pt idx="163">
                  <c:v>4.051321317783807E-2</c:v>
                </c:pt>
                <c:pt idx="164">
                  <c:v>4.9337910740559154E-2</c:v>
                </c:pt>
                <c:pt idx="165">
                  <c:v>4.1944755687630897E-2</c:v>
                </c:pt>
                <c:pt idx="166">
                  <c:v>4.0918115345503825E-2</c:v>
                </c:pt>
                <c:pt idx="167">
                  <c:v>4.336870669186399E-2</c:v>
                </c:pt>
                <c:pt idx="168">
                  <c:v>4.9328663164039721E-2</c:v>
                </c:pt>
                <c:pt idx="169">
                  <c:v>4.0820302986019685E-2</c:v>
                </c:pt>
                <c:pt idx="170">
                  <c:v>5.2164968652037569E-2</c:v>
                </c:pt>
                <c:pt idx="171">
                  <c:v>5.7363350373574651E-2</c:v>
                </c:pt>
                <c:pt idx="172">
                  <c:v>7.4760287654814128E-2</c:v>
                </c:pt>
                <c:pt idx="173">
                  <c:v>6.0998884620151239E-2</c:v>
                </c:pt>
                <c:pt idx="174">
                  <c:v>5.3580259123726659E-2</c:v>
                </c:pt>
                <c:pt idx="175">
                  <c:v>5.3118811881188055E-2</c:v>
                </c:pt>
                <c:pt idx="176">
                  <c:v>5.812227938266723E-2</c:v>
                </c:pt>
                <c:pt idx="177">
                  <c:v>5.721516474791577E-2</c:v>
                </c:pt>
                <c:pt idx="178">
                  <c:v>5.2121332030815148E-2</c:v>
                </c:pt>
                <c:pt idx="179">
                  <c:v>5.5215178615544369E-2</c:v>
                </c:pt>
                <c:pt idx="180">
                  <c:v>6.4512917517049129E-2</c:v>
                </c:pt>
                <c:pt idx="181">
                  <c:v>6.3051388127398633E-2</c:v>
                </c:pt>
                <c:pt idx="182">
                  <c:v>6.7638659251465505E-2</c:v>
                </c:pt>
                <c:pt idx="183">
                  <c:v>4.520245398773004E-2</c:v>
                </c:pt>
                <c:pt idx="184">
                  <c:v>4.7630191653939002E-2</c:v>
                </c:pt>
                <c:pt idx="185">
                  <c:v>4.4886922320550582E-2</c:v>
                </c:pt>
                <c:pt idx="186">
                  <c:v>4.2667974497302641E-2</c:v>
                </c:pt>
                <c:pt idx="187">
                  <c:v>2.8728035603846624E-2</c:v>
                </c:pt>
                <c:pt idx="188">
                  <c:v>1.3097481997003557E-2</c:v>
                </c:pt>
                <c:pt idx="189">
                  <c:v>1.5736974627154732E-2</c:v>
                </c:pt>
                <c:pt idx="190">
                  <c:v>2.206634517024697E-2</c:v>
                </c:pt>
                <c:pt idx="191">
                  <c:v>1.5770260403991321E-2</c:v>
                </c:pt>
                <c:pt idx="192">
                  <c:v>2.734528971225858E-2</c:v>
                </c:pt>
                <c:pt idx="193">
                  <c:v>2.2906050561519731E-2</c:v>
                </c:pt>
                <c:pt idx="194">
                  <c:v>2.4408320569198283E-2</c:v>
                </c:pt>
                <c:pt idx="195">
                  <c:v>2.36274848320428E-2</c:v>
                </c:pt>
                <c:pt idx="196">
                  <c:v>3.345061697804641E-2</c:v>
                </c:pt>
                <c:pt idx="197">
                  <c:v>4.944363325109502E-2</c:v>
                </c:pt>
                <c:pt idx="198">
                  <c:v>5.7909390027841123E-2</c:v>
                </c:pt>
                <c:pt idx="199">
                  <c:v>5.9840225091694732E-2</c:v>
                </c:pt>
                <c:pt idx="200">
                  <c:v>4.3598752907408445E-2</c:v>
                </c:pt>
                <c:pt idx="201">
                  <c:v>4.3995477559848561E-2</c:v>
                </c:pt>
                <c:pt idx="202">
                  <c:v>4.9514227942989653E-2</c:v>
                </c:pt>
                <c:pt idx="203">
                  <c:v>4.4996297210565084E-2</c:v>
                </c:pt>
                <c:pt idx="204">
                  <c:v>4.3026706231453993E-2</c:v>
                </c:pt>
                <c:pt idx="205">
                  <c:v>5.6333100069979158E-2</c:v>
                </c:pt>
                <c:pt idx="206">
                  <c:v>5.9563420044363768E-2</c:v>
                </c:pt>
                <c:pt idx="207">
                  <c:v>4.78366735343696E-2</c:v>
                </c:pt>
                <c:pt idx="208">
                  <c:v>4.5660508888114348E-2</c:v>
                </c:pt>
                <c:pt idx="209">
                  <c:v>5.7925616547334968E-2</c:v>
                </c:pt>
                <c:pt idx="210">
                  <c:v>4.5332678615271238E-2</c:v>
                </c:pt>
                <c:pt idx="211">
                  <c:v>3.8471387286761249E-2</c:v>
                </c:pt>
                <c:pt idx="212">
                  <c:v>3.4212575433132164E-2</c:v>
                </c:pt>
                <c:pt idx="213">
                  <c:v>3.7042438384133014E-2</c:v>
                </c:pt>
                <c:pt idx="214">
                  <c:v>2.6734594856865801E-2</c:v>
                </c:pt>
                <c:pt idx="215">
                  <c:v>2.8070107183846726E-2</c:v>
                </c:pt>
                <c:pt idx="216">
                  <c:v>2.8319789791251049E-2</c:v>
                </c:pt>
                <c:pt idx="217">
                  <c:v>4.0667618531829985E-2</c:v>
                </c:pt>
                <c:pt idx="218">
                  <c:v>4.9203766701178209E-2</c:v>
                </c:pt>
                <c:pt idx="219">
                  <c:v>5.0325315457413256E-2</c:v>
                </c:pt>
                <c:pt idx="220">
                  <c:v>3.2966765014264432E-2</c:v>
                </c:pt>
                <c:pt idx="221">
                  <c:v>2.7262124599086279E-2</c:v>
                </c:pt>
                <c:pt idx="222">
                  <c:v>2.6040151294733693E-2</c:v>
                </c:pt>
                <c:pt idx="223">
                  <c:v>1.8715274393215742E-2</c:v>
                </c:pt>
                <c:pt idx="224">
                  <c:v>2.468289338361318E-2</c:v>
                </c:pt>
                <c:pt idx="225">
                  <c:v>2.3278157645750586E-2</c:v>
                </c:pt>
                <c:pt idx="226">
                  <c:v>2.1399737366859517E-2</c:v>
                </c:pt>
                <c:pt idx="227">
                  <c:v>2.9702002931118798E-2</c:v>
                </c:pt>
                <c:pt idx="228">
                  <c:v>3.5689739813451249E-2</c:v>
                </c:pt>
                <c:pt idx="229">
                  <c:v>2.9909989130302073E-2</c:v>
                </c:pt>
                <c:pt idx="230">
                  <c:v>4.0128273911134826E-2</c:v>
                </c:pt>
                <c:pt idx="231">
                  <c:v>3.1811828216127713E-2</c:v>
                </c:pt>
                <c:pt idx="232">
                  <c:v>2.0487106017191836E-2</c:v>
                </c:pt>
                <c:pt idx="233">
                  <c:v>1.8133231532735383E-2</c:v>
                </c:pt>
                <c:pt idx="234">
                  <c:v>2.1890821175090558E-2</c:v>
                </c:pt>
                <c:pt idx="235">
                  <c:v>2.4442846872753332E-2</c:v>
                </c:pt>
                <c:pt idx="236">
                  <c:v>3.16962562717098E-2</c:v>
                </c:pt>
                <c:pt idx="237">
                  <c:v>3.9686404363069583E-2</c:v>
                </c:pt>
                <c:pt idx="238">
                  <c:v>4.4905092480217457E-2</c:v>
                </c:pt>
                <c:pt idx="239">
                  <c:v>4.8377338399361092E-2</c:v>
                </c:pt>
                <c:pt idx="240">
                  <c:v>6.7066389439582208E-2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82-47A8-9131-4A0FDBE1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874856"/>
        <c:axId val="529875248"/>
      </c:lineChart>
      <c:catAx>
        <c:axId val="5298748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29875248"/>
        <c:crosses val="autoZero"/>
        <c:auto val="1"/>
        <c:lblAlgn val="ctr"/>
        <c:lblOffset val="100"/>
        <c:noMultiLvlLbl val="0"/>
      </c:catAx>
      <c:valAx>
        <c:axId val="52987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9874856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768680743728939"/>
          <c:y val="0.93343147528985149"/>
          <c:w val="0.54417705607135147"/>
          <c:h val="6.6568519325963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30-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نمادهای متوقف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شده به تفکیک مدت زمان توقف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859160010062034"/>
          <c:y val="1.2084592145015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369988561556386E-2"/>
          <c:y val="0.1161574074074074"/>
          <c:w val="0.9024632047576332"/>
          <c:h val="0.642530621172353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'نمادهای متوقف 1'!$A$2</c:f>
              <c:strCache>
                <c:ptCount val="1"/>
                <c:pt idx="0">
                  <c:v>بورس اوراق بهادار تهران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'نمادهای متوقف 1'!$B$1:$D$1</c:f>
              <c:strCache>
                <c:ptCount val="3"/>
                <c:pt idx="0">
                  <c:v>تعداد نمادهای متوقف شده در هر ماه که تا پایان آن ماه بازگشایی شده اند</c:v>
                </c:pt>
                <c:pt idx="1">
                  <c:v>تعداد نمادهای متوقف شده در هر ماه که تا پایان آن ماه متوقف بوده اند</c:v>
                </c:pt>
                <c:pt idx="2">
                  <c:v>تعداد نمادهایی که قبل از ماه متوقف‌شده و در پایان ماه نیز همچنان متوقف بوده اند</c:v>
                </c:pt>
              </c:strCache>
            </c:strRef>
          </c:cat>
          <c:val>
            <c:numRef>
              <c:f>'نمادهای متوقف 1'!$B$2:$D$2</c:f>
              <c:numCache>
                <c:formatCode>0</c:formatCode>
                <c:ptCount val="3"/>
                <c:pt idx="0" formatCode="General">
                  <c:v>83</c:v>
                </c:pt>
                <c:pt idx="1">
                  <c:v>20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5-48E0-9B69-7CD9A2B50A7D}"/>
            </c:ext>
          </c:extLst>
        </c:ser>
        <c:ser>
          <c:idx val="1"/>
          <c:order val="1"/>
          <c:tx>
            <c:strRef>
              <c:f>'نمادهای متوقف 1'!$A$3</c:f>
              <c:strCache>
                <c:ptCount val="1"/>
                <c:pt idx="0">
                  <c:v>فرابورس ايران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110910186859774E-3"/>
                  <c:y val="-0.11566172872458741"/>
                </c:manualLayout>
              </c:layout>
              <c:tx>
                <c:rich>
                  <a:bodyPr/>
                  <a:lstStyle/>
                  <a:p>
                    <a:fld id="{E37A6886-3EA6-4574-9880-E760BAE69B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735-48E0-9B69-7CD9A2B50A7D}"/>
                </c:ext>
              </c:extLst>
            </c:dLbl>
            <c:dLbl>
              <c:idx val="1"/>
              <c:layout>
                <c:manualLayout>
                  <c:x val="2.4110910186859553E-3"/>
                  <c:y val="-5.2236487388229016E-2"/>
                </c:manualLayout>
              </c:layout>
              <c:tx>
                <c:rich>
                  <a:bodyPr/>
                  <a:lstStyle/>
                  <a:p>
                    <a:fld id="{A509E76E-C147-4A93-BDB3-072AF88204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735-48E0-9B69-7CD9A2B50A7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4C3AA2B-1003-4380-9967-59A97F17C9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735-48E0-9B69-7CD9A2B50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'نمادهای متوقف 1'!$B$1:$D$1</c:f>
              <c:strCache>
                <c:ptCount val="3"/>
                <c:pt idx="0">
                  <c:v>تعداد نمادهای متوقف شده در هر ماه که تا پایان آن ماه بازگشایی شده اند</c:v>
                </c:pt>
                <c:pt idx="1">
                  <c:v>تعداد نمادهای متوقف شده در هر ماه که تا پایان آن ماه متوقف بوده اند</c:v>
                </c:pt>
                <c:pt idx="2">
                  <c:v>تعداد نمادهایی که قبل از ماه متوقف‌شده و در پایان ماه نیز همچنان متوقف بوده اند</c:v>
                </c:pt>
              </c:strCache>
            </c:strRef>
          </c:cat>
          <c:val>
            <c:numRef>
              <c:f>'نمادهای متوقف 1'!$B$3:$D$3</c:f>
              <c:numCache>
                <c:formatCode>General</c:formatCode>
                <c:ptCount val="3"/>
                <c:pt idx="0">
                  <c:v>33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'نمادهای متوقف 1'!$B$4:$D$4</c15:f>
                <c15:dlblRangeCache>
                  <c:ptCount val="3"/>
                  <c:pt idx="0">
                    <c:v>116</c:v>
                  </c:pt>
                  <c:pt idx="1">
                    <c:v>22</c:v>
                  </c:pt>
                  <c:pt idx="2">
                    <c:v>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7735-48E0-9B69-7CD9A2B50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30311536"/>
        <c:axId val="530311928"/>
      </c:barChart>
      <c:catAx>
        <c:axId val="53031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30311928"/>
        <c:crosses val="autoZero"/>
        <c:auto val="1"/>
        <c:lblAlgn val="ctr"/>
        <c:lblOffset val="100"/>
        <c:noMultiLvlLbl val="0"/>
      </c:catAx>
      <c:valAx>
        <c:axId val="530311928"/>
        <c:scaling>
          <c:orientation val="minMax"/>
          <c:max val="1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0311536"/>
        <c:crosses val="autoZero"/>
        <c:crossBetween val="between"/>
        <c:majorUnit val="3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23834678892985"/>
          <c:y val="0.90420494313210853"/>
          <c:w val="0.61236775782773989"/>
          <c:h val="8.6535797608632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31- مهم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ترین علل توقف نمادها در ماه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186773679068972"/>
          <c:y val="0.12429867526401718"/>
          <c:w val="0.57207622960173454"/>
          <c:h val="0.797439592778175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B0-4BA9-BE4D-6D6DB472728F}"/>
              </c:ext>
            </c:extLst>
          </c:dPt>
          <c:dPt>
            <c:idx val="1"/>
            <c:bubble3D val="0"/>
            <c:spPr>
              <a:solidFill>
                <a:schemeClr val="accent6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0-4BA9-BE4D-6D6DB472728F}"/>
              </c:ext>
            </c:extLst>
          </c:dPt>
          <c:dPt>
            <c:idx val="2"/>
            <c:bubble3D val="0"/>
            <c:spPr>
              <a:solidFill>
                <a:schemeClr val="accent6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B0-4BA9-BE4D-6D6DB472728F}"/>
              </c:ext>
            </c:extLst>
          </c:dPt>
          <c:dPt>
            <c:idx val="3"/>
            <c:bubble3D val="0"/>
            <c:spPr>
              <a:solidFill>
                <a:schemeClr val="accent6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B0-4BA9-BE4D-6D6DB472728F}"/>
              </c:ext>
            </c:extLst>
          </c:dPt>
          <c:dPt>
            <c:idx val="4"/>
            <c:bubble3D val="0"/>
            <c:spPr>
              <a:solidFill>
                <a:schemeClr val="accent6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B0-4BA9-BE4D-6D6DB472728F}"/>
              </c:ext>
            </c:extLst>
          </c:dPt>
          <c:dPt>
            <c:idx val="5"/>
            <c:bubble3D val="0"/>
            <c:spPr>
              <a:solidFill>
                <a:schemeClr val="accent6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B0-4BA9-BE4D-6D6DB472728F}"/>
              </c:ext>
            </c:extLst>
          </c:dPt>
          <c:dLbls>
            <c:dLbl>
              <c:idx val="0"/>
              <c:layout>
                <c:manualLayout>
                  <c:x val="4.9242434033729826E-2"/>
                  <c:y val="-3.42264428484900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8757362752997"/>
                      <c:h val="0.13319169749450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BB0-4BA9-BE4D-6D6DB472728F}"/>
                </c:ext>
              </c:extLst>
            </c:dLbl>
            <c:dLbl>
              <c:idx val="1"/>
              <c:layout>
                <c:manualLayout>
                  <c:x val="0.15530306118330175"/>
                  <c:y val="-6.64918263169859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508554940856386"/>
                      <c:h val="0.129692134939825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BB0-4BA9-BE4D-6D6DB472728F}"/>
                </c:ext>
              </c:extLst>
            </c:dLbl>
            <c:dLbl>
              <c:idx val="2"/>
              <c:layout>
                <c:manualLayout>
                  <c:x val="4.3371916680966502E-2"/>
                  <c:y val="3.84953258795406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43651444295602543"/>
                      <c:h val="0.12269300983046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BB0-4BA9-BE4D-6D6DB472728F}"/>
                </c:ext>
              </c:extLst>
            </c:dLbl>
            <c:dLbl>
              <c:idx val="3"/>
              <c:layout>
                <c:manualLayout>
                  <c:x val="4.5454653912084163E-2"/>
                  <c:y val="1.3777805333388444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33011022232367415"/>
                      <c:h val="0.143690385158548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BB0-4BA9-BE4D-6D6DB472728F}"/>
                </c:ext>
              </c:extLst>
            </c:dLbl>
            <c:dLbl>
              <c:idx val="4"/>
              <c:layout>
                <c:manualLayout>
                  <c:x val="-3.7878795410561453E-2"/>
                  <c:y val="-1.09890109890110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9-7BB0-4BA9-BE4D-6D6DB47272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'نمادهای متوقف 1'!$A$8:$A$13</c:f>
              <c:strCache>
                <c:ptCount val="6"/>
                <c:pt idx="0">
                  <c:v>اطلاعات با اهميت گروه الف</c:v>
                </c:pt>
                <c:pt idx="1">
                  <c:v>اطلاعات با اهميت گروه ب</c:v>
                </c:pt>
                <c:pt idx="2">
                  <c:v>تغييرات بيش از 20 و یا 50 درصدي قيمت</c:v>
                </c:pt>
                <c:pt idx="3">
                  <c:v>برگزاري مجمع عمومی عادی</c:v>
                </c:pt>
                <c:pt idx="4">
                  <c:v>برگزاري مجمع عمومی فوق العاده</c:v>
                </c:pt>
                <c:pt idx="5">
                  <c:v>سایر</c:v>
                </c:pt>
              </c:strCache>
            </c:strRef>
          </c:cat>
          <c:val>
            <c:numRef>
              <c:f>'نمادهای متوقف 1'!$C$8:$C$13</c:f>
              <c:numCache>
                <c:formatCode>0.0%</c:formatCode>
                <c:ptCount val="6"/>
                <c:pt idx="0">
                  <c:v>0.15942028985507245</c:v>
                </c:pt>
                <c:pt idx="1">
                  <c:v>0.25362318840579712</c:v>
                </c:pt>
                <c:pt idx="2">
                  <c:v>0.3188405797101449</c:v>
                </c:pt>
                <c:pt idx="3">
                  <c:v>4.3478260869565216E-2</c:v>
                </c:pt>
                <c:pt idx="4">
                  <c:v>0.15942028985507245</c:v>
                </c:pt>
                <c:pt idx="5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B0-4BA9-BE4D-6D6DB47272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33- تعداد نمادهای متوقف شده در</a:t>
            </a:r>
            <a:r>
              <a:rPr lang="en-US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هر ماه که 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تا پایان </a:t>
            </a: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آن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ماه</a:t>
            </a:r>
            <a:r>
              <a:rPr lang="fa-IR" sz="1100" baseline="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متوقف بو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ده­اند</a:t>
            </a:r>
            <a:endParaRPr lang="fa-IR" sz="110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1230384947559828"/>
          <c:y val="4.86629265522561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9367470661251258E-2"/>
          <c:y val="0.14297103635311481"/>
          <c:w val="0.93697998082343026"/>
          <c:h val="0.67272382618839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'نمادهای متوقف'!$A$4</c:f>
              <c:strCache>
                <c:ptCount val="1"/>
                <c:pt idx="0">
                  <c:v>در ماه بسته و همچنان متوقف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'نمادهای متوقف'!$K$2:$W$2</c:f>
              <c:strCache>
                <c:ptCount val="13"/>
                <c:pt idx="0">
                  <c:v>آذر 97</c:v>
                </c:pt>
                <c:pt idx="1">
                  <c:v>دی 97</c:v>
                </c:pt>
                <c:pt idx="2">
                  <c:v>بهمن 97</c:v>
                </c:pt>
                <c:pt idx="3">
                  <c:v>اسفند 97</c:v>
                </c:pt>
                <c:pt idx="4">
                  <c:v>فروردین 98</c:v>
                </c:pt>
                <c:pt idx="5">
                  <c:v>اردیبهشت 98</c:v>
                </c:pt>
                <c:pt idx="6">
                  <c:v>خرداد 98</c:v>
                </c:pt>
                <c:pt idx="7">
                  <c:v>تیر 98</c:v>
                </c:pt>
                <c:pt idx="8">
                  <c:v>مرداد 98</c:v>
                </c:pt>
                <c:pt idx="9">
                  <c:v>شهریور 98</c:v>
                </c:pt>
                <c:pt idx="10">
                  <c:v>مهر 98</c:v>
                </c:pt>
                <c:pt idx="11">
                  <c:v>آبان 98</c:v>
                </c:pt>
                <c:pt idx="12">
                  <c:v>آذر 98</c:v>
                </c:pt>
              </c:strCache>
            </c:strRef>
          </c:cat>
          <c:val>
            <c:numRef>
              <c:f>'نمادهای متوقف'!$K$4:$W$4</c:f>
              <c:numCache>
                <c:formatCode>General</c:formatCode>
                <c:ptCount val="13"/>
                <c:pt idx="0">
                  <c:v>13</c:v>
                </c:pt>
                <c:pt idx="1">
                  <c:v>24</c:v>
                </c:pt>
                <c:pt idx="2">
                  <c:v>14</c:v>
                </c:pt>
                <c:pt idx="3">
                  <c:v>29</c:v>
                </c:pt>
                <c:pt idx="4" formatCode="0">
                  <c:v>18</c:v>
                </c:pt>
                <c:pt idx="5">
                  <c:v>33</c:v>
                </c:pt>
                <c:pt idx="6">
                  <c:v>35</c:v>
                </c:pt>
                <c:pt idx="7">
                  <c:v>71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18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A-445B-9ED2-A48F1EA6C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313104"/>
        <c:axId val="530313496"/>
      </c:barChart>
      <c:catAx>
        <c:axId val="53031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30313496"/>
        <c:crosses val="autoZero"/>
        <c:auto val="1"/>
        <c:lblAlgn val="ctr"/>
        <c:lblOffset val="100"/>
        <c:noMultiLvlLbl val="0"/>
      </c:catAx>
      <c:valAx>
        <c:axId val="530313496"/>
        <c:scaling>
          <c:orientation val="minMax"/>
          <c:max val="1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530313104"/>
        <c:crosses val="autoZero"/>
        <c:crossBetween val="between"/>
        <c:majorUnit val="20"/>
      </c:val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34- تعداد نمادهایی که </a:t>
            </a:r>
            <a:r>
              <a:rPr lang="fa-IR" sz="1100" b="0" i="0" u="none" strike="noStrike" cap="none" baseline="0">
                <a:effectLst/>
              </a:rPr>
              <a:t>قبل از ماه متوقف‌شده و در پایان ماه نیز همچنان متوقف بوده­اند</a:t>
            </a:r>
            <a:endParaRPr lang="fa-IR" sz="110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10559018664333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5959748573863692E-2"/>
          <c:y val="0.10360591288101223"/>
          <c:w val="0.93697998082343026"/>
          <c:h val="0.72095196569565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'نمادهای متوقف'!$A$3</c:f>
              <c:strCache>
                <c:ptCount val="1"/>
                <c:pt idx="0">
                  <c:v>در کل ماه بسته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'نمادهای متوقف'!$K$2:$W$2</c:f>
              <c:strCache>
                <c:ptCount val="13"/>
                <c:pt idx="0">
                  <c:v>آذر 97</c:v>
                </c:pt>
                <c:pt idx="1">
                  <c:v>دی 97</c:v>
                </c:pt>
                <c:pt idx="2">
                  <c:v>بهمن 97</c:v>
                </c:pt>
                <c:pt idx="3">
                  <c:v>اسفند 97</c:v>
                </c:pt>
                <c:pt idx="4">
                  <c:v>فروردین 98</c:v>
                </c:pt>
                <c:pt idx="5">
                  <c:v>اردیبهشت 98</c:v>
                </c:pt>
                <c:pt idx="6">
                  <c:v>خرداد 98</c:v>
                </c:pt>
                <c:pt idx="7">
                  <c:v>تیر 98</c:v>
                </c:pt>
                <c:pt idx="8">
                  <c:v>مرداد 98</c:v>
                </c:pt>
                <c:pt idx="9">
                  <c:v>شهریور 98</c:v>
                </c:pt>
                <c:pt idx="10">
                  <c:v>مهر 98</c:v>
                </c:pt>
                <c:pt idx="11">
                  <c:v>آبان 98</c:v>
                </c:pt>
                <c:pt idx="12">
                  <c:v>آذر 98</c:v>
                </c:pt>
              </c:strCache>
            </c:strRef>
          </c:cat>
          <c:val>
            <c:numRef>
              <c:f>'نمادهای متوقف'!$K$3:$W$3</c:f>
              <c:numCache>
                <c:formatCode>General</c:formatCode>
                <c:ptCount val="13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 formatCode="0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7-4D82-BB9C-B5A90EE09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0314280"/>
        <c:axId val="530314672"/>
      </c:barChart>
      <c:catAx>
        <c:axId val="53031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30314672"/>
        <c:crosses val="autoZero"/>
        <c:auto val="1"/>
        <c:lblAlgn val="ctr"/>
        <c:lblOffset val="100"/>
        <c:noMultiLvlLbl val="0"/>
      </c:catAx>
      <c:valAx>
        <c:axId val="530314672"/>
        <c:scaling>
          <c:orientation val="minMax"/>
          <c:max val="16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530314280"/>
        <c:crosses val="autoZero"/>
        <c:crossBetween val="between"/>
        <c:majorUnit val="5"/>
      </c:val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32- تعداد نمادهای متوقف شده در</a:t>
            </a:r>
            <a:r>
              <a:rPr lang="en-US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هر ماه که 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تا پایان </a:t>
            </a: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آن</a:t>
            </a:r>
            <a:r>
              <a:rPr lang="ar-SA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 ماه بازگشایی شده­اند</a:t>
            </a:r>
            <a:endParaRPr lang="fa-IR" sz="110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0957142161614283"/>
          <c:y val="2.9979258769518723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882618839313E-2"/>
          <c:y val="0.11128357243015856"/>
          <c:w val="0.83901428988043159"/>
          <c:h val="0.7001211663610541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'نمادهای متوقف'!$A$7</c:f>
              <c:strCache>
                <c:ptCount val="1"/>
                <c:pt idx="0">
                  <c:v>میانگین روزهای توقف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'نمادهای متوقف'!$K$2:$W$2</c:f>
              <c:strCache>
                <c:ptCount val="13"/>
                <c:pt idx="0">
                  <c:v>آذر 97</c:v>
                </c:pt>
                <c:pt idx="1">
                  <c:v>دی 97</c:v>
                </c:pt>
                <c:pt idx="2">
                  <c:v>بهمن 97</c:v>
                </c:pt>
                <c:pt idx="3">
                  <c:v>اسفند 97</c:v>
                </c:pt>
                <c:pt idx="4">
                  <c:v>فروردین 98</c:v>
                </c:pt>
                <c:pt idx="5">
                  <c:v>اردیبهشت 98</c:v>
                </c:pt>
                <c:pt idx="6">
                  <c:v>خرداد 98</c:v>
                </c:pt>
                <c:pt idx="7">
                  <c:v>تیر 98</c:v>
                </c:pt>
                <c:pt idx="8">
                  <c:v>مرداد 98</c:v>
                </c:pt>
                <c:pt idx="9">
                  <c:v>شهریور 98</c:v>
                </c:pt>
                <c:pt idx="10">
                  <c:v>مهر 98</c:v>
                </c:pt>
                <c:pt idx="11">
                  <c:v>آبان 98</c:v>
                </c:pt>
                <c:pt idx="12">
                  <c:v>آذر 98</c:v>
                </c:pt>
              </c:strCache>
            </c:strRef>
          </c:cat>
          <c:val>
            <c:numRef>
              <c:f>'نمادهای متوقف'!$K$7:$W$7</c:f>
              <c:numCache>
                <c:formatCode>General</c:formatCode>
                <c:ptCount val="13"/>
                <c:pt idx="0">
                  <c:v>2.2999999999999998</c:v>
                </c:pt>
                <c:pt idx="1">
                  <c:v>2.9</c:v>
                </c:pt>
                <c:pt idx="2">
                  <c:v>2.8</c:v>
                </c:pt>
                <c:pt idx="3">
                  <c:v>3.5</c:v>
                </c:pt>
                <c:pt idx="4" formatCode="0.0">
                  <c:v>2.6</c:v>
                </c:pt>
                <c:pt idx="5" formatCode="0.00">
                  <c:v>3.07</c:v>
                </c:pt>
                <c:pt idx="6">
                  <c:v>3.57</c:v>
                </c:pt>
                <c:pt idx="7">
                  <c:v>3.51</c:v>
                </c:pt>
                <c:pt idx="8">
                  <c:v>2.4</c:v>
                </c:pt>
                <c:pt idx="9">
                  <c:v>2.5</c:v>
                </c:pt>
                <c:pt idx="10">
                  <c:v>2.9</c:v>
                </c:pt>
                <c:pt idx="11">
                  <c:v>2.2000000000000002</c:v>
                </c:pt>
                <c:pt idx="1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6-4322-AE3A-ED34E747E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8"/>
        <c:axId val="534302296"/>
        <c:axId val="534301904"/>
      </c:barChart>
      <c:barChart>
        <c:barDir val="col"/>
        <c:grouping val="clustered"/>
        <c:varyColors val="0"/>
        <c:ser>
          <c:idx val="0"/>
          <c:order val="0"/>
          <c:tx>
            <c:strRef>
              <c:f>'نمادهای متوقف'!$A$5</c:f>
              <c:strCache>
                <c:ptCount val="1"/>
                <c:pt idx="0">
                  <c:v>در ماه بسته و باز شدن</c:v>
                </c:pt>
              </c:strCache>
            </c:strRef>
          </c:tx>
          <c:spPr>
            <a:gradFill rotWithShape="1">
              <a:gsLst>
                <a:gs pos="18000">
                  <a:schemeClr val="accent1">
                    <a:lumMod val="60000"/>
                    <a:lumOff val="40000"/>
                    <a:alpha val="48000"/>
                  </a:schemeClr>
                </a:gs>
                <a:gs pos="1000">
                  <a:schemeClr val="accent1">
                    <a:lumMod val="60000"/>
                    <a:lumOff val="40000"/>
                  </a:schemeClr>
                </a:gs>
              </a:gsLst>
              <a:lin ang="54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'نمادهای متوقف'!$K$5:$W$5</c:f>
              <c:numCache>
                <c:formatCode>General</c:formatCode>
                <c:ptCount val="13"/>
                <c:pt idx="0">
                  <c:v>62</c:v>
                </c:pt>
                <c:pt idx="1">
                  <c:v>77</c:v>
                </c:pt>
                <c:pt idx="2">
                  <c:v>59</c:v>
                </c:pt>
                <c:pt idx="3">
                  <c:v>98</c:v>
                </c:pt>
                <c:pt idx="4" formatCode="0">
                  <c:v>68</c:v>
                </c:pt>
                <c:pt idx="5">
                  <c:v>95</c:v>
                </c:pt>
                <c:pt idx="6">
                  <c:v>168</c:v>
                </c:pt>
                <c:pt idx="7">
                  <c:v>162</c:v>
                </c:pt>
                <c:pt idx="8">
                  <c:v>54</c:v>
                </c:pt>
                <c:pt idx="9">
                  <c:v>107</c:v>
                </c:pt>
                <c:pt idx="10">
                  <c:v>95</c:v>
                </c:pt>
                <c:pt idx="11">
                  <c:v>59</c:v>
                </c:pt>
                <c:pt idx="1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96-4322-AE3A-ED34E747E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34303080"/>
        <c:axId val="534302688"/>
      </c:barChart>
      <c:valAx>
        <c:axId val="534301904"/>
        <c:scaling>
          <c:orientation val="minMax"/>
          <c:max val="4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میانگین</a:t>
                </a:r>
                <a:r>
                  <a:rPr lang="fa-IR" sz="105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روز توقف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2">
                    <a:lumMod val="50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4302296"/>
        <c:crosses val="max"/>
        <c:crossBetween val="between"/>
        <c:majorUnit val="1"/>
      </c:valAx>
      <c:catAx>
        <c:axId val="534302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34301904"/>
        <c:crosses val="autoZero"/>
        <c:auto val="1"/>
        <c:lblAlgn val="ctr"/>
        <c:lblOffset val="100"/>
        <c:noMultiLvlLbl val="0"/>
      </c:catAx>
      <c:valAx>
        <c:axId val="534302688"/>
        <c:scaling>
          <c:orientation val="minMax"/>
          <c:max val="3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تعداد</a:t>
                </a:r>
                <a:r>
                  <a:rPr lang="fa-IR" sz="105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نماد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4303080"/>
        <c:crosses val="autoZero"/>
        <c:crossBetween val="between"/>
        <c:majorUnit val="80"/>
      </c:valAx>
      <c:catAx>
        <c:axId val="534303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302688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267765222433198"/>
          <c:y val="0.92323971395236715"/>
          <c:w val="0.53348311225009182"/>
          <c:h val="7.54259413604359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7- روند یکساله مجموع ارزش معاملات به تفکیک بورس ها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0630244007077739"/>
          <c:y val="1.00045479992479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50775876157991"/>
          <c:y val="9.6574717428196344E-2"/>
          <c:w val="0.82778819494099387"/>
          <c:h val="0.636534771187321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'ارزش معاملات بورس ها'!$A$35</c:f>
              <c:strCache>
                <c:ptCount val="1"/>
                <c:pt idx="0">
                  <c:v>بورس اوراق بهادار تهران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'ارزش معاملات بورس ها'!$C$35:$O$35</c:f>
              <c:numCache>
                <c:formatCode>#,##0</c:formatCode>
                <c:ptCount val="13"/>
                <c:pt idx="0">
                  <c:v>111303.032517278</c:v>
                </c:pt>
                <c:pt idx="1">
                  <c:v>149166.934449272</c:v>
                </c:pt>
                <c:pt idx="2">
                  <c:v>97816.697090724003</c:v>
                </c:pt>
                <c:pt idx="3">
                  <c:v>201558.95865114799</c:v>
                </c:pt>
                <c:pt idx="4">
                  <c:v>159845.60595983599</c:v>
                </c:pt>
                <c:pt idx="5">
                  <c:v>295985.72352784401</c:v>
                </c:pt>
                <c:pt idx="6">
                  <c:v>267313.42383791698</c:v>
                </c:pt>
                <c:pt idx="7">
                  <c:v>274429.50175007898</c:v>
                </c:pt>
                <c:pt idx="8">
                  <c:v>215583.00875873098</c:v>
                </c:pt>
                <c:pt idx="9">
                  <c:v>368221.63299199997</c:v>
                </c:pt>
                <c:pt idx="10">
                  <c:v>434315.297778012</c:v>
                </c:pt>
                <c:pt idx="11">
                  <c:v>245782.37129360801</c:v>
                </c:pt>
                <c:pt idx="12">
                  <c:v>431868.80264898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26C-B965-4C8D8C912EEE}"/>
            </c:ext>
          </c:extLst>
        </c:ser>
        <c:ser>
          <c:idx val="1"/>
          <c:order val="1"/>
          <c:tx>
            <c:strRef>
              <c:f>'ارزش معاملات بورس ها'!$A$36</c:f>
              <c:strCache>
                <c:ptCount val="1"/>
                <c:pt idx="0">
                  <c:v>فرابورس ايران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'ارزش معاملات بورس ها'!$C$36:$O$36</c:f>
              <c:numCache>
                <c:formatCode>#,##0</c:formatCode>
                <c:ptCount val="13"/>
                <c:pt idx="0">
                  <c:v>81600.703244845005</c:v>
                </c:pt>
                <c:pt idx="1">
                  <c:v>88634.850724329008</c:v>
                </c:pt>
                <c:pt idx="2">
                  <c:v>94096.221367641003</c:v>
                </c:pt>
                <c:pt idx="3">
                  <c:v>146234.86159556001</c:v>
                </c:pt>
                <c:pt idx="4">
                  <c:v>76342.463050937004</c:v>
                </c:pt>
                <c:pt idx="5">
                  <c:v>146336.86041798</c:v>
                </c:pt>
                <c:pt idx="6">
                  <c:v>146400.39384424902</c:v>
                </c:pt>
                <c:pt idx="7">
                  <c:v>180231.36781592001</c:v>
                </c:pt>
                <c:pt idx="8">
                  <c:v>181651.26344126</c:v>
                </c:pt>
                <c:pt idx="9">
                  <c:v>209414.26079292101</c:v>
                </c:pt>
                <c:pt idx="10">
                  <c:v>259987.831946833</c:v>
                </c:pt>
                <c:pt idx="11">
                  <c:v>169887.37987704301</c:v>
                </c:pt>
                <c:pt idx="12">
                  <c:v>331606.67989353801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26C-B965-4C8D8C912EEE}"/>
            </c:ext>
          </c:extLst>
        </c:ser>
        <c:ser>
          <c:idx val="2"/>
          <c:order val="2"/>
          <c:tx>
            <c:strRef>
              <c:f>'ارزش معاملات بورس ها'!$A$37</c:f>
              <c:strCache>
                <c:ptCount val="1"/>
                <c:pt idx="0">
                  <c:v>بورس­ کالا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'ارزش معاملات بورس ها'!$C$37:$O$37</c:f>
              <c:numCache>
                <c:formatCode>#,##0</c:formatCode>
                <c:ptCount val="13"/>
                <c:pt idx="0">
                  <c:v>53174.308267383996</c:v>
                </c:pt>
                <c:pt idx="1">
                  <c:v>75919.757921387005</c:v>
                </c:pt>
                <c:pt idx="2">
                  <c:v>106335.99721211899</c:v>
                </c:pt>
                <c:pt idx="3">
                  <c:v>113752.79045975899</c:v>
                </c:pt>
                <c:pt idx="4">
                  <c:v>74966.751637851004</c:v>
                </c:pt>
                <c:pt idx="5">
                  <c:v>142063</c:v>
                </c:pt>
                <c:pt idx="6">
                  <c:v>95924.011308924994</c:v>
                </c:pt>
                <c:pt idx="7">
                  <c:v>100381</c:v>
                </c:pt>
                <c:pt idx="8">
                  <c:v>84648</c:v>
                </c:pt>
                <c:pt idx="9">
                  <c:v>103342</c:v>
                </c:pt>
                <c:pt idx="10">
                  <c:v>110054</c:v>
                </c:pt>
                <c:pt idx="11">
                  <c:v>108697</c:v>
                </c:pt>
                <c:pt idx="12">
                  <c:v>136792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0-426C-B965-4C8D8C912EEE}"/>
            </c:ext>
          </c:extLst>
        </c:ser>
        <c:ser>
          <c:idx val="3"/>
          <c:order val="3"/>
          <c:tx>
            <c:strRef>
              <c:f>'ارزش معاملات بورس ها'!$A$38</c:f>
              <c:strCache>
                <c:ptCount val="1"/>
                <c:pt idx="0">
                  <c:v>بورس­ انرژی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'ارزش معاملات بورس ها'!$C$38:$O$38</c:f>
              <c:numCache>
                <c:formatCode>#,##0</c:formatCode>
                <c:ptCount val="13"/>
                <c:pt idx="0">
                  <c:v>6323</c:v>
                </c:pt>
                <c:pt idx="1">
                  <c:v>8686.5033199999998</c:v>
                </c:pt>
                <c:pt idx="2">
                  <c:v>11367.73854</c:v>
                </c:pt>
                <c:pt idx="3">
                  <c:v>12255.730316597001</c:v>
                </c:pt>
                <c:pt idx="4">
                  <c:v>5492</c:v>
                </c:pt>
                <c:pt idx="5">
                  <c:v>16919</c:v>
                </c:pt>
                <c:pt idx="6">
                  <c:v>9907.0967247610006</c:v>
                </c:pt>
                <c:pt idx="7">
                  <c:v>13373</c:v>
                </c:pt>
                <c:pt idx="8">
                  <c:v>8485</c:v>
                </c:pt>
                <c:pt idx="9">
                  <c:v>44952</c:v>
                </c:pt>
                <c:pt idx="10">
                  <c:v>23661</c:v>
                </c:pt>
                <c:pt idx="11">
                  <c:v>35440</c:v>
                </c:pt>
                <c:pt idx="12">
                  <c:v>91468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D0-426C-B965-4C8D8C912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400840"/>
        <c:axId val="477401232"/>
      </c:barChart>
      <c:catAx>
        <c:axId val="47740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401232"/>
        <c:crosses val="autoZero"/>
        <c:auto val="1"/>
        <c:lblAlgn val="ctr"/>
        <c:lblOffset val="100"/>
        <c:noMultiLvlLbl val="0"/>
      </c:catAx>
      <c:valAx>
        <c:axId val="477401232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cs typeface="B Mitra" panose="00000400000000000000" pitchFamily="2" charset="-78"/>
                  </a:rPr>
                  <a:t>میلیارد ریال</a:t>
                </a:r>
                <a:endParaRPr lang="en-US"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6.0915725564607864E-2"/>
              <c:y val="0.31997380436460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477400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</c:dTable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all" spc="5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نمودار 3-</a:t>
            </a:r>
            <a:r>
              <a:rPr lang="fa-IR" sz="1100" b="0" baseline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</a:t>
            </a:r>
            <a:r>
              <a:rPr lang="fa-IR" sz="1100" b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ارزش جذب</a:t>
            </a:r>
            <a:r>
              <a:rPr lang="fa-IR" sz="1100" b="0" baseline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و تجهیز منابع</a:t>
            </a:r>
            <a:r>
              <a:rPr lang="fa-IR" sz="1100" b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به تفکیک سرمایه­ای</a:t>
            </a:r>
            <a:r>
              <a:rPr lang="fa-IR" sz="1100" b="0" baseline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و</a:t>
            </a:r>
            <a:r>
              <a:rPr lang="fa-IR" sz="1100" b="0">
                <a:solidFill>
                  <a:schemeClr val="bg2">
                    <a:lumMod val="25000"/>
                  </a:schemeClr>
                </a:solidFill>
                <a:effectLst/>
                <a:cs typeface="B Homa" panose="00000400000000000000" pitchFamily="2" charset="-78"/>
              </a:rPr>
              <a:t> بدهی </a:t>
            </a:r>
            <a:endParaRPr lang="en-US" sz="1100" b="0">
              <a:solidFill>
                <a:schemeClr val="bg2">
                  <a:lumMod val="2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47722840951187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all" spc="5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76362146490802"/>
          <c:y val="0.10296544035674471"/>
          <c:w val="0.76320318121882946"/>
          <c:h val="0.758468736558431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'تامین مالی به تفکیک ماهیت ناشر'!$C$9</c:f>
              <c:strCache>
                <c:ptCount val="1"/>
                <c:pt idx="0">
                  <c:v>سرمایه ای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3.4818228366615467E-2"/>
                  <c:y val="-3.642986204556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C76-4295-B046-F2F37F84265B}"/>
                </c:ext>
              </c:extLst>
            </c:dLbl>
            <c:dLbl>
              <c:idx val="5"/>
              <c:layout>
                <c:manualLayout>
                  <c:x val="4.00400400400396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76-4295-B046-F2F37F8426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'تامین مالی به تفکیک ماهیت ناشر'!$S$3:$AE$3</c:f>
              <c:strCache>
                <c:ptCount val="13"/>
                <c:pt idx="0">
                  <c:v>عملکرد 97 تا 97/09/30</c:v>
                </c:pt>
                <c:pt idx="1">
                  <c:v>عملکرد 97 تا 97/10/30</c:v>
                </c:pt>
                <c:pt idx="2">
                  <c:v>عملکرد 97 تا 97/11/30</c:v>
                </c:pt>
                <c:pt idx="3">
                  <c:v>عملکرد 97 تا 97/12/29</c:v>
                </c:pt>
                <c:pt idx="4">
                  <c:v>عملکرد 98 تا 98/01/31</c:v>
                </c:pt>
                <c:pt idx="5">
                  <c:v>عملکرد 98 تا 98/02/31</c:v>
                </c:pt>
                <c:pt idx="6">
                  <c:v>عملکرد 98 تا 98/03/31</c:v>
                </c:pt>
                <c:pt idx="7">
                  <c:v>عملکرد 98 تا 98/04/31</c:v>
                </c:pt>
                <c:pt idx="8">
                  <c:v>عملکرد 98 تا 98/05/31</c:v>
                </c:pt>
                <c:pt idx="9">
                  <c:v>عملکرد 98 تا 98/06/31</c:v>
                </c:pt>
                <c:pt idx="10">
                  <c:v>عملکرد 98 تا 98/07/30</c:v>
                </c:pt>
                <c:pt idx="11">
                  <c:v>عملکرد 98 تا 98/08/30</c:v>
                </c:pt>
                <c:pt idx="12">
                  <c:v>عملکرد 98 تا 98/09/30</c:v>
                </c:pt>
              </c:strCache>
            </c:strRef>
          </c:cat>
          <c:val>
            <c:numRef>
              <c:f>'تامین مالی به تفکیک ماهیت ناشر'!$S$9:$AE$9</c:f>
              <c:numCache>
                <c:formatCode>#,##0</c:formatCode>
                <c:ptCount val="13"/>
                <c:pt idx="0">
                  <c:v>194789</c:v>
                </c:pt>
                <c:pt idx="1">
                  <c:v>222012</c:v>
                </c:pt>
                <c:pt idx="2">
                  <c:v>344328</c:v>
                </c:pt>
                <c:pt idx="3">
                  <c:v>745087</c:v>
                </c:pt>
                <c:pt idx="4">
                  <c:v>37300</c:v>
                </c:pt>
                <c:pt idx="5">
                  <c:v>41412</c:v>
                </c:pt>
                <c:pt idx="6">
                  <c:v>90257</c:v>
                </c:pt>
                <c:pt idx="7">
                  <c:v>153037</c:v>
                </c:pt>
                <c:pt idx="8">
                  <c:v>213484</c:v>
                </c:pt>
                <c:pt idx="9">
                  <c:v>282522</c:v>
                </c:pt>
                <c:pt idx="10">
                  <c:v>388797</c:v>
                </c:pt>
                <c:pt idx="11">
                  <c:v>432227</c:v>
                </c:pt>
                <c:pt idx="12">
                  <c:v>598584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76-4295-B046-F2F37F84265B}"/>
            </c:ext>
          </c:extLst>
        </c:ser>
        <c:ser>
          <c:idx val="1"/>
          <c:order val="1"/>
          <c:tx>
            <c:strRef>
              <c:f>'تامین مالی به تفکیک ماهیت ناشر'!$B$10</c:f>
              <c:strCache>
                <c:ptCount val="1"/>
                <c:pt idx="0">
                  <c:v>بدهی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2.86738351254480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76-4295-B046-F2F37F84265B}"/>
                </c:ext>
              </c:extLst>
            </c:dLbl>
            <c:dLbl>
              <c:idx val="5"/>
              <c:layout>
                <c:manualLayout>
                  <c:x val="3.40340340340340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76-4295-B046-F2F37F8426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'تامین مالی به تفکیک ماهیت ناشر'!$S$3:$AE$3</c:f>
              <c:strCache>
                <c:ptCount val="13"/>
                <c:pt idx="0">
                  <c:v>عملکرد 97 تا 97/09/30</c:v>
                </c:pt>
                <c:pt idx="1">
                  <c:v>عملکرد 97 تا 97/10/30</c:v>
                </c:pt>
                <c:pt idx="2">
                  <c:v>عملکرد 97 تا 97/11/30</c:v>
                </c:pt>
                <c:pt idx="3">
                  <c:v>عملکرد 97 تا 97/12/29</c:v>
                </c:pt>
                <c:pt idx="4">
                  <c:v>عملکرد 98 تا 98/01/31</c:v>
                </c:pt>
                <c:pt idx="5">
                  <c:v>عملکرد 98 تا 98/02/31</c:v>
                </c:pt>
                <c:pt idx="6">
                  <c:v>عملکرد 98 تا 98/03/31</c:v>
                </c:pt>
                <c:pt idx="7">
                  <c:v>عملکرد 98 تا 98/04/31</c:v>
                </c:pt>
                <c:pt idx="8">
                  <c:v>عملکرد 98 تا 98/05/31</c:v>
                </c:pt>
                <c:pt idx="9">
                  <c:v>عملکرد 98 تا 98/06/31</c:v>
                </c:pt>
                <c:pt idx="10">
                  <c:v>عملکرد 98 تا 98/07/30</c:v>
                </c:pt>
                <c:pt idx="11">
                  <c:v>عملکرد 98 تا 98/08/30</c:v>
                </c:pt>
                <c:pt idx="12">
                  <c:v>عملکرد 98 تا 98/09/30</c:v>
                </c:pt>
              </c:strCache>
            </c:strRef>
          </c:cat>
          <c:val>
            <c:numRef>
              <c:f>'تامین مالی به تفکیک ماهیت ناشر'!$S$10:$AE$10</c:f>
              <c:numCache>
                <c:formatCode>#,##0</c:formatCode>
                <c:ptCount val="13"/>
                <c:pt idx="0">
                  <c:v>344633</c:v>
                </c:pt>
                <c:pt idx="1">
                  <c:v>355663</c:v>
                </c:pt>
                <c:pt idx="2">
                  <c:v>386326</c:v>
                </c:pt>
                <c:pt idx="3">
                  <c:v>509389</c:v>
                </c:pt>
                <c:pt idx="4">
                  <c:v>0</c:v>
                </c:pt>
                <c:pt idx="5">
                  <c:v>4000</c:v>
                </c:pt>
                <c:pt idx="6">
                  <c:v>137875</c:v>
                </c:pt>
                <c:pt idx="7">
                  <c:v>155962</c:v>
                </c:pt>
                <c:pt idx="8">
                  <c:v>156962</c:v>
                </c:pt>
                <c:pt idx="9">
                  <c:v>201962</c:v>
                </c:pt>
                <c:pt idx="10">
                  <c:v>424541</c:v>
                </c:pt>
                <c:pt idx="11">
                  <c:v>544962</c:v>
                </c:pt>
                <c:pt idx="12">
                  <c:v>691962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76-4295-B046-F2F37F8426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6"/>
        <c:overlap val="100"/>
        <c:axId val="534303864"/>
        <c:axId val="534304256"/>
      </c:barChart>
      <c:catAx>
        <c:axId val="534303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34304256"/>
        <c:crosses val="autoZero"/>
        <c:auto val="1"/>
        <c:lblAlgn val="ctr"/>
        <c:lblOffset val="100"/>
        <c:noMultiLvlLbl val="0"/>
      </c:catAx>
      <c:valAx>
        <c:axId val="534304256"/>
        <c:scaling>
          <c:orientation val="minMax"/>
          <c:max val="1350000"/>
          <c:min val="0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4303864"/>
        <c:crosses val="autoZero"/>
        <c:crossBetween val="between"/>
      </c:valAx>
      <c:spPr>
        <a:solidFill>
          <a:srgbClr val="DEEB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64197217283328"/>
          <c:y val="0.92042427307365648"/>
          <c:w val="0.39132140740471955"/>
          <c:h val="7.5116367592797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35- ارزش کل تامین مالی از طریق انتشار اوراق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بدهی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3654358624417868"/>
          <c:y val="3.4861241230640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11409527001414"/>
          <c:y val="9.3791432933721566E-2"/>
          <c:w val="0.86232671116874071"/>
          <c:h val="0.765150329743919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به تفکیک ماهیت ناشر'!$C$41</c:f>
              <c:strCache>
                <c:ptCount val="1"/>
                <c:pt idx="0">
                  <c:v>ارزش تجمعی تامین مالی انجام شده کل سال تا انتهای ماه قبل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'تامین مالی به تفکیک ماهیت ناشر'!$S$28:$AE$28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به تفکیک ماهیت ناشر'!$S$41:$AE$41</c:f>
              <c:numCache>
                <c:formatCode>#,##0</c:formatCode>
                <c:ptCount val="13"/>
                <c:pt idx="0">
                  <c:v>344133</c:v>
                </c:pt>
                <c:pt idx="1">
                  <c:v>344633</c:v>
                </c:pt>
                <c:pt idx="2">
                  <c:v>355663</c:v>
                </c:pt>
                <c:pt idx="3">
                  <c:v>386326</c:v>
                </c:pt>
                <c:pt idx="4">
                  <c:v>0</c:v>
                </c:pt>
                <c:pt idx="5">
                  <c:v>0</c:v>
                </c:pt>
                <c:pt idx="6">
                  <c:v>4000</c:v>
                </c:pt>
                <c:pt idx="7">
                  <c:v>137875</c:v>
                </c:pt>
                <c:pt idx="8">
                  <c:v>155962</c:v>
                </c:pt>
                <c:pt idx="9">
                  <c:v>156962</c:v>
                </c:pt>
                <c:pt idx="10">
                  <c:v>201962</c:v>
                </c:pt>
                <c:pt idx="11">
                  <c:v>424541</c:v>
                </c:pt>
                <c:pt idx="12">
                  <c:v>544962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1-40B4-B002-8A4E28F71890}"/>
            </c:ext>
          </c:extLst>
        </c:ser>
        <c:ser>
          <c:idx val="1"/>
          <c:order val="1"/>
          <c:tx>
            <c:strRef>
              <c:f>'تامین مالی به تفکیک ماهیت ناشر'!$C$40</c:f>
              <c:strCache>
                <c:ptCount val="1"/>
                <c:pt idx="0">
                  <c:v>ارزش تامین مالی در هر ماه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5891843408059912E-2"/>
                </c:manualLayout>
              </c:layout>
              <c:tx>
                <c:rich>
                  <a:bodyPr/>
                  <a:lstStyle/>
                  <a:p>
                    <a:fld id="{0BF676A0-DB3E-462F-AD81-C04FFDCF5F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4C1-40B4-B002-8A4E28F71890}"/>
                </c:ext>
              </c:extLst>
            </c:dLbl>
            <c:dLbl>
              <c:idx val="1"/>
              <c:layout>
                <c:manualLayout>
                  <c:x val="0"/>
                  <c:y val="-3.8582419928216316E-2"/>
                </c:manualLayout>
              </c:layout>
              <c:tx>
                <c:rich>
                  <a:bodyPr/>
                  <a:lstStyle/>
                  <a:p>
                    <a:fld id="{533AF7B7-14D0-4440-BE1D-EF7220D680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4C1-40B4-B002-8A4E28F71890}"/>
                </c:ext>
              </c:extLst>
            </c:dLbl>
            <c:dLbl>
              <c:idx val="2"/>
              <c:layout>
                <c:manualLayout>
                  <c:x val="0"/>
                  <c:y val="-4.6630952482866729E-2"/>
                </c:manualLayout>
              </c:layout>
              <c:tx>
                <c:rich>
                  <a:bodyPr/>
                  <a:lstStyle/>
                  <a:p>
                    <a:fld id="{13A86A8F-B6EF-409C-8636-8559674C89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4C1-40B4-B002-8A4E28F71890}"/>
                </c:ext>
              </c:extLst>
            </c:dLbl>
            <c:dLbl>
              <c:idx val="3"/>
              <c:layout>
                <c:manualLayout>
                  <c:x val="-4.0354413430330827E-3"/>
                  <c:y val="-9.7508337804740344E-2"/>
                </c:manualLayout>
              </c:layout>
              <c:tx>
                <c:rich>
                  <a:bodyPr/>
                  <a:lstStyle/>
                  <a:p>
                    <a:fld id="{38BB79F8-6A44-4D79-A07C-523CF26558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4C1-40B4-B002-8A4E28F71890}"/>
                </c:ext>
              </c:extLst>
            </c:dLbl>
            <c:dLbl>
              <c:idx val="4"/>
              <c:layout>
                <c:manualLayout>
                  <c:x val="-7.3982236639827684E-17"/>
                  <c:y val="-2.455365136157954E-2"/>
                </c:manualLayout>
              </c:layout>
              <c:tx>
                <c:rich>
                  <a:bodyPr/>
                  <a:lstStyle/>
                  <a:p>
                    <a:fld id="{1167CD56-3FDC-4F40-A682-A5F3910781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4C1-40B4-B002-8A4E28F71890}"/>
                </c:ext>
              </c:extLst>
            </c:dLbl>
            <c:dLbl>
              <c:idx val="5"/>
              <c:layout>
                <c:manualLayout>
                  <c:x val="0"/>
                  <c:y val="-2.2069809666106152E-2"/>
                </c:manualLayout>
              </c:layout>
              <c:tx>
                <c:rich>
                  <a:bodyPr/>
                  <a:lstStyle/>
                  <a:p>
                    <a:fld id="{C8F2E28C-6D7C-47BC-91C7-17621D8A20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4C1-40B4-B002-8A4E28F71890}"/>
                </c:ext>
              </c:extLst>
            </c:dLbl>
            <c:dLbl>
              <c:idx val="6"/>
              <c:layout>
                <c:manualLayout>
                  <c:x val="-7.3982236639827684E-17"/>
                  <c:y val="-0.10724766646509019"/>
                </c:manualLayout>
              </c:layout>
              <c:tx>
                <c:rich>
                  <a:bodyPr/>
                  <a:lstStyle/>
                  <a:p>
                    <a:fld id="{B2626530-D7A3-49A9-87D1-892E266217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4C1-40B4-B002-8A4E28F71890}"/>
                </c:ext>
              </c:extLst>
            </c:dLbl>
            <c:dLbl>
              <c:idx val="7"/>
              <c:layout>
                <c:manualLayout>
                  <c:x val="-2.0177206715166524E-3"/>
                  <c:y val="-4.3076788103437007E-2"/>
                </c:manualLayout>
              </c:layout>
              <c:tx>
                <c:rich>
                  <a:bodyPr/>
                  <a:lstStyle/>
                  <a:p>
                    <a:fld id="{73BC0CC0-97A7-439E-9756-2A1B79DEA8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4C1-40B4-B002-8A4E28F71890}"/>
                </c:ext>
              </c:extLst>
            </c:dLbl>
            <c:dLbl>
              <c:idx val="8"/>
              <c:layout>
                <c:manualLayout>
                  <c:x val="0"/>
                  <c:y val="-3.3019793138671039E-2"/>
                </c:manualLayout>
              </c:layout>
              <c:tx>
                <c:rich>
                  <a:bodyPr/>
                  <a:lstStyle/>
                  <a:p>
                    <a:fld id="{98C12DEA-314A-4FCD-ABA0-6552CA73D4F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4C1-40B4-B002-8A4E28F71890}"/>
                </c:ext>
              </c:extLst>
            </c:dLbl>
            <c:dLbl>
              <c:idx val="9"/>
              <c:layout>
                <c:manualLayout>
                  <c:x val="0"/>
                  <c:y val="-5.8917252335101568E-2"/>
                </c:manualLayout>
              </c:layout>
              <c:tx>
                <c:rich>
                  <a:bodyPr/>
                  <a:lstStyle/>
                  <a:p>
                    <a:fld id="{F47E3D09-193E-4B86-90F3-30B839AD28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4C1-40B4-B002-8A4E28F71890}"/>
                </c:ext>
              </c:extLst>
            </c:dLbl>
            <c:dLbl>
              <c:idx val="10"/>
              <c:layout>
                <c:manualLayout>
                  <c:x val="0"/>
                  <c:y val="-0.15945680884596947"/>
                </c:manualLayout>
              </c:layout>
              <c:tx>
                <c:rich>
                  <a:bodyPr/>
                  <a:lstStyle/>
                  <a:p>
                    <a:fld id="{51107A84-C068-49AE-96BF-5F26100C20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4C1-40B4-B002-8A4E28F71890}"/>
                </c:ext>
              </c:extLst>
            </c:dLbl>
            <c:dLbl>
              <c:idx val="11"/>
              <c:layout>
                <c:manualLayout>
                  <c:x val="0"/>
                  <c:y val="-9.5953309950383259E-2"/>
                </c:manualLayout>
              </c:layout>
              <c:tx>
                <c:rich>
                  <a:bodyPr/>
                  <a:lstStyle/>
                  <a:p>
                    <a:fld id="{0F59DB01-8B9B-4A1D-8D77-282003EABB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4C1-40B4-B002-8A4E28F71890}"/>
                </c:ext>
              </c:extLst>
            </c:dLbl>
            <c:dLbl>
              <c:idx val="12"/>
              <c:layout>
                <c:manualLayout>
                  <c:x val="0"/>
                  <c:y val="-0.10940287869319115"/>
                </c:manualLayout>
              </c:layout>
              <c:tx>
                <c:rich>
                  <a:bodyPr/>
                  <a:lstStyle/>
                  <a:p>
                    <a:fld id="{3F997C14-4163-41F8-A947-D618C65EE3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4C1-40B4-B002-8A4E28F71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'تامین مالی به تفکیک ماهیت ناشر'!$S$28:$AE$28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به تفکیک ماهیت ناشر'!$S$40:$AE$40</c:f>
              <c:numCache>
                <c:formatCode>#,##0</c:formatCode>
                <c:ptCount val="13"/>
                <c:pt idx="0">
                  <c:v>500</c:v>
                </c:pt>
                <c:pt idx="1">
                  <c:v>11030</c:v>
                </c:pt>
                <c:pt idx="2">
                  <c:v>30663</c:v>
                </c:pt>
                <c:pt idx="3">
                  <c:v>123063</c:v>
                </c:pt>
                <c:pt idx="4">
                  <c:v>0</c:v>
                </c:pt>
                <c:pt idx="5">
                  <c:v>4000</c:v>
                </c:pt>
                <c:pt idx="6">
                  <c:v>133875</c:v>
                </c:pt>
                <c:pt idx="7">
                  <c:v>18087</c:v>
                </c:pt>
                <c:pt idx="8">
                  <c:v>1000</c:v>
                </c:pt>
                <c:pt idx="9">
                  <c:v>45000</c:v>
                </c:pt>
                <c:pt idx="10">
                  <c:v>222579</c:v>
                </c:pt>
                <c:pt idx="11">
                  <c:v>120421</c:v>
                </c:pt>
                <c:pt idx="12">
                  <c:v>147000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'تامین مالی به تفکیک ماهیت ناشر'!$S$39:$AE$39</c15:f>
                <c15:dlblRangeCache>
                  <c:ptCount val="13"/>
                  <c:pt idx="0">
                    <c:v>344,633</c:v>
                  </c:pt>
                  <c:pt idx="1">
                    <c:v>355,663</c:v>
                  </c:pt>
                  <c:pt idx="2">
                    <c:v>386,326</c:v>
                  </c:pt>
                  <c:pt idx="3">
                    <c:v>509,389</c:v>
                  </c:pt>
                  <c:pt idx="4">
                    <c:v>0</c:v>
                  </c:pt>
                  <c:pt idx="5">
                    <c:v>4,000</c:v>
                  </c:pt>
                  <c:pt idx="6">
                    <c:v>137,875</c:v>
                  </c:pt>
                  <c:pt idx="7">
                    <c:v>155,962</c:v>
                  </c:pt>
                  <c:pt idx="8">
                    <c:v>156,962</c:v>
                  </c:pt>
                  <c:pt idx="9">
                    <c:v>201,962</c:v>
                  </c:pt>
                  <c:pt idx="10">
                    <c:v>424,541</c:v>
                  </c:pt>
                  <c:pt idx="11">
                    <c:v>544,962</c:v>
                  </c:pt>
                  <c:pt idx="12">
                    <c:v>691,962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44C1-40B4-B002-8A4E28F7189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34305040"/>
        <c:axId val="535347496"/>
      </c:barChart>
      <c:catAx>
        <c:axId val="53430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347496"/>
        <c:crosses val="autoZero"/>
        <c:auto val="1"/>
        <c:lblAlgn val="ctr"/>
        <c:lblOffset val="100"/>
        <c:noMultiLvlLbl val="0"/>
      </c:catAx>
      <c:valAx>
        <c:axId val="535347496"/>
        <c:scaling>
          <c:orientation val="minMax"/>
          <c:max val="800000.000000000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ريال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2025561372111227E-3"/>
              <c:y val="0.397021953816492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4305040"/>
        <c:crosses val="autoZero"/>
        <c:crossBetween val="between"/>
        <c:majorUnit val="14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66228138196287"/>
          <c:y val="0.92296958725034717"/>
          <c:w val="0.78842036698142048"/>
          <c:h val="7.70305149555985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37- مانده اوراق بدهی منتشره به تفکیک ماهیت ناشر</a:t>
            </a:r>
            <a:endParaRPr lang="en-US" sz="105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073835683330281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478056522004517"/>
          <c:y val="0.19125819062826938"/>
          <c:w val="0.583509735701642"/>
          <c:h val="0.701843877906870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15-46B4-814E-D68CF723B35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15-46B4-814E-D68CF723B35A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15-46B4-814E-D68CF723B3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('تامین مالی - مانده'!$B$3,'تامین مالی - مانده'!$B$10,'تامین مالی - مانده'!$B$12)</c:f>
              <c:strCache>
                <c:ptCount val="3"/>
                <c:pt idx="0">
                  <c:v>دولتی</c:v>
                </c:pt>
                <c:pt idx="1">
                  <c:v>شهرداری</c:v>
                </c:pt>
                <c:pt idx="2">
                  <c:v>شرکتی</c:v>
                </c:pt>
              </c:strCache>
            </c:strRef>
          </c:cat>
          <c:val>
            <c:numRef>
              <c:f>('تامین مالی - مانده'!$X$3,'تامین مالی - مانده'!$X$10,'تامین مالی - مانده'!$X$12)</c:f>
              <c:numCache>
                <c:formatCode>0.0%</c:formatCode>
                <c:ptCount val="3"/>
                <c:pt idx="0">
                  <c:v>0.8334761630498182</c:v>
                </c:pt>
                <c:pt idx="1">
                  <c:v>3.9153150291745854E-2</c:v>
                </c:pt>
                <c:pt idx="2">
                  <c:v>0.12737068665843596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5-46B4-814E-D68CF723B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effectLst/>
              </a:rPr>
              <a:t>نمودار 38- روند یکساله ارزش مانده اوراق بدهی منتشره به تفکیک ماهیت ناشر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0.1938724402739983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93571495271"/>
          <c:y val="9.5854823304680037E-2"/>
          <c:w val="0.86286186899822959"/>
          <c:h val="0.699570576600561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مانده'!$B$3</c:f>
              <c:strCache>
                <c:ptCount val="1"/>
                <c:pt idx="0">
                  <c:v>دولتی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52000">
                  <a:schemeClr val="accent1">
                    <a:lumMod val="100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lin ang="0" scaled="0"/>
              <a:tileRect/>
            </a:gradFill>
            <a:ln>
              <a:noFill/>
            </a:ln>
            <a:effectLst/>
          </c:spPr>
          <c:invertIfNegative val="0"/>
          <c:cat>
            <c:strRef>
              <c:f>'تامین مالی - مانده'!$K$2:$W$2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1397-12-30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'تامین مالی - مانده'!$K$3:$W$3</c:f>
              <c:numCache>
                <c:formatCode>_(* #,##0_);_(* \(#,##0\);_(* "-"??_);_(@_)</c:formatCode>
                <c:ptCount val="13"/>
                <c:pt idx="0">
                  <c:v>754458</c:v>
                </c:pt>
                <c:pt idx="1">
                  <c:v>708488</c:v>
                </c:pt>
                <c:pt idx="2">
                  <c:v>717779</c:v>
                </c:pt>
                <c:pt idx="3">
                  <c:v>710097</c:v>
                </c:pt>
                <c:pt idx="4">
                  <c:v>710097</c:v>
                </c:pt>
                <c:pt idx="5">
                  <c:v>714097</c:v>
                </c:pt>
                <c:pt idx="6">
                  <c:v>838525</c:v>
                </c:pt>
                <c:pt idx="7">
                  <c:v>804525</c:v>
                </c:pt>
                <c:pt idx="8">
                  <c:v>765165</c:v>
                </c:pt>
                <c:pt idx="9">
                  <c:v>760165</c:v>
                </c:pt>
                <c:pt idx="10">
                  <c:v>958646</c:v>
                </c:pt>
                <c:pt idx="11">
                  <c:v>1025246</c:v>
                </c:pt>
                <c:pt idx="12">
                  <c:v>1138886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3-40CC-93F0-1EC81F9C451E}"/>
            </c:ext>
          </c:extLst>
        </c:ser>
        <c:ser>
          <c:idx val="1"/>
          <c:order val="1"/>
          <c:tx>
            <c:strRef>
              <c:f>'تامین مالی - مانده'!$B$10</c:f>
              <c:strCache>
                <c:ptCount val="1"/>
                <c:pt idx="0">
                  <c:v>شهرداری</c:v>
                </c:pt>
              </c:strCache>
            </c:strRef>
          </c:tx>
          <c:spPr>
            <a:gradFill>
              <a:gsLst>
                <a:gs pos="0">
                  <a:schemeClr val="accent2">
                    <a:lumMod val="75000"/>
                  </a:schemeClr>
                </a:gs>
                <a:gs pos="52000">
                  <a:schemeClr val="accent2">
                    <a:lumMod val="40000"/>
                    <a:lumOff val="60000"/>
                  </a:schemeClr>
                </a:gs>
                <a:gs pos="100000">
                  <a:schemeClr val="accent2">
                    <a:lumMod val="75000"/>
                  </a:schemeClr>
                </a:gs>
              </a:gsLst>
              <a:lin ang="10800000" scaled="1"/>
            </a:gradFill>
            <a:ln>
              <a:noFill/>
            </a:ln>
            <a:effectLst/>
          </c:spPr>
          <c:invertIfNegative val="0"/>
          <c:cat>
            <c:strRef>
              <c:f>'تامین مالی - مانده'!$K$2:$W$2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1397-12-30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'تامین مالی - مانده'!$K$10:$W$10</c:f>
              <c:numCache>
                <c:formatCode>_(* #,##0_);_(* \(#,##0\);_(* "-"??_);_(@_)</c:formatCode>
                <c:ptCount val="13"/>
                <c:pt idx="0">
                  <c:v>35995</c:v>
                </c:pt>
                <c:pt idx="1">
                  <c:v>27847</c:v>
                </c:pt>
                <c:pt idx="2">
                  <c:v>23977</c:v>
                </c:pt>
                <c:pt idx="3">
                  <c:v>17500</c:v>
                </c:pt>
                <c:pt idx="4">
                  <c:v>17500</c:v>
                </c:pt>
                <c:pt idx="5">
                  <c:v>17500</c:v>
                </c:pt>
                <c:pt idx="6">
                  <c:v>17500</c:v>
                </c:pt>
                <c:pt idx="7">
                  <c:v>32500</c:v>
                </c:pt>
                <c:pt idx="8">
                  <c:v>32500</c:v>
                </c:pt>
                <c:pt idx="9">
                  <c:v>42500</c:v>
                </c:pt>
                <c:pt idx="10">
                  <c:v>44000</c:v>
                </c:pt>
                <c:pt idx="11">
                  <c:v>46500</c:v>
                </c:pt>
                <c:pt idx="12">
                  <c:v>53500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3-40CC-93F0-1EC81F9C451E}"/>
            </c:ext>
          </c:extLst>
        </c:ser>
        <c:ser>
          <c:idx val="2"/>
          <c:order val="2"/>
          <c:tx>
            <c:strRef>
              <c:f>'تامین مالی - مانده'!$B$12</c:f>
              <c:strCache>
                <c:ptCount val="1"/>
                <c:pt idx="0">
                  <c:v>شرکتی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52000">
                  <a:schemeClr val="accent6">
                    <a:lumMod val="40000"/>
                    <a:lumOff val="60000"/>
                  </a:schemeClr>
                </a:gs>
                <a:gs pos="100000">
                  <a:schemeClr val="accent6">
                    <a:lumMod val="7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717962670413328E-3"/>
                  <c:y val="-7.327616809518292E-2"/>
                </c:manualLayout>
              </c:layout>
              <c:tx>
                <c:rich>
                  <a:bodyPr/>
                  <a:lstStyle/>
                  <a:p>
                    <a:fld id="{414D1C3B-F5D0-49F3-9770-B66E809FAA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553-40CC-93F0-1EC81F9C451E}"/>
                </c:ext>
              </c:extLst>
            </c:dLbl>
            <c:dLbl>
              <c:idx val="1"/>
              <c:layout>
                <c:manualLayout>
                  <c:x val="0"/>
                  <c:y val="-7.0675978582552479E-2"/>
                </c:manualLayout>
              </c:layout>
              <c:tx>
                <c:rich>
                  <a:bodyPr/>
                  <a:lstStyle/>
                  <a:p>
                    <a:fld id="{D1026DBD-A4E1-4D3B-A242-40E8DAEF56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553-40CC-93F0-1EC81F9C451E}"/>
                </c:ext>
              </c:extLst>
            </c:dLbl>
            <c:dLbl>
              <c:idx val="2"/>
              <c:layout>
                <c:manualLayout>
                  <c:x val="-2.1717962670413328E-3"/>
                  <c:y val="-6.9396168992647861E-2"/>
                </c:manualLayout>
              </c:layout>
              <c:tx>
                <c:rich>
                  <a:bodyPr/>
                  <a:lstStyle/>
                  <a:p>
                    <a:fld id="{8799FDEA-000A-409A-A634-C5B8FF0BBDA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553-40CC-93F0-1EC81F9C451E}"/>
                </c:ext>
              </c:extLst>
            </c:dLbl>
            <c:dLbl>
              <c:idx val="3"/>
              <c:layout>
                <c:manualLayout>
                  <c:x val="0"/>
                  <c:y val="-7.6901987915573136E-2"/>
                </c:manualLayout>
              </c:layout>
              <c:tx>
                <c:rich>
                  <a:bodyPr/>
                  <a:lstStyle/>
                  <a:p>
                    <a:fld id="{30EE1BB4-9916-42C1-8EE3-DB2A7AE5BF3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553-40CC-93F0-1EC81F9C451E}"/>
                </c:ext>
              </c:extLst>
            </c:dLbl>
            <c:dLbl>
              <c:idx val="4"/>
              <c:layout>
                <c:manualLayout>
                  <c:x val="-7.9631609880362975E-17"/>
                  <c:y val="-8.0805345694581004E-2"/>
                </c:manualLayout>
              </c:layout>
              <c:tx>
                <c:rich>
                  <a:bodyPr/>
                  <a:lstStyle/>
                  <a:p>
                    <a:fld id="{4A9EA3B8-54BE-4E83-952F-D3315F12E2C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553-40CC-93F0-1EC81F9C451E}"/>
                </c:ext>
              </c:extLst>
            </c:dLbl>
            <c:dLbl>
              <c:idx val="5"/>
              <c:layout>
                <c:manualLayout>
                  <c:x val="0"/>
                  <c:y val="-7.2406364747577223E-2"/>
                </c:manualLayout>
              </c:layout>
              <c:tx>
                <c:rich>
                  <a:bodyPr/>
                  <a:lstStyle/>
                  <a:p>
                    <a:fld id="{5090F692-DA76-4AC2-8C19-269E8DA888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553-40CC-93F0-1EC81F9C451E}"/>
                </c:ext>
              </c:extLst>
            </c:dLbl>
            <c:dLbl>
              <c:idx val="6"/>
              <c:layout>
                <c:manualLayout>
                  <c:x val="-2.1717962670414126E-3"/>
                  <c:y val="-7.4048233822810297E-2"/>
                </c:manualLayout>
              </c:layout>
              <c:tx>
                <c:rich>
                  <a:bodyPr/>
                  <a:lstStyle/>
                  <a:p>
                    <a:fld id="{DBEC0A04-5B7B-467B-91C7-72FEAE182A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553-40CC-93F0-1EC81F9C451E}"/>
                </c:ext>
              </c:extLst>
            </c:dLbl>
            <c:dLbl>
              <c:idx val="7"/>
              <c:layout>
                <c:manualLayout>
                  <c:x val="0"/>
                  <c:y val="-8.1297414655541009E-2"/>
                </c:manualLayout>
              </c:layout>
              <c:tx>
                <c:rich>
                  <a:bodyPr/>
                  <a:lstStyle/>
                  <a:p>
                    <a:fld id="{B28F7FA9-1D3E-4C4B-9988-A4A02292C4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553-40CC-93F0-1EC81F9C451E}"/>
                </c:ext>
              </c:extLst>
            </c:dLbl>
            <c:dLbl>
              <c:idx val="8"/>
              <c:layout>
                <c:manualLayout>
                  <c:x val="0"/>
                  <c:y val="-8.1005738550637155E-2"/>
                </c:manualLayout>
              </c:layout>
              <c:tx>
                <c:rich>
                  <a:bodyPr/>
                  <a:lstStyle/>
                  <a:p>
                    <a:fld id="{324ADF38-00C8-4551-9554-E0FFE0510A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553-40CC-93F0-1EC81F9C451E}"/>
                </c:ext>
              </c:extLst>
            </c:dLbl>
            <c:dLbl>
              <c:idx val="9"/>
              <c:layout>
                <c:manualLayout>
                  <c:x val="-1.5926321976072595E-16"/>
                  <c:y val="-7.9434252855828752E-2"/>
                </c:manualLayout>
              </c:layout>
              <c:tx>
                <c:rich>
                  <a:bodyPr/>
                  <a:lstStyle/>
                  <a:p>
                    <a:fld id="{AE1CB439-45DD-4817-8270-C29ADAC821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553-40CC-93F0-1EC81F9C451E}"/>
                </c:ext>
              </c:extLst>
            </c:dLbl>
            <c:dLbl>
              <c:idx val="10"/>
              <c:layout>
                <c:manualLayout>
                  <c:x val="0"/>
                  <c:y val="-8.4342243362628633E-2"/>
                </c:manualLayout>
              </c:layout>
              <c:tx>
                <c:rich>
                  <a:bodyPr/>
                  <a:lstStyle/>
                  <a:p>
                    <a:fld id="{1A64A9DA-CE9B-423B-8449-810B725DEE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553-40CC-93F0-1EC81F9C451E}"/>
                </c:ext>
              </c:extLst>
            </c:dLbl>
            <c:dLbl>
              <c:idx val="11"/>
              <c:layout>
                <c:manualLayout>
                  <c:x val="-1.5976573771288847E-16"/>
                  <c:y val="-7.7155331472524846E-2"/>
                </c:manualLayout>
              </c:layout>
              <c:tx>
                <c:rich>
                  <a:bodyPr/>
                  <a:lstStyle/>
                  <a:p>
                    <a:fld id="{F1D96F86-25AC-43AC-9EDC-DCA31273EC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553-40CC-93F0-1EC81F9C451E}"/>
                </c:ext>
              </c:extLst>
            </c:dLbl>
            <c:dLbl>
              <c:idx val="12"/>
              <c:layout>
                <c:manualLayout>
                  <c:x val="-1.5976573771288847E-16"/>
                  <c:y val="-7.2572468262570869E-2"/>
                </c:manualLayout>
              </c:layout>
              <c:tx>
                <c:rich>
                  <a:bodyPr/>
                  <a:lstStyle/>
                  <a:p>
                    <a:fld id="{692AF567-AE0C-47FE-AA62-ECBD7037E3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553-40CC-93F0-1EC81F9C45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Overflow="overflow" horzOverflow="overflow" wrap="square" lIns="0" tIns="0" rIns="0" bIns="0" anchor="t" anchorCtr="1">
                <a:spAutoFit/>
              </a:bodyPr>
              <a:lstStyle/>
              <a:p>
                <a:pPr>
                  <a:defRPr sz="1050">
                    <a:latin typeface="IPT.Mitra" panose="00000400000000000000" pitchFamily="2" charset="2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cat>
            <c:strRef>
              <c:f>'تامین مالی - مانده'!$K$2:$W$2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1397-12-30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'تامین مالی - مانده'!$K$12:$W$12</c:f>
              <c:numCache>
                <c:formatCode>_(* #,##0_);_(* \(#,##0\);_(* "-"??_);_(@_)</c:formatCode>
                <c:ptCount val="13"/>
                <c:pt idx="0">
                  <c:v>125634</c:v>
                </c:pt>
                <c:pt idx="1">
                  <c:v>130105</c:v>
                </c:pt>
                <c:pt idx="2">
                  <c:v>139105</c:v>
                </c:pt>
                <c:pt idx="3">
                  <c:v>164855</c:v>
                </c:pt>
                <c:pt idx="4">
                  <c:v>164855</c:v>
                </c:pt>
                <c:pt idx="5">
                  <c:v>162823</c:v>
                </c:pt>
                <c:pt idx="6">
                  <c:v>168456</c:v>
                </c:pt>
                <c:pt idx="7">
                  <c:v>166543</c:v>
                </c:pt>
                <c:pt idx="8">
                  <c:v>165543</c:v>
                </c:pt>
                <c:pt idx="9">
                  <c:v>173543</c:v>
                </c:pt>
                <c:pt idx="10">
                  <c:v>172543</c:v>
                </c:pt>
                <c:pt idx="11">
                  <c:v>175543</c:v>
                </c:pt>
                <c:pt idx="12">
                  <c:v>174043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'تامین مالی - مانده'!$K$21:$W$21</c15:f>
                <c15:dlblRangeCache>
                  <c:ptCount val="13"/>
                  <c:pt idx="0">
                    <c:v> 916,087 </c:v>
                  </c:pt>
                  <c:pt idx="1">
                    <c:v> 866,440 </c:v>
                  </c:pt>
                  <c:pt idx="2">
                    <c:v> 880,861 </c:v>
                  </c:pt>
                  <c:pt idx="3">
                    <c:v> 892,452 </c:v>
                  </c:pt>
                  <c:pt idx="4">
                    <c:v> 892,452 </c:v>
                  </c:pt>
                  <c:pt idx="5">
                    <c:v> 894,420 </c:v>
                  </c:pt>
                  <c:pt idx="6">
                    <c:v> 1,024,481 </c:v>
                  </c:pt>
                  <c:pt idx="7">
                    <c:v> 1,003,568 </c:v>
                  </c:pt>
                  <c:pt idx="8">
                    <c:v> 963,208 </c:v>
                  </c:pt>
                  <c:pt idx="9">
                    <c:v> 976,208 </c:v>
                  </c:pt>
                  <c:pt idx="10">
                    <c:v> 1,175,189 </c:v>
                  </c:pt>
                  <c:pt idx="11">
                    <c:v> 1,247,289 </c:v>
                  </c:pt>
                  <c:pt idx="12">
                    <c:v> 1,366,429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F553-40CC-93F0-1EC81F9C4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100"/>
        <c:axId val="535348672"/>
        <c:axId val="535349064"/>
      </c:barChart>
      <c:lineChart>
        <c:grouping val="standard"/>
        <c:varyColors val="0"/>
        <c:ser>
          <c:idx val="3"/>
          <c:order val="3"/>
          <c:spPr>
            <a:ln>
              <a:noFill/>
            </a:ln>
          </c:spPr>
          <c:marker>
            <c:symbol val="none"/>
          </c:marker>
          <c:val>
            <c:numRef>
              <c:f>'تامین مالی - مانده'!$E$21:$Q$21</c:f>
              <c:numCache>
                <c:formatCode>_(* #,##0_);_(* \(#,##0\);_(* "-"??_);_(@_)</c:formatCode>
                <c:ptCount val="7"/>
                <c:pt idx="0">
                  <c:v>916087</c:v>
                </c:pt>
                <c:pt idx="1">
                  <c:v>866440</c:v>
                </c:pt>
                <c:pt idx="2">
                  <c:v>880861</c:v>
                </c:pt>
                <c:pt idx="3">
                  <c:v>892452</c:v>
                </c:pt>
                <c:pt idx="4">
                  <c:v>892452</c:v>
                </c:pt>
                <c:pt idx="5">
                  <c:v>894420</c:v>
                </c:pt>
                <c:pt idx="6">
                  <c:v>1024481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553-40CC-93F0-1EC81F9C4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348672"/>
        <c:axId val="535349064"/>
      </c:lineChart>
      <c:catAx>
        <c:axId val="53534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349064"/>
        <c:crosses val="autoZero"/>
        <c:auto val="1"/>
        <c:lblAlgn val="ctr"/>
        <c:lblOffset val="100"/>
        <c:noMultiLvlLbl val="0"/>
      </c:catAx>
      <c:valAx>
        <c:axId val="535349064"/>
        <c:scaling>
          <c:orientation val="minMax"/>
          <c:max val="15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348672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1238862231482622"/>
          <c:y val="0.93855620482969715"/>
          <c:w val="0.5647920045303747"/>
          <c:h val="6.1443862815940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36- مانده</a:t>
            </a:r>
            <a:r>
              <a:rPr lang="fa-IR" sz="105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اوراق بدهی منتشره به تفکیک نوع اوراق</a:t>
            </a:r>
            <a:endParaRPr lang="en-US" sz="105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978134077848987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531780402449694"/>
          <c:y val="0.1264452094874455"/>
          <c:w val="0.51714238845144356"/>
          <c:h val="0.795603406823000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6C-477B-AB22-7E809430B60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6C-477B-AB22-7E809430B60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6C-477B-AB22-7E809430B607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6C-477B-AB22-7E809430B607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6C-477B-AB22-7E809430B607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6C-477B-AB22-7E809430B607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76C-477B-AB22-7E809430B607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6C-477B-AB22-7E809430B607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76C-477B-AB22-7E809430B607}"/>
              </c:ext>
            </c:extLst>
          </c:dPt>
          <c:dLbls>
            <c:dLbl>
              <c:idx val="2"/>
              <c:layout>
                <c:manualLayout>
                  <c:x val="0.12520770035816772"/>
                  <c:y val="0.125713471668406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76C-477B-AB22-7E809430B607}"/>
                </c:ext>
              </c:extLst>
            </c:dLbl>
            <c:dLbl>
              <c:idx val="3"/>
              <c:layout>
                <c:manualLayout>
                  <c:x val="-3.2819687706839247E-2"/>
                  <c:y val="0.120596797867585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76C-477B-AB22-7E809430B607}"/>
                </c:ext>
              </c:extLst>
            </c:dLbl>
            <c:dLbl>
              <c:idx val="5"/>
              <c:layout>
                <c:manualLayout>
                  <c:x val="0"/>
                  <c:y val="-0.141124257159022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396317358982821"/>
                      <c:h val="0.153633557440292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76C-477B-AB22-7E809430B607}"/>
                </c:ext>
              </c:extLst>
            </c:dLbl>
            <c:dLbl>
              <c:idx val="6"/>
              <c:layout>
                <c:manualLayout>
                  <c:x val="-7.302510370551217E-2"/>
                  <c:y val="-0.1875811031787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76C-477B-AB22-7E809430B6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'تامین مالی - مانده'!$A$28:$A$36</c:f>
              <c:strCache>
                <c:ptCount val="9"/>
                <c:pt idx="0">
                  <c:v>اسناد خزانه اسلامي</c:v>
                </c:pt>
                <c:pt idx="1">
                  <c:v>اوراق اجاره</c:v>
                </c:pt>
                <c:pt idx="2">
                  <c:v>اوراق رهني</c:v>
                </c:pt>
                <c:pt idx="3">
                  <c:v>اوراق خرید دین</c:v>
                </c:pt>
                <c:pt idx="4">
                  <c:v>اوراق سفارش ساخت</c:v>
                </c:pt>
                <c:pt idx="5">
                  <c:v>اوراق سلف موازی استاندارد</c:v>
                </c:pt>
                <c:pt idx="6">
                  <c:v>اوراق مرابحه</c:v>
                </c:pt>
                <c:pt idx="7">
                  <c:v>اوراق مشاركت</c:v>
                </c:pt>
                <c:pt idx="8">
                  <c:v>اوراق منفعت</c:v>
                </c:pt>
              </c:strCache>
            </c:strRef>
          </c:cat>
          <c:val>
            <c:numRef>
              <c:f>'تامین مالی - مانده'!$C$28:$C$36</c:f>
              <c:numCache>
                <c:formatCode>0.0%</c:formatCode>
                <c:ptCount val="9"/>
                <c:pt idx="0">
                  <c:v>0.47372677248506873</c:v>
                </c:pt>
                <c:pt idx="1">
                  <c:v>0.10162913696942907</c:v>
                </c:pt>
                <c:pt idx="2">
                  <c:v>3.7228425333478725E-3</c:v>
                </c:pt>
                <c:pt idx="3">
                  <c:v>9.7333999790695313E-5</c:v>
                </c:pt>
                <c:pt idx="4">
                  <c:v>0</c:v>
                </c:pt>
                <c:pt idx="5">
                  <c:v>7.8050158478779358E-2</c:v>
                </c:pt>
                <c:pt idx="6">
                  <c:v>5.2651107375502132E-2</c:v>
                </c:pt>
                <c:pt idx="7">
                  <c:v>0.12765537031195912</c:v>
                </c:pt>
                <c:pt idx="8">
                  <c:v>0.162467277846123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76C-477B-AB22-7E809430B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39- روند یکساله تعداد مانده اوراق بدهی منتشره به تفکیک ماهیت ناشر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32814373300642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796046136434781E-2"/>
          <c:y val="0.10600660066006601"/>
          <c:w val="0.90329263887885569"/>
          <c:h val="0.646803357501104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مانده'!$A$62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مانده'!$J$61:$V$61</c:f>
              <c:strCache>
                <c:ptCount val="12"/>
                <c:pt idx="0">
                  <c:v>1397-10-30</c:v>
                </c:pt>
                <c:pt idx="1">
                  <c:v>1397-11-30</c:v>
                </c:pt>
                <c:pt idx="2">
                  <c:v>1397-12-30</c:v>
                </c:pt>
                <c:pt idx="3">
                  <c:v>1398-01-31</c:v>
                </c:pt>
                <c:pt idx="4">
                  <c:v>1398-02-31</c:v>
                </c:pt>
                <c:pt idx="5">
                  <c:v>1398-03-31</c:v>
                </c:pt>
                <c:pt idx="6">
                  <c:v>1398-04-31</c:v>
                </c:pt>
                <c:pt idx="7">
                  <c:v>1398-05-31</c:v>
                </c:pt>
                <c:pt idx="8">
                  <c:v>1398-06-31</c:v>
                </c:pt>
                <c:pt idx="9">
                  <c:v>1398-07-30</c:v>
                </c:pt>
                <c:pt idx="10">
                  <c:v>1398-08-30</c:v>
                </c:pt>
                <c:pt idx="11">
                  <c:v>1398-09-30</c:v>
                </c:pt>
              </c:strCache>
            </c:strRef>
          </c:cat>
          <c:val>
            <c:numRef>
              <c:f>'تامین مالی - مانده'!$J$62:$V$62</c:f>
              <c:numCache>
                <c:formatCode>General</c:formatCode>
                <c:ptCount val="12"/>
                <c:pt idx="0">
                  <c:v>56</c:v>
                </c:pt>
                <c:pt idx="1">
                  <c:v>56</c:v>
                </c:pt>
                <c:pt idx="2">
                  <c:v>65</c:v>
                </c:pt>
                <c:pt idx="3">
                  <c:v>65</c:v>
                </c:pt>
                <c:pt idx="4">
                  <c:v>66</c:v>
                </c:pt>
                <c:pt idx="5">
                  <c:v>72</c:v>
                </c:pt>
                <c:pt idx="6">
                  <c:v>69</c:v>
                </c:pt>
                <c:pt idx="7">
                  <c:v>65</c:v>
                </c:pt>
                <c:pt idx="8">
                  <c:v>70</c:v>
                </c:pt>
                <c:pt idx="9">
                  <c:v>80</c:v>
                </c:pt>
                <c:pt idx="10">
                  <c:v>85</c:v>
                </c:pt>
                <c:pt idx="1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2-4A17-BE2C-6E85B03727F5}"/>
            </c:ext>
          </c:extLst>
        </c:ser>
        <c:ser>
          <c:idx val="1"/>
          <c:order val="1"/>
          <c:tx>
            <c:strRef>
              <c:f>'تامین مالی - مانده'!$A$63</c:f>
              <c:strCache>
                <c:ptCount val="1"/>
                <c:pt idx="0">
                  <c:v>شهرداری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4144293904875794E-3"/>
                  <c:y val="-1.31936354733572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C2-4A17-BE2C-6E85B03727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مانده'!$J$61:$V$61</c:f>
              <c:strCache>
                <c:ptCount val="12"/>
                <c:pt idx="0">
                  <c:v>1397-10-30</c:v>
                </c:pt>
                <c:pt idx="1">
                  <c:v>1397-11-30</c:v>
                </c:pt>
                <c:pt idx="2">
                  <c:v>1397-12-30</c:v>
                </c:pt>
                <c:pt idx="3">
                  <c:v>1398-01-31</c:v>
                </c:pt>
                <c:pt idx="4">
                  <c:v>1398-02-31</c:v>
                </c:pt>
                <c:pt idx="5">
                  <c:v>1398-03-31</c:v>
                </c:pt>
                <c:pt idx="6">
                  <c:v>1398-04-31</c:v>
                </c:pt>
                <c:pt idx="7">
                  <c:v>1398-05-31</c:v>
                </c:pt>
                <c:pt idx="8">
                  <c:v>1398-06-31</c:v>
                </c:pt>
                <c:pt idx="9">
                  <c:v>1398-07-30</c:v>
                </c:pt>
                <c:pt idx="10">
                  <c:v>1398-08-30</c:v>
                </c:pt>
                <c:pt idx="11">
                  <c:v>1398-09-30</c:v>
                </c:pt>
              </c:strCache>
            </c:strRef>
          </c:cat>
          <c:val>
            <c:numRef>
              <c:f>'تامین مالی - مانده'!$J$63:$V$63</c:f>
              <c:numCache>
                <c:formatCode>General</c:formatCode>
                <c:ptCount val="12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2-4A17-BE2C-6E85B03727F5}"/>
            </c:ext>
          </c:extLst>
        </c:ser>
        <c:ser>
          <c:idx val="2"/>
          <c:order val="2"/>
          <c:tx>
            <c:strRef>
              <c:f>'تامین مالی - مانده'!$A$64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مانده'!$J$61:$V$61</c:f>
              <c:strCache>
                <c:ptCount val="12"/>
                <c:pt idx="0">
                  <c:v>1397-10-30</c:v>
                </c:pt>
                <c:pt idx="1">
                  <c:v>1397-11-30</c:v>
                </c:pt>
                <c:pt idx="2">
                  <c:v>1397-12-30</c:v>
                </c:pt>
                <c:pt idx="3">
                  <c:v>1398-01-31</c:v>
                </c:pt>
                <c:pt idx="4">
                  <c:v>1398-02-31</c:v>
                </c:pt>
                <c:pt idx="5">
                  <c:v>1398-03-31</c:v>
                </c:pt>
                <c:pt idx="6">
                  <c:v>1398-04-31</c:v>
                </c:pt>
                <c:pt idx="7">
                  <c:v>1398-05-31</c:v>
                </c:pt>
                <c:pt idx="8">
                  <c:v>1398-06-31</c:v>
                </c:pt>
                <c:pt idx="9">
                  <c:v>1398-07-30</c:v>
                </c:pt>
                <c:pt idx="10">
                  <c:v>1398-08-30</c:v>
                </c:pt>
                <c:pt idx="11">
                  <c:v>1398-09-30</c:v>
                </c:pt>
              </c:strCache>
            </c:strRef>
          </c:cat>
          <c:val>
            <c:numRef>
              <c:f>'تامین مالی - مانده'!$J$64:$V$64</c:f>
              <c:numCache>
                <c:formatCode>General</c:formatCode>
                <c:ptCount val="12"/>
                <c:pt idx="0">
                  <c:v>66</c:v>
                </c:pt>
                <c:pt idx="1">
                  <c:v>74</c:v>
                </c:pt>
                <c:pt idx="2">
                  <c:v>79</c:v>
                </c:pt>
                <c:pt idx="3">
                  <c:v>79</c:v>
                </c:pt>
                <c:pt idx="4">
                  <c:v>76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79</c:v>
                </c:pt>
                <c:pt idx="9">
                  <c:v>79</c:v>
                </c:pt>
                <c:pt idx="10">
                  <c:v>80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C2-4A17-BE2C-6E85B03727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535350240"/>
        <c:axId val="535350632"/>
      </c:barChart>
      <c:catAx>
        <c:axId val="53535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350632"/>
        <c:crosses val="autoZero"/>
        <c:auto val="1"/>
        <c:lblAlgn val="ctr"/>
        <c:lblOffset val="100"/>
        <c:noMultiLvlLbl val="0"/>
      </c:catAx>
      <c:valAx>
        <c:axId val="535350632"/>
        <c:scaling>
          <c:orientation val="minMax"/>
          <c:max val="19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350240"/>
        <c:crosses val="autoZero"/>
        <c:crossBetween val="between"/>
        <c:majorUnit val="3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96604782200389"/>
          <c:y val="0.91334771272402826"/>
          <c:w val="0.47428177899780882"/>
          <c:h val="8.2251847231967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40- روند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یکساله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ارزش اوراق بدهی منتشر شده به تفکیک ماهیت ناشر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34291839474264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18427242049291"/>
          <c:y val="0.10004453218370096"/>
          <c:w val="0.8740062037699835"/>
          <c:h val="0.77383233061911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انتشار'!$A$22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انتشار'!$J$21:$V$21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انتشار'!$J$22:$V$22</c:f>
              <c:numCache>
                <c:formatCode>#,##0</c:formatCode>
                <c:ptCount val="13"/>
                <c:pt idx="0">
                  <c:v>0</c:v>
                </c:pt>
                <c:pt idx="1">
                  <c:v>6030</c:v>
                </c:pt>
                <c:pt idx="2">
                  <c:v>14291</c:v>
                </c:pt>
                <c:pt idx="3">
                  <c:v>77317</c:v>
                </c:pt>
                <c:pt idx="4">
                  <c:v>0</c:v>
                </c:pt>
                <c:pt idx="5">
                  <c:v>4000</c:v>
                </c:pt>
                <c:pt idx="6">
                  <c:v>127742</c:v>
                </c:pt>
                <c:pt idx="7">
                  <c:v>0</c:v>
                </c:pt>
                <c:pt idx="8">
                  <c:v>0</c:v>
                </c:pt>
                <c:pt idx="9">
                  <c:v>25000</c:v>
                </c:pt>
                <c:pt idx="10">
                  <c:v>235079</c:v>
                </c:pt>
                <c:pt idx="11">
                  <c:v>99921</c:v>
                </c:pt>
                <c:pt idx="12">
                  <c:v>140000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F-4E6A-826D-92B9214D7167}"/>
            </c:ext>
          </c:extLst>
        </c:ser>
        <c:ser>
          <c:idx val="1"/>
          <c:order val="1"/>
          <c:tx>
            <c:strRef>
              <c:f>'تامین مالی - انتشار'!$A$23</c:f>
              <c:strCache>
                <c:ptCount val="1"/>
                <c:pt idx="0">
                  <c:v>شهرداری</c:v>
                </c:pt>
              </c:strCache>
            </c:strRef>
          </c:tx>
          <c:spPr>
            <a:ln w="19050">
              <a:noFill/>
            </a:ln>
          </c:spPr>
          <c:invertIfNegative val="0"/>
          <c:cat>
            <c:strRef>
              <c:f>'تامین مالی - انتشار'!$J$21:$V$21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انتشار'!$J$23:$V$23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15000</c:v>
                </c:pt>
                <c:pt idx="8">
                  <c:v>0</c:v>
                </c:pt>
                <c:pt idx="9">
                  <c:v>10000</c:v>
                </c:pt>
                <c:pt idx="10">
                  <c:v>1500</c:v>
                </c:pt>
                <c:pt idx="11">
                  <c:v>2500</c:v>
                </c:pt>
                <c:pt idx="12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0F-4E6A-826D-92B9214D7167}"/>
            </c:ext>
          </c:extLst>
        </c:ser>
        <c:ser>
          <c:idx val="2"/>
          <c:order val="2"/>
          <c:tx>
            <c:strRef>
              <c:f>'تامین مالی - انتشار'!$A$24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C41FC72-6BA5-439B-B0AC-0E1465E13C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B0F-4E6A-826D-92B9214D716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895A29F-07AB-4643-A91D-792E20E249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B0F-4E6A-826D-92B9214D7167}"/>
                </c:ext>
              </c:extLst>
            </c:dLbl>
            <c:dLbl>
              <c:idx val="2"/>
              <c:layout>
                <c:manualLayout>
                  <c:x val="-8.3002248093033564E-17"/>
                  <c:y val="-7.5110611173603306E-2"/>
                </c:manualLayout>
              </c:layout>
              <c:tx>
                <c:rich>
                  <a:bodyPr/>
                  <a:lstStyle/>
                  <a:p>
                    <a:fld id="{38493C76-E3C7-4929-AD04-2D25A49CD8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B0F-4E6A-826D-92B9214D7167}"/>
                </c:ext>
              </c:extLst>
            </c:dLbl>
            <c:dLbl>
              <c:idx val="3"/>
              <c:layout>
                <c:manualLayout>
                  <c:x val="-2.2637238256932655E-3"/>
                  <c:y val="-0.10823397075365587"/>
                </c:manualLayout>
              </c:layout>
              <c:tx>
                <c:rich>
                  <a:bodyPr/>
                  <a:lstStyle/>
                  <a:p>
                    <a:fld id="{F2BE6B98-27F0-413D-9C5F-4945003207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B0F-4E6A-826D-92B9214D716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0DF4C5D-05D4-49EE-A28B-ACC15C4B62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B0F-4E6A-826D-92B9214D716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3FE1DC9-E2FE-439A-A7C9-9D74B73115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B0F-4E6A-826D-92B9214D7167}"/>
                </c:ext>
              </c:extLst>
            </c:dLbl>
            <c:dLbl>
              <c:idx val="6"/>
              <c:layout>
                <c:manualLayout>
                  <c:x val="-4.5274476513866135E-3"/>
                  <c:y val="-5.2034120734908117E-2"/>
                </c:manualLayout>
              </c:layout>
              <c:tx>
                <c:rich>
                  <a:bodyPr/>
                  <a:lstStyle/>
                  <a:p>
                    <a:fld id="{BA167EBA-C2A6-4009-9228-52B5AC80AD8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B0F-4E6A-826D-92B9214D716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22BE0C2-947F-43BB-A72A-E9CAE1CD79D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B0F-4E6A-826D-92B9214D716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EBA6F00-7AEC-44D3-B826-F373CD705F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B0F-4E6A-826D-92B9214D7167}"/>
                </c:ext>
              </c:extLst>
            </c:dLbl>
            <c:dLbl>
              <c:idx val="9"/>
              <c:layout>
                <c:manualLayout>
                  <c:x val="0"/>
                  <c:y val="-6.2524059492563358E-2"/>
                </c:manualLayout>
              </c:layout>
              <c:tx>
                <c:rich>
                  <a:bodyPr/>
                  <a:lstStyle/>
                  <a:p>
                    <a:fld id="{79B6C608-3FBC-4CB7-A3C9-E3B79A806E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B0F-4E6A-826D-92B9214D7167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E0D05C24-E8C9-4CFC-BCF9-82DD1AE1C9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B0F-4E6A-826D-92B9214D7167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5E010D6F-9021-474E-9ADB-D62EF54BD7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B0F-4E6A-826D-92B9214D7167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7BC7198C-09A8-4210-8FA0-9A72914334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B0F-4E6A-826D-92B9214D7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cat>
            <c:strRef>
              <c:f>'تامین مالی - انتشار'!$J$21:$V$21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انتشار'!$J$24:$V$24</c:f>
              <c:numCache>
                <c:formatCode>#,##0</c:formatCode>
                <c:ptCount val="13"/>
                <c:pt idx="0">
                  <c:v>500</c:v>
                </c:pt>
                <c:pt idx="1">
                  <c:v>5000</c:v>
                </c:pt>
                <c:pt idx="2">
                  <c:v>13000</c:v>
                </c:pt>
                <c:pt idx="3">
                  <c:v>45250</c:v>
                </c:pt>
                <c:pt idx="4">
                  <c:v>0</c:v>
                </c:pt>
                <c:pt idx="5">
                  <c:v>0</c:v>
                </c:pt>
                <c:pt idx="6">
                  <c:v>6133</c:v>
                </c:pt>
                <c:pt idx="7">
                  <c:v>3087</c:v>
                </c:pt>
                <c:pt idx="8">
                  <c:v>1000</c:v>
                </c:pt>
                <c:pt idx="9">
                  <c:v>10000</c:v>
                </c:pt>
                <c:pt idx="10">
                  <c:v>1000</c:v>
                </c:pt>
                <c:pt idx="11">
                  <c:v>3000</c:v>
                </c:pt>
                <c:pt idx="1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'تامین مالی - انتشار'!$J$25:$V$25</c15:f>
                <c15:dlblRangeCache>
                  <c:ptCount val="13"/>
                  <c:pt idx="0">
                    <c:v> 500 </c:v>
                  </c:pt>
                  <c:pt idx="1">
                    <c:v> 11,030 </c:v>
                  </c:pt>
                  <c:pt idx="2">
                    <c:v> 27,291 </c:v>
                  </c:pt>
                  <c:pt idx="3">
                    <c:v> 122,567 </c:v>
                  </c:pt>
                  <c:pt idx="4">
                    <c:v> -   </c:v>
                  </c:pt>
                  <c:pt idx="5">
                    <c:v> 4,000 </c:v>
                  </c:pt>
                  <c:pt idx="6">
                    <c:v> 133,875 </c:v>
                  </c:pt>
                  <c:pt idx="7">
                    <c:v> 18,087 </c:v>
                  </c:pt>
                  <c:pt idx="8">
                    <c:v> 1,000 </c:v>
                  </c:pt>
                  <c:pt idx="9">
                    <c:v> 45,000 </c:v>
                  </c:pt>
                  <c:pt idx="10">
                    <c:v> 237,579 </c:v>
                  </c:pt>
                  <c:pt idx="11">
                    <c:v> 105,421 </c:v>
                  </c:pt>
                  <c:pt idx="12">
                    <c:v> 147,000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AB0F-4E6A-826D-92B9214D7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5782008"/>
        <c:axId val="535782400"/>
      </c:barChart>
      <c:catAx>
        <c:axId val="53578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782400"/>
        <c:crosses val="autoZero"/>
        <c:auto val="1"/>
        <c:lblAlgn val="ctr"/>
        <c:lblOffset val="100"/>
        <c:noMultiLvlLbl val="0"/>
      </c:catAx>
      <c:valAx>
        <c:axId val="53578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782008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71186712347984"/>
          <c:y val="0.91346420239136761"/>
          <c:w val="0.49455378349353191"/>
          <c:h val="7.6570116235470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41- روند یکساله ارزش اوراق بدهی منتشر شده به تفکیک نوع اوراق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266748687664042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6207513123359581E-2"/>
          <c:y val="9.5026731997452402E-2"/>
          <c:w val="0.88143471128608919"/>
          <c:h val="0.736904873673232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انتشار'!$A$47</c:f>
              <c:strCache>
                <c:ptCount val="1"/>
                <c:pt idx="0">
                  <c:v>اسناد خزانه اسلامي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انتشار'!$J$46:$V$46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انتشار'!$J$47:$V$47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6030</c:v>
                </c:pt>
                <c:pt idx="2">
                  <c:v>14291</c:v>
                </c:pt>
                <c:pt idx="3">
                  <c:v>16317</c:v>
                </c:pt>
                <c:pt idx="4">
                  <c:v>0</c:v>
                </c:pt>
                <c:pt idx="5">
                  <c:v>0</c:v>
                </c:pt>
                <c:pt idx="6">
                  <c:v>127742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160000</c:v>
                </c:pt>
                <c:pt idx="11">
                  <c:v>50000</c:v>
                </c:pt>
                <c:pt idx="12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E-4EB1-81AC-F375E4D7B174}"/>
            </c:ext>
          </c:extLst>
        </c:ser>
        <c:ser>
          <c:idx val="1"/>
          <c:order val="1"/>
          <c:tx>
            <c:strRef>
              <c:f>'تامین مالی - انتشار'!$A$48</c:f>
              <c:strCache>
                <c:ptCount val="1"/>
                <c:pt idx="0">
                  <c:v>اوراق اجاره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انتشار'!$J$46:$V$46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انتشار'!$J$48:$V$48</c:f>
              <c:numCache>
                <c:formatCode>_(* #,##0_);_(* \(#,##0\);_(* "-"??_);_(@_)</c:formatCode>
                <c:ptCount val="13"/>
                <c:pt idx="1">
                  <c:v>5000</c:v>
                </c:pt>
                <c:pt idx="3">
                  <c:v>17600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11">
                  <c:v>3000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9E-4EB1-81AC-F375E4D7B174}"/>
            </c:ext>
          </c:extLst>
        </c:ser>
        <c:ser>
          <c:idx val="2"/>
          <c:order val="2"/>
          <c:tx>
            <c:strRef>
              <c:f>'تامین مالی - انتشار'!$A$49</c:f>
              <c:strCache>
                <c:ptCount val="1"/>
                <c:pt idx="0">
                  <c:v>اوراق رهني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انتشار'!$J$46:$V$46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انتشار'!$G$49:$S$49</c:f>
              <c:numCache>
                <c:formatCode>_(* #,##0_);_(* \(#,##0\);_(* "-"??_);_(@_)</c:formatCode>
                <c:ptCount val="13"/>
                <c:pt idx="5">
                  <c:v>2000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9E-4EB1-81AC-F375E4D7B174}"/>
            </c:ext>
          </c:extLst>
        </c:ser>
        <c:ser>
          <c:idx val="3"/>
          <c:order val="3"/>
          <c:tx>
            <c:strRef>
              <c:f>'تامین مالی - انتشار'!$A$50</c:f>
              <c:strCache>
                <c:ptCount val="1"/>
                <c:pt idx="0">
                  <c:v>اوراق سلف موازی استاندارد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انتشار'!$J$46:$V$46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انتشار'!$J$50:$V$50</c:f>
              <c:numCache>
                <c:formatCode>_(* #,##0_);_(* \(#,##0\);_(* "-"??_);_(@_)</c:formatCode>
                <c:ptCount val="13"/>
                <c:pt idx="0">
                  <c:v>500</c:v>
                </c:pt>
                <c:pt idx="3">
                  <c:v>41650</c:v>
                </c:pt>
                <c:pt idx="4">
                  <c:v>0</c:v>
                </c:pt>
                <c:pt idx="5">
                  <c:v>4000</c:v>
                </c:pt>
                <c:pt idx="6">
                  <c:v>2000</c:v>
                </c:pt>
                <c:pt idx="9">
                  <c:v>33000</c:v>
                </c:pt>
                <c:pt idx="10">
                  <c:v>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9E-4EB1-81AC-F375E4D7B174}"/>
            </c:ext>
          </c:extLst>
        </c:ser>
        <c:ser>
          <c:idx val="4"/>
          <c:order val="4"/>
          <c:tx>
            <c:strRef>
              <c:f>'تامین مالی - انتشار'!$A$51</c:f>
              <c:strCache>
                <c:ptCount val="1"/>
                <c:pt idx="0">
                  <c:v>اوراق مرابحه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انتشار'!$J$46:$V$46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انتشار'!$J$51:$V$51</c:f>
              <c:numCache>
                <c:formatCode>_(* #,##0_);_(* \(#,##0\);_(* "-"??_);_(@_)</c:formatCode>
                <c:ptCount val="13"/>
                <c:pt idx="3">
                  <c:v>7000</c:v>
                </c:pt>
                <c:pt idx="4">
                  <c:v>0</c:v>
                </c:pt>
                <c:pt idx="5">
                  <c:v>0</c:v>
                </c:pt>
                <c:pt idx="6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9E-4EB1-81AC-F375E4D7B174}"/>
            </c:ext>
          </c:extLst>
        </c:ser>
        <c:ser>
          <c:idx val="5"/>
          <c:order val="5"/>
          <c:tx>
            <c:strRef>
              <c:f>'تامین مالی - انتشار'!$A$52</c:f>
              <c:strCache>
                <c:ptCount val="1"/>
                <c:pt idx="0">
                  <c:v>اوراق مشاركت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انتشار'!$J$46:$V$46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انتشار'!$J$52:$V$52</c:f>
              <c:numCache>
                <c:formatCode>_(* #,##0_);_(* \(#,##0\);_(* "-"??_);_(@_)</c:formatCode>
                <c:ptCount val="13"/>
                <c:pt idx="3">
                  <c:v>20000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15000</c:v>
                </c:pt>
                <c:pt idx="9">
                  <c:v>12000</c:v>
                </c:pt>
                <c:pt idx="10">
                  <c:v>1500</c:v>
                </c:pt>
                <c:pt idx="11">
                  <c:v>2500</c:v>
                </c:pt>
                <c:pt idx="12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9E-4EB1-81AC-F375E4D7B174}"/>
            </c:ext>
          </c:extLst>
        </c:ser>
        <c:ser>
          <c:idx val="6"/>
          <c:order val="6"/>
          <c:tx>
            <c:strRef>
              <c:f>'تامین مالی - انتشار'!$A$53</c:f>
              <c:strCache>
                <c:ptCount val="1"/>
                <c:pt idx="0">
                  <c:v>اوراق منفعت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'تامین مالی - انتشار'!$J$46:$V$46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انتشار'!$J$53:$V$53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11000</c:v>
                </c:pt>
                <c:pt idx="3">
                  <c:v>20000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1000</c:v>
                </c:pt>
                <c:pt idx="10">
                  <c:v>50079</c:v>
                </c:pt>
                <c:pt idx="11">
                  <c:v>49921</c:v>
                </c:pt>
                <c:pt idx="12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9E-4EB1-81AC-F375E4D7B174}"/>
            </c:ext>
          </c:extLst>
        </c:ser>
        <c:ser>
          <c:idx val="7"/>
          <c:order val="7"/>
          <c:tx>
            <c:strRef>
              <c:f>'تامین مالی - انتشار'!$A$54</c:f>
              <c:strCache>
                <c:ptCount val="1"/>
                <c:pt idx="0">
                  <c:v>اوراق خرید دین</c:v>
                </c:pt>
              </c:strCache>
            </c:strRef>
          </c:tx>
          <c:invertIfNegative val="0"/>
          <c:cat>
            <c:strRef>
              <c:f>'تامین مالی - انتشار'!$J$46:$V$46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انتشار'!$F$54:$R$54</c:f>
              <c:numCache>
                <c:formatCode>_(* #,##0_);_(* \(#,##0\);_(* "-"??_);_(@_)</c:formatCode>
                <c:ptCount val="13"/>
                <c:pt idx="1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9E-4EB1-81AC-F375E4D7B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5783184"/>
        <c:axId val="534256968"/>
      </c:barChart>
      <c:lineChart>
        <c:grouping val="standard"/>
        <c:varyColors val="0"/>
        <c:ser>
          <c:idx val="8"/>
          <c:order val="8"/>
          <c:tx>
            <c:strRef>
              <c:f>'تامین مالی - انتشار'!$A$55</c:f>
              <c:strCache>
                <c:ptCount val="1"/>
                <c:pt idx="0">
                  <c:v>مجموع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val>
            <c:numRef>
              <c:f>'تامین مالی - انتشار'!$D$55:$P$55</c:f>
              <c:numCache>
                <c:formatCode>_(* #,##0_);_(* \(#,##0\);_(* "-"??_);_(@_)</c:formatCode>
                <c:ptCount val="11"/>
                <c:pt idx="0">
                  <c:v>15350</c:v>
                </c:pt>
                <c:pt idx="1">
                  <c:v>95801</c:v>
                </c:pt>
                <c:pt idx="2">
                  <c:v>120961</c:v>
                </c:pt>
                <c:pt idx="3">
                  <c:v>53000</c:v>
                </c:pt>
                <c:pt idx="4">
                  <c:v>500</c:v>
                </c:pt>
                <c:pt idx="5">
                  <c:v>11030</c:v>
                </c:pt>
                <c:pt idx="6">
                  <c:v>27291</c:v>
                </c:pt>
                <c:pt idx="7">
                  <c:v>122567</c:v>
                </c:pt>
                <c:pt idx="8">
                  <c:v>0</c:v>
                </c:pt>
                <c:pt idx="9">
                  <c:v>4000</c:v>
                </c:pt>
                <c:pt idx="10">
                  <c:v>133875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09E-4EB1-81AC-F375E4D7B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783184"/>
        <c:axId val="534256968"/>
      </c:lineChart>
      <c:catAx>
        <c:axId val="5357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4256968"/>
        <c:crosses val="autoZero"/>
        <c:auto val="1"/>
        <c:lblAlgn val="ctr"/>
        <c:lblOffset val="100"/>
        <c:noMultiLvlLbl val="0"/>
      </c:catAx>
      <c:valAx>
        <c:axId val="53425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783184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6.8750000000000006E-2"/>
          <c:y val="0.88149518460451748"/>
          <c:w val="0.89568749999999997"/>
          <c:h val="0.11166721223920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42- روند یکساله تعداد اوراق بدهی منتشر شده به تفکیک ماهیت ناشر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826594709369193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01402091577934E-2"/>
          <c:y val="9.9172664766597432E-2"/>
          <c:w val="0.91385346261769096"/>
          <c:h val="0.736604350836513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انتشار'!$A$79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02-497D-B556-D8B6F8EFA0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01-416A-9AAA-100DB211FA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انتشار'!$J$78:$V$78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انتشار'!$J$79:$V$79</c:f>
              <c:numCache>
                <c:formatCode>General</c:formatCode>
                <c:ptCount val="13"/>
                <c:pt idx="1">
                  <c:v>1</c:v>
                </c:pt>
                <c:pt idx="2">
                  <c:v>1</c:v>
                </c:pt>
                <c:pt idx="3">
                  <c:v>12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15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1-416A-9AAA-100DB211FAAF}"/>
            </c:ext>
          </c:extLst>
        </c:ser>
        <c:ser>
          <c:idx val="1"/>
          <c:order val="1"/>
          <c:tx>
            <c:strRef>
              <c:f>'تامین مالی - انتشار'!$A$80</c:f>
              <c:strCache>
                <c:ptCount val="1"/>
                <c:pt idx="0">
                  <c:v>شهرداری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1-416A-9AAA-100DB211FA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01-416A-9AAA-100DB211FA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01-416A-9AAA-100DB211FAA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01-416A-9AAA-100DB211FAA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02-497D-B556-D8B6F8EFA0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01-416A-9AAA-100DB211FAA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02-497D-B556-D8B6F8EFA0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انتشار'!$J$78:$V$78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انتشار'!$J$80:$V$80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01-416A-9AAA-100DB211FAAF}"/>
            </c:ext>
          </c:extLst>
        </c:ser>
        <c:ser>
          <c:idx val="2"/>
          <c:order val="2"/>
          <c:tx>
            <c:strRef>
              <c:f>'تامین مالی - انتشار'!$A$81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02-497D-B556-D8B6F8EFA0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82-4556-885A-5E3E92BA5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'تامین مالی - انتشار'!$J$78:$V$78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انتشار'!$J$81:$V$81</c:f>
              <c:numCache>
                <c:formatCode>General</c:formatCode>
                <c:ptCount val="13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12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301-416A-9AAA-100DB211FA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534257752"/>
        <c:axId val="534258144"/>
      </c:barChart>
      <c:catAx>
        <c:axId val="534257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4258144"/>
        <c:crosses val="autoZero"/>
        <c:auto val="1"/>
        <c:lblAlgn val="ctr"/>
        <c:lblOffset val="100"/>
        <c:noMultiLvlLbl val="0"/>
      </c:catAx>
      <c:valAx>
        <c:axId val="53425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4257752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608801490487264"/>
          <c:y val="0.91871117337326702"/>
          <c:w val="0.56552096791009943"/>
          <c:h val="6.9018887976426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43- روند یکساله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ارزش اوراق بدهی سررسید شده به تفکیک ماهیت ناشر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692504129805143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290081018670663"/>
          <c:y val="9.9333151179446397E-2"/>
          <c:w val="0.87328960340725359"/>
          <c:h val="0.738290237379633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سررسید'!$A$3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C-44FC-B8FC-B38A9E7083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C-44FC-B8FC-B38A9E7083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C-44FC-B8FC-B38A9E7083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C-44FC-B8FC-B38A9E7083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C-44FC-B8FC-B38A9E7083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C-44FC-B8FC-B38A9E7083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C-44FC-B8FC-B38A9E7083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AC-44FC-B8FC-B38A9E7083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AC-44FC-B8FC-B38A9E7083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AC-44FC-B8FC-B38A9E7083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AC-44FC-B8FC-B38A9E70830C}"/>
                </c:ext>
              </c:extLst>
            </c:dLbl>
            <c:dLbl>
              <c:idx val="11"/>
              <c:layout>
                <c:manualLayout>
                  <c:x val="0"/>
                  <c:y val="-0.130389064143007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IPT.Mitra" panose="00000400000000000000" pitchFamily="2" charset="2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2AC-44FC-B8FC-B38A9E70830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AC-44FC-B8FC-B38A9E708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سررسید'!$J$2:$V$2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سررسید'!$J$3:$V$3</c:f>
              <c:numCache>
                <c:formatCode>_(* #,##0_);_(* \(#,##0\);_(* "-"??_);_(@_)</c:formatCode>
                <c:ptCount val="13"/>
                <c:pt idx="0">
                  <c:v>61500</c:v>
                </c:pt>
                <c:pt idx="1">
                  <c:v>52000</c:v>
                </c:pt>
                <c:pt idx="2">
                  <c:v>5000</c:v>
                </c:pt>
                <c:pt idx="3">
                  <c:v>85000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34000</c:v>
                </c:pt>
                <c:pt idx="8">
                  <c:v>39360</c:v>
                </c:pt>
                <c:pt idx="9">
                  <c:v>30000</c:v>
                </c:pt>
                <c:pt idx="10">
                  <c:v>36597</c:v>
                </c:pt>
                <c:pt idx="11">
                  <c:v>33322</c:v>
                </c:pt>
                <c:pt idx="12">
                  <c:v>26361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2AC-44FC-B8FC-B38A9E70830C}"/>
            </c:ext>
          </c:extLst>
        </c:ser>
        <c:ser>
          <c:idx val="1"/>
          <c:order val="1"/>
          <c:tx>
            <c:strRef>
              <c:f>'تامین مالی - سررسید'!$A$5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AC-44FC-B8FC-B38A9E7083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AC-44FC-B8FC-B38A9E7083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AC-44FC-B8FC-B38A9E7083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AC-44FC-B8FC-B38A9E7083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AC-44FC-B8FC-B38A9E7083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AC-44FC-B8FC-B38A9E70830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AC-44FC-B8FC-B38A9E70830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2AC-44FC-B8FC-B38A9E70830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2AC-44FC-B8FC-B38A9E70830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2AC-44FC-B8FC-B38A9E7083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2AC-44FC-B8FC-B38A9E70830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AC-44FC-B8FC-B38A9E70830C}"/>
                </c:ext>
              </c:extLst>
            </c:dLbl>
            <c:dLbl>
              <c:idx val="12"/>
              <c:layout>
                <c:manualLayout>
                  <c:x val="-6.6777963272121833E-3"/>
                  <c:y val="-5.0473186119873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IPT.Mitra" panose="00000400000000000000" pitchFamily="2" charset="2"/>
                        <a:ea typeface="+mn-ea"/>
                        <a:cs typeface="+mn-cs"/>
                      </a:defRPr>
                    </a:pPr>
                    <a:fld id="{8A62588B-FD2F-41F0-B771-8B3ED021C7C9}" type="CELLRANGE">
                      <a:rPr lang="en-US"/>
                      <a:pPr>
                        <a:defRPr sz="1200">
                          <a:solidFill>
                            <a:sysClr val="windowText" lastClr="000000"/>
                          </a:solidFill>
                          <a:latin typeface="IPT.Mitra" panose="00000400000000000000" pitchFamily="2" charset="2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IPT.Mitra" panose="00000400000000000000" pitchFamily="2" charset="2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2AC-44FC-B8FC-B38A9E708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سررسید'!$J$2:$V$2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سررسید'!$J$5:$V$5</c:f>
              <c:numCache>
                <c:formatCode>_(* #,##0_);_(* \(#,##0\);_(* "-"??_);_(@_)</c:formatCode>
                <c:ptCount val="13"/>
                <c:pt idx="0">
                  <c:v>5629</c:v>
                </c:pt>
                <c:pt idx="1">
                  <c:v>529</c:v>
                </c:pt>
                <c:pt idx="2">
                  <c:v>4000</c:v>
                </c:pt>
                <c:pt idx="3">
                  <c:v>19500</c:v>
                </c:pt>
                <c:pt idx="4">
                  <c:v>0</c:v>
                </c:pt>
                <c:pt idx="5">
                  <c:v>2032</c:v>
                </c:pt>
                <c:pt idx="6">
                  <c:v>500</c:v>
                </c:pt>
                <c:pt idx="7">
                  <c:v>5000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2">
                  <c:v>1500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'تامین مالی - سررسید'!$J$6:$V$6</c15:f>
                <c15:dlblRangeCache>
                  <c:ptCount val="13"/>
                  <c:pt idx="0">
                    <c:v> 67,129 </c:v>
                  </c:pt>
                  <c:pt idx="1">
                    <c:v> 60,677 </c:v>
                  </c:pt>
                  <c:pt idx="2">
                    <c:v> 12,870 </c:v>
                  </c:pt>
                  <c:pt idx="3">
                    <c:v> 110,977 </c:v>
                  </c:pt>
                  <c:pt idx="4">
                    <c:v>0</c:v>
                  </c:pt>
                  <c:pt idx="5">
                    <c:v> 2,032 </c:v>
                  </c:pt>
                  <c:pt idx="6">
                    <c:v> 500 </c:v>
                  </c:pt>
                  <c:pt idx="7">
                    <c:v> 39,000 </c:v>
                  </c:pt>
                  <c:pt idx="8">
                    <c:v> 41,360 </c:v>
                  </c:pt>
                  <c:pt idx="9">
                    <c:v> 32,000 </c:v>
                  </c:pt>
                  <c:pt idx="10">
                    <c:v> 38,597 </c:v>
                  </c:pt>
                  <c:pt idx="11">
                    <c:v> 33,322 </c:v>
                  </c:pt>
                  <c:pt idx="12">
                    <c:v> 27,861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52AC-44FC-B8FC-B38A9E70830C}"/>
            </c:ext>
          </c:extLst>
        </c:ser>
        <c:ser>
          <c:idx val="2"/>
          <c:order val="2"/>
          <c:tx>
            <c:strRef>
              <c:f>'تامین مالی - سررسید'!$A$4</c:f>
              <c:strCache>
                <c:ptCount val="1"/>
                <c:pt idx="0">
                  <c:v>شهرداری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400A346D-BF62-4983-AC77-028BF9F78F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52AC-44FC-B8FC-B38A9E70830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0F4E51F-6F61-4121-91A0-CF363368E5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52AC-44FC-B8FC-B38A9E70830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5D7F697-EC0A-45CD-B8F4-752056EBF2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52AC-44FC-B8FC-B38A9E70830C}"/>
                </c:ext>
              </c:extLst>
            </c:dLbl>
            <c:dLbl>
              <c:idx val="3"/>
              <c:layout>
                <c:manualLayout>
                  <c:x val="-4.0808283912184285E-17"/>
                  <c:y val="-5.2480521953683232E-2"/>
                </c:manualLayout>
              </c:layout>
              <c:tx>
                <c:rich>
                  <a:bodyPr/>
                  <a:lstStyle/>
                  <a:p>
                    <a:fld id="{B5464FD4-B2A3-471A-89B1-240FBD5774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52AC-44FC-B8FC-B38A9E70830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BB8340C-A8A6-4298-9BD5-C046C4C4D01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52AC-44FC-B8FC-B38A9E70830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1BD8F0C-EC0B-43B0-BC02-7C9524FE4B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52AC-44FC-B8FC-B38A9E70830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B0CBF02-076C-4C75-BA6D-9D9B582EB34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52AC-44FC-B8FC-B38A9E70830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DC570EC-1066-4D3B-BDFB-9EA65D37F7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52AC-44FC-B8FC-B38A9E70830C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8D0B6E3-B2BF-4D1B-9075-656FA4D678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52AC-44FC-B8FC-B38A9E70830C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1CB8D77-7074-439C-A68B-957D0028EDD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52AC-44FC-B8FC-B38A9E70830C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164AF6EB-404B-4500-88D0-44A0E28A2C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52AC-44FC-B8FC-B38A9E70830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2AC-44FC-B8FC-B38A9E70830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2AC-44FC-B8FC-B38A9E708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سررسید'!$J$2:$V$2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سررسید'!$J$4:$V$4</c:f>
              <c:numCache>
                <c:formatCode>_(* #,##0_);_(* \(#,##0\);_(* "-"??_);_(@_)</c:formatCode>
                <c:ptCount val="13"/>
                <c:pt idx="0">
                  <c:v>0</c:v>
                </c:pt>
                <c:pt idx="1">
                  <c:v>8148</c:v>
                </c:pt>
                <c:pt idx="2">
                  <c:v>3870</c:v>
                </c:pt>
                <c:pt idx="3">
                  <c:v>6477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'تامین مالی - سررسید'!$J$6:$V$6</c15:f>
                <c15:dlblRangeCache>
                  <c:ptCount val="13"/>
                  <c:pt idx="0">
                    <c:v> 67,129 </c:v>
                  </c:pt>
                  <c:pt idx="1">
                    <c:v> 60,677 </c:v>
                  </c:pt>
                  <c:pt idx="2">
                    <c:v> 12,870 </c:v>
                  </c:pt>
                  <c:pt idx="3">
                    <c:v> 110,977 </c:v>
                  </c:pt>
                  <c:pt idx="4">
                    <c:v>0</c:v>
                  </c:pt>
                  <c:pt idx="5">
                    <c:v> 2,032 </c:v>
                  </c:pt>
                  <c:pt idx="6">
                    <c:v> 500 </c:v>
                  </c:pt>
                  <c:pt idx="7">
                    <c:v> 39,000 </c:v>
                  </c:pt>
                  <c:pt idx="8">
                    <c:v> 41,360 </c:v>
                  </c:pt>
                  <c:pt idx="9">
                    <c:v> 32,000 </c:v>
                  </c:pt>
                  <c:pt idx="10">
                    <c:v> 38,597 </c:v>
                  </c:pt>
                  <c:pt idx="11">
                    <c:v> 33,322 </c:v>
                  </c:pt>
                  <c:pt idx="12">
                    <c:v> 27,861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9-52AC-44FC-B8FC-B38A9E708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535779656"/>
        <c:axId val="535780048"/>
      </c:barChart>
      <c:lineChart>
        <c:grouping val="standard"/>
        <c:varyColors val="0"/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'تامین مالی - سررسید'!$F$6:$R$6</c:f>
              <c:numCache>
                <c:formatCode>General</c:formatCode>
                <c:ptCount val="11"/>
                <c:pt idx="0" formatCode="_(* #,##0_);_(* \(#,##0\);_(* &quot;-&quot;??_);_(@_)">
                  <c:v>29000</c:v>
                </c:pt>
                <c:pt idx="1">
                  <c:v>0</c:v>
                </c:pt>
                <c:pt idx="2" formatCode="_(* #,##0_);_(* \(#,##0\);_(* &quot;-&quot;??_);_(@_)">
                  <c:v>67129</c:v>
                </c:pt>
                <c:pt idx="3" formatCode="_(* #,##0_);_(* \(#,##0\);_(* &quot;-&quot;??_);_(@_)">
                  <c:v>60677</c:v>
                </c:pt>
                <c:pt idx="4" formatCode="_(* #,##0_);_(* \(#,##0\);_(* &quot;-&quot;??_);_(@_)">
                  <c:v>12870</c:v>
                </c:pt>
                <c:pt idx="5" formatCode="_(* #,##0_);_(* \(#,##0\);_(* &quot;-&quot;??_);_(@_)">
                  <c:v>110977</c:v>
                </c:pt>
                <c:pt idx="6">
                  <c:v>0</c:v>
                </c:pt>
                <c:pt idx="7" formatCode="_(* #,##0_);_(* \(#,##0\);_(* &quot;-&quot;??_);_(@_)">
                  <c:v>2032</c:v>
                </c:pt>
                <c:pt idx="8" formatCode="_(* #,##0_);_(* \(#,##0\);_(* &quot;-&quot;??_);_(@_)">
                  <c:v>500</c:v>
                </c:pt>
                <c:pt idx="9" formatCode="_(* #,##0_);_(* \(#,##0\);_(* &quot;-&quot;??_);_(@_)">
                  <c:v>39000</c:v>
                </c:pt>
                <c:pt idx="10" formatCode="_(* #,##0_);_(* \(#,##0\);_(* &quot;-&quot;??_);_(@_)">
                  <c:v>41360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52AC-44FC-B8FC-B38A9E708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779656"/>
        <c:axId val="535780048"/>
      </c:lineChart>
      <c:catAx>
        <c:axId val="53577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780048"/>
        <c:crosses val="autoZero"/>
        <c:auto val="1"/>
        <c:lblAlgn val="ctr"/>
        <c:lblOffset val="100"/>
        <c:noMultiLvlLbl val="0"/>
      </c:catAx>
      <c:valAx>
        <c:axId val="5357800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779656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3406429788930808"/>
          <c:y val="0.91346420239136761"/>
          <c:w val="0.5579561736752856"/>
          <c:h val="8.1159492287438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B Homa" panose="00000400000000000000" pitchFamily="2" charset="-78"/>
              </a:defRPr>
            </a:pPr>
            <a:r>
              <a:rPr lang="fa-IR" sz="1100" b="0">
                <a:solidFill>
                  <a:sysClr val="windowText" lastClr="000000"/>
                </a:solidFill>
                <a:cs typeface="B Homa" panose="00000400000000000000" pitchFamily="2" charset="-78"/>
              </a:rPr>
              <a:t>نمودار 6- روند یکساله ارزش</a:t>
            </a:r>
            <a:r>
              <a:rPr lang="fa-IR" sz="1100" b="0" baseline="0">
                <a:solidFill>
                  <a:sysClr val="windowText" lastClr="000000"/>
                </a:solidFill>
                <a:cs typeface="B Homa" panose="00000400000000000000" pitchFamily="2" charset="-78"/>
              </a:rPr>
              <a:t> </a:t>
            </a:r>
            <a:r>
              <a:rPr lang="fa-IR" sz="1100" b="0" i="0" u="none" strike="noStrike" cap="none" normalizeH="0" baseline="0">
                <a:effectLst/>
              </a:rPr>
              <a:t>تجمعی</a:t>
            </a:r>
            <a:r>
              <a:rPr lang="en-US" sz="1100" b="0" i="0" u="none" strike="noStrike" cap="none" normalizeH="0" baseline="0">
                <a:effectLst/>
              </a:rPr>
              <a:t> </a:t>
            </a:r>
            <a:r>
              <a:rPr lang="fa-IR" sz="1100" b="0" baseline="0">
                <a:solidFill>
                  <a:sysClr val="windowText" lastClr="000000"/>
                </a:solidFill>
                <a:cs typeface="B Homa" panose="00000400000000000000" pitchFamily="2" charset="-78"/>
              </a:rPr>
              <a:t>معاملات بورس ها</a:t>
            </a:r>
            <a:endParaRPr lang="en-US" sz="1100" b="0">
              <a:solidFill>
                <a:sysClr val="windowText" lastClr="000000"/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6359350712228935"/>
          <c:y val="3.486135230075092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23740115009894"/>
          <c:y val="9.3791432933721566E-2"/>
          <c:w val="0.85020326342702313"/>
          <c:h val="0.765150329743919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'ارزش معاملات بورس ها'!$B$40</c:f>
              <c:strCache>
                <c:ptCount val="1"/>
                <c:pt idx="0">
                  <c:v>ارزش تجمعی معاملات کل سال تا انتهای ماه قبل</c:v>
                </c:pt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strRef>
              <c:f>'ارزش معاملات بورس ها'!$C$34:$O$34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'ارزش معاملات بورس ها'!$C$40:$O$40</c:f>
              <c:numCache>
                <c:formatCode>#,##0</c:formatCode>
                <c:ptCount val="13"/>
                <c:pt idx="0">
                  <c:v>2296613.5546920183</c:v>
                </c:pt>
                <c:pt idx="1">
                  <c:v>2549014.5987215252</c:v>
                </c:pt>
                <c:pt idx="2">
                  <c:v>2871422.6451365133</c:v>
                </c:pt>
                <c:pt idx="3">
                  <c:v>3181039.2993469974</c:v>
                </c:pt>
                <c:pt idx="4">
                  <c:v>0</c:v>
                </c:pt>
                <c:pt idx="5">
                  <c:v>316646.82064862398</c:v>
                </c:pt>
                <c:pt idx="6">
                  <c:v>917951.40459444805</c:v>
                </c:pt>
                <c:pt idx="7">
                  <c:v>1437496.3303103</c:v>
                </c:pt>
                <c:pt idx="8">
                  <c:v>2005911.1998762991</c:v>
                </c:pt>
                <c:pt idx="9">
                  <c:v>2496278.4720762903</c:v>
                </c:pt>
                <c:pt idx="10">
                  <c:v>3222208.365861211</c:v>
                </c:pt>
                <c:pt idx="11">
                  <c:v>4050226.4955860563</c:v>
                </c:pt>
                <c:pt idx="12">
                  <c:v>4610033.2467567073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8-43B3-9671-24065EA58C42}"/>
            </c:ext>
          </c:extLst>
        </c:ser>
        <c:ser>
          <c:idx val="0"/>
          <c:order val="1"/>
          <c:tx>
            <c:strRef>
              <c:f>'ارزش معاملات بورس ها'!$B$39</c:f>
              <c:strCache>
                <c:ptCount val="1"/>
                <c:pt idx="0">
                  <c:v>ارزش معاملات در هر ماه</c:v>
                </c:pt>
              </c:strCache>
            </c:strRef>
          </c:tx>
          <c:spPr>
            <a:solidFill>
              <a:srgbClr val="ED7D31">
                <a:lumMod val="5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8.15189793118760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C8-43B3-9671-24065EA58C42}"/>
                </c:ext>
              </c:extLst>
            </c:dLbl>
            <c:dLbl>
              <c:idx val="5"/>
              <c:layout>
                <c:manualLayout>
                  <c:x val="0"/>
                  <c:y val="-7.02045023828214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C8-43B3-9671-24065EA58C42}"/>
                </c:ext>
              </c:extLst>
            </c:dLbl>
            <c:dLbl>
              <c:idx val="7"/>
              <c:layout>
                <c:manualLayout>
                  <c:x val="-1.6266532270293478E-16"/>
                  <c:y val="-7.06748816518781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C8-43B3-9671-24065EA58C42}"/>
                </c:ext>
              </c:extLst>
            </c:dLbl>
            <c:dLbl>
              <c:idx val="8"/>
              <c:layout>
                <c:manualLayout>
                  <c:x val="-1.6266532270293478E-16"/>
                  <c:y val="-7.81222890945279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C8-43B3-9671-24065EA58C42}"/>
                </c:ext>
              </c:extLst>
            </c:dLbl>
            <c:dLbl>
              <c:idx val="9"/>
              <c:layout>
                <c:manualLayout>
                  <c:x val="0"/>
                  <c:y val="-7.7698852598108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7C8-43B3-9671-24065EA58C42}"/>
                </c:ext>
              </c:extLst>
            </c:dLbl>
            <c:dLbl>
              <c:idx val="10"/>
              <c:layout>
                <c:manualLayout>
                  <c:x val="0"/>
                  <c:y val="-7.27238702412953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7C8-43B3-9671-24065EA58C42}"/>
                </c:ext>
              </c:extLst>
            </c:dLbl>
            <c:dLbl>
              <c:idx val="11"/>
              <c:layout>
                <c:manualLayout>
                  <c:x val="0"/>
                  <c:y val="-0.111689226157908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7C8-43B3-9671-24065EA58C42}"/>
                </c:ext>
              </c:extLst>
            </c:dLbl>
            <c:dLbl>
              <c:idx val="12"/>
              <c:layout>
                <c:manualLayout>
                  <c:x val="-1.459352730332911E-16"/>
                  <c:y val="-9.93623078082007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7C8-43B3-9671-24065EA58C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82880" rIns="38100" bIns="19050" anchor="t" anchorCtr="0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'ارزش معاملات بورس ها'!$C$34:$O$34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'ارزش معاملات بورس ها'!$C$39:$O$39</c:f>
              <c:numCache>
                <c:formatCode>#,##0</c:formatCode>
                <c:ptCount val="13"/>
                <c:pt idx="0">
                  <c:v>252401.04402950697</c:v>
                </c:pt>
                <c:pt idx="1">
                  <c:v>322408.046414988</c:v>
                </c:pt>
                <c:pt idx="2">
                  <c:v>309616.654210484</c:v>
                </c:pt>
                <c:pt idx="3">
                  <c:v>473802.34102306399</c:v>
                </c:pt>
                <c:pt idx="4">
                  <c:v>316646.82064862398</c:v>
                </c:pt>
                <c:pt idx="5">
                  <c:v>601304.58394582407</c:v>
                </c:pt>
                <c:pt idx="6">
                  <c:v>519544.925715852</c:v>
                </c:pt>
                <c:pt idx="7">
                  <c:v>568414.86956599902</c:v>
                </c:pt>
                <c:pt idx="8">
                  <c:v>490367.27219999098</c:v>
                </c:pt>
                <c:pt idx="9">
                  <c:v>725929.89378492092</c:v>
                </c:pt>
                <c:pt idx="10">
                  <c:v>828018.12972484506</c:v>
                </c:pt>
                <c:pt idx="11">
                  <c:v>559806.75117065106</c:v>
                </c:pt>
                <c:pt idx="12">
                  <c:v>991735.48254251806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C8-43B3-9671-24065EA58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25803056"/>
        <c:axId val="525803448"/>
      </c:barChart>
      <c:catAx>
        <c:axId val="52580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25803448"/>
        <c:crosses val="autoZero"/>
        <c:auto val="1"/>
        <c:lblAlgn val="ctr"/>
        <c:lblOffset val="100"/>
        <c:noMultiLvlLbl val="0"/>
      </c:catAx>
      <c:valAx>
        <c:axId val="525803448"/>
        <c:scaling>
          <c:orientation val="minMax"/>
          <c:max val="6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 sz="1000" b="0">
                    <a:solidFill>
                      <a:sysClr val="windowText" lastClr="000000"/>
                    </a:solidFill>
                    <a:cs typeface="B Mitra" panose="00000400000000000000" pitchFamily="2" charset="-78"/>
                  </a:rPr>
                  <a:t>میلیارد ريال</a:t>
                </a:r>
                <a:endParaRPr lang="en-US" sz="1000" b="0">
                  <a:solidFill>
                    <a:sysClr val="windowText" lastClr="000000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2025561372111227E-3"/>
              <c:y val="0.3970219538164924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5803056"/>
        <c:crosses val="autoZero"/>
        <c:crossBetween val="between"/>
        <c:majorUnit val="700000"/>
      </c:valAx>
      <c:spPr>
        <a:solidFill>
          <a:srgbClr val="4F81BD">
            <a:lumMod val="20000"/>
            <a:lumOff val="80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30339296743311"/>
          <c:y val="0.92183086517001911"/>
          <c:w val="0.70372384120114517"/>
          <c:h val="7.816905954867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44- روند یکساله تعداد اوراق بدهی سررسید شده به تفکیک ماهیت ناشر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665462320718914"/>
          <c:y val="8.28157349896480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21823576400776E-2"/>
          <c:y val="0.1240374301038457"/>
          <c:w val="0.92427451785918069"/>
          <c:h val="0.72141210609543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'تامین مالی - سررسید'!$A$29</c:f>
              <c:strCache>
                <c:ptCount val="1"/>
                <c:pt idx="0">
                  <c:v>دولتی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46-4468-AE9D-E50F88C32F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46-4468-AE9D-E50F88C32F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46-4468-AE9D-E50F88C32F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سررسید'!$H$28:$T$28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سررسید'!$H$29:$T$29</c:f>
              <c:numCache>
                <c:formatCode>General</c:formatCode>
                <c:ptCount val="13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46-4468-AE9D-E50F88C32FE4}"/>
            </c:ext>
          </c:extLst>
        </c:ser>
        <c:ser>
          <c:idx val="1"/>
          <c:order val="1"/>
          <c:tx>
            <c:strRef>
              <c:f>'تامین مالی - سررسید'!$A$30</c:f>
              <c:strCache>
                <c:ptCount val="1"/>
                <c:pt idx="0">
                  <c:v>شهرداری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46-4468-AE9D-E50F88C32FE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46-4468-AE9D-E50F88C32FE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46-4468-AE9D-E50F88C32FE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46-4468-AE9D-E50F88C32FE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46-4468-AE9D-E50F88C32FE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46-4468-AE9D-E50F88C32F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سررسید'!$H$28:$T$28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سررسید'!$H$30:$T$30</c:f>
              <c:numCache>
                <c:formatCode>General</c:formatCode>
                <c:ptCount val="13"/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46-4468-AE9D-E50F88C32FE4}"/>
            </c:ext>
          </c:extLst>
        </c:ser>
        <c:ser>
          <c:idx val="2"/>
          <c:order val="2"/>
          <c:tx>
            <c:strRef>
              <c:f>'تامین مالی - سررسید'!$A$31</c:f>
              <c:strCache>
                <c:ptCount val="1"/>
                <c:pt idx="0">
                  <c:v>شرکتی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4.14078674948240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46-4468-AE9D-E50F88C32F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'تامین مالی - سررسید'!$H$28:$T$28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'تامین مالی - سررسید'!$H$31:$T$31</c:f>
              <c:numCache>
                <c:formatCode>General</c:formatCode>
                <c:ptCount val="1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7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46-4468-AE9D-E50F88C32F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5780832"/>
        <c:axId val="535781224"/>
      </c:barChart>
      <c:catAx>
        <c:axId val="5357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781224"/>
        <c:crosses val="autoZero"/>
        <c:auto val="1"/>
        <c:lblAlgn val="ctr"/>
        <c:lblOffset val="100"/>
        <c:noMultiLvlLbl val="0"/>
      </c:catAx>
      <c:valAx>
        <c:axId val="53578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780832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554294191486933"/>
          <c:y val="0.92010074827603072"/>
          <c:w val="0.50195741184525844"/>
          <c:h val="7.98992517239692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j-lt"/>
                <a:ea typeface="+mj-ea"/>
                <a:cs typeface="B Homa" panose="00000400000000000000" pitchFamily="2" charset="-78"/>
              </a:defRPr>
            </a:pPr>
            <a:r>
              <a:rPr lang="fa-IR" sz="1100" b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45</a:t>
            </a:r>
            <a:r>
              <a:rPr lang="fa-IR" sz="1100" b="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- اوراق بدهی با بیشترین ارزش </a:t>
            </a:r>
            <a:endParaRPr lang="en-US" sz="1100" b="0" baseline="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34025364282326587"/>
          <c:y val="3.16222376964784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0" normalizeH="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+mj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47984504179497E-2"/>
          <c:y val="7.6638655462184874E-2"/>
          <c:w val="0.85799140492053882"/>
          <c:h val="0.506735702154877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'اوراق - 60 درصد'!$A$2:$A$33</c:f>
              <c:strCache>
                <c:ptCount val="32"/>
                <c:pt idx="0">
                  <c:v>منفعت دولتي4-شرايط خاص14010729 (افاد4)</c:v>
                </c:pt>
                <c:pt idx="1">
                  <c:v>مشاركت دولتي9-شرايط خاص990909</c:v>
                </c:pt>
                <c:pt idx="2">
                  <c:v>اسنادخزانه-م3بودجه97-990721</c:v>
                </c:pt>
                <c:pt idx="3">
                  <c:v>اسنادخزانه-م12بودجه98-001111 (اخزا812)</c:v>
                </c:pt>
                <c:pt idx="4">
                  <c:v>اسنادخزانه-م15بودجه98-010406 (اخزا815)</c:v>
                </c:pt>
                <c:pt idx="5">
                  <c:v>اسنادخزانه-م21بودجه97-000728</c:v>
                </c:pt>
                <c:pt idx="6">
                  <c:v>اسنادخزانه-م11بودجه98-001013 (اخزا811)</c:v>
                </c:pt>
                <c:pt idx="7">
                  <c:v>اسنادخزانه-م14بودجه98-010318 (اخزا814)</c:v>
                </c:pt>
                <c:pt idx="8">
                  <c:v>منفعت دولت-با شرايط خاص140006 </c:v>
                </c:pt>
                <c:pt idx="9">
                  <c:v>منفعت دولت6-ش.خاص140109 (افاد61)</c:v>
                </c:pt>
                <c:pt idx="10">
                  <c:v>اسنادخزانه-م6بودجه97-990423</c:v>
                </c:pt>
                <c:pt idx="11">
                  <c:v>اسنادخزانه-م9بودجه98-000923 (اخزا809)</c:v>
                </c:pt>
                <c:pt idx="12">
                  <c:v>اسنادخزانه-م18بودجه97-000525</c:v>
                </c:pt>
                <c:pt idx="13">
                  <c:v>اسنادخزانه-م4بودجه97-991022 </c:v>
                </c:pt>
                <c:pt idx="14">
                  <c:v>مشاركت دولتي6-شرايط خاص981201 </c:v>
                </c:pt>
                <c:pt idx="15">
                  <c:v>اسنادخزانه-م9بودجه97-990513</c:v>
                </c:pt>
                <c:pt idx="16">
                  <c:v>اسنادخزانه-م22بودجه97-000428</c:v>
                </c:pt>
                <c:pt idx="17">
                  <c:v>اسنادخزانه-م23بودجه97-000824</c:v>
                </c:pt>
                <c:pt idx="18">
                  <c:v>اجاره دولت آموزش وپرورش991020</c:v>
                </c:pt>
                <c:pt idx="19">
                  <c:v>اسنادخزانه-م2بودجه98-990430 (اخزا802)</c:v>
                </c:pt>
                <c:pt idx="20">
                  <c:v>اسنادخزانه-م5بودجه98-000422 (اخزا805)</c:v>
                </c:pt>
                <c:pt idx="21">
                  <c:v>اسنادخزانه-م16بودجه98-010503 (اخزا816)</c:v>
                </c:pt>
                <c:pt idx="22">
                  <c:v>مشاركت دولتي10-شرايط خاص001226</c:v>
                </c:pt>
                <c:pt idx="23">
                  <c:v>منفعت دولتي2-شرايط خاص14000626 </c:v>
                </c:pt>
                <c:pt idx="24">
                  <c:v>مرابحه گندم2-واجدشرايط خاص1400</c:v>
                </c:pt>
                <c:pt idx="25">
                  <c:v>اسنادخزانه-م12بودجه96-981114 </c:v>
                </c:pt>
                <c:pt idx="26">
                  <c:v>اسنادخزانه-م13بودجه96-981016</c:v>
                </c:pt>
                <c:pt idx="27">
                  <c:v>مرابحه سلامت6واجدشرايط خاص1400 </c:v>
                </c:pt>
                <c:pt idx="28">
                  <c:v>اسنادخزانه-م23بودجه96-990528</c:v>
                </c:pt>
                <c:pt idx="29">
                  <c:v>اسنادخزانه-م6بودجه98-000519 (اخزا806)</c:v>
                </c:pt>
                <c:pt idx="30">
                  <c:v>اسنادخزانه-م7بودجه98-000719 (اخزا807)</c:v>
                </c:pt>
                <c:pt idx="31">
                  <c:v>اسنادخزانه-م8بودجه98-000817 (اخزا808)</c:v>
                </c:pt>
              </c:strCache>
            </c:strRef>
          </c:cat>
          <c:val>
            <c:numRef>
              <c:f>'اوراق - 60 درصد'!$J$2:$J$33</c:f>
              <c:numCache>
                <c:formatCode>0.00%</c:formatCode>
                <c:ptCount val="32"/>
                <c:pt idx="0">
                  <c:v>3.6600000000000001E-2</c:v>
                </c:pt>
                <c:pt idx="1">
                  <c:v>3.56E-2</c:v>
                </c:pt>
                <c:pt idx="2">
                  <c:v>2.9499999999999998E-2</c:v>
                </c:pt>
                <c:pt idx="3">
                  <c:v>2.93E-2</c:v>
                </c:pt>
                <c:pt idx="4">
                  <c:v>2.93E-2</c:v>
                </c:pt>
                <c:pt idx="5">
                  <c:v>2.92E-2</c:v>
                </c:pt>
                <c:pt idx="6">
                  <c:v>2.1999999999999999E-2</c:v>
                </c:pt>
                <c:pt idx="7">
                  <c:v>2.1999999999999999E-2</c:v>
                </c:pt>
                <c:pt idx="8">
                  <c:v>2.1999999999999999E-2</c:v>
                </c:pt>
                <c:pt idx="9">
                  <c:v>2.1999999999999999E-2</c:v>
                </c:pt>
                <c:pt idx="10">
                  <c:v>2.0299999999999999E-2</c:v>
                </c:pt>
                <c:pt idx="11">
                  <c:v>1.83E-2</c:v>
                </c:pt>
                <c:pt idx="12">
                  <c:v>1.7999999999999999E-2</c:v>
                </c:pt>
                <c:pt idx="13">
                  <c:v>1.7899999999999999E-2</c:v>
                </c:pt>
                <c:pt idx="14">
                  <c:v>1.7500000000000002E-2</c:v>
                </c:pt>
                <c:pt idx="15">
                  <c:v>1.6799999999999999E-2</c:v>
                </c:pt>
                <c:pt idx="16">
                  <c:v>1.47E-2</c:v>
                </c:pt>
                <c:pt idx="17">
                  <c:v>1.47E-2</c:v>
                </c:pt>
                <c:pt idx="18">
                  <c:v>1.46E-2</c:v>
                </c:pt>
                <c:pt idx="19">
                  <c:v>1.46E-2</c:v>
                </c:pt>
                <c:pt idx="20">
                  <c:v>1.46E-2</c:v>
                </c:pt>
                <c:pt idx="21">
                  <c:v>1.46E-2</c:v>
                </c:pt>
                <c:pt idx="22">
                  <c:v>1.46E-2</c:v>
                </c:pt>
                <c:pt idx="23">
                  <c:v>1.46E-2</c:v>
                </c:pt>
                <c:pt idx="24">
                  <c:v>1.46E-2</c:v>
                </c:pt>
                <c:pt idx="25">
                  <c:v>1.32E-2</c:v>
                </c:pt>
                <c:pt idx="26">
                  <c:v>1.29E-2</c:v>
                </c:pt>
                <c:pt idx="27">
                  <c:v>1.2699999999999999E-2</c:v>
                </c:pt>
                <c:pt idx="28">
                  <c:v>1.12E-2</c:v>
                </c:pt>
                <c:pt idx="29">
                  <c:v>1.0999999999999999E-2</c:v>
                </c:pt>
                <c:pt idx="30">
                  <c:v>1.0999999999999999E-2</c:v>
                </c:pt>
                <c:pt idx="31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4-4284-BAE2-6E18C3D87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534259320"/>
        <c:axId val="534259712"/>
      </c:barChart>
      <c:lineChart>
        <c:grouping val="standard"/>
        <c:varyColors val="0"/>
        <c:ser>
          <c:idx val="1"/>
          <c:order val="1"/>
          <c:spPr>
            <a:ln w="57150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cat>
            <c:strRef>
              <c:f>'اوراق - 60 درصد'!$A$2:$A$33</c:f>
              <c:strCache>
                <c:ptCount val="32"/>
                <c:pt idx="0">
                  <c:v>منفعت دولتي4-شرايط خاص14010729 (افاد4)</c:v>
                </c:pt>
                <c:pt idx="1">
                  <c:v>مشاركت دولتي9-شرايط خاص990909</c:v>
                </c:pt>
                <c:pt idx="2">
                  <c:v>اسنادخزانه-م3بودجه97-990721</c:v>
                </c:pt>
                <c:pt idx="3">
                  <c:v>اسنادخزانه-م12بودجه98-001111 (اخزا812)</c:v>
                </c:pt>
                <c:pt idx="4">
                  <c:v>اسنادخزانه-م15بودجه98-010406 (اخزا815)</c:v>
                </c:pt>
                <c:pt idx="5">
                  <c:v>اسنادخزانه-م21بودجه97-000728</c:v>
                </c:pt>
                <c:pt idx="6">
                  <c:v>اسنادخزانه-م11بودجه98-001013 (اخزا811)</c:v>
                </c:pt>
                <c:pt idx="7">
                  <c:v>اسنادخزانه-م14بودجه98-010318 (اخزا814)</c:v>
                </c:pt>
                <c:pt idx="8">
                  <c:v>منفعت دولت-با شرايط خاص140006 </c:v>
                </c:pt>
                <c:pt idx="9">
                  <c:v>منفعت دولت6-ش.خاص140109 (افاد61)</c:v>
                </c:pt>
                <c:pt idx="10">
                  <c:v>اسنادخزانه-م6بودجه97-990423</c:v>
                </c:pt>
                <c:pt idx="11">
                  <c:v>اسنادخزانه-م9بودجه98-000923 (اخزا809)</c:v>
                </c:pt>
                <c:pt idx="12">
                  <c:v>اسنادخزانه-م18بودجه97-000525</c:v>
                </c:pt>
                <c:pt idx="13">
                  <c:v>اسنادخزانه-م4بودجه97-991022 </c:v>
                </c:pt>
                <c:pt idx="14">
                  <c:v>مشاركت دولتي6-شرايط خاص981201 </c:v>
                </c:pt>
                <c:pt idx="15">
                  <c:v>اسنادخزانه-م9بودجه97-990513</c:v>
                </c:pt>
                <c:pt idx="16">
                  <c:v>اسنادخزانه-م22بودجه97-000428</c:v>
                </c:pt>
                <c:pt idx="17">
                  <c:v>اسنادخزانه-م23بودجه97-000824</c:v>
                </c:pt>
                <c:pt idx="18">
                  <c:v>اجاره دولت آموزش وپرورش991020</c:v>
                </c:pt>
                <c:pt idx="19">
                  <c:v>اسنادخزانه-م2بودجه98-990430 (اخزا802)</c:v>
                </c:pt>
                <c:pt idx="20">
                  <c:v>اسنادخزانه-م5بودجه98-000422 (اخزا805)</c:v>
                </c:pt>
                <c:pt idx="21">
                  <c:v>اسنادخزانه-م16بودجه98-010503 (اخزا816)</c:v>
                </c:pt>
                <c:pt idx="22">
                  <c:v>مشاركت دولتي10-شرايط خاص001226</c:v>
                </c:pt>
                <c:pt idx="23">
                  <c:v>منفعت دولتي2-شرايط خاص14000626 </c:v>
                </c:pt>
                <c:pt idx="24">
                  <c:v>مرابحه گندم2-واجدشرايط خاص1400</c:v>
                </c:pt>
                <c:pt idx="25">
                  <c:v>اسنادخزانه-م12بودجه96-981114 </c:v>
                </c:pt>
                <c:pt idx="26">
                  <c:v>اسنادخزانه-م13بودجه96-981016</c:v>
                </c:pt>
                <c:pt idx="27">
                  <c:v>مرابحه سلامت6واجدشرايط خاص1400 </c:v>
                </c:pt>
                <c:pt idx="28">
                  <c:v>اسنادخزانه-م23بودجه96-990528</c:v>
                </c:pt>
                <c:pt idx="29">
                  <c:v>اسنادخزانه-م6بودجه98-000519 (اخزا806)</c:v>
                </c:pt>
                <c:pt idx="30">
                  <c:v>اسنادخزانه-م7بودجه98-000719 (اخزا807)</c:v>
                </c:pt>
                <c:pt idx="31">
                  <c:v>اسنادخزانه-م8بودجه98-000817 (اخزا808)</c:v>
                </c:pt>
              </c:strCache>
            </c:strRef>
          </c:cat>
          <c:val>
            <c:numRef>
              <c:f>'اوراق - 60 درصد'!$K$2:$K$33</c:f>
              <c:numCache>
                <c:formatCode>0.00%</c:formatCode>
                <c:ptCount val="32"/>
                <c:pt idx="0">
                  <c:v>3.6600000000000001E-2</c:v>
                </c:pt>
                <c:pt idx="1">
                  <c:v>7.22E-2</c:v>
                </c:pt>
                <c:pt idx="2">
                  <c:v>0.1017</c:v>
                </c:pt>
                <c:pt idx="3">
                  <c:v>0.13100000000000001</c:v>
                </c:pt>
                <c:pt idx="4">
                  <c:v>0.1603</c:v>
                </c:pt>
                <c:pt idx="5">
                  <c:v>0.1895</c:v>
                </c:pt>
                <c:pt idx="6">
                  <c:v>0.21149999999999999</c:v>
                </c:pt>
                <c:pt idx="7">
                  <c:v>0.23349999999999999</c:v>
                </c:pt>
                <c:pt idx="8">
                  <c:v>0.2555</c:v>
                </c:pt>
                <c:pt idx="9">
                  <c:v>0.27750000000000002</c:v>
                </c:pt>
                <c:pt idx="10">
                  <c:v>0.29780000000000001</c:v>
                </c:pt>
                <c:pt idx="11">
                  <c:v>0.31609999999999999</c:v>
                </c:pt>
                <c:pt idx="12">
                  <c:v>0.33410000000000001</c:v>
                </c:pt>
                <c:pt idx="13">
                  <c:v>0.35199999999999998</c:v>
                </c:pt>
                <c:pt idx="14">
                  <c:v>0.3695</c:v>
                </c:pt>
                <c:pt idx="15">
                  <c:v>0.38629999999999998</c:v>
                </c:pt>
                <c:pt idx="16">
                  <c:v>0.40099999999999997</c:v>
                </c:pt>
                <c:pt idx="17">
                  <c:v>0.41569999999999996</c:v>
                </c:pt>
                <c:pt idx="18">
                  <c:v>0.43029999999999996</c:v>
                </c:pt>
                <c:pt idx="19">
                  <c:v>0.44489999999999996</c:v>
                </c:pt>
                <c:pt idx="20">
                  <c:v>0.45949999999999996</c:v>
                </c:pt>
                <c:pt idx="21">
                  <c:v>0.47409999999999997</c:v>
                </c:pt>
                <c:pt idx="22">
                  <c:v>0.48869999999999997</c:v>
                </c:pt>
                <c:pt idx="23">
                  <c:v>0.50329999999999997</c:v>
                </c:pt>
                <c:pt idx="24">
                  <c:v>0.51789999999999992</c:v>
                </c:pt>
                <c:pt idx="25">
                  <c:v>0.53109999999999991</c:v>
                </c:pt>
                <c:pt idx="26">
                  <c:v>0.54399999999999993</c:v>
                </c:pt>
                <c:pt idx="27">
                  <c:v>0.55669999999999997</c:v>
                </c:pt>
                <c:pt idx="28">
                  <c:v>0.56789999999999996</c:v>
                </c:pt>
                <c:pt idx="29">
                  <c:v>0.57889999999999997</c:v>
                </c:pt>
                <c:pt idx="30">
                  <c:v>0.58989999999999998</c:v>
                </c:pt>
                <c:pt idx="31">
                  <c:v>0.60089999999999999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4-4284-BAE2-6E18C3D87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260496"/>
        <c:axId val="534260104"/>
      </c:lineChart>
      <c:catAx>
        <c:axId val="53425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34259712"/>
        <c:crosses val="autoZero"/>
        <c:auto val="1"/>
        <c:lblAlgn val="ctr"/>
        <c:lblOffset val="100"/>
        <c:noMultiLvlLbl val="0"/>
      </c:catAx>
      <c:valAx>
        <c:axId val="5342597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4259320"/>
        <c:crosses val="autoZero"/>
        <c:crossBetween val="between"/>
      </c:valAx>
      <c:valAx>
        <c:axId val="534260104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4260496"/>
        <c:crosses val="max"/>
        <c:crossBetween val="between"/>
      </c:valAx>
      <c:catAx>
        <c:axId val="53426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260104"/>
        <c:crosses val="autoZero"/>
        <c:auto val="1"/>
        <c:lblAlgn val="ctr"/>
        <c:lblOffset val="100"/>
        <c:noMultiLvlLbl val="0"/>
      </c:cat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46- روند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یکساله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ارزش بازار اوراق بدهی بورس تهران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و فرابورس ایران</a:t>
            </a: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927337938479083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97193803056697"/>
          <c:y val="0.10174647887323944"/>
          <c:w val="0.86474071999352453"/>
          <c:h val="0.6874544699909032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'ارزش بازار اوراق بدهی'!$A$10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بازار اوراق بدهی'!$B$7:$N$7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اوراق بدهی'!$B$10:$N$10</c:f>
              <c:numCache>
                <c:formatCode>#,##0</c:formatCode>
                <c:ptCount val="13"/>
                <c:pt idx="0">
                  <c:v>794619.36040407501</c:v>
                </c:pt>
                <c:pt idx="1">
                  <c:v>754358.63539892598</c:v>
                </c:pt>
                <c:pt idx="2">
                  <c:v>768098.39145195705</c:v>
                </c:pt>
                <c:pt idx="3">
                  <c:v>711547.60953321704</c:v>
                </c:pt>
                <c:pt idx="4">
                  <c:v>736801.173869277</c:v>
                </c:pt>
                <c:pt idx="5">
                  <c:v>751328</c:v>
                </c:pt>
                <c:pt idx="6">
                  <c:v>824338.60659909109</c:v>
                </c:pt>
                <c:pt idx="7">
                  <c:v>831717.11006177403</c:v>
                </c:pt>
                <c:pt idx="8">
                  <c:v>807402.87055089802</c:v>
                </c:pt>
                <c:pt idx="9">
                  <c:v>798773.37555303995</c:v>
                </c:pt>
                <c:pt idx="10">
                  <c:v>884665.08567831002</c:v>
                </c:pt>
                <c:pt idx="11">
                  <c:v>989464.55035892292</c:v>
                </c:pt>
                <c:pt idx="12">
                  <c:v>1033172.952811971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C-410D-9F0C-EAAB0D0F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axId val="536891000"/>
        <c:axId val="536891392"/>
      </c:barChart>
      <c:lineChart>
        <c:grouping val="standard"/>
        <c:varyColors val="0"/>
        <c:ser>
          <c:idx val="0"/>
          <c:order val="0"/>
          <c:tx>
            <c:strRef>
              <c:f>'ارزش بازار اوراق بدهی'!$A$8</c:f>
              <c:strCache>
                <c:ptCount val="1"/>
                <c:pt idx="0">
                  <c:v>بورس تهران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اوراق بدهی'!$B$7:$N$7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اوراق بدهی'!$B$8:$N$8</c:f>
              <c:numCache>
                <c:formatCode>#,##0</c:formatCode>
                <c:ptCount val="13"/>
                <c:pt idx="0">
                  <c:v>113222.92340561999</c:v>
                </c:pt>
                <c:pt idx="1">
                  <c:v>113475.4432161</c:v>
                </c:pt>
                <c:pt idx="2">
                  <c:v>111456.22162549999</c:v>
                </c:pt>
                <c:pt idx="3">
                  <c:v>73805.6826</c:v>
                </c:pt>
                <c:pt idx="4">
                  <c:v>73421.959300000002</c:v>
                </c:pt>
                <c:pt idx="5">
                  <c:v>73129</c:v>
                </c:pt>
                <c:pt idx="6">
                  <c:v>72543.546300000002</c:v>
                </c:pt>
                <c:pt idx="7">
                  <c:v>90850.359349999999</c:v>
                </c:pt>
                <c:pt idx="8">
                  <c:v>93987.204549999995</c:v>
                </c:pt>
                <c:pt idx="9">
                  <c:v>101881.378813845</c:v>
                </c:pt>
                <c:pt idx="10">
                  <c:v>104200.87993784501</c:v>
                </c:pt>
                <c:pt idx="11">
                  <c:v>105076.600708645</c:v>
                </c:pt>
                <c:pt idx="12">
                  <c:v>104150.277158645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C-410D-9F0C-EAAB0D0F6519}"/>
            </c:ext>
          </c:extLst>
        </c:ser>
        <c:ser>
          <c:idx val="1"/>
          <c:order val="1"/>
          <c:tx>
            <c:strRef>
              <c:f>'ارزش بازار اوراق بدهی'!$A$9</c:f>
              <c:strCache>
                <c:ptCount val="1"/>
                <c:pt idx="0">
                  <c:v>فرابورس ایران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اوراق بدهی'!$B$7:$N$7</c:f>
              <c:strCache>
                <c:ptCount val="13"/>
                <c:pt idx="0">
                  <c:v>1397-09-30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1397-12-29</c:v>
                </c:pt>
                <c:pt idx="4">
                  <c:v>1398-01-31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اوراق بدهی'!$B$9:$N$9</c:f>
              <c:numCache>
                <c:formatCode>#,##0</c:formatCode>
                <c:ptCount val="13"/>
                <c:pt idx="0">
                  <c:v>681396.43699845497</c:v>
                </c:pt>
                <c:pt idx="1">
                  <c:v>640883.19218282599</c:v>
                </c:pt>
                <c:pt idx="2">
                  <c:v>656642.16982645704</c:v>
                </c:pt>
                <c:pt idx="3">
                  <c:v>637741.92693321698</c:v>
                </c:pt>
                <c:pt idx="4">
                  <c:v>663379.21456927701</c:v>
                </c:pt>
                <c:pt idx="5">
                  <c:v>678198</c:v>
                </c:pt>
                <c:pt idx="6">
                  <c:v>751795.06029909104</c:v>
                </c:pt>
                <c:pt idx="7">
                  <c:v>740866.75071177399</c:v>
                </c:pt>
                <c:pt idx="8">
                  <c:v>713415.666000898</c:v>
                </c:pt>
                <c:pt idx="9">
                  <c:v>696891.99673919496</c:v>
                </c:pt>
                <c:pt idx="10">
                  <c:v>780464.20574046497</c:v>
                </c:pt>
                <c:pt idx="11">
                  <c:v>884387.94965027797</c:v>
                </c:pt>
                <c:pt idx="12">
                  <c:v>929022.67565332598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7C-410D-9F0C-EAAB0D0F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891000"/>
        <c:axId val="536891392"/>
      </c:lineChart>
      <c:catAx>
        <c:axId val="53689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6891392"/>
        <c:crosses val="autoZero"/>
        <c:auto val="1"/>
        <c:lblAlgn val="ctr"/>
        <c:lblOffset val="100"/>
        <c:noMultiLvlLbl val="0"/>
      </c:catAx>
      <c:valAx>
        <c:axId val="536891392"/>
        <c:scaling>
          <c:orientation val="minMax"/>
          <c:max val="1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6891000"/>
        <c:crosses val="autoZero"/>
        <c:crossBetween val="between"/>
        <c:majorUnit val="20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3540083906251"/>
          <c:y val="0.92604044212783265"/>
          <c:w val="0.56818835517935651"/>
          <c:h val="7.020368932756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47- روند یکساله ارزش معاملات اوراق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بدهی به تفکیک نوع معاملات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00267902902669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9189331504635"/>
          <c:y val="0.1010519815054078"/>
          <c:w val="0.87476469795863387"/>
          <c:h val="0.776153857960737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'م صکوک - بخش بازار'!$A$40</c:f>
              <c:strCache>
                <c:ptCount val="1"/>
                <c:pt idx="0">
                  <c:v>خرد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صکوک - بخش بازار'!$D$37:$P$37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 صکوک - بخش بازار'!$D$40:$P$40</c:f>
              <c:numCache>
                <c:formatCode>_(* #,##0_);_(* \(#,##0\);_(* "-"??_);_(@_)</c:formatCode>
                <c:ptCount val="13"/>
                <c:pt idx="0">
                  <c:v>22121.44133786</c:v>
                </c:pt>
                <c:pt idx="1">
                  <c:v>25399.193822861998</c:v>
                </c:pt>
                <c:pt idx="2">
                  <c:v>34314.049476450004</c:v>
                </c:pt>
                <c:pt idx="3">
                  <c:v>79116.981321486994</c:v>
                </c:pt>
                <c:pt idx="4">
                  <c:v>12402.426638770001</c:v>
                </c:pt>
                <c:pt idx="5">
                  <c:v>19827.156088849999</c:v>
                </c:pt>
                <c:pt idx="6">
                  <c:v>21045.233053388001</c:v>
                </c:pt>
                <c:pt idx="7">
                  <c:v>30089.591342877</c:v>
                </c:pt>
                <c:pt idx="8">
                  <c:v>28142.880796830999</c:v>
                </c:pt>
                <c:pt idx="9">
                  <c:v>27717.007620205</c:v>
                </c:pt>
                <c:pt idx="10">
                  <c:v>73669.285791268994</c:v>
                </c:pt>
                <c:pt idx="11">
                  <c:v>71628.575352567001</c:v>
                </c:pt>
                <c:pt idx="12">
                  <c:v>65275.625735477995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5-49A9-A8A4-80F64AC50378}"/>
            </c:ext>
          </c:extLst>
        </c:ser>
        <c:ser>
          <c:idx val="1"/>
          <c:order val="1"/>
          <c:tx>
            <c:strRef>
              <c:f>'م صکوک - بخش بازار'!$A$39</c:f>
              <c:strCache>
                <c:ptCount val="1"/>
                <c:pt idx="0">
                  <c:v>بلوک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صکوک - بخش بازار'!$D$37:$P$37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 صکوک - بخش بازار'!$D$39:$P$39</c:f>
              <c:numCache>
                <c:formatCode>_(* #,##0_);_(* \(#,##0\);_(* "-"??_);_(@_)</c:formatCode>
                <c:ptCount val="13"/>
                <c:pt idx="0">
                  <c:v>39149.043792559001</c:v>
                </c:pt>
                <c:pt idx="1">
                  <c:v>16085.308293858001</c:v>
                </c:pt>
                <c:pt idx="2">
                  <c:v>10269.182042787001</c:v>
                </c:pt>
                <c:pt idx="3">
                  <c:v>15697.703347516999</c:v>
                </c:pt>
                <c:pt idx="4">
                  <c:v>6306.7773754469999</c:v>
                </c:pt>
                <c:pt idx="5">
                  <c:v>6908.4021660919998</c:v>
                </c:pt>
                <c:pt idx="6">
                  <c:v>10156.598906561001</c:v>
                </c:pt>
                <c:pt idx="7">
                  <c:v>29110.875755380999</c:v>
                </c:pt>
                <c:pt idx="8">
                  <c:v>15657.036150231001</c:v>
                </c:pt>
                <c:pt idx="9">
                  <c:v>20601.708852005999</c:v>
                </c:pt>
                <c:pt idx="10">
                  <c:v>16824.87200096</c:v>
                </c:pt>
                <c:pt idx="11">
                  <c:v>6801.6841984480006</c:v>
                </c:pt>
                <c:pt idx="12">
                  <c:v>17966.656168740999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5-49A9-A8A4-80F64AC50378}"/>
            </c:ext>
          </c:extLst>
        </c:ser>
        <c:ser>
          <c:idx val="0"/>
          <c:order val="2"/>
          <c:tx>
            <c:strRef>
              <c:f>'م صکوک - بخش بازار'!$A$38</c:f>
              <c:strCache>
                <c:ptCount val="1"/>
                <c:pt idx="0">
                  <c:v>عمده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صکوک - بخش بازار'!$D$37:$P$37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 صکوک - بخش بازار'!$D$38:$P$38</c:f>
              <c:numCache>
                <c:formatCode>_(* #,##0_);_(* \(#,##0\);_(* "-"??_);_(@_)</c:formatCode>
                <c:ptCount val="13"/>
                <c:pt idx="0">
                  <c:v>2215.7396032000001</c:v>
                </c:pt>
                <c:pt idx="1">
                  <c:v>3744.7559999999999</c:v>
                </c:pt>
                <c:pt idx="2">
                  <c:v>4545.83</c:v>
                </c:pt>
                <c:pt idx="3">
                  <c:v>7624.6092590429998</c:v>
                </c:pt>
                <c:pt idx="4">
                  <c:v>1408.4143999999999</c:v>
                </c:pt>
                <c:pt idx="5">
                  <c:v>2351.708707455</c:v>
                </c:pt>
                <c:pt idx="6">
                  <c:v>7126.3913094099998</c:v>
                </c:pt>
                <c:pt idx="7">
                  <c:v>3177.4359690000001</c:v>
                </c:pt>
                <c:pt idx="8">
                  <c:v>3402.3085999999998</c:v>
                </c:pt>
                <c:pt idx="9">
                  <c:v>1785.9169340000001</c:v>
                </c:pt>
                <c:pt idx="10">
                  <c:v>1865.0537633230001</c:v>
                </c:pt>
                <c:pt idx="11">
                  <c:v>3196.7702300000001</c:v>
                </c:pt>
                <c:pt idx="12">
                  <c:v>35497.777549999999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F5-49A9-A8A4-80F64AC50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100"/>
        <c:axId val="536892176"/>
        <c:axId val="536892568"/>
      </c:barChart>
      <c:lineChart>
        <c:grouping val="standard"/>
        <c:varyColors val="0"/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475345167652857E-2"/>
                  <c:y val="-3.4018891351155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F5-49A9-A8A4-80F64AC50378}"/>
                </c:ext>
              </c:extLst>
            </c:dLbl>
            <c:dLbl>
              <c:idx val="1"/>
              <c:layout>
                <c:manualLayout>
                  <c:x val="-4.1420118343195304E-2"/>
                  <c:y val="-3.633300328476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F5-49A9-A8A4-80F64AC50378}"/>
                </c:ext>
              </c:extLst>
            </c:dLbl>
            <c:dLbl>
              <c:idx val="2"/>
              <c:layout>
                <c:manualLayout>
                  <c:x val="-4.142011834319527E-2"/>
                  <c:y val="-4.0325019252832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F5-49A9-A8A4-80F64AC50378}"/>
                </c:ext>
              </c:extLst>
            </c:dLbl>
            <c:dLbl>
              <c:idx val="3"/>
              <c:layout>
                <c:manualLayout>
                  <c:x val="-3.3530571992110528E-2"/>
                  <c:y val="-2.8985493579769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F5-49A9-A8A4-80F64AC50378}"/>
                </c:ext>
              </c:extLst>
            </c:dLbl>
            <c:dLbl>
              <c:idx val="4"/>
              <c:layout>
                <c:manualLayout>
                  <c:x val="-3.5502958579881658E-2"/>
                  <c:y val="-3.6333003284769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F5-49A9-A8A4-80F64AC50378}"/>
                </c:ext>
              </c:extLst>
            </c:dLbl>
            <c:dLbl>
              <c:idx val="5"/>
              <c:layout>
                <c:manualLayout>
                  <c:x val="-4.1420118343195408E-2"/>
                  <c:y val="-2.4154580183886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F5-49A9-A8A4-80F64AC50378}"/>
                </c:ext>
              </c:extLst>
            </c:dLbl>
            <c:dLbl>
              <c:idx val="6"/>
              <c:layout>
                <c:manualLayout>
                  <c:x val="-3.5502958579881658E-2"/>
                  <c:y val="-3.150234963144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F5-49A9-A8A4-80F64AC50378}"/>
                </c:ext>
              </c:extLst>
            </c:dLbl>
            <c:dLbl>
              <c:idx val="7"/>
              <c:layout>
                <c:manualLayout>
                  <c:x val="-3.9447731755424063E-2"/>
                  <c:y val="-3.150234963144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F5-49A9-A8A4-80F64AC50378}"/>
                </c:ext>
              </c:extLst>
            </c:dLbl>
            <c:dLbl>
              <c:idx val="8"/>
              <c:layout>
                <c:manualLayout>
                  <c:x val="-2.7613412228796989E-2"/>
                  <c:y val="-2.4154580183886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F5-49A9-A8A4-80F64AC50378}"/>
                </c:ext>
              </c:extLst>
            </c:dLbl>
            <c:dLbl>
              <c:idx val="9"/>
              <c:layout>
                <c:manualLayout>
                  <c:x val="-3.5502958579881658E-2"/>
                  <c:y val="-2.3952095808383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F5-49A9-A8A4-80F64AC50378}"/>
                </c:ext>
              </c:extLst>
            </c:dLbl>
            <c:dLbl>
              <c:idx val="10"/>
              <c:layout>
                <c:manualLayout>
                  <c:x val="-3.8704506306509609E-2"/>
                  <c:y val="-1.9960038515405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F5-49A9-A8A4-80F64AC50378}"/>
                </c:ext>
              </c:extLst>
            </c:dLbl>
            <c:dLbl>
              <c:idx val="11"/>
              <c:layout>
                <c:manualLayout>
                  <c:x val="-2.8836644860736997E-2"/>
                  <c:y val="-2.427120298210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F5-49A9-A8A4-80F64AC50378}"/>
                </c:ext>
              </c:extLst>
            </c:dLbl>
            <c:dLbl>
              <c:idx val="12"/>
              <c:layout>
                <c:manualLayout>
                  <c:x val="-2.8836644860736997E-2"/>
                  <c:y val="-2.0226002485090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F5-49A9-A8A4-80F64AC503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'م صکوک - بخش بازار'!$D$41:$P$41</c:f>
              <c:numCache>
                <c:formatCode>_(* #,##0_);_(* \(#,##0\);_(* "-"??_);_(@_)</c:formatCode>
                <c:ptCount val="13"/>
                <c:pt idx="0">
                  <c:v>63486.224733619005</c:v>
                </c:pt>
                <c:pt idx="1">
                  <c:v>45229.258116719997</c:v>
                </c:pt>
                <c:pt idx="2">
                  <c:v>49129.061519237002</c:v>
                </c:pt>
                <c:pt idx="3">
                  <c:v>102439.293928047</c:v>
                </c:pt>
                <c:pt idx="4">
                  <c:v>20117.618414217002</c:v>
                </c:pt>
                <c:pt idx="5">
                  <c:v>29087.266962397</c:v>
                </c:pt>
                <c:pt idx="6">
                  <c:v>38328.223269359005</c:v>
                </c:pt>
                <c:pt idx="7">
                  <c:v>62377.903067257997</c:v>
                </c:pt>
                <c:pt idx="8">
                  <c:v>47202.225547062</c:v>
                </c:pt>
                <c:pt idx="9">
                  <c:v>50104.633406210996</c:v>
                </c:pt>
                <c:pt idx="10">
                  <c:v>92359.211555551999</c:v>
                </c:pt>
                <c:pt idx="11">
                  <c:v>81627.029781015008</c:v>
                </c:pt>
                <c:pt idx="12">
                  <c:v>118740.05945421899</c:v>
                </c:pt>
              </c:numCache>
            </c:numRef>
          </c:cat>
          <c:val>
            <c:numRef>
              <c:f>'م صکوک - بخش بازار'!$D$41:$P$41</c:f>
              <c:numCache>
                <c:formatCode>_(* #,##0_);_(* \(#,##0\);_(* "-"??_);_(@_)</c:formatCode>
                <c:ptCount val="13"/>
                <c:pt idx="0">
                  <c:v>63486.224733619005</c:v>
                </c:pt>
                <c:pt idx="1">
                  <c:v>45229.258116719997</c:v>
                </c:pt>
                <c:pt idx="2">
                  <c:v>49129.061519237002</c:v>
                </c:pt>
                <c:pt idx="3">
                  <c:v>102439.293928047</c:v>
                </c:pt>
                <c:pt idx="4">
                  <c:v>20117.618414217002</c:v>
                </c:pt>
                <c:pt idx="5">
                  <c:v>29087.266962397</c:v>
                </c:pt>
                <c:pt idx="6">
                  <c:v>38328.223269359005</c:v>
                </c:pt>
                <c:pt idx="7">
                  <c:v>62377.903067257997</c:v>
                </c:pt>
                <c:pt idx="8">
                  <c:v>47202.225547062</c:v>
                </c:pt>
                <c:pt idx="9">
                  <c:v>50104.633406210996</c:v>
                </c:pt>
                <c:pt idx="10">
                  <c:v>92359.211555551999</c:v>
                </c:pt>
                <c:pt idx="11">
                  <c:v>81627.029781015008</c:v>
                </c:pt>
                <c:pt idx="12">
                  <c:v>118740.05945421899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8F5-49A9-A8A4-80F64AC50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6892176"/>
        <c:axId val="536892568"/>
      </c:lineChart>
      <c:catAx>
        <c:axId val="53689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6892568"/>
        <c:crosses val="autoZero"/>
        <c:auto val="1"/>
        <c:lblAlgn val="ctr"/>
        <c:lblOffset val="100"/>
        <c:noMultiLvlLbl val="0"/>
      </c:catAx>
      <c:valAx>
        <c:axId val="53689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6892176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7400347885508397"/>
          <c:y val="0.92187351194103828"/>
          <c:w val="0.47038251875320319"/>
          <c:h val="7.81264456932926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 b="0" i="0" u="none" strike="noStrike" baseline="0">
                <a:effectLst/>
              </a:rPr>
              <a:t>نمودار 49- روند یکساله ارزش مفهومی معاملات پوشش ریسک و حجم </a:t>
            </a:r>
            <a:r>
              <a:rPr lang="fa-IR" sz="105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معاملات اوراق مشتقه</a:t>
            </a:r>
            <a:endParaRPr lang="en-US" sz="105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53109342903098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401634165680817E-2"/>
          <c:y val="8.6554154764408017E-2"/>
          <c:w val="0.82745503437837142"/>
          <c:h val="0.75644252067836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'ارزش مفهومی پوشش ریسک'!$B$26</c:f>
              <c:strCache>
                <c:ptCount val="1"/>
                <c:pt idx="0">
                  <c:v>حجم معامله (هزار قرارداد)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'ارزش مفهومی پوشش ریسک'!$C$25:$O$25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'ارزش مفهومی پوشش ریسک'!$C$26:$O$26</c:f>
              <c:numCache>
                <c:formatCode>#,##0</c:formatCode>
                <c:ptCount val="13"/>
                <c:pt idx="0">
                  <c:v>67853.831999999995</c:v>
                </c:pt>
                <c:pt idx="1">
                  <c:v>54016.125000000007</c:v>
                </c:pt>
                <c:pt idx="2">
                  <c:v>22123.220000000008</c:v>
                </c:pt>
                <c:pt idx="3">
                  <c:v>11559.548999999977</c:v>
                </c:pt>
                <c:pt idx="4">
                  <c:v>3637.7200000000003</c:v>
                </c:pt>
                <c:pt idx="5">
                  <c:v>8351.0110000000004</c:v>
                </c:pt>
                <c:pt idx="6">
                  <c:v>26127.744999999999</c:v>
                </c:pt>
                <c:pt idx="7">
                  <c:v>6330.1810000000005</c:v>
                </c:pt>
                <c:pt idx="8">
                  <c:v>6051.8280000000004</c:v>
                </c:pt>
                <c:pt idx="9">
                  <c:v>11797.93</c:v>
                </c:pt>
                <c:pt idx="10">
                  <c:v>10915.561999999998</c:v>
                </c:pt>
                <c:pt idx="11">
                  <c:v>11295.605</c:v>
                </c:pt>
                <c:pt idx="12">
                  <c:v>16543.642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5-492E-8F04-605E994FC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536893744"/>
        <c:axId val="536893352"/>
      </c:barChart>
      <c:lineChart>
        <c:grouping val="standard"/>
        <c:varyColors val="0"/>
        <c:ser>
          <c:idx val="1"/>
          <c:order val="1"/>
          <c:tx>
            <c:strRef>
              <c:f>'ارزش مفهومی پوشش ریسک'!$B$27</c:f>
              <c:strCache>
                <c:ptCount val="1"/>
                <c:pt idx="0">
                  <c:v>ارزش مفهومی معاملات  پوشش ریسک (میلیارد ریال)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مفهومی پوشش ریسک'!$C$25:$O$25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'ارزش مفهومی پوشش ریسک'!$C$27:$O$27</c:f>
              <c:numCache>
                <c:formatCode>#,##0</c:formatCode>
                <c:ptCount val="13"/>
                <c:pt idx="0">
                  <c:v>30939.398129100002</c:v>
                </c:pt>
                <c:pt idx="1">
                  <c:v>27873.2476007</c:v>
                </c:pt>
                <c:pt idx="2">
                  <c:v>16662.8814666</c:v>
                </c:pt>
                <c:pt idx="3">
                  <c:v>59297.364865301999</c:v>
                </c:pt>
                <c:pt idx="4">
                  <c:v>10332.721351397</c:v>
                </c:pt>
                <c:pt idx="5">
                  <c:v>35697</c:v>
                </c:pt>
                <c:pt idx="6">
                  <c:v>24247.970084200002</c:v>
                </c:pt>
                <c:pt idx="7">
                  <c:v>28466.765374049999</c:v>
                </c:pt>
                <c:pt idx="8">
                  <c:v>22056.51924125</c:v>
                </c:pt>
                <c:pt idx="9">
                  <c:v>61036.73491205</c:v>
                </c:pt>
                <c:pt idx="10">
                  <c:v>65422.33453285</c:v>
                </c:pt>
                <c:pt idx="11">
                  <c:v>35021.831782950001</c:v>
                </c:pt>
                <c:pt idx="12">
                  <c:v>70999.838555869996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C5-492E-8F04-605E994FC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271296"/>
        <c:axId val="536894136"/>
      </c:lineChart>
      <c:valAx>
        <c:axId val="53689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هزار قرارداد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540118470651588E-3"/>
              <c:y val="0.411848410567518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6893744"/>
        <c:crosses val="autoZero"/>
        <c:crossBetween val="between"/>
      </c:valAx>
      <c:catAx>
        <c:axId val="53689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6893352"/>
        <c:crosses val="autoZero"/>
        <c:auto val="1"/>
        <c:lblAlgn val="ctr"/>
        <c:lblOffset val="100"/>
        <c:noMultiLvlLbl val="0"/>
      </c:catAx>
      <c:valAx>
        <c:axId val="536894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271296"/>
        <c:crosses val="max"/>
        <c:crossBetween val="between"/>
      </c:valAx>
      <c:catAx>
        <c:axId val="535271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36894136"/>
        <c:crosses val="autoZero"/>
        <c:auto val="1"/>
        <c:lblAlgn val="ctr"/>
        <c:lblOffset val="100"/>
        <c:noMultiLvlLbl val="0"/>
      </c:catAx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01085293786128"/>
          <c:y val="0.91068145148134072"/>
          <c:w val="0.70111796607007315"/>
          <c:h val="7.1206577815799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50- ارزش صندوق های سرمایه گذاری به تفکیک نوع صندوق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9779697233823809"/>
          <c:y val="4.2194077930001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03666834391814"/>
          <c:y val="0.10382378074833669"/>
          <c:w val="0.84563230114370413"/>
          <c:h val="0.690818226210095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'ارزش انواع صندوق ها'!$A$5</c:f>
              <c:strCache>
                <c:ptCount val="1"/>
                <c:pt idx="0">
                  <c:v>آبان ماه 98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7983038893355092E-3"/>
                  <c:y val="1.492258050964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0E-4DD7-AF14-B7D43B3E8A69}"/>
                </c:ext>
              </c:extLst>
            </c:dLbl>
            <c:dLbl>
              <c:idx val="2"/>
              <c:layout>
                <c:manualLayout>
                  <c:x val="4.605641911341393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0E-4DD7-AF14-B7D43B3E8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انواع صندوق ها'!$B$1:$B$4</c:f>
              <c:strCache>
                <c:ptCount val="4"/>
                <c:pt idx="0">
                  <c:v>اوراق بهادار با درآمد ثابت</c:v>
                </c:pt>
                <c:pt idx="1">
                  <c:v> مختلط</c:v>
                </c:pt>
                <c:pt idx="2">
                  <c:v>سهام</c:v>
                </c:pt>
                <c:pt idx="3">
                  <c:v>اختصاصی بازارگردانی</c:v>
                </c:pt>
              </c:strCache>
            </c:strRef>
          </c:cat>
          <c:val>
            <c:numRef>
              <c:f>'ارزش انواع صندوق ها'!$C$5:$C$8</c:f>
              <c:numCache>
                <c:formatCode>#,##0</c:formatCode>
                <c:ptCount val="4"/>
                <c:pt idx="0">
                  <c:v>1699148</c:v>
                </c:pt>
                <c:pt idx="1">
                  <c:v>11639</c:v>
                </c:pt>
                <c:pt idx="2">
                  <c:v>40301</c:v>
                </c:pt>
                <c:pt idx="3">
                  <c:v>71846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0E-4DD7-AF14-B7D43B3E8A69}"/>
            </c:ext>
          </c:extLst>
        </c:ser>
        <c:ser>
          <c:idx val="0"/>
          <c:order val="1"/>
          <c:tx>
            <c:strRef>
              <c:f>'ارزش انواع صندوق ها'!$A$1</c:f>
              <c:strCache>
                <c:ptCount val="1"/>
                <c:pt idx="0">
                  <c:v>مهرماه 98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545056228788845E-2"/>
                  <c:y val="6.4433568535193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0E-4DD7-AF14-B7D43B3E8A69}"/>
                </c:ext>
              </c:extLst>
            </c:dLbl>
            <c:dLbl>
              <c:idx val="1"/>
              <c:layout>
                <c:manualLayout>
                  <c:x val="9.41377739677922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0E-4DD7-AF14-B7D43B3E8A69}"/>
                </c:ext>
              </c:extLst>
            </c:dLbl>
            <c:dLbl>
              <c:idx val="2"/>
              <c:layout>
                <c:manualLayout>
                  <c:x val="2.35344434919480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0E-4DD7-AF14-B7D43B3E8A69}"/>
                </c:ext>
              </c:extLst>
            </c:dLbl>
            <c:dLbl>
              <c:idx val="3"/>
              <c:layout>
                <c:manualLayout>
                  <c:x val="2.3142140996889375E-2"/>
                  <c:y val="9.72724232146968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0E-4DD7-AF14-B7D43B3E8A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'ارزش انواع صندوق ها'!$B$1:$B$4</c:f>
              <c:strCache>
                <c:ptCount val="4"/>
                <c:pt idx="0">
                  <c:v>اوراق بهادار با درآمد ثابت</c:v>
                </c:pt>
                <c:pt idx="1">
                  <c:v> مختلط</c:v>
                </c:pt>
                <c:pt idx="2">
                  <c:v>سهام</c:v>
                </c:pt>
                <c:pt idx="3">
                  <c:v>اختصاصی بازارگردانی</c:v>
                </c:pt>
              </c:strCache>
            </c:strRef>
          </c:cat>
          <c:val>
            <c:numRef>
              <c:f>'ارزش انواع صندوق ها'!$C$1:$C$4</c:f>
              <c:numCache>
                <c:formatCode>#,##0</c:formatCode>
                <c:ptCount val="4"/>
                <c:pt idx="0">
                  <c:v>1677189</c:v>
                </c:pt>
                <c:pt idx="1">
                  <c:v>12047</c:v>
                </c:pt>
                <c:pt idx="2">
                  <c:v>40067</c:v>
                </c:pt>
                <c:pt idx="3">
                  <c:v>71866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0E-4DD7-AF14-B7D43B3E8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27"/>
        <c:axId val="535272080"/>
        <c:axId val="53527247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'ارزش انواع صندوق ها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'ارزش انواع صندوق ها'!$B$1:$B$4</c15:sqref>
                        </c15:formulaRef>
                      </c:ext>
                    </c:extLst>
                    <c:strCache>
                      <c:ptCount val="4"/>
                      <c:pt idx="0">
                        <c:v>اوراق بهادار با درآمد ثابت</c:v>
                      </c:pt>
                      <c:pt idx="1">
                        <c:v> مختلط</c:v>
                      </c:pt>
                      <c:pt idx="2">
                        <c:v>سهام</c:v>
                      </c:pt>
                      <c:pt idx="3">
                        <c:v>اختصاصی بازارگردانی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'ارزش انواع صندوق ها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8-F60E-4DD7-AF14-B7D43B3E8A69}"/>
                  </c:ext>
                </c:extLst>
              </c15:ser>
            </c15:filteredBarSeries>
          </c:ext>
        </c:extLst>
      </c:barChart>
      <c:catAx>
        <c:axId val="5352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Mitra" panose="00000400000000000000" pitchFamily="2" charset="-78"/>
              </a:defRPr>
            </a:pPr>
            <a:endParaRPr lang="en-US"/>
          </a:p>
        </c:txPr>
        <c:crossAx val="535272472"/>
        <c:crosses val="autoZero"/>
        <c:auto val="1"/>
        <c:lblAlgn val="ctr"/>
        <c:lblOffset val="100"/>
        <c:noMultiLvlLbl val="0"/>
      </c:catAx>
      <c:valAx>
        <c:axId val="535272472"/>
        <c:scaling>
          <c:orientation val="minMax"/>
          <c:max val="1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05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sz="105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 sz="105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6.9084628670120895E-3"/>
              <c:y val="0.348240473105418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272080"/>
        <c:crosses val="autoZero"/>
        <c:crossBetween val="between"/>
        <c:majorUnit val="30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48387345364208"/>
          <c:y val="0.91358267716535435"/>
          <c:w val="0.474355602946893"/>
          <c:h val="8.3061157253373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05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51- روند یکساله</a:t>
            </a:r>
            <a:r>
              <a:rPr lang="fa-IR" sz="105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</a:t>
            </a:r>
            <a:r>
              <a:rPr lang="fa-IR" sz="105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ارزش بازار صندوق های سرمایه</a:t>
            </a:r>
            <a:r>
              <a:rPr lang="fa-IR" sz="105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گذاری قابل معامله </a:t>
            </a:r>
            <a:endParaRPr lang="en-US" sz="105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5097815969350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463400408282298"/>
          <c:y val="8.0638209229091831E-2"/>
          <c:w val="0.86007871447583928"/>
          <c:h val="0.7068908491358391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'ارزش بازار صندوق ها'!$B$13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381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'ارزش بازار صندوق ها'!$C$13:$O$13</c:f>
              <c:numCache>
                <c:formatCode>#,##0</c:formatCode>
                <c:ptCount val="13"/>
                <c:pt idx="0">
                  <c:v>76168.055586786999</c:v>
                </c:pt>
                <c:pt idx="1">
                  <c:v>80117.389141299005</c:v>
                </c:pt>
                <c:pt idx="2">
                  <c:v>82972.912420351</c:v>
                </c:pt>
                <c:pt idx="3">
                  <c:v>87483.267940689999</c:v>
                </c:pt>
                <c:pt idx="4">
                  <c:v>92063.196662632996</c:v>
                </c:pt>
                <c:pt idx="5">
                  <c:v>96448.83175984399</c:v>
                </c:pt>
                <c:pt idx="6">
                  <c:v>101444.36865420701</c:v>
                </c:pt>
                <c:pt idx="7">
                  <c:v>109430.854204562</c:v>
                </c:pt>
                <c:pt idx="8">
                  <c:v>113889.39123559301</c:v>
                </c:pt>
                <c:pt idx="9">
                  <c:v>124312.185364395</c:v>
                </c:pt>
                <c:pt idx="10">
                  <c:v>144987.75980638599</c:v>
                </c:pt>
                <c:pt idx="11">
                  <c:v>155617.39739575499</c:v>
                </c:pt>
                <c:pt idx="12">
                  <c:v>173137.67214591702</c:v>
                </c:pt>
              </c:numCache>
            </c:numRef>
          </c:cat>
          <c:val>
            <c:numRef>
              <c:f>'ارزش بازار صندوق ها'!$C$13:$O$13</c:f>
              <c:numCache>
                <c:formatCode>#,##0</c:formatCode>
                <c:ptCount val="13"/>
                <c:pt idx="0">
                  <c:v>76168.055586786999</c:v>
                </c:pt>
                <c:pt idx="1">
                  <c:v>80117.389141299005</c:v>
                </c:pt>
                <c:pt idx="2">
                  <c:v>82972.912420351</c:v>
                </c:pt>
                <c:pt idx="3">
                  <c:v>87483.267940689999</c:v>
                </c:pt>
                <c:pt idx="4">
                  <c:v>92063.196662632996</c:v>
                </c:pt>
                <c:pt idx="5">
                  <c:v>96448.83175984399</c:v>
                </c:pt>
                <c:pt idx="6">
                  <c:v>101444.36865420701</c:v>
                </c:pt>
                <c:pt idx="7">
                  <c:v>109430.854204562</c:v>
                </c:pt>
                <c:pt idx="8">
                  <c:v>113889.39123559301</c:v>
                </c:pt>
                <c:pt idx="9">
                  <c:v>124312.185364395</c:v>
                </c:pt>
                <c:pt idx="10">
                  <c:v>144987.75980638599</c:v>
                </c:pt>
                <c:pt idx="11">
                  <c:v>155617.39739575499</c:v>
                </c:pt>
                <c:pt idx="12">
                  <c:v>173137.67214591702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B-4E76-82C5-2DB499508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4"/>
        <c:axId val="535273256"/>
        <c:axId val="535273648"/>
      </c:barChart>
      <c:lineChart>
        <c:grouping val="standard"/>
        <c:varyColors val="0"/>
        <c:ser>
          <c:idx val="0"/>
          <c:order val="0"/>
          <c:tx>
            <c:strRef>
              <c:f>'ارزش بازار صندوق ها'!$B$9</c:f>
              <c:strCache>
                <c:ptCount val="1"/>
                <c:pt idx="0">
                  <c:v>بازار صندوق هاي قابل معامله در بورس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صندوق ها'!$C$8:$O$8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1398-01-30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صندوق ها'!$C$9:$O$9</c:f>
              <c:numCache>
                <c:formatCode>#,##0</c:formatCode>
                <c:ptCount val="13"/>
                <c:pt idx="0">
                  <c:v>16144.527924439</c:v>
                </c:pt>
                <c:pt idx="1">
                  <c:v>18971.411882717999</c:v>
                </c:pt>
                <c:pt idx="2">
                  <c:v>20064.069827772</c:v>
                </c:pt>
                <c:pt idx="3">
                  <c:v>22849.171023407998</c:v>
                </c:pt>
                <c:pt idx="4">
                  <c:v>25628.481857085</c:v>
                </c:pt>
                <c:pt idx="5">
                  <c:v>27668.037866638999</c:v>
                </c:pt>
                <c:pt idx="6">
                  <c:v>30851.100111221</c:v>
                </c:pt>
                <c:pt idx="7">
                  <c:v>37965.519891525997</c:v>
                </c:pt>
                <c:pt idx="8">
                  <c:v>39741.287591394997</c:v>
                </c:pt>
                <c:pt idx="9">
                  <c:v>47328.916119914997</c:v>
                </c:pt>
                <c:pt idx="10">
                  <c:v>60509.168065108002</c:v>
                </c:pt>
                <c:pt idx="11">
                  <c:v>67222.291572639995</c:v>
                </c:pt>
                <c:pt idx="12">
                  <c:v>82767.101478099998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B-4E76-82C5-2DB499508FDA}"/>
            </c:ext>
          </c:extLst>
        </c:ser>
        <c:ser>
          <c:idx val="1"/>
          <c:order val="1"/>
          <c:tx>
            <c:strRef>
              <c:f>'ارزش بازار صندوق ها'!$B$10</c:f>
              <c:strCache>
                <c:ptCount val="1"/>
                <c:pt idx="0">
                  <c:v>بازار ابزارهاي نوين مالي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صندوق ها'!$C$8:$O$8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1398-01-30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صندوق ها'!$C$10:$O$10</c:f>
              <c:numCache>
                <c:formatCode>#,##0</c:formatCode>
                <c:ptCount val="13"/>
                <c:pt idx="0">
                  <c:v>16212.248982248</c:v>
                </c:pt>
                <c:pt idx="1">
                  <c:v>15416.052952681001</c:v>
                </c:pt>
                <c:pt idx="2">
                  <c:v>15121.036291879</c:v>
                </c:pt>
                <c:pt idx="3">
                  <c:v>16144.625338382</c:v>
                </c:pt>
                <c:pt idx="4">
                  <c:v>17410.544226647999</c:v>
                </c:pt>
                <c:pt idx="5">
                  <c:v>19198.079929104999</c:v>
                </c:pt>
                <c:pt idx="6">
                  <c:v>20344.025225786001</c:v>
                </c:pt>
                <c:pt idx="7">
                  <c:v>21940.252995835999</c:v>
                </c:pt>
                <c:pt idx="8">
                  <c:v>23809.137866898</c:v>
                </c:pt>
                <c:pt idx="9">
                  <c:v>26224.142884180001</c:v>
                </c:pt>
                <c:pt idx="10">
                  <c:v>31658.957177378001</c:v>
                </c:pt>
                <c:pt idx="11">
                  <c:v>34418.818034515003</c:v>
                </c:pt>
                <c:pt idx="12">
                  <c:v>35720.263879216996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9B-4E76-82C5-2DB499508FDA}"/>
            </c:ext>
          </c:extLst>
        </c:ser>
        <c:ser>
          <c:idx val="3"/>
          <c:order val="3"/>
          <c:tx>
            <c:strRef>
              <c:f>'ارزش بازار صندوق ها'!$B$11</c:f>
              <c:strCache>
                <c:ptCount val="1"/>
                <c:pt idx="0">
                  <c:v>بازار صندوق های کالایی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صندوق ها'!$C$8:$O$8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1398-01-30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صندوق ها'!$C$11:$O$11</c:f>
              <c:numCache>
                <c:formatCode>#,##0</c:formatCode>
                <c:ptCount val="13"/>
                <c:pt idx="0">
                  <c:v>7384.1959999999999</c:v>
                </c:pt>
                <c:pt idx="1">
                  <c:v>8542.5920000000006</c:v>
                </c:pt>
                <c:pt idx="2">
                  <c:v>9747.5110000000004</c:v>
                </c:pt>
                <c:pt idx="3">
                  <c:v>9726.0120000000006</c:v>
                </c:pt>
                <c:pt idx="4">
                  <c:v>10260.710999999999</c:v>
                </c:pt>
                <c:pt idx="5">
                  <c:v>9817.9500000000007</c:v>
                </c:pt>
                <c:pt idx="6">
                  <c:v>9566.6170000000002</c:v>
                </c:pt>
                <c:pt idx="7">
                  <c:v>8842.4549999999999</c:v>
                </c:pt>
                <c:pt idx="8">
                  <c:v>8460.3369999999995</c:v>
                </c:pt>
                <c:pt idx="9">
                  <c:v>8231.5040000000008</c:v>
                </c:pt>
                <c:pt idx="10">
                  <c:v>8029.8059999999996</c:v>
                </c:pt>
                <c:pt idx="11">
                  <c:v>8602.3649999999998</c:v>
                </c:pt>
                <c:pt idx="12">
                  <c:v>9276.384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9B-4E76-82C5-2DB499508FDA}"/>
            </c:ext>
          </c:extLst>
        </c:ser>
        <c:ser>
          <c:idx val="4"/>
          <c:order val="4"/>
          <c:tx>
            <c:strRef>
              <c:f>'ارزش بازار صندوق ها'!$B$12</c:f>
              <c:strCache>
                <c:ptCount val="1"/>
                <c:pt idx="0">
                  <c:v>بازار صندوق های انرژی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'ارزش بازار صندوق ها'!$C$8:$O$8</c:f>
              <c:strCache>
                <c:ptCount val="13"/>
                <c:pt idx="0">
                  <c:v>1397-09-28</c:v>
                </c:pt>
                <c:pt idx="1">
                  <c:v>1397-10-30</c:v>
                </c:pt>
                <c:pt idx="2">
                  <c:v>1397-11-30</c:v>
                </c:pt>
                <c:pt idx="3">
                  <c:v>1397-12-28</c:v>
                </c:pt>
                <c:pt idx="4">
                  <c:v>1398-01-30</c:v>
                </c:pt>
                <c:pt idx="5">
                  <c:v>1398-02-31</c:v>
                </c:pt>
                <c:pt idx="6">
                  <c:v>1398-03-31</c:v>
                </c:pt>
                <c:pt idx="7">
                  <c:v>1398-04-31</c:v>
                </c:pt>
                <c:pt idx="8">
                  <c:v>1398-05-31</c:v>
                </c:pt>
                <c:pt idx="9">
                  <c:v>1398-06-31</c:v>
                </c:pt>
                <c:pt idx="10">
                  <c:v>1398-07-30</c:v>
                </c:pt>
                <c:pt idx="11">
                  <c:v>1398-08-30</c:v>
                </c:pt>
                <c:pt idx="12">
                  <c:v>1398-09-30</c:v>
                </c:pt>
              </c:strCache>
            </c:strRef>
          </c:cat>
          <c:val>
            <c:numRef>
              <c:f>'ارزش بازار صندوق ها'!$C$12:$O$12</c:f>
              <c:numCache>
                <c:formatCode>#,##0</c:formatCode>
                <c:ptCount val="13"/>
                <c:pt idx="0">
                  <c:v>36427.0826801</c:v>
                </c:pt>
                <c:pt idx="1">
                  <c:v>37187.332305900003</c:v>
                </c:pt>
                <c:pt idx="2">
                  <c:v>38040.295300700003</c:v>
                </c:pt>
                <c:pt idx="3">
                  <c:v>38763.459578900001</c:v>
                </c:pt>
                <c:pt idx="4">
                  <c:v>38763.459578900001</c:v>
                </c:pt>
                <c:pt idx="5">
                  <c:v>39764.763964099999</c:v>
                </c:pt>
                <c:pt idx="6">
                  <c:v>40682.626317200004</c:v>
                </c:pt>
                <c:pt idx="7">
                  <c:v>40682.626317200004</c:v>
                </c:pt>
                <c:pt idx="8">
                  <c:v>41878.6287773</c:v>
                </c:pt>
                <c:pt idx="9">
                  <c:v>42527.622360300003</c:v>
                </c:pt>
                <c:pt idx="10">
                  <c:v>44789.828563900002</c:v>
                </c:pt>
                <c:pt idx="11">
                  <c:v>45373.922788600001</c:v>
                </c:pt>
                <c:pt idx="12">
                  <c:v>45373.922788600001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9B-4E76-82C5-2DB499508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273256"/>
        <c:axId val="535273648"/>
      </c:lineChart>
      <c:catAx>
        <c:axId val="5352732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273648"/>
        <c:crosses val="autoZero"/>
        <c:auto val="1"/>
        <c:lblAlgn val="ctr"/>
        <c:lblOffset val="100"/>
        <c:noMultiLvlLbl val="0"/>
      </c:catAx>
      <c:valAx>
        <c:axId val="535273648"/>
        <c:scaling>
          <c:orientation val="minMax"/>
          <c:max val="1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273256"/>
        <c:crosses val="autoZero"/>
        <c:crossBetween val="between"/>
        <c:majorUnit val="2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205870955628262E-2"/>
          <c:y val="0.9084503608888258"/>
          <c:w val="0.86869625315100452"/>
          <c:h val="8.8031610182449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نمودار 52- ارزش معاملات صندوق های سرمایه گذاری قابل معامله </a:t>
            </a:r>
            <a:r>
              <a:rPr lang="fa-IR" sz="1100" baseline="0">
                <a:solidFill>
                  <a:schemeClr val="bg2">
                    <a:lumMod val="25000"/>
                  </a:schemeClr>
                </a:solidFill>
                <a:cs typeface="B Homa" panose="00000400000000000000" pitchFamily="2" charset="-78"/>
              </a:rPr>
              <a:t>به تفکیک نوع معاملات</a:t>
            </a:r>
            <a:endParaRPr lang="en-US" sz="1100">
              <a:solidFill>
                <a:schemeClr val="bg2">
                  <a:lumMod val="2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6442365974971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99189331504635"/>
          <c:y val="0.1010519815054078"/>
          <c:w val="0.87476469795863387"/>
          <c:h val="0.7761538579607373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'م صندوق - بخش بازار'!$A$59</c:f>
              <c:strCache>
                <c:ptCount val="1"/>
                <c:pt idx="0">
                  <c:v>خرد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صندوق - بخش بازار'!$D$56:$P$56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 صندوق - بخش بازار'!$D$59:$P$59</c:f>
              <c:numCache>
                <c:formatCode>_(* #,##0_);_(* \(#,##0\);_(* "-"??_);_(@_)</c:formatCode>
                <c:ptCount val="13"/>
                <c:pt idx="0">
                  <c:v>10139.036492407999</c:v>
                </c:pt>
                <c:pt idx="1">
                  <c:v>13234.771805586999</c:v>
                </c:pt>
                <c:pt idx="2">
                  <c:v>11505.772390066999</c:v>
                </c:pt>
                <c:pt idx="3">
                  <c:v>23098.472244044002</c:v>
                </c:pt>
                <c:pt idx="4">
                  <c:v>17050.137687301998</c:v>
                </c:pt>
                <c:pt idx="5">
                  <c:v>27278.322094321</c:v>
                </c:pt>
                <c:pt idx="6">
                  <c:v>22403.610342194999</c:v>
                </c:pt>
                <c:pt idx="7">
                  <c:v>28154.712997772</c:v>
                </c:pt>
                <c:pt idx="8">
                  <c:v>16432.663709608001</c:v>
                </c:pt>
                <c:pt idx="9">
                  <c:v>40455.455958410996</c:v>
                </c:pt>
                <c:pt idx="10">
                  <c:v>49633.299317246005</c:v>
                </c:pt>
                <c:pt idx="11">
                  <c:v>31136.521377277</c:v>
                </c:pt>
                <c:pt idx="12">
                  <c:v>52039.575827568005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1-4221-958B-4495D0C0B333}"/>
            </c:ext>
          </c:extLst>
        </c:ser>
        <c:ser>
          <c:idx val="1"/>
          <c:order val="1"/>
          <c:tx>
            <c:strRef>
              <c:f>'م صندوق - بخش بازار'!$A$58</c:f>
              <c:strCache>
                <c:ptCount val="1"/>
                <c:pt idx="0">
                  <c:v>بلوک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صندوق - بخش بازار'!$D$56:$P$56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 صندوق - بخش بازار'!$D$58:$P$58</c:f>
              <c:numCache>
                <c:formatCode>_(* #,##0_);_(* \(#,##0\);_(* "-"??_);_(@_)</c:formatCode>
                <c:ptCount val="13"/>
                <c:pt idx="0">
                  <c:v>0.19502</c:v>
                </c:pt>
                <c:pt idx="1">
                  <c:v>0.41219</c:v>
                </c:pt>
                <c:pt idx="2">
                  <c:v>0.18955</c:v>
                </c:pt>
                <c:pt idx="3" formatCode="_(* #,##0.00_);_(* \(#,##0.00\);_(* &quot;-&quot;??_);_(@_)">
                  <c:v>0.52929000000000004</c:v>
                </c:pt>
                <c:pt idx="4" formatCode="_(* #,##0.00_);_(* \(#,##0.00\);_(* &quot;-&quot;??_);_(@_)">
                  <c:v>0.26203000000000004</c:v>
                </c:pt>
                <c:pt idx="5" formatCode="_(* #,##0.00_);_(* \(#,##0.00\);_(* &quot;-&quot;??_);_(@_)">
                  <c:v>0.41423000000000004</c:v>
                </c:pt>
                <c:pt idx="6" formatCode="_(* #,##0.00_);_(* \(#,##0.00\);_(* &quot;-&quot;??_);_(@_)">
                  <c:v>0.27271499999999999</c:v>
                </c:pt>
                <c:pt idx="7" formatCode="_(* #,##0.00_);_(* \(#,##0.00\);_(* &quot;-&quot;??_);_(@_)">
                  <c:v>0.97180530999999992</c:v>
                </c:pt>
                <c:pt idx="8" formatCode="_(* #,##0.00_);_(* \(#,##0.00\);_(* &quot;-&quot;??_);_(@_)">
                  <c:v>0.28037000000000001</c:v>
                </c:pt>
                <c:pt idx="9" formatCode="_(* #,##0.00_);_(* \(#,##0.00\);_(* &quot;-&quot;??_);_(@_)">
                  <c:v>1.2248383529999998</c:v>
                </c:pt>
                <c:pt idx="10" formatCode="_(* #,##0.00_);_(* \(#,##0.00\);_(* &quot;-&quot;??_);_(@_)">
                  <c:v>1.7498625190000001</c:v>
                </c:pt>
                <c:pt idx="11" formatCode="_(* #,##0.00_);_(* \(#,##0.00\);_(* &quot;-&quot;??_);_(@_)">
                  <c:v>1.201298902</c:v>
                </c:pt>
                <c:pt idx="12" formatCode="_(* #,##0.00_);_(* \(#,##0.00\);_(* &quot;-&quot;??_);_(@_)">
                  <c:v>1.982137069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1-4221-958B-4495D0C0B333}"/>
            </c:ext>
          </c:extLst>
        </c:ser>
        <c:ser>
          <c:idx val="0"/>
          <c:order val="2"/>
          <c:tx>
            <c:strRef>
              <c:f>'م صندوق - بخش بازار'!$A$57</c:f>
              <c:strCache>
                <c:ptCount val="1"/>
                <c:pt idx="0">
                  <c:v>عمده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'م صندوق - بخش بازار'!$D$56:$P$56</c:f>
              <c:strCache>
                <c:ptCount val="13"/>
                <c:pt idx="0">
                  <c:v>1397-09</c:v>
                </c:pt>
                <c:pt idx="1">
                  <c:v>1397-10</c:v>
                </c:pt>
                <c:pt idx="2">
                  <c:v>1397-11</c:v>
                </c:pt>
                <c:pt idx="3">
                  <c:v>1397-12</c:v>
                </c:pt>
                <c:pt idx="4">
                  <c:v>1398-01</c:v>
                </c:pt>
                <c:pt idx="5">
                  <c:v>1398-02</c:v>
                </c:pt>
                <c:pt idx="6">
                  <c:v>1398-03</c:v>
                </c:pt>
                <c:pt idx="7">
                  <c:v>1398-04</c:v>
                </c:pt>
                <c:pt idx="8">
                  <c:v>1398-05</c:v>
                </c:pt>
                <c:pt idx="9">
                  <c:v>1398-06</c:v>
                </c:pt>
                <c:pt idx="10">
                  <c:v>1398-07</c:v>
                </c:pt>
                <c:pt idx="11">
                  <c:v>1398-08</c:v>
                </c:pt>
                <c:pt idx="12">
                  <c:v>1398-09</c:v>
                </c:pt>
              </c:strCache>
            </c:strRef>
          </c:cat>
          <c:val>
            <c:numRef>
              <c:f>'م صندوق - بخش بازار'!$D$57:$P$57</c:f>
              <c:numCache>
                <c:formatCode>_(* #,##0_);_(* \(#,##0\);_(* "-"??_);_(@_)</c:formatCode>
                <c:ptCount val="13"/>
                <c:pt idx="0">
                  <c:v>147.095</c:v>
                </c:pt>
                <c:pt idx="1">
                  <c:v>1116.4755801599999</c:v>
                </c:pt>
                <c:pt idx="2">
                  <c:v>1139.943761882</c:v>
                </c:pt>
                <c:pt idx="3">
                  <c:v>710.08195000000001</c:v>
                </c:pt>
                <c:pt idx="4">
                  <c:v>340.27072456000002</c:v>
                </c:pt>
                <c:pt idx="5">
                  <c:v>2184.1950164199998</c:v>
                </c:pt>
                <c:pt idx="6">
                  <c:v>1066.3886419</c:v>
                </c:pt>
                <c:pt idx="7">
                  <c:v>2729.3541180000002</c:v>
                </c:pt>
                <c:pt idx="8">
                  <c:v>865.49075660000005</c:v>
                </c:pt>
                <c:pt idx="9">
                  <c:v>1026.04991191</c:v>
                </c:pt>
                <c:pt idx="10">
                  <c:v>2253.3666171479999</c:v>
                </c:pt>
                <c:pt idx="11">
                  <c:v>265.6704105</c:v>
                </c:pt>
                <c:pt idx="12">
                  <c:v>890.74197140000001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A1-4221-958B-4495D0C0B3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100"/>
        <c:axId val="535274432"/>
        <c:axId val="535274824"/>
      </c:barChart>
      <c:lineChart>
        <c:grouping val="standard"/>
        <c:varyColors val="0"/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242774566473986E-2"/>
                  <c:y val="-2.173912423281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A1-4221-958B-4495D0C0B333}"/>
                </c:ext>
              </c:extLst>
            </c:dLbl>
            <c:dLbl>
              <c:idx val="1"/>
              <c:layout>
                <c:manualLayout>
                  <c:x val="-4.6242774566473986E-2"/>
                  <c:y val="-2.173912423281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0A1-4221-958B-4495D0C0B333}"/>
                </c:ext>
              </c:extLst>
            </c:dLbl>
            <c:dLbl>
              <c:idx val="2"/>
              <c:layout>
                <c:manualLayout>
                  <c:x val="-3.8535645472061654E-2"/>
                  <c:y val="-2.173912423281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A1-4221-958B-4495D0C0B333}"/>
                </c:ext>
              </c:extLst>
            </c:dLbl>
            <c:dLbl>
              <c:idx val="3"/>
              <c:layout>
                <c:manualLayout>
                  <c:x val="-3.6608863198458574E-2"/>
                  <c:y val="-3.2608686349227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0A1-4221-958B-4495D0C0B333}"/>
                </c:ext>
              </c:extLst>
            </c:dLbl>
            <c:dLbl>
              <c:idx val="4"/>
              <c:layout>
                <c:manualLayout>
                  <c:x val="-4.6242774566473986E-2"/>
                  <c:y val="-1.8115936860682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A1-4221-958B-4495D0C0B333}"/>
                </c:ext>
              </c:extLst>
            </c:dLbl>
            <c:dLbl>
              <c:idx val="5"/>
              <c:layout>
                <c:manualLayout>
                  <c:x val="-3.8535645472061654E-2"/>
                  <c:y val="-2.173912423281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0A1-4221-958B-4495D0C0B333}"/>
                </c:ext>
              </c:extLst>
            </c:dLbl>
            <c:dLbl>
              <c:idx val="6"/>
              <c:layout>
                <c:manualLayout>
                  <c:x val="-4.046242774566474E-2"/>
                  <c:y val="-2.173912423281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0A1-4221-958B-4495D0C0B333}"/>
                </c:ext>
              </c:extLst>
            </c:dLbl>
            <c:dLbl>
              <c:idx val="7"/>
              <c:layout>
                <c:manualLayout>
                  <c:x val="-4.6242774566474132E-2"/>
                  <c:y val="-2.173912423281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0A1-4221-958B-4495D0C0B333}"/>
                </c:ext>
              </c:extLst>
            </c:dLbl>
            <c:dLbl>
              <c:idx val="8"/>
              <c:layout>
                <c:manualLayout>
                  <c:x val="-3.8558554458149381E-2"/>
                  <c:y val="-2.898549897709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0A1-4221-958B-4495D0C0B333}"/>
                </c:ext>
              </c:extLst>
            </c:dLbl>
            <c:dLbl>
              <c:idx val="9"/>
              <c:layout>
                <c:manualLayout>
                  <c:x val="-4.6242774566473986E-2"/>
                  <c:y val="-1.8115936860682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0A1-4221-958B-4495D0C0B333}"/>
                </c:ext>
              </c:extLst>
            </c:dLbl>
            <c:dLbl>
              <c:idx val="10"/>
              <c:layout>
                <c:manualLayout>
                  <c:x val="-3.0828516377649325E-2"/>
                  <c:y val="-1.4492749488545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0A1-4221-958B-4495D0C0B333}"/>
                </c:ext>
              </c:extLst>
            </c:dLbl>
            <c:dLbl>
              <c:idx val="11"/>
              <c:layout>
                <c:manualLayout>
                  <c:x val="-4.1964711492608629E-2"/>
                  <c:y val="-3.9855061093500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0A1-4221-958B-4495D0C0B333}"/>
                </c:ext>
              </c:extLst>
            </c:dLbl>
            <c:dLbl>
              <c:idx val="12"/>
              <c:layout>
                <c:manualLayout>
                  <c:x val="-3.4334763948497993E-2"/>
                  <c:y val="-2.5362311604955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0A1-4221-958B-4495D0C0B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'م صندوق - بخش بازار'!$D$60:$P$60</c:f>
              <c:numCache>
                <c:formatCode>_(* #,##0_);_(* \(#,##0\);_(* "-"??_);_(@_)</c:formatCode>
                <c:ptCount val="13"/>
                <c:pt idx="0">
                  <c:v>10286.326512407999</c:v>
                </c:pt>
                <c:pt idx="1">
                  <c:v>14351.659575746999</c:v>
                </c:pt>
                <c:pt idx="2">
                  <c:v>12645.905701948999</c:v>
                </c:pt>
                <c:pt idx="3">
                  <c:v>23809.083484044</c:v>
                </c:pt>
                <c:pt idx="4">
                  <c:v>17390.670441861999</c:v>
                </c:pt>
                <c:pt idx="5">
                  <c:v>29462.931340741001</c:v>
                </c:pt>
                <c:pt idx="6">
                  <c:v>23470.271699094999</c:v>
                </c:pt>
                <c:pt idx="7">
                  <c:v>30885.038921081999</c:v>
                </c:pt>
                <c:pt idx="8">
                  <c:v>17298.434836208002</c:v>
                </c:pt>
                <c:pt idx="9">
                  <c:v>41482.730708673997</c:v>
                </c:pt>
                <c:pt idx="10">
                  <c:v>51888.415796913003</c:v>
                </c:pt>
                <c:pt idx="11">
                  <c:v>31403.393086679</c:v>
                </c:pt>
                <c:pt idx="12">
                  <c:v>52932.299936037009</c:v>
                </c:pt>
              </c:numCache>
            </c:numRef>
          </c:cat>
          <c:val>
            <c:numRef>
              <c:f>'م صندوق - بخش بازار'!$D$60:$P$60</c:f>
              <c:numCache>
                <c:formatCode>_(* #,##0_);_(* \(#,##0\);_(* "-"??_);_(@_)</c:formatCode>
                <c:ptCount val="13"/>
                <c:pt idx="0">
                  <c:v>10286.326512407999</c:v>
                </c:pt>
                <c:pt idx="1">
                  <c:v>14351.659575746999</c:v>
                </c:pt>
                <c:pt idx="2">
                  <c:v>12645.905701948999</c:v>
                </c:pt>
                <c:pt idx="3">
                  <c:v>23809.083484044</c:v>
                </c:pt>
                <c:pt idx="4">
                  <c:v>17390.670441861999</c:v>
                </c:pt>
                <c:pt idx="5">
                  <c:v>29462.931340741001</c:v>
                </c:pt>
                <c:pt idx="6">
                  <c:v>23470.271699094999</c:v>
                </c:pt>
                <c:pt idx="7">
                  <c:v>30885.038921081999</c:v>
                </c:pt>
                <c:pt idx="8">
                  <c:v>17298.434836208002</c:v>
                </c:pt>
                <c:pt idx="9">
                  <c:v>41482.730708673997</c:v>
                </c:pt>
                <c:pt idx="10">
                  <c:v>51888.415796913003</c:v>
                </c:pt>
                <c:pt idx="11">
                  <c:v>31403.393086679</c:v>
                </c:pt>
                <c:pt idx="12">
                  <c:v>52932.299936037009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0A1-4221-958B-4495D0C0B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274432"/>
        <c:axId val="535274824"/>
      </c:lineChart>
      <c:catAx>
        <c:axId val="53527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274824"/>
        <c:crosses val="autoZero"/>
        <c:auto val="1"/>
        <c:lblAlgn val="ctr"/>
        <c:lblOffset val="100"/>
        <c:noMultiLvlLbl val="0"/>
      </c:catAx>
      <c:valAx>
        <c:axId val="535274824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5274432"/>
        <c:crosses val="autoZero"/>
        <c:crossBetween val="between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4739338218560827"/>
          <c:y val="0.92187351194103828"/>
          <c:w val="0.53316462609803827"/>
          <c:h val="6.9911825313298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53- روند یکساله تعداد انواع صندوق های سرمایه گذاری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23937849189196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461157872507313E-2"/>
          <c:y val="9.9563492063492076E-2"/>
          <c:w val="0.91345564563050308"/>
          <c:h val="0.692307524059492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'تعداد صندوق ها'!$A$2</c:f>
              <c:strCache>
                <c:ptCount val="1"/>
                <c:pt idx="0">
                  <c:v> صندوق سرمایه گذاری در سهام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'تعداد صندوق ها'!$J$1:$V$1</c:f>
              <c:strCache>
                <c:ptCount val="13"/>
                <c:pt idx="0">
                  <c:v>97/08/30</c:v>
                </c:pt>
                <c:pt idx="1">
                  <c:v>97/09/30</c:v>
                </c:pt>
                <c:pt idx="2">
                  <c:v>97/10/30</c:v>
                </c:pt>
                <c:pt idx="3">
                  <c:v>97/11/30</c:v>
                </c:pt>
                <c:pt idx="4">
                  <c:v>97/12/28</c:v>
                </c:pt>
                <c:pt idx="5">
                  <c:v>98/01/30</c:v>
                </c:pt>
                <c:pt idx="6">
                  <c:v>98/02/31</c:v>
                </c:pt>
                <c:pt idx="7">
                  <c:v>98/03/31</c:v>
                </c:pt>
                <c:pt idx="8">
                  <c:v>98/04/31</c:v>
                </c:pt>
                <c:pt idx="9">
                  <c:v>98/05/31</c:v>
                </c:pt>
                <c:pt idx="10">
                  <c:v>98/06/31</c:v>
                </c:pt>
                <c:pt idx="11">
                  <c:v>98/07/30</c:v>
                </c:pt>
                <c:pt idx="12">
                  <c:v>98/08/30</c:v>
                </c:pt>
              </c:strCache>
            </c:strRef>
          </c:cat>
          <c:val>
            <c:numRef>
              <c:f>'تعداد صندوق ها'!$J$2:$V$2</c:f>
              <c:numCache>
                <c:formatCode>#,##0</c:formatCode>
                <c:ptCount val="13"/>
                <c:pt idx="0">
                  <c:v>71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68</c:v>
                </c:pt>
                <c:pt idx="5">
                  <c:v>67</c:v>
                </c:pt>
                <c:pt idx="6">
                  <c:v>66</c:v>
                </c:pt>
                <c:pt idx="7">
                  <c:v>66</c:v>
                </c:pt>
                <c:pt idx="8">
                  <c:v>67</c:v>
                </c:pt>
                <c:pt idx="9">
                  <c:v>66</c:v>
                </c:pt>
                <c:pt idx="10">
                  <c:v>65</c:v>
                </c:pt>
                <c:pt idx="11">
                  <c:v>65</c:v>
                </c:pt>
                <c:pt idx="1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4-4189-B9DD-24261614818A}"/>
            </c:ext>
          </c:extLst>
        </c:ser>
        <c:ser>
          <c:idx val="1"/>
          <c:order val="1"/>
          <c:tx>
            <c:strRef>
              <c:f>'تعداد صندوق ها'!$A$3</c:f>
              <c:strCache>
                <c:ptCount val="1"/>
                <c:pt idx="0">
                  <c:v>صندوق سرمایه گذاری در اوراق بهادار با درآمد ثابت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'تعداد صندوق ها'!$J$1:$V$1</c:f>
              <c:strCache>
                <c:ptCount val="13"/>
                <c:pt idx="0">
                  <c:v>97/08/30</c:v>
                </c:pt>
                <c:pt idx="1">
                  <c:v>97/09/30</c:v>
                </c:pt>
                <c:pt idx="2">
                  <c:v>97/10/30</c:v>
                </c:pt>
                <c:pt idx="3">
                  <c:v>97/11/30</c:v>
                </c:pt>
                <c:pt idx="4">
                  <c:v>97/12/28</c:v>
                </c:pt>
                <c:pt idx="5">
                  <c:v>98/01/30</c:v>
                </c:pt>
                <c:pt idx="6">
                  <c:v>98/02/31</c:v>
                </c:pt>
                <c:pt idx="7">
                  <c:v>98/03/31</c:v>
                </c:pt>
                <c:pt idx="8">
                  <c:v>98/04/31</c:v>
                </c:pt>
                <c:pt idx="9">
                  <c:v>98/05/31</c:v>
                </c:pt>
                <c:pt idx="10">
                  <c:v>98/06/31</c:v>
                </c:pt>
                <c:pt idx="11">
                  <c:v>98/07/30</c:v>
                </c:pt>
                <c:pt idx="12">
                  <c:v>98/08/30</c:v>
                </c:pt>
              </c:strCache>
            </c:strRef>
          </c:cat>
          <c:val>
            <c:numRef>
              <c:f>'تعداد صندوق ها'!$J$3:$V$3</c:f>
              <c:numCache>
                <c:formatCode>#,##0</c:formatCode>
                <c:ptCount val="13"/>
                <c:pt idx="0">
                  <c:v>73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76</c:v>
                </c:pt>
                <c:pt idx="7">
                  <c:v>75</c:v>
                </c:pt>
                <c:pt idx="8">
                  <c:v>74</c:v>
                </c:pt>
                <c:pt idx="9">
                  <c:v>74</c:v>
                </c:pt>
                <c:pt idx="10">
                  <c:v>76</c:v>
                </c:pt>
                <c:pt idx="11">
                  <c:v>78</c:v>
                </c:pt>
                <c:pt idx="1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4-4189-B9DD-24261614818A}"/>
            </c:ext>
          </c:extLst>
        </c:ser>
        <c:ser>
          <c:idx val="2"/>
          <c:order val="2"/>
          <c:tx>
            <c:strRef>
              <c:f>'تعداد صندوق ها'!$A$4</c:f>
              <c:strCache>
                <c:ptCount val="1"/>
                <c:pt idx="0">
                  <c:v>صندوق مختلط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'تعداد صندوق ها'!$J$1:$V$1</c:f>
              <c:strCache>
                <c:ptCount val="13"/>
                <c:pt idx="0">
                  <c:v>97/08/30</c:v>
                </c:pt>
                <c:pt idx="1">
                  <c:v>97/09/30</c:v>
                </c:pt>
                <c:pt idx="2">
                  <c:v>97/10/30</c:v>
                </c:pt>
                <c:pt idx="3">
                  <c:v>97/11/30</c:v>
                </c:pt>
                <c:pt idx="4">
                  <c:v>97/12/28</c:v>
                </c:pt>
                <c:pt idx="5">
                  <c:v>98/01/30</c:v>
                </c:pt>
                <c:pt idx="6">
                  <c:v>98/02/31</c:v>
                </c:pt>
                <c:pt idx="7">
                  <c:v>98/03/31</c:v>
                </c:pt>
                <c:pt idx="8">
                  <c:v>98/04/31</c:v>
                </c:pt>
                <c:pt idx="9">
                  <c:v>98/05/31</c:v>
                </c:pt>
                <c:pt idx="10">
                  <c:v>98/06/31</c:v>
                </c:pt>
                <c:pt idx="11">
                  <c:v>98/07/30</c:v>
                </c:pt>
                <c:pt idx="12">
                  <c:v>98/08/30</c:v>
                </c:pt>
              </c:strCache>
            </c:strRef>
          </c:cat>
          <c:val>
            <c:numRef>
              <c:f>'تعداد صندوق ها'!$J$4:$V$4</c:f>
              <c:numCache>
                <c:formatCode>#,##0</c:formatCode>
                <c:ptCount val="1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4-4189-B9DD-24261614818A}"/>
            </c:ext>
          </c:extLst>
        </c:ser>
        <c:ser>
          <c:idx val="3"/>
          <c:order val="3"/>
          <c:tx>
            <c:strRef>
              <c:f>'تعداد صندوق ها'!$A$5</c:f>
              <c:strCache>
                <c:ptCount val="1"/>
                <c:pt idx="0">
                  <c:v>صندوق اختصاصی بازارگردانی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'تعداد صندوق ها'!$J$1:$V$1</c:f>
              <c:strCache>
                <c:ptCount val="13"/>
                <c:pt idx="0">
                  <c:v>97/08/30</c:v>
                </c:pt>
                <c:pt idx="1">
                  <c:v>97/09/30</c:v>
                </c:pt>
                <c:pt idx="2">
                  <c:v>97/10/30</c:v>
                </c:pt>
                <c:pt idx="3">
                  <c:v>97/11/30</c:v>
                </c:pt>
                <c:pt idx="4">
                  <c:v>97/12/28</c:v>
                </c:pt>
                <c:pt idx="5">
                  <c:v>98/01/30</c:v>
                </c:pt>
                <c:pt idx="6">
                  <c:v>98/02/31</c:v>
                </c:pt>
                <c:pt idx="7">
                  <c:v>98/03/31</c:v>
                </c:pt>
                <c:pt idx="8">
                  <c:v>98/04/31</c:v>
                </c:pt>
                <c:pt idx="9">
                  <c:v>98/05/31</c:v>
                </c:pt>
                <c:pt idx="10">
                  <c:v>98/06/31</c:v>
                </c:pt>
                <c:pt idx="11">
                  <c:v>98/07/30</c:v>
                </c:pt>
                <c:pt idx="12">
                  <c:v>98/08/30</c:v>
                </c:pt>
              </c:strCache>
            </c:strRef>
          </c:cat>
          <c:val>
            <c:numRef>
              <c:f>'تعداد صندوق ها'!$J$5:$V$5</c:f>
              <c:numCache>
                <c:formatCode>#,##0</c:formatCode>
                <c:ptCount val="13"/>
                <c:pt idx="0">
                  <c:v>33</c:v>
                </c:pt>
                <c:pt idx="1">
                  <c:v>35</c:v>
                </c:pt>
                <c:pt idx="2">
                  <c:v>36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42</c:v>
                </c:pt>
                <c:pt idx="1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4-4189-B9DD-242616148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7873936"/>
        <c:axId val="537874328"/>
      </c:barChart>
      <c:catAx>
        <c:axId val="53787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7874328"/>
        <c:crosses val="autoZero"/>
        <c:auto val="1"/>
        <c:lblAlgn val="ctr"/>
        <c:lblOffset val="100"/>
        <c:noMultiLvlLbl val="0"/>
      </c:catAx>
      <c:valAx>
        <c:axId val="537874328"/>
        <c:scaling>
          <c:orientation val="minMax"/>
          <c:max val="2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7873936"/>
        <c:crosses val="autoZero"/>
        <c:crossBetween val="between"/>
        <c:majorUnit val="6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9119237767E-2"/>
          <c:y val="0.9092257217847769"/>
          <c:w val="0.8999998414627981"/>
          <c:h val="8.68060242469691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54- روند یکساله ارزش صندوق های سرمایه گذاری در اوراق با درآمد ثابت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1421245234830385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43549762742852"/>
          <c:y val="0.10856566381970983"/>
          <c:w val="0.83323296437137462"/>
          <c:h val="0.7133923243307941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15000">
                  <a:schemeClr val="accent1">
                    <a:lumMod val="60000"/>
                    <a:lumOff val="40000"/>
                  </a:schemeClr>
                </a:gs>
                <a:gs pos="55000">
                  <a:schemeClr val="accent1">
                    <a:lumMod val="20000"/>
                    <a:lumOff val="80000"/>
                  </a:schemeClr>
                </a:gs>
                <a:gs pos="92000">
                  <a:schemeClr val="accent1">
                    <a:lumMod val="60000"/>
                    <a:lumOff val="4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0D-44AE-B005-79459A5981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0D-44AE-B005-79459A5981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0D-44AE-B005-79459A5981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0D-44AE-B005-79459A5981D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0D-44AE-B005-79459A5981D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0D-44AE-B005-79459A5981DF}"/>
                </c:ext>
              </c:extLst>
            </c:dLbl>
            <c:dLbl>
              <c:idx val="11"/>
              <c:layout>
                <c:manualLayout>
                  <c:x val="-2.3937761819269897E-2"/>
                  <c:y val="1.3029315960912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A0D-44AE-B005-79459A5981DF}"/>
                </c:ext>
              </c:extLst>
            </c:dLbl>
            <c:dLbl>
              <c:idx val="1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0D-44AE-B005-79459A5981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ارزش صندوق ها'!$U$1:$AG$1</c:f>
              <c:strCache>
                <c:ptCount val="13"/>
                <c:pt idx="0">
                  <c:v>97/08/30</c:v>
                </c:pt>
                <c:pt idx="1">
                  <c:v>97/09/30</c:v>
                </c:pt>
                <c:pt idx="2">
                  <c:v>97/10/30</c:v>
                </c:pt>
                <c:pt idx="3">
                  <c:v>97/11/30</c:v>
                </c:pt>
                <c:pt idx="4">
                  <c:v>97/12/28</c:v>
                </c:pt>
                <c:pt idx="5">
                  <c:v>98/01/30</c:v>
                </c:pt>
                <c:pt idx="6">
                  <c:v>98/02/31</c:v>
                </c:pt>
                <c:pt idx="7">
                  <c:v>98/03/31</c:v>
                </c:pt>
                <c:pt idx="8">
                  <c:v>98/04/31</c:v>
                </c:pt>
                <c:pt idx="9">
                  <c:v>98/05/31</c:v>
                </c:pt>
                <c:pt idx="10">
                  <c:v>98/06/31</c:v>
                </c:pt>
                <c:pt idx="11">
                  <c:v>98/07/30</c:v>
                </c:pt>
                <c:pt idx="12">
                  <c:v>98/08/30</c:v>
                </c:pt>
              </c:strCache>
            </c:strRef>
          </c:cat>
          <c:val>
            <c:numRef>
              <c:f>'روند ارزش صندوق ها'!$U$3:$AG$3</c:f>
              <c:numCache>
                <c:formatCode>#,##0</c:formatCode>
                <c:ptCount val="13"/>
                <c:pt idx="0">
                  <c:v>1385202.1421966625</c:v>
                </c:pt>
                <c:pt idx="1">
                  <c:v>1410446.5719497243</c:v>
                </c:pt>
                <c:pt idx="2">
                  <c:v>1442480.129653313</c:v>
                </c:pt>
                <c:pt idx="3">
                  <c:v>1466569.4725739178</c:v>
                </c:pt>
                <c:pt idx="4">
                  <c:v>1485604.1815619604</c:v>
                </c:pt>
                <c:pt idx="5">
                  <c:v>1500393</c:v>
                </c:pt>
                <c:pt idx="6">
                  <c:v>1478537</c:v>
                </c:pt>
                <c:pt idx="7">
                  <c:v>1496374</c:v>
                </c:pt>
                <c:pt idx="8">
                  <c:v>1520448</c:v>
                </c:pt>
                <c:pt idx="9">
                  <c:v>1574223</c:v>
                </c:pt>
                <c:pt idx="10">
                  <c:v>1616268</c:v>
                </c:pt>
                <c:pt idx="11">
                  <c:v>1677189</c:v>
                </c:pt>
                <c:pt idx="12">
                  <c:v>1699148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0D-44AE-B005-79459A598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7"/>
        <c:axId val="537875112"/>
        <c:axId val="537875504"/>
      </c:barChart>
      <c:catAx>
        <c:axId val="53787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7875504"/>
        <c:crosses val="autoZero"/>
        <c:auto val="1"/>
        <c:lblAlgn val="ctr"/>
        <c:lblOffset val="100"/>
        <c:noMultiLvlLbl val="0"/>
      </c:catAx>
      <c:valAx>
        <c:axId val="537875504"/>
        <c:scaling>
          <c:orientation val="minMax"/>
          <c:max val="19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 sz="110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sz="11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 sz="1100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8.3333333333333332E-3"/>
              <c:y val="0.39662802566345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7875112"/>
        <c:crosses val="autoZero"/>
        <c:crossBetween val="between"/>
        <c:majorUnit val="300000"/>
      </c:valAx>
      <c:spPr>
        <a:solidFill>
          <a:srgbClr val="E8F3E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نمودار 8- ارزش معاملات</a:t>
            </a:r>
            <a:r>
              <a:rPr lang="fa-IR" sz="1100" baseline="0">
                <a:solidFill>
                  <a:schemeClr val="tx1">
                    <a:lumMod val="85000"/>
                    <a:lumOff val="15000"/>
                  </a:schemeClr>
                </a:solidFill>
                <a:cs typeface="B Homa" panose="00000400000000000000" pitchFamily="2" charset="-78"/>
              </a:rPr>
              <a:t> به تفکیک نوع بازار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4924356848032034"/>
          <c:y val="1.63099011762693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9500346199056"/>
          <c:y val="0.13676397762391435"/>
          <c:w val="0.61261409808436518"/>
          <c:h val="0.7925084940747700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8-4E12-917C-0F73843BF966}"/>
              </c:ext>
            </c:extLst>
          </c:dPt>
          <c:dPt>
            <c:idx val="1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78-4E12-917C-0F73843BF966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78-4E12-917C-0F73843BF966}"/>
              </c:ext>
            </c:extLst>
          </c:dPt>
          <c:dPt>
            <c:idx val="3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78-4E12-917C-0F73843BF966}"/>
              </c:ext>
            </c:extLst>
          </c:dPt>
          <c:dLbls>
            <c:dLbl>
              <c:idx val="2"/>
              <c:layout>
                <c:manualLayout>
                  <c:x val="2.1417322834645668E-2"/>
                  <c:y val="-1.28637416228056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85000"/>
                            <a:lumOff val="15000"/>
                          </a:schemeClr>
                        </a:solidFill>
                        <a:latin typeface="+mn-lt"/>
                        <a:ea typeface="+mn-ea"/>
                        <a:cs typeface="B Mitra" panose="00000400000000000000" pitchFamily="2" charset="-78"/>
                      </a:defRPr>
                    </a:pPr>
                    <a:fld id="{60128F1D-2416-42DD-9EDB-12ECD2FE15F8}" type="CATEGORYNAME">
                      <a:rPr lang="en-US" sz="1200"/>
                      <a:pPr>
                        <a:defRPr sz="1200">
                          <a:solidFill>
                            <a:schemeClr val="tx1">
                              <a:lumMod val="85000"/>
                              <a:lumOff val="15000"/>
                            </a:schemeClr>
                          </a:solidFill>
                          <a:cs typeface="B Mitra" panose="00000400000000000000" pitchFamily="2" charset="-78"/>
                        </a:defRPr>
                      </a:pPr>
                      <a:t>[CATEGORY NAME]</a:t>
                    </a:fld>
                    <a:r>
                      <a:rPr lang="en-US" sz="1200" baseline="0"/>
                      <a:t>
</a:t>
                    </a:r>
                    <a:fld id="{E562FCE4-4A4E-404E-A305-D68BC6A438B1}" type="PERCENTAGE">
                      <a:rPr lang="en-US" sz="1200" baseline="0">
                        <a:latin typeface="IPT.Mitra" panose="00000400000000000000" pitchFamily="2" charset="2"/>
                        <a:cs typeface="B Mitra" panose="00000400000000000000" pitchFamily="2" charset="-78"/>
                      </a:rPr>
                      <a:pPr>
                        <a:defRPr sz="1200">
                          <a:solidFill>
                            <a:schemeClr val="tx1">
                              <a:lumMod val="85000"/>
                              <a:lumOff val="15000"/>
                            </a:schemeClr>
                          </a:solidFill>
                          <a:cs typeface="B Mitra" panose="00000400000000000000" pitchFamily="2" charset="-78"/>
                        </a:defRPr>
                      </a:pPr>
                      <a:t>[PERCENTAGE]</a:t>
                    </a:fld>
                    <a:endParaRPr lang="en-US" sz="12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latin typeface="+mn-lt"/>
                      <a:ea typeface="+mn-ea"/>
                      <a:cs typeface="B Mitra" panose="00000400000000000000" pitchFamily="2" charset="-78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24137931034483"/>
                      <c:h val="0.171253822629969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178-4E12-917C-0F73843BF966}"/>
                </c:ext>
              </c:extLst>
            </c:dLbl>
            <c:dLbl>
              <c:idx val="3"/>
              <c:layout>
                <c:manualLayout>
                  <c:x val="0.12993947674348927"/>
                  <c:y val="0.19655791493840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78-4E12-917C-0F73843BF9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'ارزش معاملات بورس ها'!$A$43:$A$46</c:f>
              <c:strCache>
                <c:ptCount val="4"/>
                <c:pt idx="0">
                  <c:v>سهام</c:v>
                </c:pt>
                <c:pt idx="1">
                  <c:v>اوراق بدهی</c:v>
                </c:pt>
                <c:pt idx="2">
                  <c:v>ETFs</c:v>
                </c:pt>
                <c:pt idx="3">
                  <c:v>بازار فیزیکی بورس کالا و انرژی</c:v>
                </c:pt>
              </c:strCache>
            </c:strRef>
          </c:cat>
          <c:val>
            <c:numRef>
              <c:f>'ارزش معاملات بورس ها'!$B$43:$B$46</c:f>
              <c:numCache>
                <c:formatCode>#,##0</c:formatCode>
                <c:ptCount val="4"/>
                <c:pt idx="0">
                  <c:v>592697.93775368296</c:v>
                </c:pt>
                <c:pt idx="1">
                  <c:v>118740.05945421901</c:v>
                </c:pt>
                <c:pt idx="2">
                  <c:v>61833.485334615994</c:v>
                </c:pt>
                <c:pt idx="3">
                  <c:v>218464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78-4E12-917C-0F73843BF9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cs typeface="B Homa" panose="00000400000000000000" pitchFamily="2" charset="-78"/>
              </a:rPr>
              <a:t>نمودار 55- روند یکساله ارزش صندوق های سرمایه گذاری در سهام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  <a:cs typeface="B Homa" panose="00000400000000000000" pitchFamily="2" charset="-78"/>
            </a:endParaRPr>
          </a:p>
        </c:rich>
      </c:tx>
      <c:layout>
        <c:manualLayout>
          <c:xMode val="edge"/>
          <c:yMode val="edge"/>
          <c:x val="0.21700745082177034"/>
          <c:y val="4.3290043290043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11560675435806"/>
          <c:y val="0.11668848212155299"/>
          <c:w val="0.85757234882894795"/>
          <c:h val="0.7102311074752020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15000">
                  <a:schemeClr val="accent1">
                    <a:lumMod val="60000"/>
                    <a:lumOff val="40000"/>
                  </a:schemeClr>
                </a:gs>
                <a:gs pos="55000">
                  <a:schemeClr val="accent1">
                    <a:lumMod val="20000"/>
                    <a:lumOff val="80000"/>
                  </a:schemeClr>
                </a:gs>
                <a:gs pos="92000">
                  <a:schemeClr val="accent1">
                    <a:lumMod val="60000"/>
                    <a:lumOff val="40000"/>
                  </a:schemeClr>
                </a:gs>
              </a:gsLst>
              <a:lin ang="0" scaled="1"/>
            </a:gra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55-4B77-BE19-04088E03AE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55-4B77-BE19-04088E03AE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55-4B77-BE19-04088E03AE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5-4B77-BE19-04088E03AE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55-4B77-BE19-04088E03AE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55-4B77-BE19-04088E03AE0C}"/>
                </c:ext>
              </c:extLst>
            </c:dLbl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855-4B77-BE19-04088E03AE0C}"/>
                </c:ext>
              </c:extLst>
            </c:dLbl>
            <c:dLbl>
              <c:idx val="12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855-4B77-BE19-04088E03A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'روند ارزش صندوق ها'!$U$1:$AG$1</c:f>
              <c:strCache>
                <c:ptCount val="13"/>
                <c:pt idx="0">
                  <c:v>97/08/30</c:v>
                </c:pt>
                <c:pt idx="1">
                  <c:v>97/09/30</c:v>
                </c:pt>
                <c:pt idx="2">
                  <c:v>97/10/30</c:v>
                </c:pt>
                <c:pt idx="3">
                  <c:v>97/11/30</c:v>
                </c:pt>
                <c:pt idx="4">
                  <c:v>97/12/28</c:v>
                </c:pt>
                <c:pt idx="5">
                  <c:v>98/01/30</c:v>
                </c:pt>
                <c:pt idx="6">
                  <c:v>98/02/31</c:v>
                </c:pt>
                <c:pt idx="7">
                  <c:v>98/03/31</c:v>
                </c:pt>
                <c:pt idx="8">
                  <c:v>98/04/31</c:v>
                </c:pt>
                <c:pt idx="9">
                  <c:v>98/05/31</c:v>
                </c:pt>
                <c:pt idx="10">
                  <c:v>98/06/31</c:v>
                </c:pt>
                <c:pt idx="11">
                  <c:v>98/07/30</c:v>
                </c:pt>
                <c:pt idx="12">
                  <c:v>98/08/30</c:v>
                </c:pt>
              </c:strCache>
            </c:strRef>
          </c:cat>
          <c:val>
            <c:numRef>
              <c:f>'روند ارزش صندوق ها'!$U$2:$AG$2</c:f>
              <c:numCache>
                <c:formatCode>#,##0</c:formatCode>
                <c:ptCount val="13"/>
                <c:pt idx="0">
                  <c:v>18194.55423392501</c:v>
                </c:pt>
                <c:pt idx="1">
                  <c:v>15642.436076713004</c:v>
                </c:pt>
                <c:pt idx="2">
                  <c:v>16130.964210549004</c:v>
                </c:pt>
                <c:pt idx="3">
                  <c:v>15384.784958202999</c:v>
                </c:pt>
                <c:pt idx="4">
                  <c:v>18201.523599274002</c:v>
                </c:pt>
                <c:pt idx="5">
                  <c:v>21081</c:v>
                </c:pt>
                <c:pt idx="6">
                  <c:v>22922</c:v>
                </c:pt>
                <c:pt idx="7">
                  <c:v>26880</c:v>
                </c:pt>
                <c:pt idx="8">
                  <c:v>29878</c:v>
                </c:pt>
                <c:pt idx="9">
                  <c:v>32916</c:v>
                </c:pt>
                <c:pt idx="10">
                  <c:v>39784</c:v>
                </c:pt>
                <c:pt idx="11">
                  <c:v>40067</c:v>
                </c:pt>
                <c:pt idx="12">
                  <c:v>40301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55-4B77-BE19-04088E03AE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7"/>
        <c:axId val="537876288"/>
        <c:axId val="537876680"/>
      </c:barChart>
      <c:catAx>
        <c:axId val="53787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7876680"/>
        <c:crosses val="autoZero"/>
        <c:auto val="1"/>
        <c:lblAlgn val="ctr"/>
        <c:lblOffset val="100"/>
        <c:noMultiLvlLbl val="0"/>
      </c:catAx>
      <c:valAx>
        <c:axId val="537876680"/>
        <c:scaling>
          <c:orientation val="minMax"/>
          <c:max val="4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میلیارد</a:t>
                </a:r>
                <a:r>
                  <a:rPr lang="fa-IR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cs typeface="B Mitra" panose="00000400000000000000" pitchFamily="2" charset="-78"/>
                  </a:rPr>
                  <a:t> ریال</a:t>
                </a:r>
                <a:endParaRPr lang="en-US">
                  <a:solidFill>
                    <a:schemeClr val="tx1">
                      <a:lumMod val="85000"/>
                      <a:lumOff val="15000"/>
                    </a:schemeClr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4.9658597144630664E-3"/>
              <c:y val="0.38643590005794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37876288"/>
        <c:crosses val="autoZero"/>
        <c:crossBetween val="between"/>
        <c:majorUnit val="8000"/>
      </c:valAx>
      <c:spPr>
        <a:solidFill>
          <a:srgbClr val="E8F3E1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نمودار 25- روند یکساله ارزش معاملات اشخاص حقیقی و حقوقی </a:t>
            </a:r>
            <a:r>
              <a:rPr lang="ar-SA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در سهام</a:t>
            </a: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97034209107699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16027289518102"/>
          <c:y val="9.9216858762219917E-2"/>
          <c:w val="0.85728430410845113"/>
          <c:h val="0.7575191884798183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'آمار معاملات حقیقی و حقوقی'!$F$2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'آمار معاملات حقیقی و حقوقی'!$F$3:$F$15</c:f>
              <c:numCache>
                <c:formatCode>#,##0</c:formatCode>
                <c:ptCount val="13"/>
                <c:pt idx="0">
                  <c:v>120483</c:v>
                </c:pt>
                <c:pt idx="1">
                  <c:v>180513</c:v>
                </c:pt>
                <c:pt idx="2">
                  <c:v>132824</c:v>
                </c:pt>
                <c:pt idx="3">
                  <c:v>224174</c:v>
                </c:pt>
                <c:pt idx="4">
                  <c:v>200498</c:v>
                </c:pt>
                <c:pt idx="5">
                  <c:v>386236</c:v>
                </c:pt>
                <c:pt idx="6">
                  <c:v>353402</c:v>
                </c:pt>
                <c:pt idx="7">
                  <c:v>362879</c:v>
                </c:pt>
                <c:pt idx="8">
                  <c:v>333723</c:v>
                </c:pt>
                <c:pt idx="9">
                  <c:v>486651</c:v>
                </c:pt>
                <c:pt idx="10">
                  <c:v>551380</c:v>
                </c:pt>
                <c:pt idx="11">
                  <c:v>303330.41098639846</c:v>
                </c:pt>
                <c:pt idx="12">
                  <c:v>592697.93775368354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3-4C48-921B-A21A8AB8E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-11"/>
        <c:axId val="525802664"/>
        <c:axId val="525802272"/>
      </c:barChart>
      <c:lineChart>
        <c:grouping val="standard"/>
        <c:varyColors val="0"/>
        <c:ser>
          <c:idx val="0"/>
          <c:order val="0"/>
          <c:tx>
            <c:strRef>
              <c:f>'آمار معاملات حقیقی و حقوقی'!$B$2</c:f>
              <c:strCache>
                <c:ptCount val="1"/>
                <c:pt idx="0">
                  <c:v>حقوقی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'آمار معاملات حقیقی و حقوقی'!$A$3:$A$15</c:f>
              <c:strCache>
                <c:ptCount val="13"/>
                <c:pt idx="0">
                  <c:v>1397/09</c:v>
                </c:pt>
                <c:pt idx="1">
                  <c:v>1397/10</c:v>
                </c:pt>
                <c:pt idx="2">
                  <c:v>1397/11</c:v>
                </c:pt>
                <c:pt idx="3">
                  <c:v>1397/12</c:v>
                </c:pt>
                <c:pt idx="4">
                  <c:v>1398/01</c:v>
                </c:pt>
                <c:pt idx="5">
                  <c:v>1398/02</c:v>
                </c:pt>
                <c:pt idx="6">
                  <c:v>1398/03</c:v>
                </c:pt>
                <c:pt idx="7">
                  <c:v>1398/04</c:v>
                </c:pt>
                <c:pt idx="8">
                  <c:v>1398/05</c:v>
                </c:pt>
                <c:pt idx="9">
                  <c:v>1398/06</c:v>
                </c:pt>
                <c:pt idx="10">
                  <c:v>1398/07</c:v>
                </c:pt>
                <c:pt idx="11">
                  <c:v>1398/08</c:v>
                </c:pt>
                <c:pt idx="12">
                  <c:v>1398/09</c:v>
                </c:pt>
              </c:strCache>
            </c:strRef>
          </c:cat>
          <c:val>
            <c:numRef>
              <c:f>'آمار معاملات حقیقی و حقوقی'!$B$3:$B$15</c:f>
              <c:numCache>
                <c:formatCode>#,##0</c:formatCode>
                <c:ptCount val="13"/>
                <c:pt idx="0">
                  <c:v>36899</c:v>
                </c:pt>
                <c:pt idx="1">
                  <c:v>64230</c:v>
                </c:pt>
                <c:pt idx="2">
                  <c:v>40968</c:v>
                </c:pt>
                <c:pt idx="3">
                  <c:v>118285</c:v>
                </c:pt>
                <c:pt idx="4">
                  <c:v>63671</c:v>
                </c:pt>
                <c:pt idx="5">
                  <c:v>106177</c:v>
                </c:pt>
                <c:pt idx="6">
                  <c:v>114715</c:v>
                </c:pt>
                <c:pt idx="7">
                  <c:v>97289</c:v>
                </c:pt>
                <c:pt idx="8">
                  <c:v>83979</c:v>
                </c:pt>
                <c:pt idx="9">
                  <c:v>121166</c:v>
                </c:pt>
                <c:pt idx="10">
                  <c:v>129673</c:v>
                </c:pt>
                <c:pt idx="11">
                  <c:v>86577.885555492496</c:v>
                </c:pt>
                <c:pt idx="12">
                  <c:v>115044.28478775649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3-4C48-921B-A21A8AB8E951}"/>
            </c:ext>
          </c:extLst>
        </c:ser>
        <c:ser>
          <c:idx val="1"/>
          <c:order val="1"/>
          <c:tx>
            <c:strRef>
              <c:f>'آمار معاملات حقیقی و حقوقی'!$D$2</c:f>
              <c:strCache>
                <c:ptCount val="1"/>
                <c:pt idx="0">
                  <c:v>حقیقی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'آمار معاملات حقیقی و حقوقی'!$A$3:$A$15</c:f>
              <c:strCache>
                <c:ptCount val="13"/>
                <c:pt idx="0">
                  <c:v>1397/09</c:v>
                </c:pt>
                <c:pt idx="1">
                  <c:v>1397/10</c:v>
                </c:pt>
                <c:pt idx="2">
                  <c:v>1397/11</c:v>
                </c:pt>
                <c:pt idx="3">
                  <c:v>1397/12</c:v>
                </c:pt>
                <c:pt idx="4">
                  <c:v>1398/01</c:v>
                </c:pt>
                <c:pt idx="5">
                  <c:v>1398/02</c:v>
                </c:pt>
                <c:pt idx="6">
                  <c:v>1398/03</c:v>
                </c:pt>
                <c:pt idx="7">
                  <c:v>1398/04</c:v>
                </c:pt>
                <c:pt idx="8">
                  <c:v>1398/05</c:v>
                </c:pt>
                <c:pt idx="9">
                  <c:v>1398/06</c:v>
                </c:pt>
                <c:pt idx="10">
                  <c:v>1398/07</c:v>
                </c:pt>
                <c:pt idx="11">
                  <c:v>1398/08</c:v>
                </c:pt>
                <c:pt idx="12">
                  <c:v>1398/09</c:v>
                </c:pt>
              </c:strCache>
            </c:strRef>
          </c:cat>
          <c:val>
            <c:numRef>
              <c:f>'آمار معاملات حقیقی و حقوقی'!$D$3:$D$15</c:f>
              <c:numCache>
                <c:formatCode>#,##0</c:formatCode>
                <c:ptCount val="13"/>
                <c:pt idx="0">
                  <c:v>83584</c:v>
                </c:pt>
                <c:pt idx="1">
                  <c:v>116283</c:v>
                </c:pt>
                <c:pt idx="2">
                  <c:v>91856</c:v>
                </c:pt>
                <c:pt idx="3">
                  <c:v>105889</c:v>
                </c:pt>
                <c:pt idx="4">
                  <c:v>136827</c:v>
                </c:pt>
                <c:pt idx="5">
                  <c:v>280059</c:v>
                </c:pt>
                <c:pt idx="6">
                  <c:v>238687</c:v>
                </c:pt>
                <c:pt idx="7">
                  <c:v>265590</c:v>
                </c:pt>
                <c:pt idx="8">
                  <c:v>249744</c:v>
                </c:pt>
                <c:pt idx="9">
                  <c:v>365485</c:v>
                </c:pt>
                <c:pt idx="10">
                  <c:v>421707</c:v>
                </c:pt>
                <c:pt idx="11">
                  <c:v>216752.52543090598</c:v>
                </c:pt>
                <c:pt idx="12">
                  <c:v>477653.65296592703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43-4C48-921B-A21A8AB8E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802664"/>
        <c:axId val="525802272"/>
      </c:lineChart>
      <c:catAx>
        <c:axId val="52580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5802272"/>
        <c:crosses val="autoZero"/>
        <c:auto val="1"/>
        <c:lblAlgn val="ctr"/>
        <c:lblOffset val="100"/>
        <c:noMultiLvlLbl val="0"/>
      </c:catAx>
      <c:valAx>
        <c:axId val="525802272"/>
        <c:scaling>
          <c:orientation val="minMax"/>
          <c:max val="5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/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06807356151188E-3"/>
              <c:y val="0.37471347331583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5802664"/>
        <c:crosses val="autoZero"/>
        <c:crossBetween val="between"/>
        <c:majorUnit val="10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97822494410421"/>
          <c:y val="0.92110951348472747"/>
          <c:w val="0.6972217361718674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نمودار 48- روند یکساله ارزش معاملات اشخاص حقیقی و حقوقی </a:t>
            </a:r>
            <a:r>
              <a:rPr lang="ar-SA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در </a:t>
            </a: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اوراق بدهی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77226992354598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16027289518102"/>
          <c:y val="9.9216858762219917E-2"/>
          <c:w val="0.85728430410845113"/>
          <c:h val="0.7524293785310736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'آمار معاملات حقیقی و حقوقی'!$F$2</c:f>
              <c:strCache>
                <c:ptCount val="1"/>
                <c:pt idx="0">
                  <c:v>مجموع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'آمار معاملات حقیقی و حقوقی'!$F$19:$F$31</c:f>
              <c:numCache>
                <c:formatCode>#,##0</c:formatCode>
                <c:ptCount val="13"/>
                <c:pt idx="0">
                  <c:v>63486.224733618998</c:v>
                </c:pt>
                <c:pt idx="1">
                  <c:v>45229.258116719997</c:v>
                </c:pt>
                <c:pt idx="2">
                  <c:v>49129.061519237002</c:v>
                </c:pt>
                <c:pt idx="3">
                  <c:v>102439.293928047</c:v>
                </c:pt>
                <c:pt idx="4">
                  <c:v>20117.618414216999</c:v>
                </c:pt>
                <c:pt idx="5">
                  <c:v>29087.266962397</c:v>
                </c:pt>
                <c:pt idx="6">
                  <c:v>38328</c:v>
                </c:pt>
                <c:pt idx="7">
                  <c:v>62378</c:v>
                </c:pt>
                <c:pt idx="8">
                  <c:v>47202</c:v>
                </c:pt>
                <c:pt idx="9">
                  <c:v>50104</c:v>
                </c:pt>
                <c:pt idx="10">
                  <c:v>92359</c:v>
                </c:pt>
                <c:pt idx="11">
                  <c:v>81627.029781014993</c:v>
                </c:pt>
                <c:pt idx="12">
                  <c:v>118740.0594542195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4-4359-9D8B-28D7BEE47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-11"/>
        <c:axId val="525801488"/>
        <c:axId val="525804624"/>
      </c:barChart>
      <c:lineChart>
        <c:grouping val="standard"/>
        <c:varyColors val="0"/>
        <c:ser>
          <c:idx val="0"/>
          <c:order val="0"/>
          <c:tx>
            <c:strRef>
              <c:f>'آمار معاملات حقیقی و حقوقی'!$B$2</c:f>
              <c:strCache>
                <c:ptCount val="1"/>
                <c:pt idx="0">
                  <c:v>حقوقی</c:v>
                </c:pt>
              </c:strCache>
            </c:strRef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'آمار معاملات حقیقی و حقوقی'!$A$19:$A$31</c:f>
              <c:strCache>
                <c:ptCount val="13"/>
                <c:pt idx="0">
                  <c:v>1397/09</c:v>
                </c:pt>
                <c:pt idx="1">
                  <c:v>1397/10</c:v>
                </c:pt>
                <c:pt idx="2">
                  <c:v>1397/11</c:v>
                </c:pt>
                <c:pt idx="3">
                  <c:v>1397/12</c:v>
                </c:pt>
                <c:pt idx="4">
                  <c:v>1398/01</c:v>
                </c:pt>
                <c:pt idx="5">
                  <c:v>1398/02</c:v>
                </c:pt>
                <c:pt idx="6">
                  <c:v>1398/03</c:v>
                </c:pt>
                <c:pt idx="7">
                  <c:v>1398/04</c:v>
                </c:pt>
                <c:pt idx="8">
                  <c:v>1398/05</c:v>
                </c:pt>
                <c:pt idx="9">
                  <c:v>1398/06</c:v>
                </c:pt>
                <c:pt idx="10">
                  <c:v>1398/07</c:v>
                </c:pt>
                <c:pt idx="11">
                  <c:v>1398/08</c:v>
                </c:pt>
                <c:pt idx="12">
                  <c:v>1398/09</c:v>
                </c:pt>
              </c:strCache>
            </c:strRef>
          </c:cat>
          <c:val>
            <c:numRef>
              <c:f>'آمار معاملات حقیقی و حقوقی'!$B$19:$B$31</c:f>
              <c:numCache>
                <c:formatCode>#,##0</c:formatCode>
                <c:ptCount val="13"/>
                <c:pt idx="0">
                  <c:v>61104.182446889499</c:v>
                </c:pt>
                <c:pt idx="1">
                  <c:v>42545.787244794497</c:v>
                </c:pt>
                <c:pt idx="2">
                  <c:v>47312.415226616002</c:v>
                </c:pt>
                <c:pt idx="3">
                  <c:v>99963.758621330999</c:v>
                </c:pt>
                <c:pt idx="4">
                  <c:v>18755.4619537285</c:v>
                </c:pt>
                <c:pt idx="5">
                  <c:v>27019.4343472685</c:v>
                </c:pt>
                <c:pt idx="6">
                  <c:v>36684</c:v>
                </c:pt>
                <c:pt idx="7">
                  <c:v>60162</c:v>
                </c:pt>
                <c:pt idx="8">
                  <c:v>44870</c:v>
                </c:pt>
                <c:pt idx="9">
                  <c:v>47880</c:v>
                </c:pt>
                <c:pt idx="10">
                  <c:v>89684</c:v>
                </c:pt>
                <c:pt idx="11">
                  <c:v>79826.193898761499</c:v>
                </c:pt>
                <c:pt idx="12">
                  <c:v>116122.0024184495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C4-4359-9D8B-28D7BEE4729F}"/>
            </c:ext>
          </c:extLst>
        </c:ser>
        <c:ser>
          <c:idx val="1"/>
          <c:order val="1"/>
          <c:tx>
            <c:strRef>
              <c:f>'آمار معاملات حقیقی و حقوقی'!$D$2</c:f>
              <c:strCache>
                <c:ptCount val="1"/>
                <c:pt idx="0">
                  <c:v>حقیقی</c:v>
                </c:pt>
              </c:strCache>
            </c:strRef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'آمار معاملات حقیقی و حقوقی'!$A$19:$A$31</c:f>
              <c:strCache>
                <c:ptCount val="13"/>
                <c:pt idx="0">
                  <c:v>1397/09</c:v>
                </c:pt>
                <c:pt idx="1">
                  <c:v>1397/10</c:v>
                </c:pt>
                <c:pt idx="2">
                  <c:v>1397/11</c:v>
                </c:pt>
                <c:pt idx="3">
                  <c:v>1397/12</c:v>
                </c:pt>
                <c:pt idx="4">
                  <c:v>1398/01</c:v>
                </c:pt>
                <c:pt idx="5">
                  <c:v>1398/02</c:v>
                </c:pt>
                <c:pt idx="6">
                  <c:v>1398/03</c:v>
                </c:pt>
                <c:pt idx="7">
                  <c:v>1398/04</c:v>
                </c:pt>
                <c:pt idx="8">
                  <c:v>1398/05</c:v>
                </c:pt>
                <c:pt idx="9">
                  <c:v>1398/06</c:v>
                </c:pt>
                <c:pt idx="10">
                  <c:v>1398/07</c:v>
                </c:pt>
                <c:pt idx="11">
                  <c:v>1398/08</c:v>
                </c:pt>
                <c:pt idx="12">
                  <c:v>1398/09</c:v>
                </c:pt>
              </c:strCache>
            </c:strRef>
          </c:cat>
          <c:val>
            <c:numRef>
              <c:f>'آمار معاملات حقیقی و حقوقی'!$D$19:$D$31</c:f>
              <c:numCache>
                <c:formatCode>#,##0</c:formatCode>
                <c:ptCount val="13"/>
                <c:pt idx="0">
                  <c:v>2382.0422867295001</c:v>
                </c:pt>
                <c:pt idx="1">
                  <c:v>2683.4708719255</c:v>
                </c:pt>
                <c:pt idx="2">
                  <c:v>1816.6462926209999</c:v>
                </c:pt>
                <c:pt idx="3">
                  <c:v>2475.5353067159999</c:v>
                </c:pt>
                <c:pt idx="4">
                  <c:v>1362.1564604885</c:v>
                </c:pt>
                <c:pt idx="5">
                  <c:v>2067.8326151285</c:v>
                </c:pt>
                <c:pt idx="6">
                  <c:v>1644</c:v>
                </c:pt>
                <c:pt idx="7">
                  <c:v>2216</c:v>
                </c:pt>
                <c:pt idx="8">
                  <c:v>2332</c:v>
                </c:pt>
                <c:pt idx="9">
                  <c:v>2224</c:v>
                </c:pt>
                <c:pt idx="10">
                  <c:v>2675</c:v>
                </c:pt>
                <c:pt idx="11">
                  <c:v>1800.8358822534999</c:v>
                </c:pt>
                <c:pt idx="12">
                  <c:v>2618.0570357699999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C4-4359-9D8B-28D7BEE47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801488"/>
        <c:axId val="525804624"/>
      </c:lineChart>
      <c:catAx>
        <c:axId val="52580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5804624"/>
        <c:crosses val="autoZero"/>
        <c:auto val="1"/>
        <c:lblAlgn val="ctr"/>
        <c:lblOffset val="100"/>
        <c:noMultiLvlLbl val="0"/>
      </c:catAx>
      <c:valAx>
        <c:axId val="525804624"/>
        <c:scaling>
          <c:orientation val="minMax"/>
          <c:max val="1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/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06807356151188E-3"/>
              <c:y val="0.37471347331583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5801488"/>
        <c:crosses val="autoZero"/>
        <c:crossBetween val="between"/>
        <c:majorUnit val="25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81997476446098"/>
          <c:y val="0.92110947995907289"/>
          <c:w val="0.5869058327508056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نمودار 25- روند یکساله ارزش معاملات اشخاص حقیقی و حقوقی </a:t>
            </a:r>
            <a:r>
              <a:rPr lang="ar-SA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در سهام</a:t>
            </a: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97034209107699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16027289518102"/>
          <c:y val="9.9216858762219917E-2"/>
          <c:w val="0.85728430410845113"/>
          <c:h val="0.75751918847981836"/>
        </c:manualLayout>
      </c:layout>
      <c:barChart>
        <c:barDir val="col"/>
        <c:grouping val="clustered"/>
        <c:varyColors val="0"/>
        <c:ser>
          <c:idx val="2"/>
          <c:order val="2"/>
          <c:tx>
            <c:v>مجموع</c:v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#,##0</c:formatCode>
              <c:ptCount val="13"/>
              <c:pt idx="0">
                <c:v>190417</c:v>
              </c:pt>
              <c:pt idx="1">
                <c:v>120483</c:v>
              </c:pt>
              <c:pt idx="2">
                <c:v>180513</c:v>
              </c:pt>
              <c:pt idx="3">
                <c:v>132824</c:v>
              </c:pt>
              <c:pt idx="4">
                <c:v>224174</c:v>
              </c:pt>
              <c:pt idx="5">
                <c:v>200498</c:v>
              </c:pt>
              <c:pt idx="6">
                <c:v>386236</c:v>
              </c:pt>
              <c:pt idx="7">
                <c:v>353402</c:v>
              </c:pt>
              <c:pt idx="8">
                <c:v>362879</c:v>
              </c:pt>
              <c:pt idx="9">
                <c:v>333723</c:v>
              </c:pt>
              <c:pt idx="10">
                <c:v>486651</c:v>
              </c:pt>
              <c:pt idx="11">
                <c:v>551380</c:v>
              </c:pt>
              <c:pt idx="12">
                <c:v>303330.41098639846</c:v>
              </c:pt>
            </c:numLit>
          </c:val>
          <c:extLst>
            <c:ext xmlns:c16="http://schemas.microsoft.com/office/drawing/2014/chart" uri="{C3380CC4-5D6E-409C-BE32-E72D297353CC}">
              <c16:uniqueId val="{00000000-6505-4C93-81E1-CAE1FC6A5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-11"/>
        <c:axId val="525802664"/>
        <c:axId val="525802272"/>
      </c:barChart>
      <c:lineChart>
        <c:grouping val="standard"/>
        <c:varyColors val="0"/>
        <c:ser>
          <c:idx val="0"/>
          <c:order val="0"/>
          <c:tx>
            <c:v>حقوقی</c:v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1397/08</c:v>
              </c:pt>
              <c:pt idx="1">
                <c:v>1397/09</c:v>
              </c:pt>
              <c:pt idx="2">
                <c:v>1397/10</c:v>
              </c:pt>
              <c:pt idx="3">
                <c:v>1397/11</c:v>
              </c:pt>
              <c:pt idx="4">
                <c:v>1397/12</c:v>
              </c:pt>
              <c:pt idx="5">
                <c:v>1398/01</c:v>
              </c:pt>
              <c:pt idx="6">
                <c:v>1398/02</c:v>
              </c:pt>
              <c:pt idx="7">
                <c:v>1398/03</c:v>
              </c:pt>
              <c:pt idx="8">
                <c:v>1398/04</c:v>
              </c:pt>
              <c:pt idx="9">
                <c:v>1398/05</c:v>
              </c:pt>
              <c:pt idx="10">
                <c:v>1398/06</c:v>
              </c:pt>
              <c:pt idx="11">
                <c:v>1398/07</c:v>
              </c:pt>
              <c:pt idx="12">
                <c:v>1398/08</c:v>
              </c:pt>
            </c:strLit>
          </c:cat>
          <c:val>
            <c:numLit>
              <c:formatCode>#,##0</c:formatCode>
              <c:ptCount val="13"/>
              <c:pt idx="0">
                <c:v>69685</c:v>
              </c:pt>
              <c:pt idx="1">
                <c:v>36899</c:v>
              </c:pt>
              <c:pt idx="2">
                <c:v>64230</c:v>
              </c:pt>
              <c:pt idx="3">
                <c:v>40968</c:v>
              </c:pt>
              <c:pt idx="4">
                <c:v>118285</c:v>
              </c:pt>
              <c:pt idx="5">
                <c:v>63671</c:v>
              </c:pt>
              <c:pt idx="6">
                <c:v>106177</c:v>
              </c:pt>
              <c:pt idx="7">
                <c:v>114715</c:v>
              </c:pt>
              <c:pt idx="8">
                <c:v>97289</c:v>
              </c:pt>
              <c:pt idx="9">
                <c:v>83979</c:v>
              </c:pt>
              <c:pt idx="10">
                <c:v>121166</c:v>
              </c:pt>
              <c:pt idx="11">
                <c:v>129673</c:v>
              </c:pt>
              <c:pt idx="12">
                <c:v>86577.885555492496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505-4C93-81E1-CAE1FC6A5D65}"/>
            </c:ext>
          </c:extLst>
        </c:ser>
        <c:ser>
          <c:idx val="1"/>
          <c:order val="1"/>
          <c:tx>
            <c:v>حقیقی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1397/08</c:v>
              </c:pt>
              <c:pt idx="1">
                <c:v>1397/09</c:v>
              </c:pt>
              <c:pt idx="2">
                <c:v>1397/10</c:v>
              </c:pt>
              <c:pt idx="3">
                <c:v>1397/11</c:v>
              </c:pt>
              <c:pt idx="4">
                <c:v>1397/12</c:v>
              </c:pt>
              <c:pt idx="5">
                <c:v>1398/01</c:v>
              </c:pt>
              <c:pt idx="6">
                <c:v>1398/02</c:v>
              </c:pt>
              <c:pt idx="7">
                <c:v>1398/03</c:v>
              </c:pt>
              <c:pt idx="8">
                <c:v>1398/04</c:v>
              </c:pt>
              <c:pt idx="9">
                <c:v>1398/05</c:v>
              </c:pt>
              <c:pt idx="10">
                <c:v>1398/06</c:v>
              </c:pt>
              <c:pt idx="11">
                <c:v>1398/07</c:v>
              </c:pt>
              <c:pt idx="12">
                <c:v>1398/08</c:v>
              </c:pt>
            </c:strLit>
          </c:cat>
          <c:val>
            <c:numLit>
              <c:formatCode>#,##0</c:formatCode>
              <c:ptCount val="13"/>
              <c:pt idx="0">
                <c:v>120732</c:v>
              </c:pt>
              <c:pt idx="1">
                <c:v>83584</c:v>
              </c:pt>
              <c:pt idx="2">
                <c:v>116283</c:v>
              </c:pt>
              <c:pt idx="3">
                <c:v>91856</c:v>
              </c:pt>
              <c:pt idx="4">
                <c:v>105889</c:v>
              </c:pt>
              <c:pt idx="5">
                <c:v>136827</c:v>
              </c:pt>
              <c:pt idx="6">
                <c:v>280059</c:v>
              </c:pt>
              <c:pt idx="7">
                <c:v>238687</c:v>
              </c:pt>
              <c:pt idx="8">
                <c:v>265590</c:v>
              </c:pt>
              <c:pt idx="9">
                <c:v>249744</c:v>
              </c:pt>
              <c:pt idx="10">
                <c:v>365485</c:v>
              </c:pt>
              <c:pt idx="11">
                <c:v>421707</c:v>
              </c:pt>
              <c:pt idx="12">
                <c:v>216752.52543090598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505-4C93-81E1-CAE1FC6A5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802664"/>
        <c:axId val="525802272"/>
      </c:lineChart>
      <c:catAx>
        <c:axId val="52580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5802272"/>
        <c:crosses val="autoZero"/>
        <c:auto val="1"/>
        <c:lblAlgn val="ctr"/>
        <c:lblOffset val="100"/>
        <c:noMultiLvlLbl val="0"/>
      </c:catAx>
      <c:valAx>
        <c:axId val="525802272"/>
        <c:scaling>
          <c:orientation val="minMax"/>
          <c:max val="6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/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06807356151188E-3"/>
              <c:y val="0.37471347331583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5802664"/>
        <c:crosses val="autoZero"/>
        <c:crossBetween val="between"/>
        <c:majorUnit val="100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97822494410421"/>
          <c:y val="0.92110951348472747"/>
          <c:w val="0.6972217361718674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B Homa" panose="00000400000000000000" pitchFamily="2" charset="-78"/>
              </a:defRPr>
            </a:pP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نمودار 48- روند یکساله ارزش معاملات اشخاص حقیقی و حقوقی </a:t>
            </a:r>
            <a:r>
              <a:rPr lang="ar-SA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در </a:t>
            </a:r>
            <a:r>
              <a:rPr lang="fa-IR" sz="1100" b="0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اوراق بدهی </a:t>
            </a:r>
            <a:endParaRPr lang="en-US" sz="11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177226992354598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B Homa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16027289518102"/>
          <c:y val="9.9216858762219917E-2"/>
          <c:w val="0.85728430410845113"/>
          <c:h val="0.75242937853107361"/>
        </c:manualLayout>
      </c:layout>
      <c:barChart>
        <c:barDir val="col"/>
        <c:grouping val="clustered"/>
        <c:varyColors val="0"/>
        <c:ser>
          <c:idx val="2"/>
          <c:order val="2"/>
          <c:tx>
            <c:v>مجموع</c:v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IPT.Mitra" panose="00000400000000000000" pitchFamily="2" charset="2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#,##0</c:formatCode>
              <c:ptCount val="13"/>
              <c:pt idx="0">
                <c:v>40842.420336943003</c:v>
              </c:pt>
              <c:pt idx="1">
                <c:v>63486.224733618998</c:v>
              </c:pt>
              <c:pt idx="2">
                <c:v>45229.258116719997</c:v>
              </c:pt>
              <c:pt idx="3">
                <c:v>49129.061519237002</c:v>
              </c:pt>
              <c:pt idx="4">
                <c:v>102439.293928047</c:v>
              </c:pt>
              <c:pt idx="5">
                <c:v>20117.618414216999</c:v>
              </c:pt>
              <c:pt idx="6">
                <c:v>29087.266962397</c:v>
              </c:pt>
              <c:pt idx="7">
                <c:v>38328</c:v>
              </c:pt>
              <c:pt idx="8">
                <c:v>62378</c:v>
              </c:pt>
              <c:pt idx="9">
                <c:v>47202</c:v>
              </c:pt>
              <c:pt idx="10">
                <c:v>50104</c:v>
              </c:pt>
              <c:pt idx="11">
                <c:v>92359</c:v>
              </c:pt>
              <c:pt idx="12">
                <c:v>81627.029781014993</c:v>
              </c:pt>
            </c:numLit>
          </c:val>
          <c:extLst>
            <c:ext xmlns:c16="http://schemas.microsoft.com/office/drawing/2014/chart" uri="{C3380CC4-5D6E-409C-BE32-E72D297353CC}">
              <c16:uniqueId val="{00000000-880F-4BD2-BEF4-5CF62FD46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-11"/>
        <c:axId val="525801488"/>
        <c:axId val="525804624"/>
      </c:barChart>
      <c:lineChart>
        <c:grouping val="standard"/>
        <c:varyColors val="0"/>
        <c:ser>
          <c:idx val="0"/>
          <c:order val="0"/>
          <c:tx>
            <c:v>حقوقی</c:v>
          </c:tx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1397/08</c:v>
              </c:pt>
              <c:pt idx="1">
                <c:v>1397/09</c:v>
              </c:pt>
              <c:pt idx="2">
                <c:v>1397/10</c:v>
              </c:pt>
              <c:pt idx="3">
                <c:v>1397/11</c:v>
              </c:pt>
              <c:pt idx="4">
                <c:v>1397/12</c:v>
              </c:pt>
              <c:pt idx="5">
                <c:v>1398/01</c:v>
              </c:pt>
              <c:pt idx="6">
                <c:v>1398/02</c:v>
              </c:pt>
              <c:pt idx="7">
                <c:v>1398/03</c:v>
              </c:pt>
              <c:pt idx="8">
                <c:v>1398/04</c:v>
              </c:pt>
              <c:pt idx="9">
                <c:v>1398/05</c:v>
              </c:pt>
              <c:pt idx="10">
                <c:v>1398/06</c:v>
              </c:pt>
              <c:pt idx="11">
                <c:v>1398/07</c:v>
              </c:pt>
              <c:pt idx="12">
                <c:v>1398/08</c:v>
              </c:pt>
            </c:strLit>
          </c:cat>
          <c:val>
            <c:numLit>
              <c:formatCode>#,##0</c:formatCode>
              <c:ptCount val="13"/>
              <c:pt idx="0">
                <c:v>38104.911905066001</c:v>
              </c:pt>
              <c:pt idx="1">
                <c:v>61104.182446889499</c:v>
              </c:pt>
              <c:pt idx="2">
                <c:v>42545.787244794497</c:v>
              </c:pt>
              <c:pt idx="3">
                <c:v>47312.415226616002</c:v>
              </c:pt>
              <c:pt idx="4">
                <c:v>99963.758621330999</c:v>
              </c:pt>
              <c:pt idx="5">
                <c:v>18755.4619537285</c:v>
              </c:pt>
              <c:pt idx="6">
                <c:v>27019.4343472685</c:v>
              </c:pt>
              <c:pt idx="7">
                <c:v>36684</c:v>
              </c:pt>
              <c:pt idx="8">
                <c:v>60162</c:v>
              </c:pt>
              <c:pt idx="9">
                <c:v>44870</c:v>
              </c:pt>
              <c:pt idx="10">
                <c:v>47880</c:v>
              </c:pt>
              <c:pt idx="11">
                <c:v>89684</c:v>
              </c:pt>
              <c:pt idx="12">
                <c:v>79826.193898761499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80F-4BD2-BEF4-5CF62FD46DAA}"/>
            </c:ext>
          </c:extLst>
        </c:ser>
        <c:ser>
          <c:idx val="1"/>
          <c:order val="1"/>
          <c:tx>
            <c:v>حقیقی</c:v>
          </c:tx>
          <c:spPr>
            <a:ln w="571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0">
                <c:v>1397/08</c:v>
              </c:pt>
              <c:pt idx="1">
                <c:v>1397/09</c:v>
              </c:pt>
              <c:pt idx="2">
                <c:v>1397/10</c:v>
              </c:pt>
              <c:pt idx="3">
                <c:v>1397/11</c:v>
              </c:pt>
              <c:pt idx="4">
                <c:v>1397/12</c:v>
              </c:pt>
              <c:pt idx="5">
                <c:v>1398/01</c:v>
              </c:pt>
              <c:pt idx="6">
                <c:v>1398/02</c:v>
              </c:pt>
              <c:pt idx="7">
                <c:v>1398/03</c:v>
              </c:pt>
              <c:pt idx="8">
                <c:v>1398/04</c:v>
              </c:pt>
              <c:pt idx="9">
                <c:v>1398/05</c:v>
              </c:pt>
              <c:pt idx="10">
                <c:v>1398/06</c:v>
              </c:pt>
              <c:pt idx="11">
                <c:v>1398/07</c:v>
              </c:pt>
              <c:pt idx="12">
                <c:v>1398/08</c:v>
              </c:pt>
            </c:strLit>
          </c:cat>
          <c:val>
            <c:numLit>
              <c:formatCode>#,##0</c:formatCode>
              <c:ptCount val="13"/>
              <c:pt idx="0">
                <c:v>2737.508431877</c:v>
              </c:pt>
              <c:pt idx="1">
                <c:v>2382.0422867295001</c:v>
              </c:pt>
              <c:pt idx="2">
                <c:v>2683.4708719255</c:v>
              </c:pt>
              <c:pt idx="3">
                <c:v>1816.6462926209999</c:v>
              </c:pt>
              <c:pt idx="4">
                <c:v>2475.5353067159999</c:v>
              </c:pt>
              <c:pt idx="5">
                <c:v>1362.1564604885</c:v>
              </c:pt>
              <c:pt idx="6">
                <c:v>2067.8326151285</c:v>
              </c:pt>
              <c:pt idx="7">
                <c:v>1644</c:v>
              </c:pt>
              <c:pt idx="8">
                <c:v>2216</c:v>
              </c:pt>
              <c:pt idx="9">
                <c:v>2332</c:v>
              </c:pt>
              <c:pt idx="10">
                <c:v>2224</c:v>
              </c:pt>
              <c:pt idx="11">
                <c:v>2675</c:v>
              </c:pt>
              <c:pt idx="12">
                <c:v>1800.8358822534999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80F-4BD2-BEF4-5CF62FD46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801488"/>
        <c:axId val="525804624"/>
      </c:lineChart>
      <c:catAx>
        <c:axId val="52580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5804624"/>
        <c:crosses val="autoZero"/>
        <c:auto val="1"/>
        <c:lblAlgn val="ctr"/>
        <c:lblOffset val="100"/>
        <c:noMultiLvlLbl val="0"/>
      </c:catAx>
      <c:valAx>
        <c:axId val="525804624"/>
        <c:scaling>
          <c:orientation val="minMax"/>
          <c:max val="1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Mitra" panose="00000400000000000000" pitchFamily="2" charset="-78"/>
                  </a:defRPr>
                </a:pPr>
                <a:r>
                  <a:rPr lang="fa-IR">
                    <a:solidFill>
                      <a:schemeClr val="tx1"/>
                    </a:solidFill>
                    <a:cs typeface="B Mitra" panose="00000400000000000000" pitchFamily="2" charset="-78"/>
                  </a:rPr>
                  <a:t>میلیارد ریال</a:t>
                </a:r>
                <a:endParaRPr lang="en-US">
                  <a:solidFill>
                    <a:schemeClr val="tx1"/>
                  </a:solidFill>
                  <a:cs typeface="B Mitra" panose="000004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2.106807356151188E-3"/>
              <c:y val="0.37471347331583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B Mitra" panose="00000400000000000000" pitchFamily="2" charset="-78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IPT.Mitra" panose="00000400000000000000" pitchFamily="2" charset="2"/>
                <a:ea typeface="+mn-ea"/>
                <a:cs typeface="+mn-cs"/>
              </a:defRPr>
            </a:pPr>
            <a:endParaRPr lang="en-US"/>
          </a:p>
        </c:txPr>
        <c:crossAx val="525801488"/>
        <c:crosses val="autoZero"/>
        <c:crossBetween val="between"/>
        <c:majorUnit val="25000"/>
      </c:valAx>
      <c:spPr>
        <a:solidFill>
          <a:srgbClr val="E8F3E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81997476446098"/>
          <c:y val="0.92110947995907289"/>
          <c:w val="0.5869058327508056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Mitra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190499</xdr:colOff>
      <xdr:row>26</xdr:row>
      <xdr:rowOff>85725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2009501" y="0"/>
          <a:ext cx="5676899" cy="50387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fa-IR" sz="5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مرکز پژوهش، توسعه و مطالعات اسلامی</a:t>
          </a:r>
          <a:endParaRPr lang="en-US" sz="12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ctr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گروه آمار و تحلیل ریسک</a:t>
          </a:r>
          <a:endParaRPr lang="en-US" sz="12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200" b="1">
              <a:solidFill>
                <a:srgbClr val="1F4E79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200" b="1">
            <a:solidFill>
              <a:srgbClr val="1F4E79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200"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a-IR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عنوان: 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گزارش آماری بازار سرمایه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تهیه­کنندگان: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 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indent="0" algn="just" defTabSz="914400" rtl="1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زانیار احمدی (سرپرست) 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-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حسن </a:t>
          </a:r>
          <a:r>
            <a:rPr lang="fa-IR" sz="14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حکیمیان - حسین سهرابی‌وفا- زهره گیوی  </a:t>
          </a:r>
          <a:r>
            <a:rPr lang="fa-I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  <a:p>
          <a:pPr marL="0" marR="0" algn="just" rtl="1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</a:t>
          </a:r>
          <a:r>
            <a:rPr lang="fa-IR" sz="10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 </a:t>
          </a:r>
          <a:r>
            <a:rPr lang="fa-IR" sz="1400" b="1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تاریخ گزارش: </a:t>
          </a:r>
          <a:r>
            <a:rPr lang="fa-IR" sz="1400" b="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آذر</a:t>
          </a:r>
          <a:r>
            <a:rPr lang="fa-IR" sz="1400">
              <a:solidFill>
                <a:schemeClr val="tx1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B Mitra" panose="00000400000000000000" pitchFamily="2" charset="-78"/>
            </a:rPr>
            <a:t> 1398</a:t>
          </a:r>
          <a:endParaRPr lang="en-US" sz="1400">
            <a:solidFill>
              <a:schemeClr val="tx1"/>
            </a:solidFill>
            <a:effectLst/>
            <a:latin typeface="Times New Roman" panose="02020603050405020304" pitchFamily="18" charset="0"/>
            <a:ea typeface="Calibri" panose="020F0502020204030204" pitchFamily="34" charset="0"/>
            <a:cs typeface="B Mitra" panose="00000400000000000000" pitchFamily="2" charset="-78"/>
          </a:endParaRPr>
        </a:p>
      </xdr:txBody>
    </xdr:sp>
    <xdr:clientData/>
  </xdr:twoCellAnchor>
  <xdr:twoCellAnchor editAs="oneCell">
    <xdr:from>
      <xdr:col>1</xdr:col>
      <xdr:colOff>323850</xdr:colOff>
      <xdr:row>0</xdr:row>
      <xdr:rowOff>95250</xdr:rowOff>
    </xdr:from>
    <xdr:to>
      <xdr:col>7</xdr:col>
      <xdr:colOff>582083</xdr:colOff>
      <xdr:row>5</xdr:row>
      <xdr:rowOff>175683</xdr:rowOff>
    </xdr:to>
    <xdr:pic>
      <xdr:nvPicPr>
        <xdr:cNvPr id="3" name="Picture 2" descr="Image result for ‫لوگوی سازمان بورس‬‎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37117" y="95250"/>
          <a:ext cx="3915833" cy="1032933"/>
        </a:xfrm>
        <a:prstGeom prst="roundRect">
          <a:avLst>
            <a:gd name="adj" fmla="val 7172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10</xdr:row>
      <xdr:rowOff>47625</xdr:rowOff>
    </xdr:from>
    <xdr:to>
      <xdr:col>10</xdr:col>
      <xdr:colOff>66675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2590799"/>
    <xdr:ext cx="5876926" cy="25336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352424</xdr:colOff>
      <xdr:row>1</xdr:row>
      <xdr:rowOff>180973</xdr:rowOff>
    </xdr:from>
    <xdr:to>
      <xdr:col>16</xdr:col>
      <xdr:colOff>428624</xdr:colOff>
      <xdr:row>16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296336</xdr:colOff>
      <xdr:row>0</xdr:row>
      <xdr:rowOff>200023</xdr:rowOff>
    </xdr:from>
    <xdr:to>
      <xdr:col>16</xdr:col>
      <xdr:colOff>137583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126999</xdr:colOff>
      <xdr:row>0</xdr:row>
      <xdr:rowOff>21167</xdr:rowOff>
    </xdr:from>
    <xdr:to>
      <xdr:col>16</xdr:col>
      <xdr:colOff>361950</xdr:colOff>
      <xdr:row>17</xdr:row>
      <xdr:rowOff>85726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41</xdr:row>
      <xdr:rowOff>171450</xdr:rowOff>
    </xdr:from>
    <xdr:to>
      <xdr:col>12</xdr:col>
      <xdr:colOff>542926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563093</xdr:colOff>
      <xdr:row>38</xdr:row>
      <xdr:rowOff>106578</xdr:rowOff>
    </xdr:from>
    <xdr:to>
      <xdr:col>9</xdr:col>
      <xdr:colOff>37162</xdr:colOff>
      <xdr:row>55</xdr:row>
      <xdr:rowOff>184896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1</xdr:row>
      <xdr:rowOff>164648</xdr:rowOff>
    </xdr:from>
    <xdr:to>
      <xdr:col>16</xdr:col>
      <xdr:colOff>38100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0</xdr:row>
      <xdr:rowOff>126548</xdr:rowOff>
    </xdr:from>
    <xdr:to>
      <xdr:col>16</xdr:col>
      <xdr:colOff>47625</xdr:colOff>
      <xdr:row>15</xdr:row>
      <xdr:rowOff>238125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6</xdr:row>
      <xdr:rowOff>66675</xdr:rowOff>
    </xdr:from>
    <xdr:to>
      <xdr:col>19</xdr:col>
      <xdr:colOff>342900</xdr:colOff>
      <xdr:row>22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20</xdr:row>
      <xdr:rowOff>104775</xdr:rowOff>
    </xdr:from>
    <xdr:to>
      <xdr:col>7</xdr:col>
      <xdr:colOff>542925</xdr:colOff>
      <xdr:row>34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203637</xdr:colOff>
      <xdr:row>1</xdr:row>
      <xdr:rowOff>107730</xdr:rowOff>
    </xdr:from>
    <xdr:to>
      <xdr:col>23</xdr:col>
      <xdr:colOff>374759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600076</xdr:colOff>
      <xdr:row>0</xdr:row>
      <xdr:rowOff>85725</xdr:rowOff>
    </xdr:from>
    <xdr:to>
      <xdr:col>13</xdr:col>
      <xdr:colOff>381001</xdr:colOff>
      <xdr:row>11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295276</xdr:colOff>
      <xdr:row>14</xdr:row>
      <xdr:rowOff>104775</xdr:rowOff>
    </xdr:from>
    <xdr:to>
      <xdr:col>10</xdr:col>
      <xdr:colOff>152400</xdr:colOff>
      <xdr:row>32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270933</xdr:colOff>
      <xdr:row>8</xdr:row>
      <xdr:rowOff>116416</xdr:rowOff>
    </xdr:from>
    <xdr:to>
      <xdr:col>26</xdr:col>
      <xdr:colOff>564091</xdr:colOff>
      <xdr:row>24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333374</xdr:colOff>
      <xdr:row>25</xdr:row>
      <xdr:rowOff>37040</xdr:rowOff>
    </xdr:from>
    <xdr:to>
      <xdr:col>19</xdr:col>
      <xdr:colOff>609599</xdr:colOff>
      <xdr:row>40</xdr:row>
      <xdr:rowOff>76199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323849</xdr:colOff>
      <xdr:row>8</xdr:row>
      <xdr:rowOff>113241</xdr:rowOff>
    </xdr:from>
    <xdr:to>
      <xdr:col>17</xdr:col>
      <xdr:colOff>66675</xdr:colOff>
      <xdr:row>24</xdr:row>
      <xdr:rowOff>53974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448089</xdr:colOff>
      <xdr:row>11</xdr:row>
      <xdr:rowOff>98975</xdr:rowOff>
    </xdr:from>
    <xdr:to>
      <xdr:col>26</xdr:col>
      <xdr:colOff>522632</xdr:colOff>
      <xdr:row>26</xdr:row>
      <xdr:rowOff>22777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514351</xdr:colOff>
      <xdr:row>42</xdr:row>
      <xdr:rowOff>45968</xdr:rowOff>
    </xdr:from>
    <xdr:to>
      <xdr:col>28</xdr:col>
      <xdr:colOff>464932</xdr:colOff>
      <xdr:row>63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0.82409</cdr:x>
      <cdr:y>0.90635</cdr:y>
    </cdr:from>
    <cdr:to>
      <cdr:x>0.95721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1" y="2581275"/>
          <a:ext cx="8001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1"/>
          <a:r>
            <a:rPr lang="fa-IR" sz="1050">
              <a:cs typeface="B Mitra" panose="00000400000000000000" pitchFamily="2" charset="-78"/>
            </a:rPr>
            <a:t>میلیارد ریال</a:t>
          </a:r>
          <a:endParaRPr lang="en-US" sz="1050">
            <a:cs typeface="B Mitra" panose="00000400000000000000" pitchFamily="2" charset="-78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447675</xdr:colOff>
      <xdr:row>22</xdr:row>
      <xdr:rowOff>104775</xdr:rowOff>
    </xdr:from>
    <xdr:to>
      <xdr:col>20</xdr:col>
      <xdr:colOff>428625</xdr:colOff>
      <xdr:row>39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295275</xdr:colOff>
      <xdr:row>41</xdr:row>
      <xdr:rowOff>85724</xdr:rowOff>
    </xdr:from>
    <xdr:to>
      <xdr:col>19</xdr:col>
      <xdr:colOff>257176</xdr:colOff>
      <xdr:row>59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314324</xdr:colOff>
      <xdr:row>22</xdr:row>
      <xdr:rowOff>114300</xdr:rowOff>
    </xdr:from>
    <xdr:to>
      <xdr:col>15</xdr:col>
      <xdr:colOff>276225</xdr:colOff>
      <xdr:row>39</xdr:row>
      <xdr:rowOff>76201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314325</xdr:colOff>
      <xdr:row>67</xdr:row>
      <xdr:rowOff>79560</xdr:rowOff>
    </xdr:from>
    <xdr:to>
      <xdr:col>20</xdr:col>
      <xdr:colOff>440392</xdr:colOff>
      <xdr:row>83</xdr:row>
      <xdr:rowOff>71716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695325</xdr:colOff>
      <xdr:row>26</xdr:row>
      <xdr:rowOff>38099</xdr:rowOff>
    </xdr:from>
    <xdr:to>
      <xdr:col>16</xdr:col>
      <xdr:colOff>180975</xdr:colOff>
      <xdr:row>43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133351</xdr:colOff>
      <xdr:row>55</xdr:row>
      <xdr:rowOff>66673</xdr:rowOff>
    </xdr:from>
    <xdr:to>
      <xdr:col>17</xdr:col>
      <xdr:colOff>171450</xdr:colOff>
      <xdr:row>75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295275</xdr:colOff>
      <xdr:row>83</xdr:row>
      <xdr:rowOff>57150</xdr:rowOff>
    </xdr:from>
    <xdr:to>
      <xdr:col>15</xdr:col>
      <xdr:colOff>57150</xdr:colOff>
      <xdr:row>100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476250</xdr:colOff>
      <xdr:row>7</xdr:row>
      <xdr:rowOff>19050</xdr:rowOff>
    </xdr:from>
    <xdr:to>
      <xdr:col>19</xdr:col>
      <xdr:colOff>85725</xdr:colOff>
      <xdr:row>23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381000</xdr:colOff>
      <xdr:row>33</xdr:row>
      <xdr:rowOff>161925</xdr:rowOff>
    </xdr:from>
    <xdr:to>
      <xdr:col>19</xdr:col>
      <xdr:colOff>361951</xdr:colOff>
      <xdr:row>50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504825</xdr:colOff>
      <xdr:row>2</xdr:row>
      <xdr:rowOff>47625</xdr:rowOff>
    </xdr:from>
    <xdr:to>
      <xdr:col>24</xdr:col>
      <xdr:colOff>333374</xdr:colOff>
      <xdr:row>26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104774</xdr:rowOff>
    </xdr:from>
    <xdr:to>
      <xdr:col>9</xdr:col>
      <xdr:colOff>209550</xdr:colOff>
      <xdr:row>27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14</xdr:row>
      <xdr:rowOff>180975</xdr:rowOff>
    </xdr:from>
    <xdr:to>
      <xdr:col>8</xdr:col>
      <xdr:colOff>133350</xdr:colOff>
      <xdr:row>27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41</xdr:row>
      <xdr:rowOff>142875</xdr:rowOff>
    </xdr:from>
    <xdr:to>
      <xdr:col>7</xdr:col>
      <xdr:colOff>523876</xdr:colOff>
      <xdr:row>59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27</xdr:row>
      <xdr:rowOff>123826</xdr:rowOff>
    </xdr:from>
    <xdr:to>
      <xdr:col>9</xdr:col>
      <xdr:colOff>74544</xdr:colOff>
      <xdr:row>42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466674</xdr:colOff>
      <xdr:row>0</xdr:row>
      <xdr:rowOff>78441</xdr:rowOff>
    </xdr:from>
    <xdr:to>
      <xdr:col>11</xdr:col>
      <xdr:colOff>452820</xdr:colOff>
      <xdr:row>14</xdr:row>
      <xdr:rowOff>134471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19050</xdr:rowOff>
    </xdr:from>
    <xdr:to>
      <xdr:col>6</xdr:col>
      <xdr:colOff>381000</xdr:colOff>
      <xdr:row>33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60</xdr:row>
      <xdr:rowOff>123825</xdr:rowOff>
    </xdr:from>
    <xdr:to>
      <xdr:col>9</xdr:col>
      <xdr:colOff>99331</xdr:colOff>
      <xdr:row>75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7</xdr:row>
      <xdr:rowOff>228600</xdr:rowOff>
    </xdr:from>
    <xdr:to>
      <xdr:col>18</xdr:col>
      <xdr:colOff>400051</xdr:colOff>
      <xdr:row>21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571500</xdr:colOff>
      <xdr:row>7</xdr:row>
      <xdr:rowOff>133350</xdr:rowOff>
    </xdr:from>
    <xdr:to>
      <xdr:col>33</xdr:col>
      <xdr:colOff>152400</xdr:colOff>
      <xdr:row>23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1114425</xdr:colOff>
      <xdr:row>7</xdr:row>
      <xdr:rowOff>133350</xdr:rowOff>
    </xdr:from>
    <xdr:to>
      <xdr:col>24</xdr:col>
      <xdr:colOff>409576</xdr:colOff>
      <xdr:row>23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57151</xdr:colOff>
      <xdr:row>32</xdr:row>
      <xdr:rowOff>10886</xdr:rowOff>
    </xdr:from>
    <xdr:to>
      <xdr:col>31</xdr:col>
      <xdr:colOff>25854</xdr:colOff>
      <xdr:row>49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160565</xdr:colOff>
      <xdr:row>40</xdr:row>
      <xdr:rowOff>163657</xdr:rowOff>
    </xdr:from>
    <xdr:to>
      <xdr:col>17</xdr:col>
      <xdr:colOff>0</xdr:colOff>
      <xdr:row>57</xdr:row>
      <xdr:rowOff>77932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47</xdr:row>
      <xdr:rowOff>66675</xdr:rowOff>
    </xdr:from>
    <xdr:to>
      <xdr:col>5</xdr:col>
      <xdr:colOff>57150</xdr:colOff>
      <xdr:row>65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104776</xdr:rowOff>
    </xdr:from>
    <xdr:to>
      <xdr:col>15</xdr:col>
      <xdr:colOff>219075</xdr:colOff>
      <xdr:row>15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57151</xdr:colOff>
      <xdr:row>16</xdr:row>
      <xdr:rowOff>28575</xdr:rowOff>
    </xdr:from>
    <xdr:to>
      <xdr:col>15</xdr:col>
      <xdr:colOff>257176</xdr:colOff>
      <xdr:row>30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66675</xdr:colOff>
      <xdr:row>0</xdr:row>
      <xdr:rowOff>104776</xdr:rowOff>
    </xdr:from>
    <xdr:to>
      <xdr:col>15</xdr:col>
      <xdr:colOff>219075</xdr:colOff>
      <xdr:row>15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57151</xdr:colOff>
      <xdr:row>16</xdr:row>
      <xdr:rowOff>28575</xdr:rowOff>
    </xdr:from>
    <xdr:to>
      <xdr:col>15</xdr:col>
      <xdr:colOff>257176</xdr:colOff>
      <xdr:row>30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27</xdr:row>
      <xdr:rowOff>85725</xdr:rowOff>
    </xdr:from>
    <xdr:to>
      <xdr:col>10</xdr:col>
      <xdr:colOff>85726</xdr:colOff>
      <xdr:row>46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470649</xdr:colOff>
      <xdr:row>0</xdr:row>
      <xdr:rowOff>123265</xdr:rowOff>
    </xdr:from>
    <xdr:to>
      <xdr:col>14</xdr:col>
      <xdr:colOff>618535</xdr:colOff>
      <xdr:row>12</xdr:row>
      <xdr:rowOff>89511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05336642" y="123265"/>
          <a:ext cx="5840474" cy="3596952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13</xdr:row>
      <xdr:rowOff>44823</xdr:rowOff>
    </xdr:from>
    <xdr:to>
      <xdr:col>14</xdr:col>
      <xdr:colOff>743772</xdr:colOff>
      <xdr:row>24</xdr:row>
      <xdr:rowOff>301435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05211405" y="3866029"/>
          <a:ext cx="5864860" cy="3584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9</xdr:row>
      <xdr:rowOff>114299</xdr:rowOff>
    </xdr:from>
    <xdr:to>
      <xdr:col>8</xdr:col>
      <xdr:colOff>266701</xdr:colOff>
      <xdr:row>23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6</xdr:row>
      <xdr:rowOff>161925</xdr:rowOff>
    </xdr:from>
    <xdr:to>
      <xdr:col>18</xdr:col>
      <xdr:colOff>733425</xdr:colOff>
      <xdr:row>22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571499</xdr:colOff>
      <xdr:row>16</xdr:row>
      <xdr:rowOff>185056</xdr:rowOff>
    </xdr:from>
    <xdr:to>
      <xdr:col>25</xdr:col>
      <xdr:colOff>488496</xdr:colOff>
      <xdr:row>36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428625</xdr:colOff>
      <xdr:row>16</xdr:row>
      <xdr:rowOff>209550</xdr:rowOff>
    </xdr:from>
    <xdr:to>
      <xdr:col>11</xdr:col>
      <xdr:colOff>234680</xdr:colOff>
      <xdr:row>32</xdr:row>
      <xdr:rowOff>13644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82165345" y="3533775"/>
          <a:ext cx="4206605" cy="35664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Report%20-%20mehr%2098%20-%2002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Report%20-Azar%2098%20-%20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thly%20Statistical%20Reports\New%20Ver\Report\Monthly%20Report-Esfand%2097%20-Eb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Statistical%20Reports/New%20Ver/Report/Monthly%20Report-Esfand%2097%20-Eb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Statistical%20Reports/Year%2098/Monthly%20Report-9804/Report/Excel%20Report/Monthly%20Report%20-%20Tir%2098%20-%20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ohrabi.h\Desktop\Monthly%20Report%20-%20mehr%2098%20-%2002%20-%20Cop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thly%20Statistical%20Reports\Year%2098\Monthly%20Report-9804\Report\Excel%20Report\Monthly%20Report%20-%20Tir%2098%20-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عرفی"/>
      <sheetName val="ارزش بازار "/>
      <sheetName val="شاخص های سهام"/>
      <sheetName val="ارزش معاملات بورس ها"/>
      <sheetName val="Sheet2"/>
      <sheetName val="Sheet"/>
      <sheetName val="ارزش بازار سهام"/>
      <sheetName val="روند ارزش بازارهای بورس"/>
      <sheetName val="روند ارزش بازارهای فرابورس"/>
      <sheetName val="ارزش بازاری صنایع-مجموع "/>
      <sheetName val="ده صنعت باارزش بورس "/>
      <sheetName val="ده صنعت باارزش فرابورس "/>
      <sheetName val="معاملات سهام - نوع معاملات"/>
      <sheetName val="معاملات سهام - نوع بازار"/>
      <sheetName val="ارزش معاملات سهام-ده صنعت "/>
      <sheetName val="حجم معاملات سهام-ده صنعت"/>
      <sheetName val="معاملات بورس - صنایع "/>
      <sheetName val="معاملات فرابورس-صنایع"/>
      <sheetName val="مقایسه شاخص‌ها"/>
      <sheetName val="Sheet3"/>
      <sheetName val="م صکوک - بخش بازار"/>
      <sheetName val="م صکوک - نوع بازار "/>
      <sheetName val="ارزش مفهومی پوشش ریسک"/>
      <sheetName val="معاملات اوراق مشتقه"/>
      <sheetName val="ارزش بازار صندوق ها "/>
      <sheetName val="م صندوق - بخش بازار"/>
      <sheetName val="م صندوق - نوع بازار"/>
      <sheetName val="معاملات فیزیکی کالا و انرژ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نام نوع بازار</v>
          </cell>
          <cell r="B2" t="str">
            <v>1396-12-28</v>
          </cell>
        </row>
        <row r="3">
          <cell r="A3" t="str">
            <v>بازار اول</v>
          </cell>
          <cell r="B3">
            <v>2416833.8250293802</v>
          </cell>
        </row>
        <row r="4">
          <cell r="A4" t="str">
            <v>بازار دوم</v>
          </cell>
          <cell r="B4">
            <v>1406022.8352451101</v>
          </cell>
        </row>
        <row r="5">
          <cell r="A5" t="str">
            <v>بورس تهران</v>
          </cell>
          <cell r="B5">
            <v>3822856.6602745</v>
          </cell>
        </row>
        <row r="6">
          <cell r="A6" t="str">
            <v>بازار اول</v>
          </cell>
          <cell r="B6">
            <v>103949.2135</v>
          </cell>
        </row>
        <row r="7">
          <cell r="A7" t="str">
            <v>بازار دوم</v>
          </cell>
          <cell r="B7">
            <v>543696.45648507995</v>
          </cell>
        </row>
        <row r="8">
          <cell r="A8" t="str">
            <v>بازار پايه</v>
          </cell>
          <cell r="B8">
            <v>321093.06879530998</v>
          </cell>
        </row>
        <row r="9">
          <cell r="A9" t="str">
            <v>شرکتهای کوچک و متوسط</v>
          </cell>
          <cell r="B9">
            <v>4522.2</v>
          </cell>
        </row>
        <row r="10">
          <cell r="A10" t="str">
            <v>فرابورس ایران</v>
          </cell>
          <cell r="B10">
            <v>973260.93878038996</v>
          </cell>
        </row>
        <row r="11">
          <cell r="A11" t="str">
            <v>مجموع</v>
          </cell>
          <cell r="B11">
            <v>4796117.5990548898</v>
          </cell>
        </row>
        <row r="16">
          <cell r="A16" t="str">
            <v>بورس تهران</v>
          </cell>
          <cell r="B16" t="str">
            <v>بازار اول</v>
          </cell>
          <cell r="D16">
            <v>0.48850590683586403</v>
          </cell>
        </row>
        <row r="17">
          <cell r="A17" t="str">
            <v>بورس تهران</v>
          </cell>
          <cell r="B17" t="str">
            <v>بازار دوم</v>
          </cell>
          <cell r="D17">
            <v>0.29189607903548292</v>
          </cell>
        </row>
        <row r="18">
          <cell r="A18" t="str">
            <v>فرابورس ایران</v>
          </cell>
          <cell r="B18" t="str">
            <v>بازار اول</v>
          </cell>
          <cell r="D18">
            <v>2.4370343956281841E-2</v>
          </cell>
        </row>
        <row r="19">
          <cell r="A19" t="str">
            <v>فرابورس ایران</v>
          </cell>
          <cell r="B19" t="str">
            <v>بازار دوم</v>
          </cell>
          <cell r="D19">
            <v>0.13281405308399211</v>
          </cell>
        </row>
        <row r="20">
          <cell r="A20" t="str">
            <v>فرابورس ایران</v>
          </cell>
          <cell r="B20" t="str">
            <v>پايه</v>
          </cell>
          <cell r="D20">
            <v>6.1806622463301666E-2</v>
          </cell>
        </row>
        <row r="21">
          <cell r="A21" t="str">
            <v>فرابورس ایران</v>
          </cell>
          <cell r="B21" t="str">
            <v>شرکتهای کوچک و متوسط</v>
          </cell>
          <cell r="D21">
            <v>6.0699462507740447E-4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D3" t="str">
            <v>شهریور ماه 1398</v>
          </cell>
          <cell r="E3" t="str">
            <v>مرداد ماه 1398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عرفی"/>
      <sheetName val="ارزش بازار"/>
      <sheetName val="شاخص های سهام"/>
      <sheetName val="ارزش معاملات بورس ها"/>
      <sheetName val="دیتای حقیقی و حقوقی"/>
      <sheetName val="Sheet2"/>
      <sheetName val="آمار معاملات حقیقی و حقوقی"/>
      <sheetName val="خرید و فروش حقیقی و حقوقی"/>
      <sheetName val="دیتای معاملات مناطق"/>
      <sheetName val="Sheet"/>
      <sheetName val="نسبت معاملات برخط و غیربرخط"/>
      <sheetName val="روند معاملات برخط و غیربرخط"/>
      <sheetName val="سرمایه گذار خارجی"/>
      <sheetName val="ارزش بازار سهام"/>
      <sheetName val="روند ارزش بازارهای بورس"/>
      <sheetName val="روند ارزش بازارهای فرابورس"/>
      <sheetName val="ارزش بازاری صنایع-مجموع"/>
      <sheetName val="ده صنعت باارزش بورس"/>
      <sheetName val="ده صنعت باارزش فرابورس"/>
      <sheetName val="معاملات سهام - نوع معاملات"/>
      <sheetName val="معاملات سهام - نوع بازار"/>
      <sheetName val="ارزش معاملات سهام-ده صنعت"/>
      <sheetName val="حجم معاملات سهام-ده صنعت"/>
      <sheetName val="معاملات بورس - صنایع"/>
      <sheetName val="معاملات فرابورس-صنایع"/>
      <sheetName val="دیتای م حقیقی و حقوقی"/>
      <sheetName val="عرضه اولیه"/>
      <sheetName val="مقایسه شاخص‌ها"/>
      <sheetName val="نسبت pe"/>
      <sheetName val="نمودار pe بازار"/>
      <sheetName val="توقف-بسته و تا پایان ماه باز"/>
      <sheetName val=" توقف در ماه بسته و همچنان"/>
      <sheetName val="توقف نماد-در کل ماه بسته بودن"/>
      <sheetName val="نمادهای متوقف 1"/>
      <sheetName val="نمادهای متوقف"/>
      <sheetName val="تامین مالی به تفکیک ماهیت ناشر"/>
      <sheetName val="دیتای تامین مالی"/>
      <sheetName val="Sheet3"/>
      <sheetName val="تامین مالی - مانده"/>
      <sheetName val="تامین مالی - انتشار"/>
      <sheetName val="تامین مالی - سررسید"/>
      <sheetName val="اوراق - 60 درصد"/>
      <sheetName val="ارزش بازار اوراق بدهی"/>
      <sheetName val="م صکوک - بخش بازار"/>
      <sheetName val="م صکوک - نوع بازار"/>
      <sheetName val="ارزش مفهومی پوشش ریسک"/>
      <sheetName val="معاملات اوراق مشتقه"/>
      <sheetName val="ارزش انواع صندوق ها"/>
      <sheetName val="ارزش بازار صندوق ها"/>
      <sheetName val="م صندوق - بخش بازار"/>
      <sheetName val="م صندوق - نوع بازار"/>
      <sheetName val="تعداد صندوق ها"/>
      <sheetName val="روند ارزش صندوق ها"/>
      <sheetName val="معاملات فیزیکی کالا و انرژی"/>
      <sheetName val="توقف نماد-در کل ماه بسته بو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هرست"/>
      <sheetName val="بورس و فرابورس"/>
      <sheetName val="ارزش بورس "/>
      <sheetName val="ارزش فرابورس"/>
      <sheetName val="معاملات بورس - بخش بازار"/>
      <sheetName val="معاملات بورس - بازار"/>
      <sheetName val="معاملات بورس - نوع اوراق"/>
      <sheetName val="معاملات بورس - صنایع - ارزش"/>
      <sheetName val="معاملات بورس - صنایع - حجم"/>
      <sheetName val="معاملات بورس - صنایع - تعداد"/>
      <sheetName val="معاملات فرابورس - بخش بازار"/>
      <sheetName val="معاملات فرابورس- بازار"/>
      <sheetName val="معاملات فرابورس- نوع اوراق"/>
      <sheetName val="معاملات فرابورس-صنایع- ارزش"/>
      <sheetName val="معاملات فرابورس-صنایع-حجم "/>
      <sheetName val="معاملات فرابورس-صنایع-تعداد"/>
      <sheetName val="معاملات بورس کالا و انرژی"/>
      <sheetName val="شاخص ها"/>
      <sheetName val="نمودار شاخص بورس و فرابورس"/>
      <sheetName val="MSCI"/>
      <sheetName val="نسبت pe"/>
      <sheetName val="نمودار pe بازار"/>
      <sheetName val="بیشترین حجم مناطق-حقیقی و حقوقی"/>
      <sheetName val="آمار معاملات حقیقی و حقوقی"/>
      <sheetName val="خرید و فروش حقیقی و حقوقی"/>
      <sheetName val="نسبت معاملات حقیقی و حقوقی "/>
      <sheetName val="صندوق"/>
      <sheetName val="آمار تامین مالی"/>
      <sheetName val="مانده اوراق تامین مالی"/>
      <sheetName val="توقف-بسته و تا پایان ماه باز  "/>
      <sheetName val=" توقف در ماه بسته و همچنان بسته"/>
      <sheetName val="توقف نماد-در کل ماه بسته بودن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E2" t="str">
            <v>اسفند‌ماه 1396</v>
          </cell>
          <cell r="F2" t="str">
            <v xml:space="preserve">تا پایان اسفندماه97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فهرست"/>
      <sheetName val="بورس و فرابورس"/>
      <sheetName val="ارزش بورس "/>
      <sheetName val="ارزش فرابورس"/>
      <sheetName val="معاملات بورس - بخش بازار"/>
      <sheetName val="معاملات بورس - بازار"/>
      <sheetName val="معاملات بورس - نوع اوراق"/>
      <sheetName val="معاملات بورس - صنایع - ارزش"/>
      <sheetName val="معاملات بورس - صنایع - حجم"/>
      <sheetName val="معاملات بورس - صنایع - تعداد"/>
      <sheetName val="معاملات فرابورس - بخش بازار"/>
      <sheetName val="معاملات فرابورس- بازار"/>
      <sheetName val="معاملات فرابورس- نوع اوراق"/>
      <sheetName val="معاملات فرابورس-صنایع- ارزش"/>
      <sheetName val="معاملات فرابورس-صنایع-حجم "/>
      <sheetName val="معاملات فرابورس-صنایع-تعداد"/>
      <sheetName val="معاملات بورس کالا و انرژی"/>
      <sheetName val="شاخص ها"/>
      <sheetName val="نمودار شاخص بورس و فرابورس"/>
      <sheetName val="MSCI"/>
      <sheetName val="نسبت pe"/>
      <sheetName val="نمودار pe بازار"/>
      <sheetName val="بیشترین حجم مناطق-حقیقی و حقوقی"/>
      <sheetName val="آمار معاملات حقیقی و حقوقی"/>
      <sheetName val="خرید و فروش حقیقی و حقوقی"/>
      <sheetName val="نسبت معاملات حقیقی و حقوقی "/>
      <sheetName val="صندوق"/>
      <sheetName val="آمار تامین مالی"/>
      <sheetName val="مانده اوراق تامین مالی"/>
      <sheetName val="توقف-بسته و تا پایان ماه باز  "/>
      <sheetName val=" توقف در ماه بسته و همچنان بسته"/>
      <sheetName val="توقف نماد-در کل ماه بسته بودن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E2" t="str">
            <v>اسفند‌ماه 1396</v>
          </cell>
          <cell r="F2" t="str">
            <v xml:space="preserve">تا پایان اسفندماه97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رزش بازار "/>
      <sheetName val="شاخص های سهام"/>
      <sheetName val="ارزش معاملات بورس ها"/>
      <sheetName val="دیتای حقیقی و حقوقی"/>
      <sheetName val="Sheet2"/>
      <sheetName val="خرید و فروش حقیقی و حقوقی"/>
      <sheetName val="دیتای معاملات مناطق"/>
      <sheetName val="Sheet1"/>
      <sheetName val="ارزش بازار سهام"/>
      <sheetName val="روند ارزش بازارهای بورس"/>
      <sheetName val="روند ارزش بازارهای فرابورس"/>
      <sheetName val="ارزش بازاری صنایع-مجموع "/>
      <sheetName val="ده صنعت باارزش بورس "/>
      <sheetName val="ده صنعت باارزش فرابورس "/>
      <sheetName val="معاملات سهام - نوع معاملات"/>
      <sheetName val="معاملات سهام - نوع بازار"/>
      <sheetName val="ارزش معاملات سهام-ده صنعت "/>
      <sheetName val="حجم معاملات سهام-ده صنعت"/>
      <sheetName val="معاملات بورس - صنایع "/>
      <sheetName val="معاملات فرابورس-صنایع"/>
      <sheetName val="نسبت pe"/>
      <sheetName val="نمودار pe بازار"/>
      <sheetName val="توقف-بسته و تا پایان ماه باز"/>
      <sheetName val=" توقف در ماه بسته و همچنان  "/>
      <sheetName val="توقف نماد-در کل ماه بسته بودن"/>
      <sheetName val="نمادهای متوقف 1"/>
      <sheetName val="نمادهای متوقف "/>
      <sheetName val="تامین مالی به تفکیک ماهیت ناشر"/>
      <sheetName val="دیتای تامین مالی"/>
      <sheetName val="Sheet3"/>
      <sheetName val="تامین مالی - مانده"/>
      <sheetName val="تامین مالی - سررسید"/>
      <sheetName val="تامین مالی - انتشار"/>
      <sheetName val="اوراق - 60 درصد "/>
      <sheetName val="ارزش بازار اوراق بدهی "/>
      <sheetName val="م صکوک - بخش بازار"/>
      <sheetName val="م صکوک - نوع بازار "/>
      <sheetName val="ارزش مفهومی پوشش ریسک"/>
      <sheetName val="معاملات اوراق مشتقه"/>
      <sheetName val="ارزش انواع صندوق ها "/>
      <sheetName val="ارزش بازار صندوق ها "/>
      <sheetName val="م صندوق - بخش بازار"/>
      <sheetName val="م صندوق - نوع بازار"/>
      <sheetName val="تعداد صندوق ها"/>
      <sheetName val="روند ارزش صندوق ه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D3" t="str">
            <v>خرداد 1398</v>
          </cell>
          <cell r="E3" t="str">
            <v>اردیبهشت 1398</v>
          </cell>
          <cell r="F3" t="str">
            <v>خرداد 1397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معرفی"/>
      <sheetName val="ارزش بازار "/>
      <sheetName val="شاخص های سهام"/>
      <sheetName val="ارزش معاملات بورس ها"/>
      <sheetName val="Sheet2"/>
      <sheetName val="Sheet"/>
      <sheetName val="ارزش بازار سهام"/>
      <sheetName val="روند ارزش بازارهای بورس"/>
      <sheetName val="روند ارزش بازارهای فرابورس"/>
      <sheetName val="ارزش بازاری صنایع-مجموع "/>
      <sheetName val="ده صنعت باارزش بورس "/>
      <sheetName val="ده صنعت باارزش فرابورس "/>
      <sheetName val="معاملات سهام - نوع معاملات"/>
      <sheetName val="معاملات سهام - نوع بازار"/>
      <sheetName val="ارزش معاملات سهام-ده صنعت "/>
      <sheetName val="حجم معاملات سهام-ده صنعت"/>
      <sheetName val="معاملات بورس - صنایع "/>
      <sheetName val="معاملات فرابورس-صنایع"/>
      <sheetName val="مقایسه شاخص‌ها"/>
      <sheetName val="Sheet3"/>
      <sheetName val="م صکوک - بخش بازار"/>
      <sheetName val="م صکوک - نوع بازار "/>
      <sheetName val="ارزش مفهومی پوشش ریسک"/>
      <sheetName val="معاملات اوراق مشتقه"/>
      <sheetName val="ارزش بازار صندوق ها "/>
      <sheetName val="م صندوق - بخش بازار"/>
      <sheetName val="م صندوق - نوع بازار"/>
      <sheetName val="معاملات فیزیکی کالا و انرژ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نام نوع بازار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D3" t="str">
            <v>شهریور ماه 1398</v>
          </cell>
          <cell r="E3" t="str">
            <v>مرداد ماه 1398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رزش بازار "/>
      <sheetName val="شاخص های سهام"/>
      <sheetName val="ارزش معاملات بورس ها"/>
      <sheetName val="دیتای حقیقی و حقوقی"/>
      <sheetName val="Sheet2"/>
      <sheetName val="خرید و فروش حقیقی و حقوقی"/>
      <sheetName val="دیتای معاملات مناطق"/>
      <sheetName val="Sheet1"/>
      <sheetName val="ارزش بازار سهام"/>
      <sheetName val="روند ارزش بازارهای بورس"/>
      <sheetName val="روند ارزش بازارهای فرابورس"/>
      <sheetName val="ارزش بازاری صنایع-مجموع "/>
      <sheetName val="ده صنعت باارزش بورس "/>
      <sheetName val="ده صنعت باارزش فرابورس "/>
      <sheetName val="معاملات سهام - نوع معاملات"/>
      <sheetName val="معاملات سهام - نوع بازار"/>
      <sheetName val="ارزش معاملات سهام-ده صنعت "/>
      <sheetName val="حجم معاملات سهام-ده صنعت"/>
      <sheetName val="معاملات بورس - صنایع "/>
      <sheetName val="معاملات فرابورس-صنایع"/>
      <sheetName val="نسبت pe"/>
      <sheetName val="نمودار pe بازار"/>
      <sheetName val="توقف-بسته و تا پایان ماه باز"/>
      <sheetName val=" توقف در ماه بسته و همچنان  "/>
      <sheetName val="توقف نماد-در کل ماه بسته بودن"/>
      <sheetName val="نمادهای متوقف 1"/>
      <sheetName val="نمادهای متوقف "/>
      <sheetName val="تامین مالی به تفکیک ماهیت ناشر"/>
      <sheetName val="دیتای تامین مالی"/>
      <sheetName val="Sheet3"/>
      <sheetName val="تامین مالی - مانده"/>
      <sheetName val="تامین مالی - سررسید"/>
      <sheetName val="تامین مالی - انتشار"/>
      <sheetName val="اوراق - 60 درصد "/>
      <sheetName val="ارزش بازار اوراق بدهی "/>
      <sheetName val="م صکوک - بخش بازار"/>
      <sheetName val="م صکوک - نوع بازار "/>
      <sheetName val="ارزش مفهومی پوشش ریسک"/>
      <sheetName val="معاملات اوراق مشتقه"/>
      <sheetName val="ارزش انواع صندوق ها "/>
      <sheetName val="ارزش بازار صندوق ها "/>
      <sheetName val="م صندوق - بخش بازار"/>
      <sheetName val="م صندوق - نوع بازار"/>
      <sheetName val="تعداد صندوق ها"/>
      <sheetName val="روند ارزش صندوق ه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D3" t="str">
            <v>خرداد 1398</v>
          </cell>
          <cell r="F3" t="str">
            <v>خرداد 1397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Table953242" displayName="Table953242" ref="A1:F23" totalsRowShown="0" headerRowDxfId="56" dataDxfId="55" tableBorderDxfId="54" headerRowCellStyle="Normal 3" dataCellStyle="Normal 3">
  <autoFilter ref="A1:F23"/>
  <tableColumns count="6">
    <tableColumn id="1" name="بورس  " dataDxfId="53" dataCellStyle="Normal 3"/>
    <tableColumn id="2" name="صنعت" dataDxfId="52" dataCellStyle="Normal 3"/>
    <tableColumn id="3" name="شرکت" dataDxfId="51" dataCellStyle="Normal 3"/>
    <tableColumn id="4" name="نماد" dataDxfId="50" dataCellStyle="Normal 3"/>
    <tableColumn id="5" name="علت توقف" dataDxfId="49" dataCellStyle="Normal 3"/>
    <tableColumn id="6" name="تاریخ توقف" dataDxfId="48" dataCellStyle="Normal 3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Table2124353" displayName="Table2124353" ref="A6:C13" totalsRowShown="0" headerRowDxfId="47" dataDxfId="45" headerRowBorderDxfId="46" tableBorderDxfId="44" headerRowCellStyle="Normal 4">
  <tableColumns count="3">
    <tableColumn id="1" name="نوع" dataDxfId="43" dataCellStyle="Normal 4"/>
    <tableColumn id="2" name="تعداد" dataDxfId="42" dataCellStyle="Normal 4 2"/>
    <tableColumn id="3" name="درصد" dataDxfId="41" dataCellStyle="Percent 2 2">
      <calculatedColumnFormula>B7/$B$7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3135767" displayName="Table3135767" ref="A1:D4" totalsRowShown="0" headerRowDxfId="40" dataDxfId="38" headerRowBorderDxfId="39" tableBorderDxfId="37" totalsRowBorderDxfId="36">
  <tableColumns count="4">
    <tableColumn id="1" name="نام بورس" dataDxfId="35"/>
    <tableColumn id="2" name="تعداد نمادهای متوقف شده در هر ماه که تا پایان آن ماه بازگشایی شده اند" dataDxfId="34"/>
    <tableColumn id="3" name="تعداد نمادهای متوقف شده در هر ماه که تا پایان آن ماه متوقف بوده اند" dataDxfId="33"/>
    <tableColumn id="4" name="تعداد نمادهایی که قبل از ماه متوقف‌شده و در پایان ماه نیز همچنان متوقف بوده اند" dataDxfId="3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8" name="Table56989" displayName="Table56989" ref="A2:W7" totalsRowShown="0" headerRowDxfId="31" dataDxfId="29" headerRowBorderDxfId="30" tableBorderDxfId="28" totalsRowBorderDxfId="27">
  <tableColumns count="23">
    <tableColumn id="1" name="نوع/ماه" dataDxfId="26" dataCellStyle="Normal 4"/>
    <tableColumn id="2" name="اسفند 96" dataDxfId="25"/>
    <tableColumn id="3" name="فروردین 97" dataDxfId="24"/>
    <tableColumn id="4" name="اردیبهشت 97" dataDxfId="23"/>
    <tableColumn id="5" name="خرداد 97" dataDxfId="22"/>
    <tableColumn id="6" name="تیر 97" dataDxfId="21"/>
    <tableColumn id="7" name="مرداد 97" dataDxfId="20"/>
    <tableColumn id="8" name="شهریور 97" dataDxfId="19"/>
    <tableColumn id="9" name="مهر 97" dataDxfId="18"/>
    <tableColumn id="10" name="آبان 97" dataDxfId="17"/>
    <tableColumn id="11" name="آذر 97" dataDxfId="16"/>
    <tableColumn id="12" name="دی 97" dataDxfId="15"/>
    <tableColumn id="13" name="بهمن 97" dataDxfId="14"/>
    <tableColumn id="14" name="اسفند 97" dataDxfId="13"/>
    <tableColumn id="15" name="فروردین 98" dataDxfId="12">
      <calculatedColumnFormula>#REF!</calculatedColumnFormula>
    </tableColumn>
    <tableColumn id="16" name="اردیبهشت 98" dataDxfId="11"/>
    <tableColumn id="17" name="خرداد 98" dataDxfId="10"/>
    <tableColumn id="18" name="تیر 98" dataDxfId="9"/>
    <tableColumn id="19" name="مرداد 98" dataDxfId="8"/>
    <tableColumn id="20" name="شهریور 98" dataDxfId="7"/>
    <tableColumn id="21" name="مهر 98" dataDxfId="6"/>
    <tableColumn id="22" name="آبان 98" dataDxfId="5"/>
    <tableColumn id="23" name="آذر 98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9" name="Table1121310" displayName="Table1121310" ref="A1:K186" totalsRowShown="0">
  <autoFilter ref="A1:K186"/>
  <tableColumns count="11">
    <tableColumn id="1" name="نام اوراق"/>
    <tableColumn id="2" name="نوع اوراق"/>
    <tableColumn id="3" name="نماد"/>
    <tableColumn id="4" name="نام ناشر"/>
    <tableColumn id="5" name="ماهیت ناشر"/>
    <tableColumn id="6" name="بورس منتشر کننده اوراق"/>
    <tableColumn id="7" name="مبلغ مانده"/>
    <tableColumn id="8" name="تاریخ انتشار"/>
    <tableColumn id="9" name="تاریخ سررسید"/>
    <tableColumn id="10" name="درصد" dataDxfId="1"/>
    <tableColumn id="11" name="درصد تجمعی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4" Type="http://schemas.openxmlformats.org/officeDocument/2006/relationships/table" Target="../tables/table3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2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8.xml"/><Relationship Id="rId1" Type="http://schemas.openxmlformats.org/officeDocument/2006/relationships/hyperlink" Target="http://new.tse.ir/cms/Portals/1/paziresh/%D8%A7%D8%B7%D9%84%D8%A7%D8%B9%DB%8C%D9%87%20%D9%BE%D8%B0%DB%8C%D8%B1%D9%87%20%D9%86%D9%88%DB%8C%D8%B3%DB%8C2%20(1).pdf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"/>
  <sheetViews>
    <sheetView showGridLines="0" rightToLeft="1" tabSelected="1" workbookViewId="0">
      <selection activeCell="D29" sqref="D29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C61"/>
  <sheetViews>
    <sheetView rightToLeft="1" zoomScaleNormal="100" workbookViewId="0">
      <selection activeCell="J8" sqref="J8"/>
    </sheetView>
  </sheetViews>
  <sheetFormatPr defaultRowHeight="15"/>
  <cols>
    <col min="1" max="1" width="15" style="2" customWidth="1"/>
    <col min="2" max="2" width="16.85546875" style="2" customWidth="1"/>
    <col min="3" max="3" width="10.140625" style="2" customWidth="1"/>
    <col min="4" max="4" width="9.85546875" style="2" customWidth="1"/>
    <col min="5" max="5" width="10.140625" style="2" customWidth="1"/>
    <col min="6" max="10" width="9.140625" style="2"/>
    <col min="11" max="13" width="10.140625" style="1" bestFit="1" customWidth="1"/>
    <col min="14" max="15" width="9.140625" style="2"/>
    <col min="16" max="16" width="9.85546875" style="2" bestFit="1" customWidth="1"/>
    <col min="17" max="17" width="9.140625" style="2"/>
    <col min="18" max="18" width="9.140625" style="2" customWidth="1"/>
    <col min="19" max="20" width="9.140625" style="2"/>
    <col min="21" max="21" width="10.85546875" style="2" customWidth="1"/>
    <col min="22" max="23" width="10.140625" style="2" customWidth="1"/>
    <col min="24" max="24" width="10.28515625" style="2" customWidth="1"/>
    <col min="25" max="25" width="10.42578125" style="2" customWidth="1"/>
    <col min="26" max="26" width="12.28515625" style="2" customWidth="1"/>
    <col min="27" max="27" width="11.85546875" style="2" customWidth="1"/>
    <col min="28" max="28" width="11.5703125" style="2" customWidth="1"/>
    <col min="29" max="29" width="13.28515625" style="2" customWidth="1"/>
    <col min="30" max="16384" width="9.140625" style="2"/>
  </cols>
  <sheetData>
    <row r="1" spans="1:29">
      <c r="A1" s="430" t="s">
        <v>117</v>
      </c>
      <c r="B1" s="430" t="s">
        <v>1</v>
      </c>
      <c r="C1" s="430" t="s">
        <v>2</v>
      </c>
      <c r="D1" s="430" t="s">
        <v>3</v>
      </c>
      <c r="E1" s="430" t="s">
        <v>4</v>
      </c>
      <c r="F1" s="430" t="s">
        <v>5</v>
      </c>
      <c r="G1" s="430" t="s">
        <v>6</v>
      </c>
      <c r="H1" s="430" t="s">
        <v>7</v>
      </c>
      <c r="I1" s="430" t="s">
        <v>8</v>
      </c>
      <c r="J1" s="430" t="s">
        <v>9</v>
      </c>
      <c r="K1" s="430" t="s">
        <v>10</v>
      </c>
      <c r="L1" s="430" t="s">
        <v>11</v>
      </c>
      <c r="M1" s="430" t="s">
        <v>12</v>
      </c>
      <c r="N1" s="430" t="s">
        <v>358</v>
      </c>
      <c r="O1" s="430" t="s">
        <v>227</v>
      </c>
      <c r="P1" s="430" t="s">
        <v>1518</v>
      </c>
      <c r="Q1" s="430" t="s">
        <v>1556</v>
      </c>
      <c r="R1" s="430" t="s">
        <v>1610</v>
      </c>
      <c r="S1" s="430" t="s">
        <v>1705</v>
      </c>
      <c r="T1" s="430" t="s">
        <v>1706</v>
      </c>
      <c r="U1" s="430" t="s">
        <v>1439</v>
      </c>
      <c r="V1" s="430" t="s">
        <v>1863</v>
      </c>
      <c r="W1" s="1036" t="s">
        <v>1999</v>
      </c>
      <c r="X1" s="1036"/>
      <c r="Y1" s="1036"/>
      <c r="Z1" s="1036"/>
      <c r="AA1" s="1036"/>
      <c r="AB1" s="1036"/>
      <c r="AC1" s="1036"/>
    </row>
    <row r="2" spans="1:29" ht="15" customHeight="1">
      <c r="A2" s="430" t="s">
        <v>114</v>
      </c>
      <c r="B2" s="44">
        <v>2416833.8250293802</v>
      </c>
      <c r="C2" s="44">
        <v>2405710.4725272502</v>
      </c>
      <c r="D2" s="44">
        <v>2403033.2003092398</v>
      </c>
      <c r="E2" s="44">
        <v>2763785.2299751202</v>
      </c>
      <c r="F2" s="44">
        <v>2642137.9624000802</v>
      </c>
      <c r="G2" s="44">
        <v>3336633.1119089499</v>
      </c>
      <c r="H2" s="44">
        <v>3967308.3627182702</v>
      </c>
      <c r="I2" s="44">
        <v>4693073.0923005696</v>
      </c>
      <c r="J2" s="44">
        <v>4343000.3971269904</v>
      </c>
      <c r="K2" s="44">
        <v>3810729.31777466</v>
      </c>
      <c r="L2" s="44">
        <v>4091050.27664435</v>
      </c>
      <c r="M2" s="44">
        <v>3908225.6759186201</v>
      </c>
      <c r="N2" s="44">
        <v>4456030.2893988797</v>
      </c>
      <c r="O2" s="44">
        <v>5132392.7288868297</v>
      </c>
      <c r="P2" s="44">
        <v>5412764.1163919801</v>
      </c>
      <c r="Q2" s="172">
        <v>5766224.8539605699</v>
      </c>
      <c r="R2" s="172">
        <v>5946222.9291501697</v>
      </c>
      <c r="S2" s="172">
        <v>6114132.7067458602</v>
      </c>
      <c r="T2" s="172">
        <v>6957819.9301684201</v>
      </c>
      <c r="U2" s="172">
        <v>6710389.7320109196</v>
      </c>
      <c r="V2" s="172">
        <v>6606269.6757988101</v>
      </c>
      <c r="W2" s="172">
        <v>7648453.3136783699</v>
      </c>
      <c r="X2" s="172"/>
      <c r="Y2" s="172"/>
      <c r="Z2" s="172"/>
      <c r="AA2" s="172"/>
      <c r="AB2" s="172"/>
      <c r="AC2" s="172"/>
    </row>
    <row r="3" spans="1:29" ht="18.75" customHeight="1">
      <c r="A3" s="430" t="s">
        <v>115</v>
      </c>
      <c r="B3" s="44">
        <v>1406022.8352451101</v>
      </c>
      <c r="C3" s="44">
        <v>1393319.97989276</v>
      </c>
      <c r="D3" s="44">
        <v>1324226.48206831</v>
      </c>
      <c r="E3" s="44">
        <v>1445546.5499819401</v>
      </c>
      <c r="F3" s="44">
        <v>1594810.5262482599</v>
      </c>
      <c r="G3" s="44">
        <v>1894504.3764913499</v>
      </c>
      <c r="H3" s="44">
        <v>2156830.23398674</v>
      </c>
      <c r="I3" s="44">
        <v>2469373.7278421302</v>
      </c>
      <c r="J3" s="44">
        <v>2338324.4696498602</v>
      </c>
      <c r="K3" s="44">
        <v>2113953.1681683101</v>
      </c>
      <c r="L3" s="44">
        <v>2181867.1910025901</v>
      </c>
      <c r="M3" s="44">
        <v>2106873.54079615</v>
      </c>
      <c r="N3" s="44">
        <v>2384584.3316040998</v>
      </c>
      <c r="O3" s="44">
        <v>2725317.6281366101</v>
      </c>
      <c r="P3" s="44">
        <v>2868553.7594167199</v>
      </c>
      <c r="Q3" s="172">
        <v>3221475.6380805499</v>
      </c>
      <c r="R3" s="172">
        <v>3486242.6791279502</v>
      </c>
      <c r="S3" s="172">
        <v>3715770.4684419199</v>
      </c>
      <c r="T3" s="172">
        <v>4157493.7685361598</v>
      </c>
      <c r="U3" s="172">
        <v>4600103.7514097402</v>
      </c>
      <c r="V3" s="172">
        <v>4595064.4016618198</v>
      </c>
      <c r="W3" s="172">
        <v>5378671.8905872898</v>
      </c>
      <c r="X3" s="172"/>
      <c r="Y3" s="172"/>
      <c r="Z3" s="172"/>
      <c r="AA3" s="172"/>
      <c r="AB3" s="172"/>
      <c r="AC3" s="172"/>
    </row>
    <row r="4" spans="1:29">
      <c r="A4" s="589" t="s">
        <v>17</v>
      </c>
      <c r="B4" s="193">
        <v>3822856.6602745</v>
      </c>
      <c r="C4" s="193">
        <v>3799030.45242002</v>
      </c>
      <c r="D4" s="193">
        <v>3727259.6823775498</v>
      </c>
      <c r="E4" s="193">
        <v>4209331.7799570598</v>
      </c>
      <c r="F4" s="193">
        <v>4236948.4886483401</v>
      </c>
      <c r="G4" s="193">
        <v>5231137.4884003</v>
      </c>
      <c r="H4" s="193">
        <v>6124138.5967050102</v>
      </c>
      <c r="I4" s="193">
        <v>7162446.8201427003</v>
      </c>
      <c r="J4" s="193">
        <v>6681324.8667768398</v>
      </c>
      <c r="K4" s="193">
        <v>5924682.48594297</v>
      </c>
      <c r="L4" s="193">
        <v>6272917.4676469397</v>
      </c>
      <c r="M4" s="193">
        <v>6015099.2167147696</v>
      </c>
      <c r="N4" s="193">
        <v>6840614.6210029703</v>
      </c>
      <c r="O4" s="193">
        <v>7857710.3570234403</v>
      </c>
      <c r="P4" s="193">
        <v>8281317.8758086897</v>
      </c>
      <c r="Q4" s="198">
        <v>8987700.4920411203</v>
      </c>
      <c r="R4" s="198">
        <v>9432465.6082781199</v>
      </c>
      <c r="S4" s="198">
        <v>9829903.1751877796</v>
      </c>
      <c r="T4" s="198">
        <v>11115313.69870458</v>
      </c>
      <c r="U4" s="198">
        <v>11310493.483420659</v>
      </c>
      <c r="V4" s="198">
        <v>11201334.07746063</v>
      </c>
      <c r="W4" s="198">
        <v>13027125.20426566</v>
      </c>
      <c r="X4" s="198"/>
      <c r="Y4" s="198"/>
      <c r="Z4" s="198"/>
      <c r="AA4" s="198"/>
      <c r="AB4" s="198"/>
      <c r="AC4" s="198"/>
    </row>
    <row r="5" spans="1:29" ht="18.75" customHeight="1">
      <c r="A5" s="430" t="s">
        <v>114</v>
      </c>
      <c r="B5" s="44">
        <v>103949.2135</v>
      </c>
      <c r="C5" s="44">
        <v>101360.4235</v>
      </c>
      <c r="D5" s="44">
        <v>102062.6195</v>
      </c>
      <c r="E5" s="44">
        <v>109730.49649999999</v>
      </c>
      <c r="F5" s="44">
        <v>111973.993</v>
      </c>
      <c r="G5" s="44">
        <v>118712.594</v>
      </c>
      <c r="H5" s="44">
        <v>153170.644</v>
      </c>
      <c r="I5" s="44">
        <v>200243.52499999999</v>
      </c>
      <c r="J5" s="44">
        <v>179298.367</v>
      </c>
      <c r="K5" s="44">
        <v>151297.52299999999</v>
      </c>
      <c r="L5" s="44">
        <v>167169.11799999999</v>
      </c>
      <c r="M5" s="44">
        <v>171872.136</v>
      </c>
      <c r="N5" s="44">
        <v>185113.38</v>
      </c>
      <c r="O5" s="44">
        <v>206471.399</v>
      </c>
      <c r="P5" s="44">
        <v>212328.05499999999</v>
      </c>
      <c r="Q5" s="172">
        <v>226376.274</v>
      </c>
      <c r="R5" s="172">
        <v>273905.55499999999</v>
      </c>
      <c r="S5" s="172">
        <v>319521.60800000001</v>
      </c>
      <c r="T5" s="172">
        <v>347108.32400000002</v>
      </c>
      <c r="U5" s="172">
        <v>308391.42800000001</v>
      </c>
      <c r="V5" s="172">
        <v>328178.45299999998</v>
      </c>
      <c r="W5" s="172">
        <v>407331.09899999999</v>
      </c>
      <c r="X5" s="172"/>
      <c r="Y5" s="172"/>
      <c r="Z5" s="172"/>
      <c r="AA5" s="172"/>
      <c r="AB5" s="172"/>
      <c r="AC5" s="172"/>
    </row>
    <row r="6" spans="1:29" ht="15.75" customHeight="1">
      <c r="A6" s="430" t="s">
        <v>115</v>
      </c>
      <c r="B6" s="44">
        <v>543696.45648507995</v>
      </c>
      <c r="C6" s="44">
        <v>527318.87454611296</v>
      </c>
      <c r="D6" s="44">
        <v>527210.36133633496</v>
      </c>
      <c r="E6" s="44">
        <v>586528.82787542196</v>
      </c>
      <c r="F6" s="44">
        <v>571634.47437277297</v>
      </c>
      <c r="G6" s="44">
        <v>722508.42831611796</v>
      </c>
      <c r="H6" s="44">
        <v>864886.88823736203</v>
      </c>
      <c r="I6" s="44">
        <v>945346.44023893203</v>
      </c>
      <c r="J6" s="44">
        <v>946401.67133328097</v>
      </c>
      <c r="K6" s="44">
        <v>910652.98222597595</v>
      </c>
      <c r="L6" s="44">
        <v>1014964.87996767</v>
      </c>
      <c r="M6" s="44">
        <v>969137.52726965398</v>
      </c>
      <c r="N6" s="44">
        <v>1134642.3462942599</v>
      </c>
      <c r="O6" s="44">
        <v>1241879.9128282701</v>
      </c>
      <c r="P6" s="44">
        <v>1262470.50412424</v>
      </c>
      <c r="Q6" s="172">
        <v>1445023.8689353999</v>
      </c>
      <c r="R6" s="172">
        <v>1528989.3652675999</v>
      </c>
      <c r="S6" s="172">
        <v>1668452.1807027699</v>
      </c>
      <c r="T6" s="172">
        <v>1891678.81472384</v>
      </c>
      <c r="U6" s="172">
        <v>1871795.61670226</v>
      </c>
      <c r="V6" s="172">
        <v>1938041.8699179599</v>
      </c>
      <c r="W6" s="172">
        <v>2216232.8920046198</v>
      </c>
      <c r="X6" s="172"/>
      <c r="Y6" s="172"/>
      <c r="Z6" s="172"/>
      <c r="AA6" s="172"/>
      <c r="AB6" s="172"/>
      <c r="AC6" s="172"/>
    </row>
    <row r="7" spans="1:29" ht="17.25" customHeight="1">
      <c r="A7" s="430" t="s">
        <v>116</v>
      </c>
      <c r="B7" s="44">
        <v>321093.06879530998</v>
      </c>
      <c r="C7" s="44">
        <v>319747.41646337602</v>
      </c>
      <c r="D7" s="44">
        <v>319817.05338951398</v>
      </c>
      <c r="E7" s="44">
        <v>335406.22170169099</v>
      </c>
      <c r="F7" s="44">
        <v>319001.34948787</v>
      </c>
      <c r="G7" s="44">
        <v>350232.26595696498</v>
      </c>
      <c r="H7" s="44">
        <v>493746.43529703101</v>
      </c>
      <c r="I7" s="44">
        <v>497953.36839122302</v>
      </c>
      <c r="J7" s="44">
        <v>493887.59309931699</v>
      </c>
      <c r="K7" s="44">
        <v>437943.93928874098</v>
      </c>
      <c r="L7" s="44">
        <v>476889.85538618098</v>
      </c>
      <c r="M7" s="44">
        <v>469482.12656250398</v>
      </c>
      <c r="N7" s="44">
        <v>490527.25349719397</v>
      </c>
      <c r="O7" s="44">
        <v>568822.07257031999</v>
      </c>
      <c r="P7" s="44">
        <v>627985.68468201905</v>
      </c>
      <c r="Q7" s="172">
        <v>690937.31736152701</v>
      </c>
      <c r="R7" s="172">
        <v>812157.42109320394</v>
      </c>
      <c r="S7" s="172">
        <v>926348.98803722905</v>
      </c>
      <c r="T7" s="172">
        <v>880315.566075849</v>
      </c>
      <c r="U7" s="172">
        <v>831253.87301130802</v>
      </c>
      <c r="V7" s="172">
        <v>890854.04076424695</v>
      </c>
      <c r="W7" s="172">
        <v>1146705.42632571</v>
      </c>
      <c r="X7" s="172"/>
      <c r="Y7" s="172"/>
      <c r="Z7" s="172"/>
      <c r="AA7" s="172"/>
      <c r="AB7" s="172"/>
      <c r="AC7" s="172"/>
    </row>
    <row r="8" spans="1:29" ht="18.75" customHeight="1">
      <c r="A8" s="430" t="s">
        <v>118</v>
      </c>
      <c r="B8" s="44">
        <v>4522.2</v>
      </c>
      <c r="C8" s="44">
        <v>4522.2</v>
      </c>
      <c r="D8" s="44">
        <v>4703.9422999999997</v>
      </c>
      <c r="E8" s="44">
        <v>4786.4422999999997</v>
      </c>
      <c r="F8" s="44">
        <v>4855.0823</v>
      </c>
      <c r="G8" s="44">
        <v>5033.5222999999996</v>
      </c>
      <c r="H8" s="44">
        <v>5925.1823000000004</v>
      </c>
      <c r="I8" s="44">
        <v>6140.2098999999998</v>
      </c>
      <c r="J8" s="44">
        <v>6541.4598999999998</v>
      </c>
      <c r="K8" s="44">
        <v>6540.8599000000004</v>
      </c>
      <c r="L8" s="44">
        <v>6556.6099000000004</v>
      </c>
      <c r="M8" s="44">
        <v>6556.6099000000004</v>
      </c>
      <c r="N8" s="44">
        <v>6586.8680000000004</v>
      </c>
      <c r="O8" s="44">
        <v>6587.3599000000004</v>
      </c>
      <c r="P8" s="44">
        <v>6413.6180000000004</v>
      </c>
      <c r="Q8" s="172">
        <v>6572.7151999999996</v>
      </c>
      <c r="R8" s="172">
        <v>6572.7151999999996</v>
      </c>
      <c r="S8" s="172">
        <v>6885.8656899999996</v>
      </c>
      <c r="T8" s="172">
        <v>8645.4621800000004</v>
      </c>
      <c r="U8" s="172">
        <v>8727.0113000000001</v>
      </c>
      <c r="V8" s="172">
        <v>8871.0251000000007</v>
      </c>
      <c r="W8" s="172">
        <v>8928.2476999999999</v>
      </c>
      <c r="X8" s="172"/>
      <c r="Y8" s="172"/>
      <c r="Z8" s="172"/>
      <c r="AA8" s="172"/>
      <c r="AB8" s="172"/>
      <c r="AC8" s="172"/>
    </row>
    <row r="9" spans="1:29" ht="18.75" customHeight="1">
      <c r="A9" s="589" t="s">
        <v>18</v>
      </c>
      <c r="B9" s="193">
        <v>973260.93878038996</v>
      </c>
      <c r="C9" s="193">
        <v>952948.91450948897</v>
      </c>
      <c r="D9" s="193">
        <v>953793.97652584803</v>
      </c>
      <c r="E9" s="193">
        <v>1036451.98837711</v>
      </c>
      <c r="F9" s="193">
        <v>1007464.89916064</v>
      </c>
      <c r="G9" s="193">
        <v>1196486.8105730801</v>
      </c>
      <c r="H9" s="193">
        <v>1517729.14983439</v>
      </c>
      <c r="I9" s="193">
        <v>1649683.5435301601</v>
      </c>
      <c r="J9" s="193">
        <v>1626129.0913326</v>
      </c>
      <c r="K9" s="193">
        <v>1506435.30441472</v>
      </c>
      <c r="L9" s="193">
        <v>1665580.4632538499</v>
      </c>
      <c r="M9" s="193">
        <v>1617048.3997321599</v>
      </c>
      <c r="N9" s="193">
        <v>1816869.8477914501</v>
      </c>
      <c r="O9" s="193">
        <v>2023760.7442985901</v>
      </c>
      <c r="P9" s="193">
        <v>2109197.86180626</v>
      </c>
      <c r="Q9" s="198">
        <v>2368910.1754969298</v>
      </c>
      <c r="R9" s="198">
        <v>2621625.0565608037</v>
      </c>
      <c r="S9" s="198">
        <v>2921208.6424299986</v>
      </c>
      <c r="T9" s="198">
        <v>3127748.1669796887</v>
      </c>
      <c r="U9" s="198">
        <v>3020167.9290135675</v>
      </c>
      <c r="V9" s="198">
        <v>3165945.3887822069</v>
      </c>
      <c r="W9" s="198">
        <v>3779197.66503033</v>
      </c>
      <c r="X9" s="198"/>
      <c r="Y9" s="198"/>
      <c r="Z9" s="198"/>
      <c r="AA9" s="198"/>
      <c r="AB9" s="198"/>
      <c r="AC9" s="198"/>
    </row>
    <row r="10" spans="1:29">
      <c r="A10" s="589" t="s">
        <v>48</v>
      </c>
      <c r="B10" s="193">
        <v>4796117.5990548898</v>
      </c>
      <c r="C10" s="193">
        <v>4751979.3669295087</v>
      </c>
      <c r="D10" s="193">
        <v>4681053.6589033976</v>
      </c>
      <c r="E10" s="193">
        <v>5245783.7683341699</v>
      </c>
      <c r="F10" s="193">
        <v>5244413.3878089804</v>
      </c>
      <c r="G10" s="193">
        <v>6427624.2989733797</v>
      </c>
      <c r="H10" s="193">
        <v>7641867.7465394</v>
      </c>
      <c r="I10" s="193">
        <v>8812130.36367286</v>
      </c>
      <c r="J10" s="193">
        <v>8307453.9581094403</v>
      </c>
      <c r="K10" s="193">
        <v>7431117.7903576903</v>
      </c>
      <c r="L10" s="193">
        <v>7938497.9309007898</v>
      </c>
      <c r="M10" s="193">
        <v>7632147.6164469291</v>
      </c>
      <c r="N10" s="193">
        <v>8657484.4687944204</v>
      </c>
      <c r="O10" s="193">
        <v>9881471.1013220306</v>
      </c>
      <c r="P10" s="193">
        <v>10390515.73761495</v>
      </c>
      <c r="Q10" s="193">
        <v>11356610.667538051</v>
      </c>
      <c r="R10" s="193">
        <v>12054090.664838923</v>
      </c>
      <c r="S10" s="193">
        <v>12751111.817617778</v>
      </c>
      <c r="T10" s="193">
        <v>14243061.865684269</v>
      </c>
      <c r="U10" s="193">
        <v>14330661.412434226</v>
      </c>
      <c r="V10" s="193">
        <v>14367279.466242837</v>
      </c>
      <c r="W10" s="193">
        <v>16806322.869295988</v>
      </c>
      <c r="X10" s="193"/>
      <c r="Y10" s="193"/>
      <c r="Z10" s="193"/>
      <c r="AA10" s="193"/>
      <c r="AB10" s="193"/>
      <c r="AC10" s="193"/>
    </row>
    <row r="11" spans="1:29" ht="18.75" customHeight="1"/>
    <row r="13" spans="1:29">
      <c r="A13" s="430" t="s">
        <v>117</v>
      </c>
      <c r="B13" s="430" t="s">
        <v>10</v>
      </c>
      <c r="C13" s="430" t="s">
        <v>11</v>
      </c>
      <c r="D13" s="430" t="s">
        <v>12</v>
      </c>
      <c r="E13" s="430" t="s">
        <v>358</v>
      </c>
      <c r="F13" s="430" t="s">
        <v>227</v>
      </c>
      <c r="G13" s="430" t="s">
        <v>1518</v>
      </c>
      <c r="H13" s="430" t="s">
        <v>1556</v>
      </c>
      <c r="I13" s="430" t="s">
        <v>1610</v>
      </c>
      <c r="J13" s="430" t="s">
        <v>1705</v>
      </c>
      <c r="K13" s="430" t="s">
        <v>1706</v>
      </c>
      <c r="L13" s="430" t="s">
        <v>1439</v>
      </c>
      <c r="M13" s="430" t="s">
        <v>1863</v>
      </c>
      <c r="N13" s="430" t="s">
        <v>1999</v>
      </c>
    </row>
    <row r="14" spans="1:29">
      <c r="A14" s="589" t="s">
        <v>17</v>
      </c>
      <c r="B14" s="193">
        <v>5924682.48594297</v>
      </c>
      <c r="C14" s="193">
        <v>6272917.4676469397</v>
      </c>
      <c r="D14" s="193">
        <v>6015099.2167147696</v>
      </c>
      <c r="E14" s="193">
        <v>6840614.6210029703</v>
      </c>
      <c r="F14" s="193">
        <v>7857710.3570234403</v>
      </c>
      <c r="G14" s="193">
        <v>8281317.8758086897</v>
      </c>
      <c r="H14" s="193">
        <v>8987700.4920411203</v>
      </c>
      <c r="I14" s="193">
        <v>9432465.6082781199</v>
      </c>
      <c r="J14" s="198">
        <v>9829903.1751877796</v>
      </c>
      <c r="K14" s="198">
        <v>11115313.69870458</v>
      </c>
      <c r="L14" s="198">
        <v>11310493.483420659</v>
      </c>
      <c r="M14" s="198">
        <v>11201334.07746063</v>
      </c>
      <c r="N14" s="198">
        <v>13027125.20426566</v>
      </c>
    </row>
    <row r="15" spans="1:29">
      <c r="A15" s="589" t="s">
        <v>18</v>
      </c>
      <c r="B15" s="193">
        <v>1506435.30441472</v>
      </c>
      <c r="C15" s="193">
        <v>1665580.4632538499</v>
      </c>
      <c r="D15" s="193">
        <v>1617048.3997321599</v>
      </c>
      <c r="E15" s="193">
        <v>1816869.8477914501</v>
      </c>
      <c r="F15" s="193">
        <v>2023760.7442985901</v>
      </c>
      <c r="G15" s="193">
        <v>2109197.86180626</v>
      </c>
      <c r="H15" s="193">
        <v>2368910.1754969298</v>
      </c>
      <c r="I15" s="193">
        <v>2621625.0565608037</v>
      </c>
      <c r="J15" s="198">
        <v>2921208.6424299986</v>
      </c>
      <c r="K15" s="198">
        <v>3127748.1669796887</v>
      </c>
      <c r="L15" s="198">
        <v>3020167.9290135675</v>
      </c>
      <c r="M15" s="198">
        <v>3165945.3887822069</v>
      </c>
      <c r="N15" s="198">
        <v>3779197.66503033</v>
      </c>
    </row>
    <row r="16" spans="1:29">
      <c r="A16" s="589" t="s">
        <v>48</v>
      </c>
      <c r="B16" s="193">
        <v>7431117.7903576903</v>
      </c>
      <c r="C16" s="193">
        <v>7938497.9309007898</v>
      </c>
      <c r="D16" s="193">
        <v>7632147.6164469291</v>
      </c>
      <c r="E16" s="193">
        <v>8657484.4687944204</v>
      </c>
      <c r="F16" s="193">
        <v>9881471.1013220306</v>
      </c>
      <c r="G16" s="193">
        <v>10390515.73761495</v>
      </c>
      <c r="H16" s="193">
        <v>11356610.667538051</v>
      </c>
      <c r="I16" s="193">
        <v>12054090.664838923</v>
      </c>
      <c r="J16" s="193">
        <v>12751111.817617778</v>
      </c>
      <c r="K16" s="193">
        <v>14243061.865684269</v>
      </c>
      <c r="L16" s="193">
        <v>14330661.412434226</v>
      </c>
      <c r="M16" s="193">
        <v>14367279.466242837</v>
      </c>
      <c r="N16" s="193">
        <v>16806322.869295988</v>
      </c>
    </row>
    <row r="17" spans="1:13" ht="18.75" customHeight="1">
      <c r="K17" s="2"/>
      <c r="L17" s="2"/>
      <c r="M17" s="2"/>
    </row>
    <row r="18" spans="1:13">
      <c r="K18" s="2"/>
      <c r="L18" s="2"/>
      <c r="M18" s="2"/>
    </row>
    <row r="19" spans="1:13" ht="18.75" customHeight="1">
      <c r="K19" s="2"/>
      <c r="L19" s="2"/>
      <c r="M19" s="2"/>
    </row>
    <row r="20" spans="1:13" ht="42" customHeight="1">
      <c r="A20" s="199"/>
      <c r="B20" s="199"/>
      <c r="C20" s="430" t="s">
        <v>1999</v>
      </c>
      <c r="D20" s="199" t="s">
        <v>389</v>
      </c>
      <c r="K20" s="2"/>
      <c r="L20" s="2"/>
      <c r="M20" s="2"/>
    </row>
    <row r="21" spans="1:13" ht="18.75" customHeight="1">
      <c r="A21" s="390" t="s">
        <v>17</v>
      </c>
      <c r="B21" s="430" t="s">
        <v>114</v>
      </c>
      <c r="C21" s="172">
        <v>7648453.3136783699</v>
      </c>
      <c r="D21" s="83">
        <v>0.45509379851624626</v>
      </c>
      <c r="K21" s="2"/>
      <c r="L21" s="2"/>
      <c r="M21" s="2"/>
    </row>
    <row r="22" spans="1:13" ht="18.75" customHeight="1">
      <c r="A22" s="390" t="s">
        <v>17</v>
      </c>
      <c r="B22" s="430" t="s">
        <v>115</v>
      </c>
      <c r="C22" s="172">
        <v>5378671.8905872898</v>
      </c>
      <c r="D22" s="83">
        <v>0.32003859097659954</v>
      </c>
      <c r="K22" s="2"/>
      <c r="L22" s="2"/>
      <c r="M22" s="2"/>
    </row>
    <row r="23" spans="1:13" ht="18.75" customHeight="1">
      <c r="A23" s="390" t="s">
        <v>18</v>
      </c>
      <c r="B23" s="430" t="s">
        <v>114</v>
      </c>
      <c r="C23" s="172">
        <v>407331.09899999999</v>
      </c>
      <c r="D23" s="83">
        <v>2.423677696589813E-2</v>
      </c>
      <c r="K23" s="2"/>
      <c r="L23" s="2"/>
      <c r="M23" s="2"/>
    </row>
    <row r="24" spans="1:13" ht="18" customHeight="1">
      <c r="A24" s="390" t="s">
        <v>18</v>
      </c>
      <c r="B24" s="430" t="s">
        <v>115</v>
      </c>
      <c r="C24" s="172">
        <v>2216232.8920046198</v>
      </c>
      <c r="D24" s="83">
        <v>0.13186899414228956</v>
      </c>
      <c r="K24" s="2"/>
      <c r="L24" s="2"/>
      <c r="M24" s="2"/>
    </row>
    <row r="25" spans="1:13" ht="18.75" customHeight="1">
      <c r="A25" s="390" t="s">
        <v>18</v>
      </c>
      <c r="B25" s="430" t="s">
        <v>1609</v>
      </c>
      <c r="C25" s="172">
        <v>1146705.42632571</v>
      </c>
      <c r="D25" s="83">
        <v>6.8230596022920822E-2</v>
      </c>
      <c r="K25" s="2"/>
      <c r="L25" s="2"/>
      <c r="M25" s="2"/>
    </row>
    <row r="26" spans="1:13">
      <c r="A26" s="390" t="s">
        <v>18</v>
      </c>
      <c r="B26" s="430" t="s">
        <v>118</v>
      </c>
      <c r="C26" s="172">
        <v>8928.2476999999999</v>
      </c>
      <c r="D26" s="83">
        <v>5.3124337604576802E-4</v>
      </c>
      <c r="K26" s="2"/>
      <c r="L26" s="2"/>
      <c r="M26" s="2"/>
    </row>
    <row r="27" spans="1:13">
      <c r="K27" s="2"/>
      <c r="L27" s="2"/>
      <c r="M27" s="2"/>
    </row>
    <row r="28" spans="1:13">
      <c r="B28" s="588"/>
      <c r="C28" s="587">
        <v>14330661.412434226</v>
      </c>
      <c r="K28" s="2"/>
      <c r="L28" s="2"/>
      <c r="M28" s="2"/>
    </row>
    <row r="29" spans="1:13" ht="18.75" customHeight="1">
      <c r="K29" s="2"/>
      <c r="L29" s="2"/>
      <c r="M29" s="2"/>
    </row>
    <row r="30" spans="1:13">
      <c r="K30" s="2"/>
      <c r="L30" s="2"/>
      <c r="M30" s="2"/>
    </row>
    <row r="37" spans="1:13" ht="18.75" thickBot="1">
      <c r="A37" s="423"/>
      <c r="B37" s="423"/>
      <c r="C37" s="586"/>
      <c r="D37" s="586"/>
      <c r="E37" s="586"/>
      <c r="G37" s="585" t="s">
        <v>1822</v>
      </c>
    </row>
    <row r="38" spans="1:13" ht="19.5" thickBot="1">
      <c r="A38" s="1124" t="s">
        <v>19</v>
      </c>
      <c r="B38" s="1126" t="s">
        <v>1877</v>
      </c>
      <c r="C38" s="1118" t="s">
        <v>120</v>
      </c>
      <c r="D38" s="1118"/>
      <c r="E38" s="1118"/>
      <c r="F38" s="1118" t="s">
        <v>258</v>
      </c>
      <c r="G38" s="1118"/>
      <c r="K38" s="2"/>
      <c r="L38" s="2"/>
      <c r="M38" s="2"/>
    </row>
    <row r="39" spans="1:13" ht="37.5">
      <c r="A39" s="1125"/>
      <c r="B39" s="1127"/>
      <c r="C39" s="952" t="s">
        <v>2000</v>
      </c>
      <c r="D39" s="953" t="s">
        <v>1865</v>
      </c>
      <c r="E39" s="954" t="s">
        <v>1553</v>
      </c>
      <c r="F39" s="580" t="s">
        <v>259</v>
      </c>
      <c r="G39" s="579" t="s">
        <v>1866</v>
      </c>
      <c r="K39" s="2"/>
      <c r="L39" s="2"/>
      <c r="M39" s="2"/>
    </row>
    <row r="40" spans="1:13" ht="18.75">
      <c r="A40" s="1123" t="s">
        <v>17</v>
      </c>
      <c r="B40" s="574" t="s">
        <v>114</v>
      </c>
      <c r="C40" s="578">
        <v>7648453.3136783699</v>
      </c>
      <c r="D40" s="577">
        <v>6606269.6757988101</v>
      </c>
      <c r="E40" s="576">
        <v>4456030.2893988797</v>
      </c>
      <c r="F40" s="575">
        <v>0.15775675063606021</v>
      </c>
      <c r="G40" s="469">
        <v>0.71642758620254998</v>
      </c>
      <c r="K40" s="2"/>
      <c r="L40" s="2"/>
      <c r="M40" s="2"/>
    </row>
    <row r="41" spans="1:13" ht="19.5" thickBot="1">
      <c r="A41" s="1123"/>
      <c r="B41" s="574" t="s">
        <v>115</v>
      </c>
      <c r="C41" s="573">
        <v>5378671.8905872898</v>
      </c>
      <c r="D41" s="573">
        <v>4595064.4016618198</v>
      </c>
      <c r="E41" s="572">
        <v>2384584.3316040998</v>
      </c>
      <c r="F41" s="575">
        <v>0.17053242793334422</v>
      </c>
      <c r="G41" s="469">
        <v>1.2556014561116737</v>
      </c>
      <c r="K41" s="2"/>
      <c r="L41" s="2"/>
      <c r="M41" s="2"/>
    </row>
    <row r="42" spans="1:13" ht="19.5" thickBot="1">
      <c r="A42" s="1123"/>
      <c r="B42" s="571" t="s">
        <v>48</v>
      </c>
      <c r="C42" s="584">
        <v>13027125.20426566</v>
      </c>
      <c r="D42" s="967">
        <v>11201334.07746063</v>
      </c>
      <c r="E42" s="568">
        <v>6840614.6210029703</v>
      </c>
      <c r="F42" s="583">
        <v>0.16299764958165963</v>
      </c>
      <c r="G42" s="582">
        <v>0.90437934688909927</v>
      </c>
      <c r="K42" s="2"/>
      <c r="L42" s="2"/>
      <c r="M42" s="2"/>
    </row>
    <row r="43" spans="1:13" ht="37.5">
      <c r="A43" s="445"/>
      <c r="B43" s="581"/>
      <c r="C43" s="952" t="s">
        <v>2000</v>
      </c>
      <c r="D43" s="953" t="s">
        <v>1865</v>
      </c>
      <c r="E43" s="954" t="s">
        <v>1553</v>
      </c>
      <c r="F43" s="580" t="s">
        <v>259</v>
      </c>
      <c r="G43" s="579" t="s">
        <v>1866</v>
      </c>
      <c r="K43" s="2"/>
      <c r="L43" s="2"/>
      <c r="M43" s="2"/>
    </row>
    <row r="44" spans="1:13" ht="18.75">
      <c r="A44" s="1123" t="s">
        <v>18</v>
      </c>
      <c r="B44" s="574" t="s">
        <v>114</v>
      </c>
      <c r="C44" s="578">
        <v>407331.09899999999</v>
      </c>
      <c r="D44" s="577">
        <v>328178.45299999998</v>
      </c>
      <c r="E44" s="576">
        <v>185113.38</v>
      </c>
      <c r="F44" s="575">
        <v>0.24118782106636361</v>
      </c>
      <c r="G44" s="469">
        <v>1.2004411512555171</v>
      </c>
      <c r="K44" s="2"/>
      <c r="L44" s="2"/>
      <c r="M44" s="2"/>
    </row>
    <row r="45" spans="1:13" ht="18.75">
      <c r="A45" s="1123"/>
      <c r="B45" s="574" t="s">
        <v>115</v>
      </c>
      <c r="C45" s="578">
        <v>2216232.8920046198</v>
      </c>
      <c r="D45" s="577">
        <v>1938041.8699179599</v>
      </c>
      <c r="E45" s="576">
        <v>1134642.3462942599</v>
      </c>
      <c r="F45" s="575">
        <v>0.14354231784395677</v>
      </c>
      <c r="G45" s="469">
        <v>0.95324359190614816</v>
      </c>
      <c r="K45" s="2"/>
      <c r="L45" s="2"/>
      <c r="M45" s="2"/>
    </row>
    <row r="46" spans="1:13" ht="18.75">
      <c r="A46" s="1123"/>
      <c r="B46" s="574" t="s">
        <v>116</v>
      </c>
      <c r="C46" s="578">
        <v>1146705.42632571</v>
      </c>
      <c r="D46" s="577">
        <v>890854.04076424695</v>
      </c>
      <c r="E46" s="576">
        <v>490527.25349719397</v>
      </c>
      <c r="F46" s="575">
        <v>0.28719787288832754</v>
      </c>
      <c r="G46" s="469">
        <v>1.3376997264684491</v>
      </c>
      <c r="K46" s="2"/>
      <c r="L46" s="2"/>
      <c r="M46" s="2"/>
    </row>
    <row r="47" spans="1:13" ht="36.75" thickBot="1">
      <c r="A47" s="1123"/>
      <c r="B47" s="574" t="s">
        <v>1876</v>
      </c>
      <c r="C47" s="573">
        <v>8928.2476999999999</v>
      </c>
      <c r="D47" s="573">
        <v>8871.0251000000007</v>
      </c>
      <c r="E47" s="572">
        <v>6586.8680000000004</v>
      </c>
      <c r="F47" s="485">
        <v>6.450505928565109E-3</v>
      </c>
      <c r="G47" s="484">
        <v>0.3554617611890809</v>
      </c>
      <c r="K47" s="2"/>
      <c r="L47" s="2"/>
      <c r="M47" s="2"/>
    </row>
    <row r="48" spans="1:13" ht="18.75">
      <c r="A48" s="1123"/>
      <c r="B48" s="571" t="s">
        <v>48</v>
      </c>
      <c r="C48" s="570">
        <v>3779197.66503033</v>
      </c>
      <c r="D48" s="569">
        <v>3165945.3887822069</v>
      </c>
      <c r="E48" s="568">
        <v>1816869.8477914501</v>
      </c>
      <c r="F48" s="567">
        <v>0.1937027336040098</v>
      </c>
      <c r="G48" s="566">
        <v>1.0800596529378512</v>
      </c>
    </row>
    <row r="49" spans="1:7" ht="19.5" thickBot="1">
      <c r="A49" s="565"/>
      <c r="B49" s="564" t="s">
        <v>133</v>
      </c>
      <c r="C49" s="436">
        <v>16806322.869295988</v>
      </c>
      <c r="D49" s="436">
        <v>14367279.466242837</v>
      </c>
      <c r="E49" s="563">
        <v>8657484.4687944204</v>
      </c>
      <c r="F49" s="408">
        <v>0.16976376138460281</v>
      </c>
      <c r="G49" s="409">
        <v>0.9412478220288758</v>
      </c>
    </row>
    <row r="51" spans="1:7" ht="15.75" thickBot="1"/>
    <row r="52" spans="1:7" ht="19.5" thickBot="1">
      <c r="A52" s="1128" t="s">
        <v>1875</v>
      </c>
      <c r="B52" s="1130" t="s">
        <v>1874</v>
      </c>
      <c r="C52" s="1119" t="s">
        <v>257</v>
      </c>
      <c r="D52" s="1119"/>
      <c r="E52" s="1119"/>
      <c r="F52" s="1119" t="s">
        <v>258</v>
      </c>
      <c r="G52" s="1119"/>
    </row>
    <row r="53" spans="1:7" ht="38.25" thickBot="1">
      <c r="A53" s="1129"/>
      <c r="B53" s="1131"/>
      <c r="C53" s="955" t="s">
        <v>2000</v>
      </c>
      <c r="D53" s="955" t="s">
        <v>1865</v>
      </c>
      <c r="E53" s="955" t="s">
        <v>1553</v>
      </c>
      <c r="F53" s="562" t="s">
        <v>259</v>
      </c>
      <c r="G53" s="561" t="s">
        <v>1866</v>
      </c>
    </row>
    <row r="54" spans="1:7" ht="20.25">
      <c r="A54" s="1120" t="s">
        <v>22</v>
      </c>
      <c r="B54" s="560" t="s">
        <v>1871</v>
      </c>
      <c r="C54" s="559">
        <v>353996.72100000002</v>
      </c>
      <c r="D54" s="558">
        <v>304997.00400000002</v>
      </c>
      <c r="E54" s="558">
        <v>178659.04699999999</v>
      </c>
      <c r="F54" s="557">
        <v>0.16065638795586334</v>
      </c>
      <c r="G54" s="556">
        <v>0.98140943290713989</v>
      </c>
    </row>
    <row r="55" spans="1:7" ht="20.25">
      <c r="A55" s="1121"/>
      <c r="B55" s="560" t="s">
        <v>28</v>
      </c>
      <c r="C55" s="559">
        <v>111891.461</v>
      </c>
      <c r="D55" s="558">
        <v>87779.533299999996</v>
      </c>
      <c r="E55" s="558">
        <v>32968.792800000003</v>
      </c>
      <c r="F55" s="557">
        <v>0.27468735357243013</v>
      </c>
      <c r="G55" s="556">
        <v>2.3938598139996192</v>
      </c>
    </row>
    <row r="56" spans="1:7" ht="20.25">
      <c r="A56" s="1121"/>
      <c r="B56" s="560" t="s">
        <v>27</v>
      </c>
      <c r="C56" s="559">
        <v>94715.743900000001</v>
      </c>
      <c r="D56" s="558">
        <v>81709.298699999999</v>
      </c>
      <c r="E56" s="558">
        <v>51522.765399999997</v>
      </c>
      <c r="F56" s="557">
        <v>0.1591794986241879</v>
      </c>
      <c r="G56" s="556">
        <v>0.83832803159280744</v>
      </c>
    </row>
    <row r="57" spans="1:7" ht="20.25">
      <c r="A57" s="1121"/>
      <c r="B57" s="560" t="s">
        <v>1873</v>
      </c>
      <c r="C57" s="559">
        <v>74726.587499999994</v>
      </c>
      <c r="D57" s="558">
        <v>58684.501499999998</v>
      </c>
      <c r="E57" s="558">
        <v>23012.071800000002</v>
      </c>
      <c r="F57" s="557">
        <v>0.27336154504098498</v>
      </c>
      <c r="G57" s="556">
        <v>2.247277696222032</v>
      </c>
    </row>
    <row r="58" spans="1:7" ht="20.25">
      <c r="A58" s="1121"/>
      <c r="B58" s="560" t="s">
        <v>24</v>
      </c>
      <c r="C58" s="559">
        <v>14835.0236</v>
      </c>
      <c r="D58" s="558">
        <v>13117.873</v>
      </c>
      <c r="E58" s="558">
        <v>8984.9862300000004</v>
      </c>
      <c r="F58" s="557">
        <v>0.1309016027217218</v>
      </c>
      <c r="G58" s="556">
        <v>0.65109029888852699</v>
      </c>
    </row>
    <row r="59" spans="1:7" ht="20.25">
      <c r="A59" s="1121"/>
      <c r="B59" s="560" t="s">
        <v>25</v>
      </c>
      <c r="C59" s="559">
        <v>316589.77500000002</v>
      </c>
      <c r="D59" s="558">
        <v>273210.48200000002</v>
      </c>
      <c r="E59" s="558">
        <v>161030.94699999999</v>
      </c>
      <c r="F59" s="557">
        <v>0.15877609337111753</v>
      </c>
      <c r="G59" s="556">
        <v>0.96601821511985553</v>
      </c>
    </row>
    <row r="60" spans="1:7" ht="21" thickBot="1">
      <c r="A60" s="1122"/>
      <c r="B60" s="560" t="s">
        <v>1872</v>
      </c>
      <c r="C60" s="559">
        <v>13435.277700000001</v>
      </c>
      <c r="D60" s="558">
        <v>11879.990100000001</v>
      </c>
      <c r="E60" s="558">
        <v>7668.2855799999998</v>
      </c>
      <c r="F60" s="557">
        <v>0.13091657374360932</v>
      </c>
      <c r="G60" s="556">
        <v>0.75205755704262667</v>
      </c>
    </row>
    <row r="61" spans="1:7" ht="21" thickBot="1">
      <c r="A61" s="432" t="s">
        <v>23</v>
      </c>
      <c r="B61" s="555" t="s">
        <v>1871</v>
      </c>
      <c r="C61" s="554">
        <v>4558.98369</v>
      </c>
      <c r="D61" s="554">
        <v>3950.0976500000002</v>
      </c>
      <c r="E61" s="554">
        <v>2257.8648800000001</v>
      </c>
      <c r="F61" s="553">
        <v>0.15414455386944681</v>
      </c>
      <c r="G61" s="552">
        <v>1.0191570055334753</v>
      </c>
    </row>
  </sheetData>
  <mergeCells count="11">
    <mergeCell ref="C38:E38"/>
    <mergeCell ref="F38:G38"/>
    <mergeCell ref="F52:G52"/>
    <mergeCell ref="A54:A60"/>
    <mergeCell ref="A40:A42"/>
    <mergeCell ref="A44:A48"/>
    <mergeCell ref="A38:A39"/>
    <mergeCell ref="B38:B39"/>
    <mergeCell ref="A52:A53"/>
    <mergeCell ref="B52:B53"/>
    <mergeCell ref="C52:E5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E10"/>
  <sheetViews>
    <sheetView rightToLeft="1" workbookViewId="0"/>
  </sheetViews>
  <sheetFormatPr defaultRowHeight="15"/>
  <cols>
    <col min="1" max="1" width="11" style="48" customWidth="1"/>
    <col min="2" max="7" width="9.140625" style="48" customWidth="1"/>
    <col min="8" max="16384" width="9.140625" style="48"/>
  </cols>
  <sheetData>
    <row r="1" spans="1:31">
      <c r="A1" s="594" t="s">
        <v>117</v>
      </c>
      <c r="B1" s="594" t="s">
        <v>1</v>
      </c>
      <c r="C1" s="594" t="s">
        <v>230</v>
      </c>
      <c r="D1" s="594" t="s">
        <v>3</v>
      </c>
      <c r="E1" s="594" t="s">
        <v>229</v>
      </c>
      <c r="F1" s="594" t="s">
        <v>5</v>
      </c>
      <c r="G1" s="594" t="s">
        <v>228</v>
      </c>
      <c r="H1" s="594" t="s">
        <v>7</v>
      </c>
      <c r="I1" s="594" t="s">
        <v>8</v>
      </c>
      <c r="J1" s="594" t="s">
        <v>9</v>
      </c>
      <c r="K1" s="594" t="s">
        <v>225</v>
      </c>
      <c r="L1" s="594" t="s">
        <v>11</v>
      </c>
      <c r="M1" s="430" t="s">
        <v>12</v>
      </c>
      <c r="N1" s="430" t="s">
        <v>358</v>
      </c>
      <c r="O1" s="430" t="s">
        <v>227</v>
      </c>
      <c r="P1" s="430" t="s">
        <v>1518</v>
      </c>
      <c r="Q1" s="430" t="s">
        <v>1556</v>
      </c>
      <c r="R1" s="430" t="s">
        <v>1610</v>
      </c>
      <c r="S1" s="430" t="s">
        <v>1705</v>
      </c>
      <c r="T1" s="430" t="s">
        <v>1706</v>
      </c>
      <c r="U1" s="430" t="s">
        <v>1439</v>
      </c>
      <c r="V1" s="430" t="s">
        <v>1863</v>
      </c>
      <c r="W1" s="983" t="s">
        <v>1999</v>
      </c>
      <c r="X1" s="1036"/>
      <c r="Y1" s="1036"/>
      <c r="Z1" s="1036"/>
      <c r="AA1" s="1036"/>
      <c r="AB1" s="1036"/>
      <c r="AC1" s="1036"/>
      <c r="AD1" s="1036"/>
      <c r="AE1" s="1036"/>
    </row>
    <row r="2" spans="1:31">
      <c r="A2" s="594" t="s">
        <v>114</v>
      </c>
      <c r="B2" s="593">
        <v>2416833.8250293802</v>
      </c>
      <c r="C2" s="593">
        <v>2405710.4725272502</v>
      </c>
      <c r="D2" s="593">
        <v>2403033.2003092398</v>
      </c>
      <c r="E2" s="593">
        <v>2763785.2299751202</v>
      </c>
      <c r="F2" s="593">
        <v>2642137.9624000802</v>
      </c>
      <c r="G2" s="593">
        <v>3336633.1119089499</v>
      </c>
      <c r="H2" s="593">
        <v>3967308.3627182702</v>
      </c>
      <c r="I2" s="593">
        <v>4693073.0923005696</v>
      </c>
      <c r="J2" s="593">
        <v>4343000.3971269904</v>
      </c>
      <c r="K2" s="593">
        <v>3810729.31777466</v>
      </c>
      <c r="L2" s="593">
        <v>4091050.27664435</v>
      </c>
      <c r="M2" s="200">
        <v>3908225.6759186201</v>
      </c>
      <c r="N2" s="200">
        <v>4456030.2893988797</v>
      </c>
      <c r="O2" s="200">
        <v>5132392.7288868297</v>
      </c>
      <c r="P2" s="200">
        <v>5412764.1163919801</v>
      </c>
      <c r="Q2" s="200">
        <v>5766224.8539605699</v>
      </c>
      <c r="R2" s="200">
        <v>5946222.9291501697</v>
      </c>
      <c r="S2" s="200">
        <v>6114132.7067458602</v>
      </c>
      <c r="T2" s="200">
        <v>6957819.9301684201</v>
      </c>
      <c r="U2" s="200">
        <v>6710389.7320109196</v>
      </c>
      <c r="V2" s="200">
        <v>6606269.6757988101</v>
      </c>
      <c r="W2" s="200">
        <v>7648453.3136783699</v>
      </c>
      <c r="X2" s="200"/>
      <c r="Y2" s="200"/>
      <c r="Z2" s="200"/>
      <c r="AA2" s="200"/>
      <c r="AB2" s="200"/>
      <c r="AC2" s="200"/>
      <c r="AD2" s="200"/>
      <c r="AE2" s="200"/>
    </row>
    <row r="3" spans="1:31">
      <c r="A3" s="594" t="s">
        <v>115</v>
      </c>
      <c r="B3" s="593">
        <v>1406022.8352451101</v>
      </c>
      <c r="C3" s="593">
        <v>1393319.97989276</v>
      </c>
      <c r="D3" s="593">
        <v>1324226.48206831</v>
      </c>
      <c r="E3" s="593">
        <v>1445546.5499819401</v>
      </c>
      <c r="F3" s="593">
        <v>1594810.5262482599</v>
      </c>
      <c r="G3" s="593">
        <v>1894504.3764913499</v>
      </c>
      <c r="H3" s="593">
        <v>2156830.23398674</v>
      </c>
      <c r="I3" s="593">
        <v>2469373.7278421302</v>
      </c>
      <c r="J3" s="593">
        <v>2338324.4696498602</v>
      </c>
      <c r="K3" s="593">
        <v>2113953.1681683101</v>
      </c>
      <c r="L3" s="593">
        <v>2181867.1910025901</v>
      </c>
      <c r="M3" s="200">
        <v>2106873.54079615</v>
      </c>
      <c r="N3" s="200">
        <v>2384584.3316040998</v>
      </c>
      <c r="O3" s="200">
        <v>2725317.6281366101</v>
      </c>
      <c r="P3" s="200">
        <v>2868553.7594167199</v>
      </c>
      <c r="Q3" s="200">
        <v>3221475.6380805499</v>
      </c>
      <c r="R3" s="200">
        <v>3486242.6791279502</v>
      </c>
      <c r="S3" s="200">
        <v>3715770.4684419199</v>
      </c>
      <c r="T3" s="200">
        <v>4157493.7685361598</v>
      </c>
      <c r="U3" s="200">
        <v>4600103.7514097402</v>
      </c>
      <c r="V3" s="200">
        <v>4595064.4016618198</v>
      </c>
      <c r="W3" s="200">
        <v>5378671.8905872898</v>
      </c>
      <c r="X3" s="200"/>
      <c r="Y3" s="200"/>
      <c r="Z3" s="200"/>
      <c r="AA3" s="200"/>
      <c r="AB3" s="200"/>
      <c r="AC3" s="200"/>
      <c r="AD3" s="200"/>
      <c r="AE3" s="200"/>
    </row>
    <row r="4" spans="1:31">
      <c r="A4" s="592" t="s">
        <v>48</v>
      </c>
      <c r="B4" s="591">
        <v>3822856.6602745</v>
      </c>
      <c r="C4" s="591">
        <v>3799030.45242002</v>
      </c>
      <c r="D4" s="591">
        <v>3727259.6823775498</v>
      </c>
      <c r="E4" s="591">
        <v>4209331.7799570598</v>
      </c>
      <c r="F4" s="591">
        <v>4236948.4886483401</v>
      </c>
      <c r="G4" s="591">
        <v>5231137.4884003</v>
      </c>
      <c r="H4" s="591">
        <v>6124138.5967050102</v>
      </c>
      <c r="I4" s="591">
        <v>7162446.8201427003</v>
      </c>
      <c r="J4" s="591">
        <v>6681324.8667768398</v>
      </c>
      <c r="K4" s="591">
        <v>5924682.48594297</v>
      </c>
      <c r="L4" s="591">
        <v>6272917.4676469397</v>
      </c>
      <c r="M4" s="201">
        <v>6015099.2167147696</v>
      </c>
      <c r="N4" s="201">
        <v>6840614.6210029703</v>
      </c>
      <c r="O4" s="201">
        <v>7857710.3570234403</v>
      </c>
      <c r="P4" s="201">
        <v>8281317.8758086897</v>
      </c>
      <c r="Q4" s="201">
        <v>8987700.4920411203</v>
      </c>
      <c r="R4" s="201">
        <v>9432465.6082781199</v>
      </c>
      <c r="S4" s="201">
        <v>9829903.1751877796</v>
      </c>
      <c r="T4" s="201">
        <v>11115313.69870458</v>
      </c>
      <c r="U4" s="201">
        <v>11310493.483420659</v>
      </c>
      <c r="V4" s="201">
        <v>11201334.07746063</v>
      </c>
      <c r="W4" s="201">
        <v>13027125.20426566</v>
      </c>
      <c r="X4" s="201"/>
      <c r="Y4" s="201"/>
      <c r="Z4" s="201"/>
      <c r="AA4" s="201"/>
      <c r="AB4" s="201"/>
      <c r="AC4" s="201"/>
      <c r="AD4" s="201"/>
      <c r="AE4" s="201"/>
    </row>
    <row r="5" spans="1:31">
      <c r="H5" s="590"/>
    </row>
    <row r="6" spans="1:31">
      <c r="A6" s="594" t="s">
        <v>117</v>
      </c>
      <c r="B6" s="594" t="s">
        <v>225</v>
      </c>
      <c r="C6" s="594" t="s">
        <v>11</v>
      </c>
      <c r="D6" s="594" t="s">
        <v>12</v>
      </c>
      <c r="E6" s="594" t="s">
        <v>358</v>
      </c>
      <c r="F6" s="430" t="s">
        <v>227</v>
      </c>
      <c r="G6" s="430" t="s">
        <v>1518</v>
      </c>
      <c r="H6" s="430" t="s">
        <v>1556</v>
      </c>
      <c r="I6" s="430" t="s">
        <v>1610</v>
      </c>
      <c r="J6" s="430" t="s">
        <v>1705</v>
      </c>
      <c r="K6" s="430" t="s">
        <v>1706</v>
      </c>
      <c r="L6" s="430" t="s">
        <v>1439</v>
      </c>
      <c r="M6" s="430" t="s">
        <v>1863</v>
      </c>
      <c r="N6" s="430" t="s">
        <v>1999</v>
      </c>
    </row>
    <row r="7" spans="1:31">
      <c r="A7" s="594" t="s">
        <v>114</v>
      </c>
      <c r="B7" s="593">
        <v>3810729.31777466</v>
      </c>
      <c r="C7" s="593">
        <v>4091050.27664435</v>
      </c>
      <c r="D7" s="593">
        <v>3908225.6759186201</v>
      </c>
      <c r="E7" s="593">
        <v>4456030.2893988797</v>
      </c>
      <c r="F7" s="200">
        <v>5132392.7288868297</v>
      </c>
      <c r="G7" s="200">
        <v>5412764.1163919801</v>
      </c>
      <c r="H7" s="200">
        <v>5766224.8539605699</v>
      </c>
      <c r="I7" s="200">
        <v>5946222.9291501697</v>
      </c>
      <c r="J7" s="200">
        <v>6114132.7067458602</v>
      </c>
      <c r="K7" s="200">
        <v>6957819.9301684201</v>
      </c>
      <c r="L7" s="200">
        <v>6710389.7320109196</v>
      </c>
      <c r="M7" s="200">
        <v>6606269.6757988101</v>
      </c>
      <c r="N7" s="200">
        <v>7648453.3136783699</v>
      </c>
    </row>
    <row r="8" spans="1:31">
      <c r="A8" s="594" t="s">
        <v>115</v>
      </c>
      <c r="B8" s="593">
        <v>2113953.1681683101</v>
      </c>
      <c r="C8" s="593">
        <v>2181867.1910025901</v>
      </c>
      <c r="D8" s="593">
        <v>2106873.54079615</v>
      </c>
      <c r="E8" s="593">
        <v>2384584.3316040998</v>
      </c>
      <c r="F8" s="200">
        <v>2725317.6281366101</v>
      </c>
      <c r="G8" s="200">
        <v>2868553.7594167199</v>
      </c>
      <c r="H8" s="200">
        <v>3221475.6380805499</v>
      </c>
      <c r="I8" s="200">
        <v>3486242.6791279502</v>
      </c>
      <c r="J8" s="200">
        <v>3715770.4684419199</v>
      </c>
      <c r="K8" s="200">
        <v>4157493.7685361598</v>
      </c>
      <c r="L8" s="200">
        <v>4600103.7514097402</v>
      </c>
      <c r="M8" s="200">
        <v>4595064.4016618198</v>
      </c>
      <c r="N8" s="200">
        <v>5378671.8905872898</v>
      </c>
    </row>
    <row r="9" spans="1:31">
      <c r="A9" s="592" t="s">
        <v>48</v>
      </c>
      <c r="B9" s="591">
        <v>5924682.48594297</v>
      </c>
      <c r="C9" s="591">
        <v>6272917.4676469397</v>
      </c>
      <c r="D9" s="591">
        <v>6015099.2167147696</v>
      </c>
      <c r="E9" s="591">
        <v>6840614.6210029703</v>
      </c>
      <c r="F9" s="201">
        <v>7857710.3570234403</v>
      </c>
      <c r="G9" s="201">
        <v>8281317.8758086897</v>
      </c>
      <c r="H9" s="201">
        <v>8987700.4920411203</v>
      </c>
      <c r="I9" s="201">
        <v>9432465.6082781199</v>
      </c>
      <c r="J9" s="201">
        <v>9829903.1751877796</v>
      </c>
      <c r="K9" s="201">
        <v>11115313.69870458</v>
      </c>
      <c r="L9" s="201">
        <v>11310493.483420659</v>
      </c>
      <c r="M9" s="201">
        <v>11201334.07746063</v>
      </c>
      <c r="N9" s="201">
        <v>13027125.20426566</v>
      </c>
    </row>
    <row r="10" spans="1:31">
      <c r="H10" s="59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D13"/>
  <sheetViews>
    <sheetView rightToLeft="1" topLeftCell="A10" workbookViewId="0"/>
  </sheetViews>
  <sheetFormatPr defaultRowHeight="15"/>
  <cols>
    <col min="1" max="1" width="18" style="48" customWidth="1"/>
    <col min="2" max="2" width="10.5703125" style="48" bestFit="1" customWidth="1"/>
    <col min="3" max="16384" width="9.140625" style="48"/>
  </cols>
  <sheetData>
    <row r="1" spans="1:30" ht="15.75" customHeight="1">
      <c r="A1" s="594" t="s">
        <v>117</v>
      </c>
      <c r="B1" s="594" t="s">
        <v>1</v>
      </c>
      <c r="C1" s="594" t="s">
        <v>2</v>
      </c>
      <c r="D1" s="594" t="s">
        <v>3</v>
      </c>
      <c r="E1" s="594" t="s">
        <v>4</v>
      </c>
      <c r="F1" s="594" t="s">
        <v>5</v>
      </c>
      <c r="G1" s="594" t="s">
        <v>6</v>
      </c>
      <c r="H1" s="594" t="s">
        <v>7</v>
      </c>
      <c r="I1" s="594" t="s">
        <v>8</v>
      </c>
      <c r="J1" s="594" t="s">
        <v>9</v>
      </c>
      <c r="K1" s="594" t="s">
        <v>10</v>
      </c>
      <c r="L1" s="594" t="s">
        <v>11</v>
      </c>
      <c r="M1" s="594" t="s">
        <v>12</v>
      </c>
      <c r="N1" s="430" t="s">
        <v>358</v>
      </c>
      <c r="O1" s="430" t="s">
        <v>227</v>
      </c>
      <c r="P1" s="202" t="s">
        <v>1518</v>
      </c>
      <c r="Q1" s="202" t="s">
        <v>1556</v>
      </c>
      <c r="R1" s="202" t="s">
        <v>1610</v>
      </c>
      <c r="S1" s="202" t="s">
        <v>1705</v>
      </c>
      <c r="T1" s="202" t="s">
        <v>1706</v>
      </c>
      <c r="U1" s="202" t="s">
        <v>1439</v>
      </c>
      <c r="V1" s="202" t="s">
        <v>1863</v>
      </c>
      <c r="W1" s="202" t="s">
        <v>1999</v>
      </c>
      <c r="X1" s="202"/>
      <c r="Y1" s="202"/>
      <c r="Z1" s="202"/>
      <c r="AA1" s="202"/>
      <c r="AB1" s="202"/>
      <c r="AC1" s="202"/>
      <c r="AD1" s="202"/>
    </row>
    <row r="2" spans="1:30">
      <c r="A2" s="594" t="s">
        <v>114</v>
      </c>
      <c r="B2" s="593">
        <v>103949.2135</v>
      </c>
      <c r="C2" s="593">
        <v>101360.4235</v>
      </c>
      <c r="D2" s="593">
        <v>102062.6195</v>
      </c>
      <c r="E2" s="593">
        <v>109730.49649999999</v>
      </c>
      <c r="F2" s="593">
        <v>111973.993</v>
      </c>
      <c r="G2" s="593">
        <v>118712.594</v>
      </c>
      <c r="H2" s="593">
        <v>153170.644</v>
      </c>
      <c r="I2" s="593">
        <v>200243.52499999999</v>
      </c>
      <c r="J2" s="593">
        <v>179298.367</v>
      </c>
      <c r="K2" s="593">
        <v>151297.52299999999</v>
      </c>
      <c r="L2" s="593">
        <v>167169.11799999999</v>
      </c>
      <c r="M2" s="593">
        <v>171872.136</v>
      </c>
      <c r="N2" s="200">
        <v>185113.38</v>
      </c>
      <c r="O2" s="200">
        <v>206471.399</v>
      </c>
      <c r="P2" s="200">
        <v>212328.05499999999</v>
      </c>
      <c r="Q2" s="200">
        <v>226376.274</v>
      </c>
      <c r="R2" s="200">
        <v>273905.55499999999</v>
      </c>
      <c r="S2" s="200">
        <v>319521.60800000001</v>
      </c>
      <c r="T2" s="200">
        <v>347108.32400000002</v>
      </c>
      <c r="U2" s="200">
        <v>308391.42800000001</v>
      </c>
      <c r="V2" s="200">
        <v>328178.45299999998</v>
      </c>
      <c r="W2" s="200">
        <v>407331.09899999999</v>
      </c>
      <c r="X2" s="200"/>
      <c r="Y2" s="200"/>
      <c r="Z2" s="200"/>
      <c r="AA2" s="200"/>
      <c r="AB2" s="200"/>
      <c r="AC2" s="200"/>
      <c r="AD2" s="200"/>
    </row>
    <row r="3" spans="1:30">
      <c r="A3" s="594" t="s">
        <v>115</v>
      </c>
      <c r="B3" s="593">
        <v>543696.45648507995</v>
      </c>
      <c r="C3" s="593">
        <v>527318.87454611296</v>
      </c>
      <c r="D3" s="593">
        <v>527210.36133633496</v>
      </c>
      <c r="E3" s="593">
        <v>586528.82787542196</v>
      </c>
      <c r="F3" s="593">
        <v>571634.47437277297</v>
      </c>
      <c r="G3" s="593">
        <v>722508.42831611796</v>
      </c>
      <c r="H3" s="593">
        <v>864886.88823736203</v>
      </c>
      <c r="I3" s="593">
        <v>945346.44023893203</v>
      </c>
      <c r="J3" s="593">
        <v>946401.67133328097</v>
      </c>
      <c r="K3" s="593">
        <v>910652.98222597595</v>
      </c>
      <c r="L3" s="593">
        <v>1014964.87996767</v>
      </c>
      <c r="M3" s="593">
        <v>969137.52726965398</v>
      </c>
      <c r="N3" s="200">
        <v>1134642.3462942599</v>
      </c>
      <c r="O3" s="200">
        <v>1241879.9128282701</v>
      </c>
      <c r="P3" s="200">
        <v>1262470.50412424</v>
      </c>
      <c r="Q3" s="200">
        <v>1445023.8689353999</v>
      </c>
      <c r="R3" s="200">
        <v>1528989.3652675999</v>
      </c>
      <c r="S3" s="200">
        <v>1668452.1807027699</v>
      </c>
      <c r="T3" s="200">
        <v>1891678.81472384</v>
      </c>
      <c r="U3" s="200">
        <v>1871795.61670226</v>
      </c>
      <c r="V3" s="200">
        <v>1938041.8699179599</v>
      </c>
      <c r="W3" s="200">
        <v>2216232.8920046198</v>
      </c>
      <c r="X3" s="200"/>
      <c r="Y3" s="200"/>
      <c r="Z3" s="200"/>
      <c r="AA3" s="200"/>
      <c r="AB3" s="200"/>
      <c r="AC3" s="200"/>
      <c r="AD3" s="200"/>
    </row>
    <row r="4" spans="1:30">
      <c r="A4" s="594" t="s">
        <v>116</v>
      </c>
      <c r="B4" s="593">
        <v>321093.06879530998</v>
      </c>
      <c r="C4" s="593">
        <v>319747.41646337602</v>
      </c>
      <c r="D4" s="593">
        <v>319817.05338951398</v>
      </c>
      <c r="E4" s="593">
        <v>335406.22170169099</v>
      </c>
      <c r="F4" s="593">
        <v>319001.34948787</v>
      </c>
      <c r="G4" s="593">
        <v>350232.26595696498</v>
      </c>
      <c r="H4" s="593">
        <v>493746.43529703101</v>
      </c>
      <c r="I4" s="593">
        <v>497953.36839122302</v>
      </c>
      <c r="J4" s="593">
        <v>493887.59309931699</v>
      </c>
      <c r="K4" s="593">
        <v>437943.93928874098</v>
      </c>
      <c r="L4" s="593">
        <v>476889.85538618098</v>
      </c>
      <c r="M4" s="593">
        <v>469482.12656250398</v>
      </c>
      <c r="N4" s="200">
        <v>490527.25349719397</v>
      </c>
      <c r="O4" s="200">
        <v>568822.07257031999</v>
      </c>
      <c r="P4" s="200">
        <v>627985.68468201905</v>
      </c>
      <c r="Q4" s="200">
        <v>690937.31736152701</v>
      </c>
      <c r="R4" s="200">
        <v>812157.42109320394</v>
      </c>
      <c r="S4" s="200">
        <v>926348.98803722905</v>
      </c>
      <c r="T4" s="200">
        <v>880315.566075849</v>
      </c>
      <c r="U4" s="200">
        <v>831253.87301130802</v>
      </c>
      <c r="V4" s="200">
        <v>890854.04076424695</v>
      </c>
      <c r="W4" s="200">
        <v>1146705.42632571</v>
      </c>
      <c r="X4" s="200"/>
      <c r="Y4" s="200"/>
      <c r="Z4" s="200"/>
      <c r="AA4" s="200"/>
      <c r="AB4" s="200"/>
      <c r="AC4" s="200"/>
      <c r="AD4" s="200"/>
    </row>
    <row r="5" spans="1:30" ht="14.25" customHeight="1">
      <c r="A5" s="594" t="s">
        <v>118</v>
      </c>
      <c r="B5" s="593">
        <v>4522.2</v>
      </c>
      <c r="C5" s="593">
        <v>4522.2</v>
      </c>
      <c r="D5" s="593">
        <v>4703.9422999999997</v>
      </c>
      <c r="E5" s="593">
        <v>4786.4422999999997</v>
      </c>
      <c r="F5" s="593">
        <v>4855.0823</v>
      </c>
      <c r="G5" s="593">
        <v>5033.5222999999996</v>
      </c>
      <c r="H5" s="593">
        <v>5925.1823000000004</v>
      </c>
      <c r="I5" s="593">
        <v>6140.2098999999998</v>
      </c>
      <c r="J5" s="593">
        <v>6541.4598999999998</v>
      </c>
      <c r="K5" s="593">
        <v>6540.8599000000004</v>
      </c>
      <c r="L5" s="593">
        <v>6556.6099000000004</v>
      </c>
      <c r="M5" s="593">
        <v>6556.6099000000004</v>
      </c>
      <c r="N5" s="200">
        <v>6586.8680000000004</v>
      </c>
      <c r="O5" s="200">
        <v>6587.3599000000004</v>
      </c>
      <c r="P5" s="200">
        <v>6413.6180000000004</v>
      </c>
      <c r="Q5" s="200">
        <v>6572.7151999999996</v>
      </c>
      <c r="R5" s="200">
        <v>6572.7151999999996</v>
      </c>
      <c r="S5" s="200">
        <v>6885.8656899999996</v>
      </c>
      <c r="T5" s="200">
        <v>8645.4621800000004</v>
      </c>
      <c r="U5" s="200">
        <v>8727.0113000000001</v>
      </c>
      <c r="V5" s="200">
        <v>8871.0251000000007</v>
      </c>
      <c r="W5" s="200">
        <v>8928.2476999999999</v>
      </c>
      <c r="X5" s="200"/>
      <c r="Y5" s="200"/>
      <c r="Z5" s="200"/>
      <c r="AA5" s="200"/>
      <c r="AB5" s="200"/>
      <c r="AC5" s="200"/>
      <c r="AD5" s="200"/>
    </row>
    <row r="6" spans="1:30">
      <c r="A6" s="592" t="s">
        <v>48</v>
      </c>
      <c r="B6" s="591">
        <v>973260.93878038996</v>
      </c>
      <c r="C6" s="591">
        <v>952948.91450948897</v>
      </c>
      <c r="D6" s="591">
        <v>953793.97652584803</v>
      </c>
      <c r="E6" s="591">
        <v>1036451.98837711</v>
      </c>
      <c r="F6" s="591">
        <v>1007464.89916064</v>
      </c>
      <c r="G6" s="591">
        <v>1196486.8105730801</v>
      </c>
      <c r="H6" s="591">
        <v>1517729.14983439</v>
      </c>
      <c r="I6" s="591">
        <v>1649683.5435301601</v>
      </c>
      <c r="J6" s="591">
        <v>1626129.0913326</v>
      </c>
      <c r="K6" s="591">
        <v>1506435.30441472</v>
      </c>
      <c r="L6" s="591">
        <v>1665580.4632538499</v>
      </c>
      <c r="M6" s="591">
        <v>1617048.3997321599</v>
      </c>
      <c r="N6" s="201">
        <v>1816869.8477914501</v>
      </c>
      <c r="O6" s="201">
        <v>2023760.7442985901</v>
      </c>
      <c r="P6" s="201">
        <v>2109197.86180626</v>
      </c>
      <c r="Q6" s="201">
        <v>2368910.1754969298</v>
      </c>
      <c r="R6" s="201">
        <v>2621625.0565608037</v>
      </c>
      <c r="S6" s="201">
        <v>2921208.6424299986</v>
      </c>
      <c r="T6" s="201">
        <v>3127748.1669796887</v>
      </c>
      <c r="U6" s="201">
        <v>3020167.9290135675</v>
      </c>
      <c r="V6" s="201">
        <v>3165945.3887822069</v>
      </c>
      <c r="W6" s="201">
        <v>3779197.66503033</v>
      </c>
      <c r="X6" s="201"/>
      <c r="Y6" s="201"/>
      <c r="Z6" s="201"/>
      <c r="AA6" s="201"/>
      <c r="AB6" s="201"/>
      <c r="AC6" s="201"/>
      <c r="AD6" s="201"/>
    </row>
    <row r="8" spans="1:30" ht="15" customHeight="1">
      <c r="A8" s="594" t="s">
        <v>117</v>
      </c>
      <c r="B8" s="594" t="s">
        <v>10</v>
      </c>
      <c r="C8" s="594" t="s">
        <v>11</v>
      </c>
      <c r="D8" s="594" t="s">
        <v>12</v>
      </c>
      <c r="E8" s="594" t="s">
        <v>358</v>
      </c>
      <c r="F8" s="594" t="s">
        <v>227</v>
      </c>
      <c r="G8" s="430" t="s">
        <v>1518</v>
      </c>
      <c r="H8" s="430" t="s">
        <v>1556</v>
      </c>
      <c r="I8" s="202" t="s">
        <v>1610</v>
      </c>
      <c r="J8" s="202" t="s">
        <v>1705</v>
      </c>
      <c r="K8" s="202" t="s">
        <v>1706</v>
      </c>
      <c r="L8" s="202" t="s">
        <v>1439</v>
      </c>
      <c r="M8" s="202" t="s">
        <v>1863</v>
      </c>
      <c r="N8" s="202" t="s">
        <v>1999</v>
      </c>
    </row>
    <row r="9" spans="1:30">
      <c r="A9" s="594" t="s">
        <v>114</v>
      </c>
      <c r="B9" s="593">
        <v>151297.52299999999</v>
      </c>
      <c r="C9" s="593">
        <v>167169.11799999999</v>
      </c>
      <c r="D9" s="593">
        <v>171872.136</v>
      </c>
      <c r="E9" s="593">
        <v>185113.38</v>
      </c>
      <c r="F9" s="593">
        <v>206471.399</v>
      </c>
      <c r="G9" s="200">
        <v>212328.05499999999</v>
      </c>
      <c r="H9" s="200">
        <v>226376.274</v>
      </c>
      <c r="I9" s="200">
        <v>273905.55499999999</v>
      </c>
      <c r="J9" s="200">
        <v>319521.60800000001</v>
      </c>
      <c r="K9" s="200">
        <v>347108.32400000002</v>
      </c>
      <c r="L9" s="172">
        <v>308391.42800000001</v>
      </c>
      <c r="M9" s="172">
        <v>328178.45299999998</v>
      </c>
      <c r="N9" s="172">
        <v>407331.09899999999</v>
      </c>
    </row>
    <row r="10" spans="1:30">
      <c r="A10" s="594" t="s">
        <v>115</v>
      </c>
      <c r="B10" s="593">
        <v>910652.98222597595</v>
      </c>
      <c r="C10" s="593">
        <v>1014964.87996767</v>
      </c>
      <c r="D10" s="593">
        <v>969137.52726965398</v>
      </c>
      <c r="E10" s="593">
        <v>1134642.3462942599</v>
      </c>
      <c r="F10" s="593">
        <v>1241879.9128282701</v>
      </c>
      <c r="G10" s="200">
        <v>1262470.50412424</v>
      </c>
      <c r="H10" s="200">
        <v>1445023.8689353999</v>
      </c>
      <c r="I10" s="200">
        <v>1528989.3652675999</v>
      </c>
      <c r="J10" s="200">
        <v>1668452.1807027699</v>
      </c>
      <c r="K10" s="200">
        <v>1891678.81472384</v>
      </c>
      <c r="L10" s="172">
        <v>1871795.61670226</v>
      </c>
      <c r="M10" s="172">
        <v>1938041.8699179599</v>
      </c>
      <c r="N10" s="172">
        <v>2216232.8920046198</v>
      </c>
    </row>
    <row r="11" spans="1:30">
      <c r="A11" s="594" t="s">
        <v>116</v>
      </c>
      <c r="B11" s="593">
        <v>437943.93928874098</v>
      </c>
      <c r="C11" s="593">
        <v>476889.85538618098</v>
      </c>
      <c r="D11" s="593">
        <v>469482.12656250398</v>
      </c>
      <c r="E11" s="593">
        <v>490527.25349719397</v>
      </c>
      <c r="F11" s="593">
        <v>568822.07257031999</v>
      </c>
      <c r="G11" s="200">
        <v>627985.68468201905</v>
      </c>
      <c r="H11" s="200">
        <v>690937.31736152701</v>
      </c>
      <c r="I11" s="200">
        <v>812157.42109320394</v>
      </c>
      <c r="J11" s="200">
        <v>926348.98803722905</v>
      </c>
      <c r="K11" s="200">
        <v>880315.566075849</v>
      </c>
      <c r="L11" s="172">
        <v>831253.87301130802</v>
      </c>
      <c r="M11" s="172">
        <v>890854.04076424695</v>
      </c>
      <c r="N11" s="172">
        <v>1146705.42632571</v>
      </c>
    </row>
    <row r="12" spans="1:30" ht="13.5" customHeight="1">
      <c r="A12" s="594" t="s">
        <v>118</v>
      </c>
      <c r="B12" s="593">
        <v>6540.8599000000004</v>
      </c>
      <c r="C12" s="593">
        <v>6556.6099000000004</v>
      </c>
      <c r="D12" s="593">
        <v>6556.6099000000004</v>
      </c>
      <c r="E12" s="593">
        <v>6586.8680000000004</v>
      </c>
      <c r="F12" s="593">
        <v>6587.3599000000004</v>
      </c>
      <c r="G12" s="200">
        <v>6413.6180000000004</v>
      </c>
      <c r="H12" s="200">
        <v>6572.7151999999996</v>
      </c>
      <c r="I12" s="200">
        <v>6572.7151999999996</v>
      </c>
      <c r="J12" s="200">
        <v>6885.8656899999996</v>
      </c>
      <c r="K12" s="200">
        <v>8645.4621800000004</v>
      </c>
      <c r="L12" s="172">
        <v>8727.0113000000001</v>
      </c>
      <c r="M12" s="172">
        <v>8871.0251000000007</v>
      </c>
      <c r="N12" s="172">
        <v>8928.2476999999999</v>
      </c>
    </row>
    <row r="13" spans="1:30">
      <c r="A13" s="592" t="s">
        <v>48</v>
      </c>
      <c r="B13" s="591">
        <v>1506435.30441472</v>
      </c>
      <c r="C13" s="591">
        <v>1665580.4632538499</v>
      </c>
      <c r="D13" s="591">
        <v>1617048.3997321599</v>
      </c>
      <c r="E13" s="591">
        <v>1816869.8477914501</v>
      </c>
      <c r="F13" s="591">
        <v>2023760.7442985901</v>
      </c>
      <c r="G13" s="201">
        <v>2109197.86180626</v>
      </c>
      <c r="H13" s="201">
        <v>2368910.1754969298</v>
      </c>
      <c r="I13" s="201">
        <v>2621625.0565608037</v>
      </c>
      <c r="J13" s="201">
        <v>2921208.6424299986</v>
      </c>
      <c r="K13" s="201">
        <v>3127748.1669796887</v>
      </c>
      <c r="L13" s="201">
        <v>3020167.9290135675</v>
      </c>
      <c r="M13" s="201">
        <v>3165945.3887822069</v>
      </c>
      <c r="N13" s="201">
        <v>3779197.66503033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72"/>
  <sheetViews>
    <sheetView rightToLeft="1" zoomScaleNormal="100" workbookViewId="0">
      <selection activeCell="F10" sqref="F10"/>
    </sheetView>
  </sheetViews>
  <sheetFormatPr defaultRowHeight="15"/>
  <cols>
    <col min="1" max="1" width="26.140625" style="146" customWidth="1"/>
    <col min="2" max="2" width="14.5703125" style="146" bestFit="1" customWidth="1"/>
    <col min="3" max="3" width="8.85546875" style="146" bestFit="1" customWidth="1"/>
    <col min="4" max="4" width="10.140625" style="146" bestFit="1" customWidth="1"/>
    <col min="5" max="5" width="8.85546875" style="146" bestFit="1" customWidth="1"/>
    <col min="6" max="6" width="13.140625" style="146" bestFit="1" customWidth="1"/>
    <col min="7" max="7" width="8.85546875" style="146" bestFit="1" customWidth="1"/>
    <col min="8" max="16384" width="9.140625" style="146"/>
  </cols>
  <sheetData>
    <row r="1" spans="1:7" ht="14.25" customHeight="1" thickBot="1">
      <c r="A1" s="624"/>
      <c r="B1" s="624"/>
      <c r="C1" s="624"/>
      <c r="D1" s="624"/>
      <c r="E1" s="624"/>
      <c r="F1" s="624"/>
      <c r="G1" s="623" t="s">
        <v>119</v>
      </c>
    </row>
    <row r="2" spans="1:7" s="47" customFormat="1" ht="16.5" customHeight="1" thickBot="1">
      <c r="A2" s="1137" t="s">
        <v>134</v>
      </c>
      <c r="B2" s="1132" t="s">
        <v>2000</v>
      </c>
      <c r="C2" s="1132"/>
      <c r="D2" s="1132" t="s">
        <v>1865</v>
      </c>
      <c r="E2" s="1132"/>
      <c r="F2" s="1132" t="s">
        <v>1553</v>
      </c>
      <c r="G2" s="1132"/>
    </row>
    <row r="3" spans="1:7" s="47" customFormat="1" ht="17.25">
      <c r="A3" s="1138"/>
      <c r="B3" s="391" t="s">
        <v>120</v>
      </c>
      <c r="C3" s="448" t="s">
        <v>121</v>
      </c>
      <c r="D3" s="391" t="s">
        <v>120</v>
      </c>
      <c r="E3" s="448" t="s">
        <v>121</v>
      </c>
      <c r="F3" s="448" t="s">
        <v>120</v>
      </c>
      <c r="G3" s="622" t="s">
        <v>121</v>
      </c>
    </row>
    <row r="4" spans="1:7" s="47" customFormat="1" ht="17.25">
      <c r="A4" s="619" t="s">
        <v>122</v>
      </c>
      <c r="B4" s="398">
        <v>3732657.0331035</v>
      </c>
      <c r="C4" s="610">
        <v>0.22209837702944599</v>
      </c>
      <c r="D4" s="398">
        <v>3283669.4204839999</v>
      </c>
      <c r="E4" s="610">
        <v>0.228551927885809</v>
      </c>
      <c r="F4" s="620">
        <v>2190666.6844879999</v>
      </c>
      <c r="G4" s="397">
        <v>0.25303732191310002</v>
      </c>
    </row>
    <row r="5" spans="1:7" s="47" customFormat="1" ht="17.25">
      <c r="A5" s="619" t="s">
        <v>123</v>
      </c>
      <c r="B5" s="398">
        <v>2407474.0348546202</v>
      </c>
      <c r="C5" s="610">
        <v>0.14324811284287001</v>
      </c>
      <c r="D5" s="398">
        <v>2010898.9447973601</v>
      </c>
      <c r="E5" s="610">
        <v>0.13996379408656601</v>
      </c>
      <c r="F5" s="620">
        <v>1488769.4489193701</v>
      </c>
      <c r="G5" s="397">
        <v>0.17196328267010799</v>
      </c>
    </row>
    <row r="6" spans="1:7" s="47" customFormat="1" ht="17.25">
      <c r="A6" s="619" t="s">
        <v>125</v>
      </c>
      <c r="B6" s="398">
        <v>1274885.2231999999</v>
      </c>
      <c r="C6" s="610">
        <v>7.5857475374885797E-2</v>
      </c>
      <c r="D6" s="398">
        <v>1186427.275844</v>
      </c>
      <c r="E6" s="610">
        <v>8.2578422632594697E-2</v>
      </c>
      <c r="F6" s="620">
        <v>741776.10262120003</v>
      </c>
      <c r="G6" s="397">
        <v>8.5680327269994402E-2</v>
      </c>
    </row>
    <row r="7" spans="1:7" s="47" customFormat="1" ht="17.25">
      <c r="A7" s="619" t="s">
        <v>124</v>
      </c>
      <c r="B7" s="398">
        <v>1165155.47062</v>
      </c>
      <c r="C7" s="610">
        <v>6.9328399774388497E-2</v>
      </c>
      <c r="D7" s="398">
        <v>1069509.227306</v>
      </c>
      <c r="E7" s="610">
        <v>7.4440622514436602E-2</v>
      </c>
      <c r="F7" s="620">
        <v>795711.47723700001</v>
      </c>
      <c r="G7" s="397">
        <v>9.1910240221060993E-2</v>
      </c>
    </row>
    <row r="8" spans="1:7" s="47" customFormat="1" ht="17.25">
      <c r="A8" s="619" t="s">
        <v>126</v>
      </c>
      <c r="B8" s="398">
        <v>1082497.5685646101</v>
      </c>
      <c r="C8" s="610">
        <v>6.4410137600191805E-2</v>
      </c>
      <c r="D8" s="398">
        <v>939779.65943533997</v>
      </c>
      <c r="E8" s="610">
        <v>6.5411107345926797E-2</v>
      </c>
      <c r="F8" s="620">
        <v>573004.79738445999</v>
      </c>
      <c r="G8" s="397">
        <v>6.6186061257150902E-2</v>
      </c>
    </row>
    <row r="9" spans="1:7" s="47" customFormat="1" ht="17.25">
      <c r="A9" s="619" t="s">
        <v>130</v>
      </c>
      <c r="B9" s="398">
        <v>762687.79231000005</v>
      </c>
      <c r="C9" s="610">
        <v>4.5381003223696197E-2</v>
      </c>
      <c r="D9" s="398">
        <v>614599.56383200001</v>
      </c>
      <c r="E9" s="610">
        <v>4.2777727354441401E-2</v>
      </c>
      <c r="F9" s="620">
        <v>211010.483588</v>
      </c>
      <c r="G9" s="397">
        <v>2.4373186501065E-2</v>
      </c>
    </row>
    <row r="10" spans="1:7" s="47" customFormat="1" ht="17.25">
      <c r="A10" s="619" t="s">
        <v>127</v>
      </c>
      <c r="B10" s="398">
        <v>661774.5</v>
      </c>
      <c r="C10" s="610">
        <v>3.9376519488925003E-2</v>
      </c>
      <c r="D10" s="398">
        <v>584518.75</v>
      </c>
      <c r="E10" s="610">
        <v>4.06840245137138E-2</v>
      </c>
      <c r="F10" s="620">
        <v>381834.75</v>
      </c>
      <c r="G10" s="397">
        <v>4.4104583886498301E-2</v>
      </c>
    </row>
    <row r="11" spans="1:7" s="47" customFormat="1" ht="17.25">
      <c r="A11" s="619" t="s">
        <v>131</v>
      </c>
      <c r="B11" s="398">
        <v>554059.63009035599</v>
      </c>
      <c r="C11" s="621">
        <v>3.2967332259371603E-2</v>
      </c>
      <c r="D11" s="398">
        <v>491214.14921626198</v>
      </c>
      <c r="E11" s="610">
        <v>3.4189781744721502E-2</v>
      </c>
      <c r="F11" s="620">
        <v>288897.701</v>
      </c>
      <c r="G11" s="397">
        <v>3.3369704796043301E-2</v>
      </c>
    </row>
    <row r="12" spans="1:7" s="47" customFormat="1" ht="17.25">
      <c r="A12" s="619" t="s">
        <v>128</v>
      </c>
      <c r="B12" s="398">
        <v>539025.6</v>
      </c>
      <c r="C12" s="610">
        <v>3.2072786188391197E-2</v>
      </c>
      <c r="D12" s="398">
        <v>487267.2</v>
      </c>
      <c r="E12" s="610">
        <v>3.3915063818788803E-2</v>
      </c>
      <c r="F12" s="620">
        <v>311200.8</v>
      </c>
      <c r="G12" s="397">
        <v>3.5945868701435298E-2</v>
      </c>
    </row>
    <row r="13" spans="1:7" s="47" customFormat="1" ht="18" thickBot="1">
      <c r="A13" s="619" t="s">
        <v>135</v>
      </c>
      <c r="B13" s="618">
        <v>515523.45301682898</v>
      </c>
      <c r="C13" s="617">
        <v>3.0674375175705801E-2</v>
      </c>
      <c r="D13" s="618">
        <v>417863.78887146403</v>
      </c>
      <c r="E13" s="617">
        <v>2.9084405983280999E-2</v>
      </c>
      <c r="F13" s="616">
        <v>193206.00635345501</v>
      </c>
      <c r="G13" s="615">
        <v>2.2316644869518301E-2</v>
      </c>
    </row>
    <row r="14" spans="1:7" s="47" customFormat="1" ht="18" thickTop="1">
      <c r="A14" s="611" t="s">
        <v>48</v>
      </c>
      <c r="B14" s="613">
        <v>12695740.305759914</v>
      </c>
      <c r="C14" s="614">
        <v>0.75541451895787182</v>
      </c>
      <c r="D14" s="613">
        <v>11085747.979786426</v>
      </c>
      <c r="E14" s="614">
        <v>0.77159687788027964</v>
      </c>
      <c r="F14" s="613">
        <v>7176078.2515914859</v>
      </c>
      <c r="G14" s="612">
        <v>0.82888722208597454</v>
      </c>
    </row>
    <row r="15" spans="1:7" s="47" customFormat="1" ht="18" thickBot="1">
      <c r="A15" s="611" t="s">
        <v>132</v>
      </c>
      <c r="B15" s="398">
        <v>4110582.5635360815</v>
      </c>
      <c r="C15" s="610">
        <v>0.24458548104212841</v>
      </c>
      <c r="D15" s="443">
        <v>3281531.4864564091</v>
      </c>
      <c r="E15" s="609">
        <v>0.22840312211972003</v>
      </c>
      <c r="F15" s="443">
        <v>1481406.2172029419</v>
      </c>
      <c r="G15" s="401">
        <v>0.17111277791402513</v>
      </c>
    </row>
    <row r="16" spans="1:7" s="47" customFormat="1" ht="18" thickBot="1">
      <c r="A16" s="608" t="s">
        <v>133</v>
      </c>
      <c r="B16" s="607">
        <v>16806322.869295996</v>
      </c>
      <c r="C16" s="606">
        <v>1.0000000000000002</v>
      </c>
      <c r="D16" s="604">
        <v>14367279.466242835</v>
      </c>
      <c r="E16" s="605">
        <v>0.99999999999999967</v>
      </c>
      <c r="F16" s="604">
        <v>8657484.4687944278</v>
      </c>
      <c r="G16" s="603">
        <v>0.99999999999999967</v>
      </c>
    </row>
    <row r="17" spans="1:7" s="47" customFormat="1"/>
    <row r="18" spans="1:7" s="47" customFormat="1"/>
    <row r="19" spans="1:7" s="47" customFormat="1"/>
    <row r="20" spans="1:7" s="47" customFormat="1">
      <c r="A20" s="1133"/>
      <c r="B20" s="1134"/>
      <c r="C20" s="1134"/>
      <c r="D20" s="1134"/>
      <c r="E20" s="206"/>
      <c r="F20" s="206"/>
      <c r="G20" s="206"/>
    </row>
    <row r="21" spans="1:7" s="47" customFormat="1" ht="25.5" customHeight="1">
      <c r="A21" s="213"/>
      <c r="B21" s="1135" t="s">
        <v>2000</v>
      </c>
      <c r="C21" s="1135"/>
      <c r="D21" s="1135" t="s">
        <v>1865</v>
      </c>
      <c r="E21" s="1135"/>
      <c r="F21" s="1135" t="s">
        <v>1553</v>
      </c>
      <c r="G21" s="1136"/>
    </row>
    <row r="22" spans="1:7" s="47" customFormat="1" ht="25.5" customHeight="1">
      <c r="A22" s="217" t="s">
        <v>134</v>
      </c>
      <c r="B22" s="218" t="s">
        <v>120</v>
      </c>
      <c r="C22" s="218" t="s">
        <v>121</v>
      </c>
      <c r="D22" s="218" t="s">
        <v>120</v>
      </c>
      <c r="E22" s="218" t="s">
        <v>121</v>
      </c>
      <c r="F22" s="218" t="s">
        <v>120</v>
      </c>
      <c r="G22" s="219" t="s">
        <v>121</v>
      </c>
    </row>
    <row r="23" spans="1:7" s="47" customFormat="1">
      <c r="A23" s="371" t="s">
        <v>16</v>
      </c>
      <c r="B23" s="371">
        <v>16806322.869295999</v>
      </c>
      <c r="C23" s="372">
        <v>1</v>
      </c>
      <c r="D23" s="371">
        <v>14367279.4662428</v>
      </c>
      <c r="E23" s="371">
        <v>1</v>
      </c>
      <c r="F23" s="371">
        <v>8657484.4687944204</v>
      </c>
      <c r="G23" s="371">
        <v>1</v>
      </c>
    </row>
    <row r="24" spans="1:7" s="47" customFormat="1">
      <c r="A24" s="297" t="s">
        <v>122</v>
      </c>
      <c r="B24" s="298">
        <v>3732657.0331035</v>
      </c>
      <c r="C24" s="602">
        <v>0.22209837702944599</v>
      </c>
      <c r="D24" s="298">
        <v>3283669.4204839999</v>
      </c>
      <c r="E24" s="601">
        <v>0.228551927885809</v>
      </c>
      <c r="F24" s="298">
        <v>2190666.6844879999</v>
      </c>
      <c r="G24" s="601">
        <v>0.25303732191310002</v>
      </c>
    </row>
    <row r="25" spans="1:7" s="47" customFormat="1">
      <c r="A25" s="297" t="s">
        <v>123</v>
      </c>
      <c r="B25" s="298">
        <v>2407474.0348546202</v>
      </c>
      <c r="C25" s="602">
        <v>0.14324811284287001</v>
      </c>
      <c r="D25" s="298">
        <v>2010898.9447973601</v>
      </c>
      <c r="E25" s="601">
        <v>0.13996379408656601</v>
      </c>
      <c r="F25" s="298">
        <v>1488769.4489193701</v>
      </c>
      <c r="G25" s="601">
        <v>0.17196328267010799</v>
      </c>
    </row>
    <row r="26" spans="1:7" s="47" customFormat="1">
      <c r="A26" s="297" t="s">
        <v>125</v>
      </c>
      <c r="B26" s="298">
        <v>1274885.2231999999</v>
      </c>
      <c r="C26" s="602">
        <v>7.5857475374885797E-2</v>
      </c>
      <c r="D26" s="298">
        <v>1186427.275844</v>
      </c>
      <c r="E26" s="601">
        <v>8.2578422632594697E-2</v>
      </c>
      <c r="F26" s="298">
        <v>741776.10262120003</v>
      </c>
      <c r="G26" s="601">
        <v>8.5680327269994402E-2</v>
      </c>
    </row>
    <row r="27" spans="1:7" s="47" customFormat="1">
      <c r="A27" s="297" t="s">
        <v>124</v>
      </c>
      <c r="B27" s="298">
        <v>1165155.47062</v>
      </c>
      <c r="C27" s="602">
        <v>6.9328399774388497E-2</v>
      </c>
      <c r="D27" s="298">
        <v>1069509.227306</v>
      </c>
      <c r="E27" s="601">
        <v>7.4440622514436602E-2</v>
      </c>
      <c r="F27" s="298">
        <v>795711.47723700001</v>
      </c>
      <c r="G27" s="601">
        <v>9.1910240221060993E-2</v>
      </c>
    </row>
    <row r="28" spans="1:7" s="47" customFormat="1">
      <c r="A28" s="297" t="s">
        <v>126</v>
      </c>
      <c r="B28" s="298">
        <v>1082497.5685646101</v>
      </c>
      <c r="C28" s="602">
        <v>6.4410137600191805E-2</v>
      </c>
      <c r="D28" s="298">
        <v>939779.65943533997</v>
      </c>
      <c r="E28" s="601">
        <v>6.5411107345926797E-2</v>
      </c>
      <c r="F28" s="298">
        <v>573004.79738445999</v>
      </c>
      <c r="G28" s="601">
        <v>6.6186061257150902E-2</v>
      </c>
    </row>
    <row r="29" spans="1:7" s="47" customFormat="1">
      <c r="A29" s="297" t="s">
        <v>130</v>
      </c>
      <c r="B29" s="298">
        <v>762687.79231000005</v>
      </c>
      <c r="C29" s="602">
        <v>4.5381003223696197E-2</v>
      </c>
      <c r="D29" s="298">
        <v>614599.56383200001</v>
      </c>
      <c r="E29" s="601">
        <v>4.2777727354441401E-2</v>
      </c>
      <c r="F29" s="298">
        <v>211010.483588</v>
      </c>
      <c r="G29" s="601">
        <v>2.4373186501065E-2</v>
      </c>
    </row>
    <row r="30" spans="1:7" s="47" customFormat="1">
      <c r="A30" s="297" t="s">
        <v>127</v>
      </c>
      <c r="B30" s="298">
        <v>661774.5</v>
      </c>
      <c r="C30" s="602">
        <v>3.9376519488925003E-2</v>
      </c>
      <c r="D30" s="298">
        <v>584518.75</v>
      </c>
      <c r="E30" s="601">
        <v>4.06840245137138E-2</v>
      </c>
      <c r="F30" s="298">
        <v>381834.75</v>
      </c>
      <c r="G30" s="601">
        <v>4.4104583886498301E-2</v>
      </c>
    </row>
    <row r="31" spans="1:7" s="47" customFormat="1">
      <c r="A31" s="297" t="s">
        <v>131</v>
      </c>
      <c r="B31" s="298">
        <v>554059.63009035599</v>
      </c>
      <c r="C31" s="602">
        <v>3.2967332259371603E-2</v>
      </c>
      <c r="D31" s="298">
        <v>491214.14921626198</v>
      </c>
      <c r="E31" s="601">
        <v>3.4189781744721502E-2</v>
      </c>
      <c r="F31" s="298">
        <v>288897.701</v>
      </c>
      <c r="G31" s="601">
        <v>3.3369704796043301E-2</v>
      </c>
    </row>
    <row r="32" spans="1:7" s="47" customFormat="1">
      <c r="A32" s="297" t="s">
        <v>128</v>
      </c>
      <c r="B32" s="298">
        <v>539025.6</v>
      </c>
      <c r="C32" s="602">
        <v>3.2072786188391197E-2</v>
      </c>
      <c r="D32" s="298">
        <v>487267.2</v>
      </c>
      <c r="E32" s="601">
        <v>3.3915063818788803E-2</v>
      </c>
      <c r="F32" s="298">
        <v>311200.8</v>
      </c>
      <c r="G32" s="601">
        <v>3.5945868701435298E-2</v>
      </c>
    </row>
    <row r="33" spans="1:7" s="47" customFormat="1">
      <c r="A33" s="297" t="s">
        <v>135</v>
      </c>
      <c r="B33" s="298">
        <v>515523.45301682898</v>
      </c>
      <c r="C33" s="602">
        <v>3.0674375175705801E-2</v>
      </c>
      <c r="D33" s="298">
        <v>417863.78887146403</v>
      </c>
      <c r="E33" s="601">
        <v>2.9084405983280999E-2</v>
      </c>
      <c r="F33" s="298">
        <v>193206.00635345501</v>
      </c>
      <c r="G33" s="601">
        <v>2.2316644869518301E-2</v>
      </c>
    </row>
    <row r="34" spans="1:7" s="47" customFormat="1">
      <c r="A34" s="297" t="s">
        <v>137</v>
      </c>
      <c r="B34" s="298">
        <v>378358.580655</v>
      </c>
      <c r="C34" s="602">
        <v>2.2512871113897E-2</v>
      </c>
      <c r="D34" s="298">
        <v>315365.92734499997</v>
      </c>
      <c r="E34" s="601">
        <v>2.1950288367813799E-2</v>
      </c>
      <c r="F34" s="298">
        <v>158929.91170500001</v>
      </c>
      <c r="G34" s="601">
        <v>1.8357516236714801E-2</v>
      </c>
    </row>
    <row r="35" spans="1:7" s="47" customFormat="1">
      <c r="A35" s="297" t="s">
        <v>141</v>
      </c>
      <c r="B35" s="298">
        <v>358485.27857463999</v>
      </c>
      <c r="C35" s="602">
        <v>2.1330381509543E-2</v>
      </c>
      <c r="D35" s="298">
        <v>285434.62955210498</v>
      </c>
      <c r="E35" s="601">
        <v>1.98669922320895E-2</v>
      </c>
      <c r="F35" s="298">
        <v>108472.011243482</v>
      </c>
      <c r="G35" s="601">
        <v>1.2529275869274201E-2</v>
      </c>
    </row>
    <row r="36" spans="1:7" s="47" customFormat="1">
      <c r="A36" s="297" t="s">
        <v>129</v>
      </c>
      <c r="B36" s="298">
        <v>335727.85422400001</v>
      </c>
      <c r="C36" s="602">
        <v>1.9976282547644698E-2</v>
      </c>
      <c r="D36" s="298">
        <v>292726.21480800002</v>
      </c>
      <c r="E36" s="601">
        <v>2.0374505521089499E-2</v>
      </c>
      <c r="F36" s="298">
        <v>209641.98798400001</v>
      </c>
      <c r="G36" s="601">
        <v>2.4215115688586801E-2</v>
      </c>
    </row>
    <row r="37" spans="1:7" s="47" customFormat="1">
      <c r="A37" s="297" t="s">
        <v>139</v>
      </c>
      <c r="B37" s="298">
        <v>317999.23986365797</v>
      </c>
      <c r="C37" s="602">
        <v>1.8921404898427901E-2</v>
      </c>
      <c r="D37" s="298">
        <v>225260.218976962</v>
      </c>
      <c r="E37" s="601">
        <v>1.56786968267883E-2</v>
      </c>
      <c r="F37" s="298">
        <v>93110.636171684993</v>
      </c>
      <c r="G37" s="601">
        <v>1.07549296227211E-2</v>
      </c>
    </row>
    <row r="38" spans="1:7" s="47" customFormat="1">
      <c r="A38" s="297" t="s">
        <v>136</v>
      </c>
      <c r="B38" s="298">
        <v>313062.74452000001</v>
      </c>
      <c r="C38" s="602">
        <v>1.86276764378926E-2</v>
      </c>
      <c r="D38" s="298">
        <v>267369.01711999997</v>
      </c>
      <c r="E38" s="601">
        <v>1.8609578643486901E-2</v>
      </c>
      <c r="F38" s="298">
        <v>108372.38396000001</v>
      </c>
      <c r="G38" s="601">
        <v>1.25177682213147E-2</v>
      </c>
    </row>
    <row r="39" spans="1:7" s="47" customFormat="1">
      <c r="A39" s="297" t="s">
        <v>140</v>
      </c>
      <c r="B39" s="298">
        <v>304523.29254612001</v>
      </c>
      <c r="C39" s="602">
        <v>1.8119566957889601E-2</v>
      </c>
      <c r="D39" s="298">
        <v>223103.99254611999</v>
      </c>
      <c r="E39" s="601">
        <v>1.5528617861879999E-2</v>
      </c>
      <c r="F39" s="298">
        <v>77470.450070000006</v>
      </c>
      <c r="G39" s="601">
        <v>8.9483787524239095E-3</v>
      </c>
    </row>
    <row r="40" spans="1:7" s="47" customFormat="1">
      <c r="A40" s="297" t="s">
        <v>145</v>
      </c>
      <c r="B40" s="298">
        <v>293547.94500000001</v>
      </c>
      <c r="C40" s="602">
        <v>1.7466518243338801E-2</v>
      </c>
      <c r="D40" s="298">
        <v>229335.67600000001</v>
      </c>
      <c r="E40" s="601">
        <v>1.59623592301412E-2</v>
      </c>
      <c r="F40" s="298">
        <v>92829.745999999999</v>
      </c>
      <c r="G40" s="601">
        <v>1.0722484843559499E-2</v>
      </c>
    </row>
    <row r="41" spans="1:7" s="47" customFormat="1">
      <c r="A41" s="297" t="s">
        <v>138</v>
      </c>
      <c r="B41" s="298">
        <v>215105.88013561201</v>
      </c>
      <c r="C41" s="602">
        <v>1.27991043495062E-2</v>
      </c>
      <c r="D41" s="298">
        <v>174504.84553844199</v>
      </c>
      <c r="E41" s="601">
        <v>1.21459908919052E-2</v>
      </c>
      <c r="F41" s="298">
        <v>103008.925593822</v>
      </c>
      <c r="G41" s="601">
        <v>1.18982512720772E-2</v>
      </c>
    </row>
    <row r="42" spans="1:7" s="47" customFormat="1">
      <c r="A42" s="297" t="s">
        <v>143</v>
      </c>
      <c r="B42" s="298">
        <v>182626.77514648001</v>
      </c>
      <c r="C42" s="602">
        <v>1.08665516286211E-2</v>
      </c>
      <c r="D42" s="298">
        <v>145934.24485700001</v>
      </c>
      <c r="E42" s="601">
        <v>1.0157402812403399E-2</v>
      </c>
      <c r="F42" s="298">
        <v>58974.041012879999</v>
      </c>
      <c r="G42" s="601">
        <v>6.8119141565254598E-3</v>
      </c>
    </row>
    <row r="43" spans="1:7" s="47" customFormat="1">
      <c r="A43" s="297" t="s">
        <v>144</v>
      </c>
      <c r="B43" s="298">
        <v>143237.92342384899</v>
      </c>
      <c r="C43" s="602">
        <v>8.5228591963763204E-3</v>
      </c>
      <c r="D43" s="298">
        <v>109106.21710916</v>
      </c>
      <c r="E43" s="601">
        <v>7.5940763430901803E-3</v>
      </c>
      <c r="F43" s="298">
        <v>41727.994170773003</v>
      </c>
      <c r="G43" s="601">
        <v>4.81987514054227E-3</v>
      </c>
    </row>
    <row r="44" spans="1:7" s="47" customFormat="1">
      <c r="A44" s="297" t="s">
        <v>146</v>
      </c>
      <c r="B44" s="298">
        <v>118923.88857906401</v>
      </c>
      <c r="C44" s="602">
        <v>7.0761397067010904E-3</v>
      </c>
      <c r="D44" s="298">
        <v>93111.019483687996</v>
      </c>
      <c r="E44" s="601">
        <v>6.4807690072752003E-3</v>
      </c>
      <c r="F44" s="298">
        <v>34699.600545442001</v>
      </c>
      <c r="G44" s="601">
        <v>4.0080465255831997E-3</v>
      </c>
    </row>
    <row r="45" spans="1:7" s="47" customFormat="1">
      <c r="A45" s="297" t="s">
        <v>142</v>
      </c>
      <c r="B45" s="298">
        <v>117657.58994853801</v>
      </c>
      <c r="C45" s="602">
        <v>7.00079314574459E-3</v>
      </c>
      <c r="D45" s="298">
        <v>89746.426130377004</v>
      </c>
      <c r="E45" s="601">
        <v>6.2465845632949501E-3</v>
      </c>
      <c r="F45" s="298">
        <v>38372.848540446998</v>
      </c>
      <c r="G45" s="601">
        <v>4.4323323569058102E-3</v>
      </c>
    </row>
    <row r="46" spans="1:7" s="47" customFormat="1">
      <c r="A46" s="297" t="s">
        <v>156</v>
      </c>
      <c r="B46" s="298">
        <v>116395.32959435201</v>
      </c>
      <c r="C46" s="602">
        <v>6.9256868679464902E-3</v>
      </c>
      <c r="D46" s="298">
        <v>86618.529212983995</v>
      </c>
      <c r="E46" s="601">
        <v>6.0288748065701397E-3</v>
      </c>
      <c r="F46" s="298">
        <v>23709.384330278001</v>
      </c>
      <c r="G46" s="601">
        <v>2.73859969552791E-3</v>
      </c>
    </row>
    <row r="47" spans="1:7" s="47" customFormat="1">
      <c r="A47" s="297" t="s">
        <v>148</v>
      </c>
      <c r="B47" s="298">
        <v>108951.66431793199</v>
      </c>
      <c r="C47" s="602">
        <v>6.4827782475236897E-3</v>
      </c>
      <c r="D47" s="298">
        <v>85491.480462602005</v>
      </c>
      <c r="E47" s="601">
        <v>5.9504292836699904E-3</v>
      </c>
      <c r="F47" s="298">
        <v>31217.205794903999</v>
      </c>
      <c r="G47" s="601">
        <v>3.6058055786787999E-3</v>
      </c>
    </row>
    <row r="48" spans="1:7" s="47" customFormat="1">
      <c r="A48" s="297" t="s">
        <v>147</v>
      </c>
      <c r="B48" s="298">
        <v>104032.3769879</v>
      </c>
      <c r="C48" s="602">
        <v>6.1900736881569801E-3</v>
      </c>
      <c r="D48" s="298">
        <v>92457.176987900006</v>
      </c>
      <c r="E48" s="601">
        <v>6.4352598698407797E-3</v>
      </c>
      <c r="F48" s="298">
        <v>35204.976987900001</v>
      </c>
      <c r="G48" s="601">
        <v>4.0664210389051297E-3</v>
      </c>
    </row>
    <row r="49" spans="1:7" s="47" customFormat="1">
      <c r="A49" s="297" t="s">
        <v>150</v>
      </c>
      <c r="B49" s="298">
        <v>86227.486342592994</v>
      </c>
      <c r="C49" s="602">
        <v>5.1306574920159803E-3</v>
      </c>
      <c r="D49" s="298">
        <v>60327.205168574001</v>
      </c>
      <c r="E49" s="601">
        <v>4.19893030620849E-3</v>
      </c>
      <c r="F49" s="298">
        <v>30864.159201641</v>
      </c>
      <c r="G49" s="601">
        <v>3.5650262282178702E-3</v>
      </c>
    </row>
    <row r="50" spans="1:7" s="47" customFormat="1">
      <c r="A50" s="297" t="s">
        <v>166</v>
      </c>
      <c r="B50" s="298">
        <v>85375.720499999996</v>
      </c>
      <c r="C50" s="602">
        <v>5.0799762187108497E-3</v>
      </c>
      <c r="D50" s="298">
        <v>70403.588399999993</v>
      </c>
      <c r="E50" s="601">
        <v>4.9002727736604098E-3</v>
      </c>
      <c r="F50" s="298">
        <v>38611.499300000003</v>
      </c>
      <c r="G50" s="601">
        <v>4.4598981885758697E-3</v>
      </c>
    </row>
    <row r="51" spans="1:7" s="47" customFormat="1">
      <c r="A51" s="297" t="s">
        <v>151</v>
      </c>
      <c r="B51" s="298">
        <v>69164.367948315994</v>
      </c>
      <c r="C51" s="602">
        <v>4.11537779478666E-3</v>
      </c>
      <c r="D51" s="298">
        <v>53947.271566178002</v>
      </c>
      <c r="E51" s="601">
        <v>3.7548703422197499E-3</v>
      </c>
      <c r="F51" s="298">
        <v>23176.157804572002</v>
      </c>
      <c r="G51" s="601">
        <v>2.6770083028285598E-3</v>
      </c>
    </row>
    <row r="52" spans="1:7" s="47" customFormat="1">
      <c r="A52" s="297" t="s">
        <v>149</v>
      </c>
      <c r="B52" s="298">
        <v>56259.6</v>
      </c>
      <c r="C52" s="602">
        <v>3.34752583521899E-3</v>
      </c>
      <c r="D52" s="298">
        <v>52185.8</v>
      </c>
      <c r="E52" s="601">
        <v>3.6322673420959798E-3</v>
      </c>
      <c r="F52" s="298">
        <v>29940.799999999999</v>
      </c>
      <c r="G52" s="601">
        <v>3.4583717831571598E-3</v>
      </c>
    </row>
    <row r="53" spans="1:7" s="47" customFormat="1">
      <c r="A53" s="297" t="s">
        <v>152</v>
      </c>
      <c r="B53" s="298">
        <v>48426.19</v>
      </c>
      <c r="C53" s="602">
        <v>2.8814268520612201E-3</v>
      </c>
      <c r="D53" s="298">
        <v>39133.56</v>
      </c>
      <c r="E53" s="601">
        <v>2.7237975075203101E-3</v>
      </c>
      <c r="F53" s="298">
        <v>17835.28</v>
      </c>
      <c r="G53" s="601">
        <v>2.0600995663678798E-3</v>
      </c>
    </row>
    <row r="54" spans="1:7" s="47" customFormat="1">
      <c r="A54" s="297" t="s">
        <v>168</v>
      </c>
      <c r="B54" s="298">
        <v>48335.55</v>
      </c>
      <c r="C54" s="602">
        <v>2.8760336437606902E-3</v>
      </c>
      <c r="D54" s="298">
        <v>38876.400000000001</v>
      </c>
      <c r="E54" s="601">
        <v>2.7058985030077201E-3</v>
      </c>
      <c r="F54" s="298">
        <v>21258.799999999999</v>
      </c>
      <c r="G54" s="601">
        <v>2.4555400678599598E-3</v>
      </c>
    </row>
    <row r="55" spans="1:7" s="47" customFormat="1">
      <c r="A55" s="297" t="s">
        <v>159</v>
      </c>
      <c r="B55" s="298">
        <v>40929.842025799997</v>
      </c>
      <c r="C55" s="602">
        <v>2.4353835365483801E-3</v>
      </c>
      <c r="D55" s="298">
        <v>38059.3803138</v>
      </c>
      <c r="E55" s="601">
        <v>2.6490318089255399E-3</v>
      </c>
      <c r="F55" s="298">
        <v>13129.9104038</v>
      </c>
      <c r="G55" s="601">
        <v>1.5165964722346601E-3</v>
      </c>
    </row>
    <row r="56" spans="1:7" s="47" customFormat="1">
      <c r="A56" s="297" t="s">
        <v>170</v>
      </c>
      <c r="B56" s="298">
        <v>40032</v>
      </c>
      <c r="C56" s="602">
        <v>2.3819606651217999E-3</v>
      </c>
      <c r="D56" s="298">
        <v>29737.599999999999</v>
      </c>
      <c r="E56" s="601">
        <v>2.06981426580245E-3</v>
      </c>
      <c r="F56" s="298">
        <v>8677.2000000000007</v>
      </c>
      <c r="G56" s="601">
        <v>1.00227728172966E-3</v>
      </c>
    </row>
    <row r="57" spans="1:7" s="47" customFormat="1">
      <c r="A57" s="297" t="s">
        <v>153</v>
      </c>
      <c r="B57" s="298">
        <v>32364.340909999999</v>
      </c>
      <c r="C57" s="602">
        <v>1.9257240957287201E-3</v>
      </c>
      <c r="D57" s="298">
        <v>26648.082340000001</v>
      </c>
      <c r="E57" s="601">
        <v>1.85477580516283E-3</v>
      </c>
      <c r="F57" s="298">
        <v>14043.132949999999</v>
      </c>
      <c r="G57" s="601">
        <v>1.62208006270389E-3</v>
      </c>
    </row>
    <row r="58" spans="1:7" s="47" customFormat="1">
      <c r="A58" s="297" t="s">
        <v>155</v>
      </c>
      <c r="B58" s="298">
        <v>29061.596072</v>
      </c>
      <c r="C58" s="602">
        <v>1.72920610284678E-3</v>
      </c>
      <c r="D58" s="298">
        <v>21692.020296999999</v>
      </c>
      <c r="E58" s="601">
        <v>1.5098210032015601E-3</v>
      </c>
      <c r="F58" s="298">
        <v>7526.4220240000004</v>
      </c>
      <c r="G58" s="601">
        <v>8.6935437783673805E-4</v>
      </c>
    </row>
    <row r="59" spans="1:7" s="47" customFormat="1">
      <c r="A59" s="297" t="s">
        <v>169</v>
      </c>
      <c r="B59" s="298">
        <v>27300.793374392</v>
      </c>
      <c r="C59" s="602">
        <v>1.62443584993055E-3</v>
      </c>
      <c r="D59" s="298">
        <v>23577.448491056999</v>
      </c>
      <c r="E59" s="601">
        <v>1.6410517068631001E-3</v>
      </c>
      <c r="F59" s="298">
        <v>14069.319603903999</v>
      </c>
      <c r="G59" s="601">
        <v>1.6251048043593201E-3</v>
      </c>
    </row>
    <row r="60" spans="1:7" s="47" customFormat="1">
      <c r="A60" s="297" t="s">
        <v>161</v>
      </c>
      <c r="B60" s="298">
        <v>26903.643282000001</v>
      </c>
      <c r="C60" s="602">
        <v>1.6008048572689899E-3</v>
      </c>
      <c r="D60" s="298">
        <v>21556.60212</v>
      </c>
      <c r="E60" s="601">
        <v>1.50039554604956E-3</v>
      </c>
      <c r="F60" s="298">
        <v>6443.7123419999998</v>
      </c>
      <c r="G60" s="601">
        <v>7.4429383791863805E-4</v>
      </c>
    </row>
    <row r="61" spans="1:7" s="47" customFormat="1">
      <c r="A61" s="297" t="s">
        <v>157</v>
      </c>
      <c r="B61" s="298">
        <v>22578.786219059999</v>
      </c>
      <c r="C61" s="602">
        <v>1.3434697402077099E-3</v>
      </c>
      <c r="D61" s="298">
        <v>17753.037247799999</v>
      </c>
      <c r="E61" s="601">
        <v>1.2356575432051901E-3</v>
      </c>
      <c r="F61" s="298">
        <v>3710.4020999999998</v>
      </c>
      <c r="G61" s="601">
        <v>4.2857739027704899E-4</v>
      </c>
    </row>
    <row r="62" spans="1:7" s="47" customFormat="1">
      <c r="A62" s="297" t="s">
        <v>171</v>
      </c>
      <c r="B62" s="298">
        <v>21444.48</v>
      </c>
      <c r="C62" s="602">
        <v>1.2759769145681201E-3</v>
      </c>
      <c r="D62" s="298">
        <v>17296.740000000002</v>
      </c>
      <c r="E62" s="601">
        <v>1.2038980685689399E-3</v>
      </c>
      <c r="F62" s="298">
        <v>5859.27</v>
      </c>
      <c r="G62" s="601">
        <v>6.76786660272914E-4</v>
      </c>
    </row>
    <row r="63" spans="1:7" s="47" customFormat="1">
      <c r="A63" s="297" t="s">
        <v>164</v>
      </c>
      <c r="B63" s="298">
        <v>16203.476000000001</v>
      </c>
      <c r="C63" s="602">
        <v>9.6412975794976804E-4</v>
      </c>
      <c r="D63" s="298">
        <v>12559.54</v>
      </c>
      <c r="E63" s="601">
        <v>8.7417663375378204E-4</v>
      </c>
      <c r="F63" s="298">
        <v>7657.9769999999999</v>
      </c>
      <c r="G63" s="601">
        <v>8.8454989756006999E-4</v>
      </c>
    </row>
    <row r="64" spans="1:7">
      <c r="A64" s="297" t="s">
        <v>158</v>
      </c>
      <c r="B64" s="298">
        <v>13320.45</v>
      </c>
      <c r="C64" s="602">
        <v>7.9258563003901104E-4</v>
      </c>
      <c r="D64" s="298">
        <v>11373.12</v>
      </c>
      <c r="E64" s="601">
        <v>7.9159871753884401E-4</v>
      </c>
      <c r="F64" s="298">
        <v>3642.8</v>
      </c>
      <c r="G64" s="601">
        <v>4.2076887496943699E-4</v>
      </c>
    </row>
    <row r="65" spans="1:7">
      <c r="A65" s="297" t="s">
        <v>162</v>
      </c>
      <c r="B65" s="298">
        <v>9509.5952287799992</v>
      </c>
      <c r="C65" s="602">
        <v>5.6583437690307502E-4</v>
      </c>
      <c r="D65" s="298">
        <v>7777.6595588500004</v>
      </c>
      <c r="E65" s="601">
        <v>5.4134532408339905E-4</v>
      </c>
      <c r="F65" s="298">
        <v>3284.8092112549998</v>
      </c>
      <c r="G65" s="601">
        <v>3.7941843535440001E-4</v>
      </c>
    </row>
    <row r="66" spans="1:7">
      <c r="A66" s="297" t="s">
        <v>154</v>
      </c>
      <c r="B66" s="298">
        <v>9313.4</v>
      </c>
      <c r="C66" s="602">
        <v>5.5416048307717304E-4</v>
      </c>
      <c r="D66" s="298">
        <v>9313.4</v>
      </c>
      <c r="E66" s="601">
        <v>6.48236851095062E-4</v>
      </c>
      <c r="F66" s="298">
        <v>9313.4</v>
      </c>
      <c r="G66" s="601">
        <v>1.0757628308280299E-3</v>
      </c>
    </row>
    <row r="67" spans="1:7">
      <c r="A67" s="297" t="s">
        <v>160</v>
      </c>
      <c r="B67" s="298">
        <v>6342.78</v>
      </c>
      <c r="C67" s="602">
        <v>3.7740438817748898E-4</v>
      </c>
      <c r="D67" s="298">
        <v>4563.4160148090004</v>
      </c>
      <c r="E67" s="601">
        <v>3.17625617677386E-4</v>
      </c>
      <c r="F67" s="298">
        <v>2090.4611511570001</v>
      </c>
      <c r="G67" s="601">
        <v>2.4146288205217001E-4</v>
      </c>
    </row>
    <row r="68" spans="1:7">
      <c r="A68" s="297" t="s">
        <v>163</v>
      </c>
      <c r="B68" s="298">
        <v>4355.5320000000002</v>
      </c>
      <c r="C68" s="602">
        <v>2.5916031923659298E-4</v>
      </c>
      <c r="D68" s="298">
        <v>2866.752</v>
      </c>
      <c r="E68" s="601">
        <v>1.99533391602473E-4</v>
      </c>
      <c r="F68" s="298">
        <v>1307.3399999999999</v>
      </c>
      <c r="G68" s="601">
        <v>1.5100691254050301E-4</v>
      </c>
    </row>
    <row r="69" spans="1:7">
      <c r="A69" s="297" t="s">
        <v>1708</v>
      </c>
      <c r="B69" s="298">
        <v>4290.0101160000004</v>
      </c>
      <c r="C69" s="602">
        <v>2.55261674392651E-4</v>
      </c>
      <c r="D69" s="298">
        <v>2828.2068079999999</v>
      </c>
      <c r="E69" s="601">
        <v>1.96850546037273E-4</v>
      </c>
      <c r="F69" s="298"/>
      <c r="G69" s="601"/>
    </row>
    <row r="70" spans="1:7">
      <c r="A70" s="600" t="s">
        <v>173</v>
      </c>
      <c r="B70" s="598">
        <v>2571.1999999999998</v>
      </c>
      <c r="C70" s="599">
        <v>1.5299003952241099E-4</v>
      </c>
      <c r="D70" s="598">
        <v>1703.68</v>
      </c>
      <c r="E70" s="597">
        <v>1.18580556882947E-4</v>
      </c>
      <c r="F70" s="598">
        <v>1028.8</v>
      </c>
      <c r="G70" s="597">
        <v>1.18833594643833E-4</v>
      </c>
    </row>
    <row r="71" spans="1:7">
      <c r="A71" s="596" t="s">
        <v>1782</v>
      </c>
      <c r="B71" s="376">
        <v>1603.5</v>
      </c>
      <c r="C71" s="595">
        <v>9.5410519747272303E-5</v>
      </c>
      <c r="D71" s="376">
        <v>1753.5</v>
      </c>
      <c r="E71" s="595">
        <v>1.22048158394914E-4</v>
      </c>
      <c r="F71" s="376"/>
      <c r="G71" s="595"/>
    </row>
    <row r="72" spans="1:7">
      <c r="A72" s="596" t="s">
        <v>172</v>
      </c>
      <c r="B72" s="376">
        <v>31.86</v>
      </c>
      <c r="C72" s="595">
        <v>1.8957150976913601E-6</v>
      </c>
      <c r="D72" s="376">
        <v>31.86</v>
      </c>
      <c r="E72" s="595">
        <v>2.2175388231890301E-6</v>
      </c>
      <c r="F72" s="376">
        <v>2192.46</v>
      </c>
      <c r="G72" s="595">
        <v>2.5324446239581903E-4</v>
      </c>
    </row>
  </sheetData>
  <autoFilter ref="A22:G71">
    <sortState ref="A22:G71">
      <sortCondition descending="1" ref="B21:B70"/>
    </sortState>
  </autoFilter>
  <mergeCells count="8">
    <mergeCell ref="B2:C2"/>
    <mergeCell ref="D2:E2"/>
    <mergeCell ref="F2:G2"/>
    <mergeCell ref="A20:D20"/>
    <mergeCell ref="B21:C21"/>
    <mergeCell ref="D21:E21"/>
    <mergeCell ref="F21:G21"/>
    <mergeCell ref="A2:A3"/>
  </mergeCells>
  <conditionalFormatting sqref="H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{2E838242-C20F-4379-9348-DA62FDEF732E}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838242-C20F-4379-9348-DA62FDEF73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63"/>
  <sheetViews>
    <sheetView rightToLeft="1" workbookViewId="0">
      <selection activeCell="D7" sqref="D7"/>
    </sheetView>
  </sheetViews>
  <sheetFormatPr defaultColWidth="9.140625" defaultRowHeight="15"/>
  <cols>
    <col min="1" max="1" width="32.7109375" style="47" bestFit="1" customWidth="1"/>
    <col min="2" max="2" width="13.140625" style="47" bestFit="1" customWidth="1"/>
    <col min="3" max="3" width="13.28515625" style="47" bestFit="1" customWidth="1"/>
    <col min="4" max="4" width="13.140625" style="47" bestFit="1" customWidth="1"/>
    <col min="5" max="5" width="13.28515625" style="47" bestFit="1" customWidth="1"/>
    <col min="6" max="6" width="11.28515625" style="47" customWidth="1"/>
    <col min="7" max="7" width="14.42578125" style="47" bestFit="1" customWidth="1"/>
    <col min="8" max="8" width="18.5703125" style="47" customWidth="1"/>
    <col min="9" max="9" width="10.7109375" style="47" customWidth="1"/>
    <col min="10" max="16384" width="9.140625" style="47"/>
  </cols>
  <sheetData>
    <row r="1" spans="1:7" ht="16.5" customHeight="1" thickBot="1">
      <c r="A1" s="624"/>
      <c r="B1" s="624"/>
      <c r="C1" s="624"/>
      <c r="D1" s="624"/>
      <c r="E1" s="624"/>
      <c r="F1" s="624"/>
      <c r="G1" s="623" t="s">
        <v>119</v>
      </c>
    </row>
    <row r="2" spans="1:7" ht="16.5" customHeight="1" thickBot="1">
      <c r="A2" s="1137" t="s">
        <v>134</v>
      </c>
      <c r="B2" s="1132" t="s">
        <v>2000</v>
      </c>
      <c r="C2" s="1132"/>
      <c r="D2" s="1132" t="s">
        <v>1865</v>
      </c>
      <c r="E2" s="1132"/>
      <c r="F2" s="1132" t="s">
        <v>1553</v>
      </c>
      <c r="G2" s="1132"/>
    </row>
    <row r="3" spans="1:7" ht="17.25">
      <c r="A3" s="1138"/>
      <c r="B3" s="448" t="s">
        <v>120</v>
      </c>
      <c r="C3" s="447" t="s">
        <v>121</v>
      </c>
      <c r="D3" s="391" t="s">
        <v>120</v>
      </c>
      <c r="E3" s="448" t="s">
        <v>121</v>
      </c>
      <c r="F3" s="446" t="s">
        <v>120</v>
      </c>
      <c r="G3" s="622" t="s">
        <v>121</v>
      </c>
    </row>
    <row r="4" spans="1:7" ht="17.25">
      <c r="A4" s="632" t="s">
        <v>122</v>
      </c>
      <c r="B4" s="452">
        <v>2912002.4665184999</v>
      </c>
      <c r="C4" s="610">
        <v>0.22353377440212099</v>
      </c>
      <c r="D4" s="398">
        <v>2573315.6200489998</v>
      </c>
      <c r="E4" s="633">
        <v>0.22973295879345601</v>
      </c>
      <c r="F4" s="451">
        <v>1604363.811557</v>
      </c>
      <c r="G4" s="633">
        <v>0.23453503821587399</v>
      </c>
    </row>
    <row r="5" spans="1:7" ht="17.25">
      <c r="A5" s="632" t="s">
        <v>123</v>
      </c>
      <c r="B5" s="452">
        <v>1878926.20854735</v>
      </c>
      <c r="C5" s="610">
        <v>0.144231837729794</v>
      </c>
      <c r="D5" s="398">
        <v>1575350.9039451501</v>
      </c>
      <c r="E5" s="633">
        <v>0.14063957855833201</v>
      </c>
      <c r="F5" s="451">
        <v>1136345.8622401301</v>
      </c>
      <c r="G5" s="633">
        <v>0.166117509200294</v>
      </c>
    </row>
    <row r="6" spans="1:7" ht="17.25">
      <c r="A6" s="632" t="s">
        <v>125</v>
      </c>
      <c r="B6" s="452">
        <v>1116273.718563</v>
      </c>
      <c r="C6" s="610">
        <v>8.5688415598975207E-2</v>
      </c>
      <c r="D6" s="398">
        <v>1048891.8052089999</v>
      </c>
      <c r="E6" s="633">
        <v>9.3639900207921206E-2</v>
      </c>
      <c r="F6" s="451">
        <v>666181.52952400001</v>
      </c>
      <c r="G6" s="633">
        <v>9.7386209636572796E-2</v>
      </c>
    </row>
    <row r="7" spans="1:7" ht="17.25">
      <c r="A7" s="632" t="s">
        <v>124</v>
      </c>
      <c r="B7" s="452">
        <v>942738.83062000002</v>
      </c>
      <c r="C7" s="610">
        <v>7.2367373141643404E-2</v>
      </c>
      <c r="D7" s="398">
        <v>856725.04730600002</v>
      </c>
      <c r="E7" s="633">
        <v>7.6484197451971894E-2</v>
      </c>
      <c r="F7" s="451">
        <v>685732.43723699998</v>
      </c>
      <c r="G7" s="633">
        <v>0.100244272661052</v>
      </c>
    </row>
    <row r="8" spans="1:7" ht="17.25">
      <c r="A8" s="632" t="s">
        <v>126</v>
      </c>
      <c r="B8" s="452">
        <v>903009.595783</v>
      </c>
      <c r="C8" s="610">
        <v>6.9317641584293294E-2</v>
      </c>
      <c r="D8" s="398">
        <v>790386.79442199995</v>
      </c>
      <c r="E8" s="633">
        <v>7.0561844594245193E-2</v>
      </c>
      <c r="F8" s="451">
        <v>482209.69325200003</v>
      </c>
      <c r="G8" s="633">
        <v>7.0492158960607898E-2</v>
      </c>
    </row>
    <row r="9" spans="1:7" ht="17.25">
      <c r="A9" s="632" t="s">
        <v>127</v>
      </c>
      <c r="B9" s="452">
        <v>661774.5</v>
      </c>
      <c r="C9" s="610">
        <v>5.0799734371425702E-2</v>
      </c>
      <c r="D9" s="398">
        <v>584518.75</v>
      </c>
      <c r="E9" s="633">
        <v>5.2182958383159998E-2</v>
      </c>
      <c r="F9" s="451">
        <v>381834.75</v>
      </c>
      <c r="G9" s="633">
        <v>5.5818778158857198E-2</v>
      </c>
    </row>
    <row r="10" spans="1:7" ht="17.25">
      <c r="A10" s="632" t="s">
        <v>130</v>
      </c>
      <c r="B10" s="452">
        <v>608981.71380999999</v>
      </c>
      <c r="C10" s="610">
        <v>4.6747206637009403E-2</v>
      </c>
      <c r="D10" s="398">
        <v>487359.22833200003</v>
      </c>
      <c r="E10" s="633">
        <v>4.3509034277681803E-2</v>
      </c>
      <c r="F10" s="451">
        <v>185577.11208799999</v>
      </c>
      <c r="G10" s="633">
        <v>2.7128719036183701E-2</v>
      </c>
    </row>
    <row r="11" spans="1:7" ht="17.25">
      <c r="A11" s="632" t="s">
        <v>128</v>
      </c>
      <c r="B11" s="452">
        <v>539025.6</v>
      </c>
      <c r="C11" s="621">
        <v>4.1377171981390001E-2</v>
      </c>
      <c r="D11" s="398">
        <v>487267.2</v>
      </c>
      <c r="E11" s="633">
        <v>4.3500818440946297E-2</v>
      </c>
      <c r="F11" s="451">
        <v>311200.8</v>
      </c>
      <c r="G11" s="633">
        <v>4.5493105114343103E-2</v>
      </c>
    </row>
    <row r="12" spans="1:7" ht="17.25">
      <c r="A12" s="632" t="s">
        <v>135</v>
      </c>
      <c r="B12" s="452">
        <v>468921.55816175602</v>
      </c>
      <c r="C12" s="610">
        <v>3.5995781940301799E-2</v>
      </c>
      <c r="D12" s="398">
        <v>381746.13378565997</v>
      </c>
      <c r="E12" s="633">
        <v>3.4080416774088601E-2</v>
      </c>
      <c r="F12" s="451">
        <v>171352.137169302</v>
      </c>
      <c r="G12" s="633">
        <v>2.50492311967398E-2</v>
      </c>
    </row>
    <row r="13" spans="1:7" ht="18" thickBot="1">
      <c r="A13" s="632" t="s">
        <v>129</v>
      </c>
      <c r="B13" s="618">
        <v>310466.094224</v>
      </c>
      <c r="C13" s="617">
        <v>2.3832279904881799E-2</v>
      </c>
      <c r="D13" s="618">
        <v>275999.689808</v>
      </c>
      <c r="E13" s="630">
        <v>2.46398944892973E-2</v>
      </c>
      <c r="F13" s="631">
        <v>202593.27798399999</v>
      </c>
      <c r="G13" s="630">
        <v>2.9616239067462E-2</v>
      </c>
    </row>
    <row r="14" spans="1:7" ht="18" thickTop="1">
      <c r="A14" s="611" t="s">
        <v>48</v>
      </c>
      <c r="B14" s="629">
        <v>10342120.286227606</v>
      </c>
      <c r="C14" s="614">
        <v>0.79389121729183565</v>
      </c>
      <c r="D14" s="613">
        <v>9061561.1728568077</v>
      </c>
      <c r="E14" s="627">
        <v>0.8089716019711003</v>
      </c>
      <c r="F14" s="628">
        <v>5827391.4110514326</v>
      </c>
      <c r="G14" s="627">
        <v>0.85188126124798658</v>
      </c>
    </row>
    <row r="15" spans="1:7" ht="18" thickBot="1">
      <c r="A15" s="611" t="s">
        <v>132</v>
      </c>
      <c r="B15" s="452">
        <v>2685004.9180380553</v>
      </c>
      <c r="C15" s="610">
        <v>0.20610878270816524</v>
      </c>
      <c r="D15" s="443">
        <v>2139772.9046038259</v>
      </c>
      <c r="E15" s="400">
        <v>0.19102839802889904</v>
      </c>
      <c r="F15" s="442">
        <v>1013223.2099515442</v>
      </c>
      <c r="G15" s="400">
        <v>0.14811873875201387</v>
      </c>
    </row>
    <row r="16" spans="1:7" ht="18" thickBot="1">
      <c r="A16" s="608" t="s">
        <v>133</v>
      </c>
      <c r="B16" s="607">
        <v>13027125.204265662</v>
      </c>
      <c r="C16" s="606">
        <v>1.0000000000000009</v>
      </c>
      <c r="D16" s="604">
        <v>11201334.077460634</v>
      </c>
      <c r="E16" s="625">
        <v>0.99999999999999933</v>
      </c>
      <c r="F16" s="626">
        <v>6840614.6210029768</v>
      </c>
      <c r="G16" s="625">
        <v>1.0000000000000004</v>
      </c>
    </row>
    <row r="20" spans="1:7">
      <c r="A20" s="1133"/>
      <c r="B20" s="1134"/>
      <c r="C20" s="1134"/>
      <c r="D20" s="1134"/>
      <c r="E20" s="206"/>
      <c r="F20" s="206"/>
      <c r="G20" s="206"/>
    </row>
    <row r="21" spans="1:7" ht="25.5" customHeight="1">
      <c r="A21" s="213"/>
      <c r="B21" s="1135" t="s">
        <v>2000</v>
      </c>
      <c r="C21" s="1135"/>
      <c r="D21" s="1135" t="s">
        <v>1865</v>
      </c>
      <c r="E21" s="1135"/>
      <c r="F21" s="1135" t="s">
        <v>1553</v>
      </c>
      <c r="G21" s="1136"/>
    </row>
    <row r="22" spans="1:7" ht="25.5" customHeight="1">
      <c r="A22" s="214" t="s">
        <v>134</v>
      </c>
      <c r="B22" s="215" t="s">
        <v>120</v>
      </c>
      <c r="C22" s="215" t="s">
        <v>121</v>
      </c>
      <c r="D22" s="215" t="s">
        <v>120</v>
      </c>
      <c r="E22" s="215" t="s">
        <v>121</v>
      </c>
      <c r="F22" s="215" t="s">
        <v>120</v>
      </c>
      <c r="G22" s="216" t="s">
        <v>121</v>
      </c>
    </row>
    <row r="23" spans="1:7">
      <c r="A23" s="297" t="s">
        <v>16</v>
      </c>
      <c r="B23" s="298">
        <v>13027125.204265701</v>
      </c>
      <c r="C23" s="602">
        <v>1</v>
      </c>
      <c r="D23" s="298">
        <v>11201334.0774606</v>
      </c>
      <c r="E23" s="601">
        <v>1</v>
      </c>
      <c r="F23" s="298">
        <v>6840614.6210029703</v>
      </c>
      <c r="G23" s="601">
        <v>1</v>
      </c>
    </row>
    <row r="24" spans="1:7">
      <c r="A24" s="297" t="s">
        <v>122</v>
      </c>
      <c r="B24" s="298">
        <v>2912002.4665184999</v>
      </c>
      <c r="C24" s="602">
        <v>0.22353377440212099</v>
      </c>
      <c r="D24" s="298">
        <v>2573315.6200489998</v>
      </c>
      <c r="E24" s="601">
        <v>0.22973295879345601</v>
      </c>
      <c r="F24" s="298">
        <v>1604363.811557</v>
      </c>
      <c r="G24" s="601">
        <v>0.23453503821587399</v>
      </c>
    </row>
    <row r="25" spans="1:7">
      <c r="A25" s="297" t="s">
        <v>123</v>
      </c>
      <c r="B25" s="298">
        <v>1878926.20854735</v>
      </c>
      <c r="C25" s="602">
        <v>0.144231837729794</v>
      </c>
      <c r="D25" s="298">
        <v>1575350.9039451501</v>
      </c>
      <c r="E25" s="601">
        <v>0.14063957855833201</v>
      </c>
      <c r="F25" s="298">
        <v>1136345.8622401301</v>
      </c>
      <c r="G25" s="601">
        <v>0.166117509200294</v>
      </c>
    </row>
    <row r="26" spans="1:7">
      <c r="A26" s="297" t="s">
        <v>125</v>
      </c>
      <c r="B26" s="298">
        <v>1116273.718563</v>
      </c>
      <c r="C26" s="602">
        <v>8.5688415598975207E-2</v>
      </c>
      <c r="D26" s="298">
        <v>1048891.8052089999</v>
      </c>
      <c r="E26" s="601">
        <v>9.3639900207921206E-2</v>
      </c>
      <c r="F26" s="298">
        <v>666181.52952400001</v>
      </c>
      <c r="G26" s="601">
        <v>9.7386209636572796E-2</v>
      </c>
    </row>
    <row r="27" spans="1:7">
      <c r="A27" s="297" t="s">
        <v>124</v>
      </c>
      <c r="B27" s="298">
        <v>942738.83062000002</v>
      </c>
      <c r="C27" s="602">
        <v>7.2367373141643404E-2</v>
      </c>
      <c r="D27" s="298">
        <v>856725.04730600002</v>
      </c>
      <c r="E27" s="601">
        <v>7.6484197451971894E-2</v>
      </c>
      <c r="F27" s="298">
        <v>685732.43723699998</v>
      </c>
      <c r="G27" s="601">
        <v>0.100244272661052</v>
      </c>
    </row>
    <row r="28" spans="1:7">
      <c r="A28" s="297" t="s">
        <v>126</v>
      </c>
      <c r="B28" s="298">
        <v>903009.595783</v>
      </c>
      <c r="C28" s="602">
        <v>6.9317641584293294E-2</v>
      </c>
      <c r="D28" s="298">
        <v>790386.79442199995</v>
      </c>
      <c r="E28" s="601">
        <v>7.0561844594245193E-2</v>
      </c>
      <c r="F28" s="298">
        <v>482209.69325200003</v>
      </c>
      <c r="G28" s="601">
        <v>7.0492158960607898E-2</v>
      </c>
    </row>
    <row r="29" spans="1:7">
      <c r="A29" s="297" t="s">
        <v>127</v>
      </c>
      <c r="B29" s="298">
        <v>661774.5</v>
      </c>
      <c r="C29" s="602">
        <v>5.0799734371425702E-2</v>
      </c>
      <c r="D29" s="298">
        <v>584518.75</v>
      </c>
      <c r="E29" s="601">
        <v>5.2182958383159998E-2</v>
      </c>
      <c r="F29" s="298">
        <v>381834.75</v>
      </c>
      <c r="G29" s="601">
        <v>5.5818778158857198E-2</v>
      </c>
    </row>
    <row r="30" spans="1:7">
      <c r="A30" s="297" t="s">
        <v>130</v>
      </c>
      <c r="B30" s="298">
        <v>608981.71380999999</v>
      </c>
      <c r="C30" s="602">
        <v>4.6747206637009403E-2</v>
      </c>
      <c r="D30" s="298">
        <v>487359.22833200003</v>
      </c>
      <c r="E30" s="601">
        <v>4.3509034277681803E-2</v>
      </c>
      <c r="F30" s="298">
        <v>185577.11208799999</v>
      </c>
      <c r="G30" s="601">
        <v>2.7128719036183701E-2</v>
      </c>
    </row>
    <row r="31" spans="1:7">
      <c r="A31" s="297" t="s">
        <v>128</v>
      </c>
      <c r="B31" s="298">
        <v>539025.6</v>
      </c>
      <c r="C31" s="602">
        <v>4.1377171981390001E-2</v>
      </c>
      <c r="D31" s="298">
        <v>487267.2</v>
      </c>
      <c r="E31" s="601">
        <v>4.3500818440946297E-2</v>
      </c>
      <c r="F31" s="298">
        <v>311200.8</v>
      </c>
      <c r="G31" s="601">
        <v>4.5493105114343103E-2</v>
      </c>
    </row>
    <row r="32" spans="1:7">
      <c r="A32" s="297" t="s">
        <v>135</v>
      </c>
      <c r="B32" s="298">
        <v>468921.55816175602</v>
      </c>
      <c r="C32" s="602">
        <v>3.5995781940301799E-2</v>
      </c>
      <c r="D32" s="298">
        <v>381746.13378565997</v>
      </c>
      <c r="E32" s="601">
        <v>3.4080416774088601E-2</v>
      </c>
      <c r="F32" s="298">
        <v>171352.137169302</v>
      </c>
      <c r="G32" s="601">
        <v>2.50492311967398E-2</v>
      </c>
    </row>
    <row r="33" spans="1:7">
      <c r="A33" s="297" t="s">
        <v>129</v>
      </c>
      <c r="B33" s="298">
        <v>310466.094224</v>
      </c>
      <c r="C33" s="602">
        <v>2.3832279904881799E-2</v>
      </c>
      <c r="D33" s="298">
        <v>275999.689808</v>
      </c>
      <c r="E33" s="601">
        <v>2.46398944892973E-2</v>
      </c>
      <c r="F33" s="298">
        <v>202593.27798399999</v>
      </c>
      <c r="G33" s="601">
        <v>2.9616239067462E-2</v>
      </c>
    </row>
    <row r="34" spans="1:7">
      <c r="A34" s="297" t="s">
        <v>136</v>
      </c>
      <c r="B34" s="298">
        <v>290087</v>
      </c>
      <c r="C34" s="602">
        <v>2.2267921391053599E-2</v>
      </c>
      <c r="D34" s="298">
        <v>250019.4</v>
      </c>
      <c r="E34" s="601">
        <v>2.23205020286905E-2</v>
      </c>
      <c r="F34" s="298">
        <v>107407.4</v>
      </c>
      <c r="G34" s="601">
        <v>1.5701425376343101E-2</v>
      </c>
    </row>
    <row r="35" spans="1:7">
      <c r="A35" s="297" t="s">
        <v>139</v>
      </c>
      <c r="B35" s="298">
        <v>272921.36406557699</v>
      </c>
      <c r="C35" s="602">
        <v>2.0950237276925101E-2</v>
      </c>
      <c r="D35" s="298">
        <v>193939.28343049501</v>
      </c>
      <c r="E35" s="601">
        <v>1.73139451148717E-2</v>
      </c>
      <c r="F35" s="298">
        <v>82232.931778650993</v>
      </c>
      <c r="G35" s="601">
        <v>1.2021278252712601E-2</v>
      </c>
    </row>
    <row r="36" spans="1:7">
      <c r="A36" s="297" t="s">
        <v>140</v>
      </c>
      <c r="B36" s="298">
        <v>267740.26</v>
      </c>
      <c r="C36" s="602">
        <v>2.05525206675937E-2</v>
      </c>
      <c r="D36" s="298">
        <v>195223.56</v>
      </c>
      <c r="E36" s="601">
        <v>1.74285990088296E-2</v>
      </c>
      <c r="F36" s="298">
        <v>65995.72</v>
      </c>
      <c r="G36" s="601">
        <v>9.6476301701562198E-3</v>
      </c>
    </row>
    <row r="37" spans="1:7">
      <c r="A37" s="297" t="s">
        <v>131</v>
      </c>
      <c r="B37" s="298">
        <v>251403.264</v>
      </c>
      <c r="C37" s="602">
        <v>1.92984453636539E-2</v>
      </c>
      <c r="D37" s="298">
        <v>214128.53</v>
      </c>
      <c r="E37" s="601">
        <v>1.91163417249442E-2</v>
      </c>
      <c r="F37" s="298">
        <v>180599.70800000001</v>
      </c>
      <c r="G37" s="601">
        <v>2.64010937621743E-2</v>
      </c>
    </row>
    <row r="38" spans="1:7">
      <c r="A38" s="297" t="s">
        <v>137</v>
      </c>
      <c r="B38" s="298">
        <v>248891.272</v>
      </c>
      <c r="C38" s="602">
        <v>1.91056175554759E-2</v>
      </c>
      <c r="D38" s="298">
        <v>206727.10500000001</v>
      </c>
      <c r="E38" s="601">
        <v>1.8455578913227601E-2</v>
      </c>
      <c r="F38" s="298">
        <v>101964.689</v>
      </c>
      <c r="G38" s="601">
        <v>1.4905778888191499E-2</v>
      </c>
    </row>
    <row r="39" spans="1:7">
      <c r="A39" s="297" t="s">
        <v>141</v>
      </c>
      <c r="B39" s="298">
        <v>195682.57111544401</v>
      </c>
      <c r="C39" s="602">
        <v>1.50211630000584E-2</v>
      </c>
      <c r="D39" s="298">
        <v>160229.16186182399</v>
      </c>
      <c r="E39" s="601">
        <v>1.43044713025958E-2</v>
      </c>
      <c r="F39" s="298">
        <v>61201.91229498</v>
      </c>
      <c r="G39" s="601">
        <v>8.9468440609225004E-3</v>
      </c>
    </row>
    <row r="40" spans="1:7">
      <c r="A40" s="297" t="s">
        <v>138</v>
      </c>
      <c r="B40" s="298">
        <v>153448.16596000001</v>
      </c>
      <c r="C40" s="602">
        <v>1.17791272866368E-2</v>
      </c>
      <c r="D40" s="298">
        <v>127002.18772</v>
      </c>
      <c r="E40" s="601">
        <v>1.1338130515681499E-2</v>
      </c>
      <c r="F40" s="298">
        <v>84707.089215999993</v>
      </c>
      <c r="G40" s="601">
        <v>1.2382964676291099E-2</v>
      </c>
    </row>
    <row r="41" spans="1:7">
      <c r="A41" s="297" t="s">
        <v>142</v>
      </c>
      <c r="B41" s="298">
        <v>111144.06232</v>
      </c>
      <c r="C41" s="602">
        <v>8.5317413149300601E-3</v>
      </c>
      <c r="D41" s="298">
        <v>85355.644899999999</v>
      </c>
      <c r="E41" s="601">
        <v>7.6201320583548096E-3</v>
      </c>
      <c r="F41" s="298">
        <v>36745.45016</v>
      </c>
      <c r="G41" s="601">
        <v>5.3716591557693098E-3</v>
      </c>
    </row>
    <row r="42" spans="1:7">
      <c r="A42" s="297" t="s">
        <v>144</v>
      </c>
      <c r="B42" s="298">
        <v>100377.17103184899</v>
      </c>
      <c r="C42" s="602">
        <v>7.7052434407386397E-3</v>
      </c>
      <c r="D42" s="298">
        <v>77737.740477159998</v>
      </c>
      <c r="E42" s="601">
        <v>6.9400430287660303E-3</v>
      </c>
      <c r="F42" s="298">
        <v>28966.348202772999</v>
      </c>
      <c r="G42" s="601">
        <v>4.2344657326311898E-3</v>
      </c>
    </row>
    <row r="43" spans="1:7">
      <c r="A43" s="297" t="s">
        <v>145</v>
      </c>
      <c r="B43" s="298">
        <v>94031.85</v>
      </c>
      <c r="C43" s="602">
        <v>7.2181581527450004E-3</v>
      </c>
      <c r="D43" s="298">
        <v>70091.149999999994</v>
      </c>
      <c r="E43" s="601">
        <v>6.2573930493723699E-3</v>
      </c>
      <c r="F43" s="298">
        <v>26743.45</v>
      </c>
      <c r="G43" s="601">
        <v>3.9095098147889596E-3</v>
      </c>
    </row>
    <row r="44" spans="1:7">
      <c r="A44" s="297" t="s">
        <v>146</v>
      </c>
      <c r="B44" s="298">
        <v>92412.075404963995</v>
      </c>
      <c r="C44" s="602">
        <v>7.0938195462114896E-3</v>
      </c>
      <c r="D44" s="298">
        <v>73171.485689587993</v>
      </c>
      <c r="E44" s="601">
        <v>6.5323902656223799E-3</v>
      </c>
      <c r="F44" s="298">
        <v>26152.205585042</v>
      </c>
      <c r="G44" s="601">
        <v>3.8230783392980499E-3</v>
      </c>
    </row>
    <row r="45" spans="1:7">
      <c r="A45" s="297" t="s">
        <v>143</v>
      </c>
      <c r="B45" s="298">
        <v>87452.269376159995</v>
      </c>
      <c r="C45" s="602">
        <v>6.7130904174870698E-3</v>
      </c>
      <c r="D45" s="298">
        <v>67271.681265199994</v>
      </c>
      <c r="E45" s="601">
        <v>6.0056847514765596E-3</v>
      </c>
      <c r="F45" s="298">
        <v>29558.870197200002</v>
      </c>
      <c r="G45" s="601">
        <v>4.3210839719642199E-3</v>
      </c>
    </row>
    <row r="46" spans="1:7">
      <c r="A46" s="297" t="s">
        <v>148</v>
      </c>
      <c r="B46" s="298">
        <v>76470.584293331995</v>
      </c>
      <c r="C46" s="602">
        <v>5.8701043472194599E-3</v>
      </c>
      <c r="D46" s="298">
        <v>57989.988441152003</v>
      </c>
      <c r="E46" s="601">
        <v>5.1770608786537E-3</v>
      </c>
      <c r="F46" s="298">
        <v>24703.730465304001</v>
      </c>
      <c r="G46" s="601">
        <v>3.6113319977791598E-3</v>
      </c>
    </row>
    <row r="47" spans="1:7">
      <c r="A47" s="297" t="s">
        <v>147</v>
      </c>
      <c r="B47" s="298">
        <v>69626</v>
      </c>
      <c r="C47" s="602">
        <v>5.3446941599364804E-3</v>
      </c>
      <c r="D47" s="298">
        <v>61004</v>
      </c>
      <c r="E47" s="601">
        <v>5.4461370028015196E-3</v>
      </c>
      <c r="F47" s="298">
        <v>25140</v>
      </c>
      <c r="G47" s="601">
        <v>3.6751083627503001E-3</v>
      </c>
    </row>
    <row r="48" spans="1:7">
      <c r="A48" s="297" t="s">
        <v>151</v>
      </c>
      <c r="B48" s="298">
        <v>59444.955943576002</v>
      </c>
      <c r="C48" s="602">
        <v>4.5631676222863899E-3</v>
      </c>
      <c r="D48" s="298">
        <v>46222.283535811999</v>
      </c>
      <c r="E48" s="601">
        <v>4.1264980774763796E-3</v>
      </c>
      <c r="F48" s="298">
        <v>19127.025823421998</v>
      </c>
      <c r="G48" s="601">
        <v>2.7960975560142902E-3</v>
      </c>
    </row>
    <row r="49" spans="1:7">
      <c r="A49" s="297" t="s">
        <v>150</v>
      </c>
      <c r="B49" s="298">
        <v>51714.207641312998</v>
      </c>
      <c r="C49" s="602">
        <v>3.9697329096353099E-3</v>
      </c>
      <c r="D49" s="298">
        <v>40525.932375133998</v>
      </c>
      <c r="E49" s="601">
        <v>3.6179558697995102E-3</v>
      </c>
      <c r="F49" s="298">
        <v>20423.557970761001</v>
      </c>
      <c r="G49" s="601">
        <v>2.9856320085703799E-3</v>
      </c>
    </row>
    <row r="50" spans="1:7">
      <c r="A50" s="297" t="s">
        <v>152</v>
      </c>
      <c r="B50" s="298">
        <v>44386.99</v>
      </c>
      <c r="C50" s="602">
        <v>3.4072743835659E-3</v>
      </c>
      <c r="D50" s="298">
        <v>35519.160000000003</v>
      </c>
      <c r="E50" s="601">
        <v>3.1709758636225098E-3</v>
      </c>
      <c r="F50" s="298">
        <v>16564.88</v>
      </c>
      <c r="G50" s="601">
        <v>2.4215484890992502E-3</v>
      </c>
    </row>
    <row r="51" spans="1:7">
      <c r="A51" s="297" t="s">
        <v>149</v>
      </c>
      <c r="B51" s="298">
        <v>36304</v>
      </c>
      <c r="C51" s="602">
        <v>2.78680057424431E-3</v>
      </c>
      <c r="D51" s="298">
        <v>32048</v>
      </c>
      <c r="E51" s="601">
        <v>2.8610877756505E-3</v>
      </c>
      <c r="F51" s="298">
        <v>21404</v>
      </c>
      <c r="G51" s="601">
        <v>3.1289586076494601E-3</v>
      </c>
    </row>
    <row r="52" spans="1:7">
      <c r="A52" s="297" t="s">
        <v>156</v>
      </c>
      <c r="B52" s="298">
        <v>36300.197719999996</v>
      </c>
      <c r="C52" s="602">
        <v>2.78650870017843E-3</v>
      </c>
      <c r="D52" s="298">
        <v>26851.698820000001</v>
      </c>
      <c r="E52" s="601">
        <v>2.39718757018694E-3</v>
      </c>
      <c r="F52" s="298">
        <v>4175.2313000000004</v>
      </c>
      <c r="G52" s="601">
        <v>6.1035908779024696E-4</v>
      </c>
    </row>
    <row r="53" spans="1:7">
      <c r="A53" s="297" t="s">
        <v>153</v>
      </c>
      <c r="B53" s="298">
        <v>32364.340909999999</v>
      </c>
      <c r="C53" s="602">
        <v>2.4843808900679399E-3</v>
      </c>
      <c r="D53" s="298">
        <v>26648.082340000001</v>
      </c>
      <c r="E53" s="601">
        <v>2.37900969257058E-3</v>
      </c>
      <c r="F53" s="298">
        <v>14043.132949999999</v>
      </c>
      <c r="G53" s="601">
        <v>2.0529051449387201E-3</v>
      </c>
    </row>
    <row r="54" spans="1:7">
      <c r="A54" s="297" t="s">
        <v>155</v>
      </c>
      <c r="B54" s="298">
        <v>26505.731071999999</v>
      </c>
      <c r="C54" s="602">
        <v>2.03465696816369E-3</v>
      </c>
      <c r="D54" s="298">
        <v>20105.410296999999</v>
      </c>
      <c r="E54" s="601">
        <v>1.7949121201068501E-3</v>
      </c>
      <c r="F54" s="298">
        <v>7318.9420239999999</v>
      </c>
      <c r="G54" s="601">
        <v>1.0699246236629701E-3</v>
      </c>
    </row>
    <row r="55" spans="1:7">
      <c r="A55" s="297" t="s">
        <v>157</v>
      </c>
      <c r="B55" s="298">
        <v>22578.786219059999</v>
      </c>
      <c r="C55" s="602">
        <v>1.73321326578382E-3</v>
      </c>
      <c r="D55" s="298">
        <v>17753.037247799999</v>
      </c>
      <c r="E55" s="601">
        <v>1.58490382708277E-3</v>
      </c>
      <c r="F55" s="298">
        <v>3710.4020999999998</v>
      </c>
      <c r="G55" s="601">
        <v>5.4240770830852399E-4</v>
      </c>
    </row>
    <row r="56" spans="1:7">
      <c r="A56" s="297" t="s">
        <v>159</v>
      </c>
      <c r="B56" s="298">
        <v>14145.834999999999</v>
      </c>
      <c r="C56" s="602">
        <v>1.0858754159642199E-3</v>
      </c>
      <c r="D56" s="298">
        <v>12740.554</v>
      </c>
      <c r="E56" s="601">
        <v>1.13741398228954E-3</v>
      </c>
      <c r="F56" s="298">
        <v>3322.6837500000001</v>
      </c>
      <c r="G56" s="601">
        <v>4.8572883199679898E-4</v>
      </c>
    </row>
    <row r="57" spans="1:7">
      <c r="A57" s="297" t="s">
        <v>158</v>
      </c>
      <c r="B57" s="298">
        <v>13320.45</v>
      </c>
      <c r="C57" s="602">
        <v>1.0225164640037599E-3</v>
      </c>
      <c r="D57" s="298">
        <v>11373.12</v>
      </c>
      <c r="E57" s="601">
        <v>1.01533620204088E-3</v>
      </c>
      <c r="F57" s="298">
        <v>3642.8</v>
      </c>
      <c r="G57" s="601">
        <v>5.3252524836224305E-4</v>
      </c>
    </row>
    <row r="58" spans="1:7">
      <c r="A58" s="297" t="s">
        <v>154</v>
      </c>
      <c r="B58" s="298">
        <v>9313.4</v>
      </c>
      <c r="C58" s="602">
        <v>7.1492365767317396E-4</v>
      </c>
      <c r="D58" s="298">
        <v>9313.4</v>
      </c>
      <c r="E58" s="601">
        <v>8.3145453350422401E-4</v>
      </c>
      <c r="F58" s="298">
        <v>9313.4</v>
      </c>
      <c r="G58" s="601">
        <v>1.36148584827521E-3</v>
      </c>
    </row>
    <row r="59" spans="1:7">
      <c r="A59" s="297" t="s">
        <v>161</v>
      </c>
      <c r="B59" s="298">
        <v>8251.5</v>
      </c>
      <c r="C59" s="602">
        <v>6.3340912677327301E-4</v>
      </c>
      <c r="D59" s="298">
        <v>6653.1</v>
      </c>
      <c r="E59" s="601">
        <v>5.9395603719983596E-4</v>
      </c>
      <c r="F59" s="298">
        <v>1830</v>
      </c>
      <c r="G59" s="601">
        <v>2.6751982115485502E-4</v>
      </c>
    </row>
    <row r="60" spans="1:7">
      <c r="A60" s="297" t="s">
        <v>160</v>
      </c>
      <c r="B60" s="298">
        <v>6341.4</v>
      </c>
      <c r="C60" s="602">
        <v>4.8678429819063601E-4</v>
      </c>
      <c r="D60" s="298">
        <v>4562.0360148090003</v>
      </c>
      <c r="E60" s="601">
        <v>4.0727613186618099E-4</v>
      </c>
      <c r="F60" s="298">
        <v>2089.081151157</v>
      </c>
      <c r="G60" s="601">
        <v>3.05393779199726E-4</v>
      </c>
    </row>
    <row r="61" spans="1:7">
      <c r="A61" s="297" t="s">
        <v>162</v>
      </c>
      <c r="B61" s="298">
        <v>4514.6419647800003</v>
      </c>
      <c r="C61" s="602">
        <v>3.4655704109619702E-4</v>
      </c>
      <c r="D61" s="298">
        <v>3725.3591878500001</v>
      </c>
      <c r="E61" s="601">
        <v>3.3258174089693298E-4</v>
      </c>
      <c r="F61" s="298">
        <v>1553.062982255</v>
      </c>
      <c r="G61" s="601">
        <v>2.2703559084977199E-4</v>
      </c>
    </row>
    <row r="62" spans="1:7">
      <c r="A62" s="297" t="s">
        <v>163</v>
      </c>
      <c r="B62" s="298">
        <v>4355.5320000000002</v>
      </c>
      <c r="C62" s="602">
        <v>3.3434329767351899E-4</v>
      </c>
      <c r="D62" s="298">
        <v>2866.752</v>
      </c>
      <c r="E62" s="601">
        <v>2.5592951519663103E-4</v>
      </c>
      <c r="F62" s="298">
        <v>1307.3399999999999</v>
      </c>
      <c r="G62" s="601">
        <v>1.9111440600469299E-4</v>
      </c>
    </row>
    <row r="63" spans="1:7">
      <c r="A63" s="600" t="s">
        <v>164</v>
      </c>
      <c r="B63" s="598">
        <v>3475.04</v>
      </c>
      <c r="C63" s="599">
        <v>2.6675417219926002E-4</v>
      </c>
      <c r="D63" s="598">
        <v>2974.06</v>
      </c>
      <c r="E63" s="597">
        <v>2.65509445520817E-4</v>
      </c>
      <c r="F63" s="598">
        <v>1278.165</v>
      </c>
      <c r="G63" s="597">
        <v>1.8684943836414999E-4</v>
      </c>
    </row>
  </sheetData>
  <autoFilter ref="A22:G22">
    <sortState ref="A24:G64">
      <sortCondition descending="1" ref="B23"/>
    </sortState>
  </autoFilter>
  <mergeCells count="8">
    <mergeCell ref="B21:C21"/>
    <mergeCell ref="D21:E21"/>
    <mergeCell ref="F21:G21"/>
    <mergeCell ref="A2:A3"/>
    <mergeCell ref="B2:C2"/>
    <mergeCell ref="D2:E2"/>
    <mergeCell ref="F2:G2"/>
    <mergeCell ref="A20:D20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65"/>
  <sheetViews>
    <sheetView rightToLeft="1" workbookViewId="0">
      <selection activeCell="F9" sqref="F9"/>
    </sheetView>
  </sheetViews>
  <sheetFormatPr defaultColWidth="9.140625" defaultRowHeight="15"/>
  <cols>
    <col min="1" max="1" width="32.28515625" style="47" customWidth="1"/>
    <col min="2" max="2" width="11.5703125" style="47" customWidth="1"/>
    <col min="3" max="3" width="12.28515625" style="47" customWidth="1"/>
    <col min="4" max="4" width="13.28515625" style="47" customWidth="1"/>
    <col min="5" max="5" width="11.7109375" style="47" customWidth="1"/>
    <col min="6" max="6" width="11.85546875" style="47" customWidth="1"/>
    <col min="7" max="7" width="13.5703125" style="47" customWidth="1"/>
    <col min="8" max="8" width="18.5703125" style="47" customWidth="1"/>
    <col min="9" max="10" width="9.140625" style="47"/>
    <col min="11" max="11" width="7.28515625" style="47" customWidth="1"/>
    <col min="12" max="12" width="7" style="47" customWidth="1"/>
    <col min="13" max="16384" width="9.140625" style="47"/>
  </cols>
  <sheetData>
    <row r="1" spans="1:8" ht="18.75" thickBot="1">
      <c r="A1"/>
      <c r="B1" s="624"/>
      <c r="C1" s="624"/>
      <c r="D1" s="624"/>
      <c r="E1" s="1139"/>
      <c r="F1" s="1139"/>
      <c r="G1" s="623" t="s">
        <v>119</v>
      </c>
    </row>
    <row r="2" spans="1:8" ht="16.5" customHeight="1" thickBot="1">
      <c r="A2" s="1137" t="s">
        <v>134</v>
      </c>
      <c r="B2" s="1132" t="s">
        <v>2000</v>
      </c>
      <c r="C2" s="1132"/>
      <c r="D2" s="1132" t="s">
        <v>1865</v>
      </c>
      <c r="E2" s="1132"/>
      <c r="F2" s="1132" t="s">
        <v>1553</v>
      </c>
      <c r="G2" s="1132"/>
    </row>
    <row r="3" spans="1:8" ht="18" thickBot="1">
      <c r="A3" s="1140"/>
      <c r="B3" s="645" t="s">
        <v>120</v>
      </c>
      <c r="C3" s="644" t="s">
        <v>121</v>
      </c>
      <c r="D3" s="391" t="s">
        <v>120</v>
      </c>
      <c r="E3" s="643" t="s">
        <v>121</v>
      </c>
      <c r="F3" s="446" t="s">
        <v>120</v>
      </c>
      <c r="G3" s="622" t="s">
        <v>121</v>
      </c>
    </row>
    <row r="4" spans="1:8" ht="17.25">
      <c r="A4" s="632" t="s">
        <v>122</v>
      </c>
      <c r="B4" s="398">
        <v>820654.56658500002</v>
      </c>
      <c r="C4" s="396">
        <v>0.21715047460435299</v>
      </c>
      <c r="D4" s="438">
        <v>710353.80043499998</v>
      </c>
      <c r="E4" s="642">
        <v>0.22437335872942599</v>
      </c>
      <c r="F4" s="438">
        <v>586302.87293099996</v>
      </c>
      <c r="G4" s="641">
        <v>0.32269943476892299</v>
      </c>
    </row>
    <row r="5" spans="1:8" ht="16.5" customHeight="1">
      <c r="A5" s="632" t="s">
        <v>123</v>
      </c>
      <c r="B5" s="398">
        <v>528547.82630726905</v>
      </c>
      <c r="C5" s="396">
        <v>0.139857153066649</v>
      </c>
      <c r="D5" s="451">
        <v>435548.04085221398</v>
      </c>
      <c r="E5" s="639">
        <v>0.137572821816661</v>
      </c>
      <c r="F5" s="451">
        <v>352423.58667923999</v>
      </c>
      <c r="G5" s="633">
        <v>0.193972940388459</v>
      </c>
    </row>
    <row r="6" spans="1:8" ht="17.25">
      <c r="A6" s="632" t="s">
        <v>131</v>
      </c>
      <c r="B6" s="398">
        <v>302656.36609035602</v>
      </c>
      <c r="C6" s="396">
        <v>8.0084820355096897E-2</v>
      </c>
      <c r="D6" s="451">
        <v>277085.61921626201</v>
      </c>
      <c r="E6" s="639">
        <v>8.7520656609570993E-2</v>
      </c>
      <c r="F6" s="451">
        <v>108297.993</v>
      </c>
      <c r="G6" s="633">
        <v>5.9606907523752903E-2</v>
      </c>
    </row>
    <row r="7" spans="1:8" ht="17.25">
      <c r="A7" s="632" t="s">
        <v>124</v>
      </c>
      <c r="B7" s="398">
        <v>222416.64000000001</v>
      </c>
      <c r="C7" s="396">
        <v>5.88528729412768E-2</v>
      </c>
      <c r="D7" s="451">
        <v>212784.18</v>
      </c>
      <c r="E7" s="639">
        <v>6.7210312835449301E-2</v>
      </c>
      <c r="F7" s="451">
        <v>109979.04</v>
      </c>
      <c r="G7" s="633">
        <v>6.05321510143879E-2</v>
      </c>
    </row>
    <row r="8" spans="1:8" ht="17.25">
      <c r="A8" s="632" t="s">
        <v>145</v>
      </c>
      <c r="B8" s="398">
        <v>199516.095</v>
      </c>
      <c r="C8" s="396">
        <v>5.2793241498364098E-2</v>
      </c>
      <c r="D8" s="451">
        <v>159244.52600000001</v>
      </c>
      <c r="E8" s="639">
        <v>5.0299201800588902E-2</v>
      </c>
      <c r="F8" s="451">
        <v>66086.296000000002</v>
      </c>
      <c r="G8" s="633">
        <v>3.6373709476401499E-2</v>
      </c>
    </row>
    <row r="9" spans="1:8" ht="17.25">
      <c r="A9" s="632" t="s">
        <v>126</v>
      </c>
      <c r="B9" s="398">
        <v>179487.97278160599</v>
      </c>
      <c r="C9" s="396">
        <v>4.7493671591312597E-2</v>
      </c>
      <c r="D9" s="451">
        <v>149392.86501333999</v>
      </c>
      <c r="E9" s="639">
        <v>4.7187442191100097E-2</v>
      </c>
      <c r="F9" s="451">
        <v>90795.104132459994</v>
      </c>
      <c r="G9" s="633">
        <v>4.9973367240822901E-2</v>
      </c>
    </row>
    <row r="10" spans="1:8" ht="17.25">
      <c r="A10" s="632" t="s">
        <v>141</v>
      </c>
      <c r="B10" s="398">
        <v>162802.70745919601</v>
      </c>
      <c r="C10" s="396">
        <v>4.3078643111378302E-2</v>
      </c>
      <c r="D10" s="451">
        <v>125205.467690281</v>
      </c>
      <c r="E10" s="639">
        <v>3.9547576573467698E-2</v>
      </c>
      <c r="F10" s="451">
        <v>47270.098948502004</v>
      </c>
      <c r="G10" s="633">
        <v>2.6017328101934498E-2</v>
      </c>
    </row>
    <row r="11" spans="1:8" ht="17.25">
      <c r="A11" s="632" t="s">
        <v>125</v>
      </c>
      <c r="B11" s="398">
        <v>158611.50463700001</v>
      </c>
      <c r="C11" s="640">
        <v>4.1969623897861602E-2</v>
      </c>
      <c r="D11" s="451">
        <v>137535.47063500001</v>
      </c>
      <c r="E11" s="639">
        <v>4.3442148788265703E-2</v>
      </c>
      <c r="F11" s="451">
        <v>75594.573097200002</v>
      </c>
      <c r="G11" s="633">
        <v>4.1607038164616597E-2</v>
      </c>
    </row>
    <row r="12" spans="1:8" ht="18" customHeight="1">
      <c r="A12" s="632" t="s">
        <v>130</v>
      </c>
      <c r="B12" s="398">
        <v>153706.0785</v>
      </c>
      <c r="C12" s="396">
        <v>4.0671616603247002E-2</v>
      </c>
      <c r="D12" s="451">
        <v>127240.3355</v>
      </c>
      <c r="E12" s="639">
        <v>4.0190312805409301E-2</v>
      </c>
      <c r="F12" s="451">
        <v>25433.371500000001</v>
      </c>
      <c r="G12" s="633">
        <v>1.3998455382435E-2</v>
      </c>
    </row>
    <row r="13" spans="1:8" ht="18" thickBot="1">
      <c r="A13" s="632" t="s">
        <v>137</v>
      </c>
      <c r="B13" s="443">
        <v>129467.308655</v>
      </c>
      <c r="C13" s="396">
        <v>3.4257882262414302E-2</v>
      </c>
      <c r="D13" s="442">
        <v>108638.82234499999</v>
      </c>
      <c r="E13" s="636">
        <v>3.4314812482216697E-2</v>
      </c>
      <c r="F13" s="442">
        <v>56965.222705</v>
      </c>
      <c r="G13" s="633">
        <v>3.1353496660339097E-2</v>
      </c>
    </row>
    <row r="14" spans="1:8" ht="16.5">
      <c r="A14" s="632" t="s">
        <v>48</v>
      </c>
      <c r="B14" s="613">
        <v>2857867.0660154265</v>
      </c>
      <c r="C14" s="637">
        <v>0.7562099999319537</v>
      </c>
      <c r="D14" s="628">
        <v>2443029.1276870966</v>
      </c>
      <c r="E14" s="638">
        <v>0.77165864463215561</v>
      </c>
      <c r="F14" s="628">
        <v>1519148.1589934018</v>
      </c>
      <c r="G14" s="637">
        <v>0.83613482872207245</v>
      </c>
      <c r="H14" s="221"/>
    </row>
    <row r="15" spans="1:8" ht="18" thickBot="1">
      <c r="A15" s="632" t="s">
        <v>132</v>
      </c>
      <c r="B15" s="443">
        <v>921330.59901490994</v>
      </c>
      <c r="C15" s="400">
        <v>0.24379000006804652</v>
      </c>
      <c r="D15" s="442">
        <v>722916.26109510707</v>
      </c>
      <c r="E15" s="636">
        <v>0.22834135536784506</v>
      </c>
      <c r="F15" s="442">
        <v>297721.68879804784</v>
      </c>
      <c r="G15" s="400">
        <v>0.16386517127792777</v>
      </c>
      <c r="H15" s="221"/>
    </row>
    <row r="16" spans="1:8" ht="18" thickBot="1">
      <c r="A16" s="608" t="s">
        <v>167</v>
      </c>
      <c r="B16" s="604">
        <v>3779197.6650303365</v>
      </c>
      <c r="C16" s="625">
        <v>1.0000000000000002</v>
      </c>
      <c r="D16" s="635">
        <v>3165945.3887822037</v>
      </c>
      <c r="E16" s="634">
        <v>1.0000000000000007</v>
      </c>
      <c r="F16" s="626">
        <v>1816869.8477914496</v>
      </c>
      <c r="G16" s="625">
        <v>1.0000000000000002</v>
      </c>
    </row>
    <row r="21" spans="1:7" ht="16.5" customHeight="1">
      <c r="A21" s="213"/>
      <c r="B21" s="1135" t="s">
        <v>2000</v>
      </c>
      <c r="C21" s="1135"/>
      <c r="D21" s="1135" t="s">
        <v>1865</v>
      </c>
      <c r="E21" s="1135"/>
      <c r="F21" s="1135" t="s">
        <v>1553</v>
      </c>
      <c r="G21" s="1136"/>
    </row>
    <row r="22" spans="1:7" ht="16.5" customHeight="1">
      <c r="A22" s="214" t="s">
        <v>134</v>
      </c>
      <c r="B22" s="215" t="s">
        <v>120</v>
      </c>
      <c r="C22" s="215" t="s">
        <v>121</v>
      </c>
      <c r="D22" s="215" t="s">
        <v>120</v>
      </c>
      <c r="E22" s="215" t="s">
        <v>121</v>
      </c>
      <c r="F22" s="215" t="s">
        <v>120</v>
      </c>
      <c r="G22" s="216" t="s">
        <v>121</v>
      </c>
    </row>
    <row r="23" spans="1:7" ht="15.75">
      <c r="A23" s="373" t="s">
        <v>16</v>
      </c>
      <c r="B23" s="205">
        <v>3779197.66503033</v>
      </c>
      <c r="C23" s="207">
        <v>1</v>
      </c>
      <c r="D23" s="204">
        <v>3165945.3887821999</v>
      </c>
      <c r="E23" s="208">
        <v>1</v>
      </c>
      <c r="F23" s="205">
        <v>1816869.8477914501</v>
      </c>
      <c r="G23" s="207">
        <v>1</v>
      </c>
    </row>
    <row r="24" spans="1:7" ht="17.25">
      <c r="A24" s="203" t="s">
        <v>122</v>
      </c>
      <c r="B24" s="205">
        <v>820654.56658500002</v>
      </c>
      <c r="C24" s="207">
        <v>0.21715047460435299</v>
      </c>
      <c r="D24" s="204">
        <v>710353.80043499998</v>
      </c>
      <c r="E24" s="208">
        <v>0.22437335872942599</v>
      </c>
      <c r="F24" s="205">
        <v>586302.87293099996</v>
      </c>
      <c r="G24" s="207">
        <v>0.32269943476892299</v>
      </c>
    </row>
    <row r="25" spans="1:7" ht="17.25">
      <c r="A25" s="203" t="s">
        <v>123</v>
      </c>
      <c r="B25" s="205">
        <v>528547.82630726905</v>
      </c>
      <c r="C25" s="207">
        <v>0.139857153066649</v>
      </c>
      <c r="D25" s="204">
        <v>435548.04085221398</v>
      </c>
      <c r="E25" s="208">
        <v>0.137572821816661</v>
      </c>
      <c r="F25" s="205">
        <v>352423.58667923999</v>
      </c>
      <c r="G25" s="207">
        <v>0.193972940388459</v>
      </c>
    </row>
    <row r="26" spans="1:7" ht="17.25">
      <c r="A26" s="203" t="s">
        <v>131</v>
      </c>
      <c r="B26" s="205">
        <v>302656.36609035602</v>
      </c>
      <c r="C26" s="207">
        <v>8.0084820355096897E-2</v>
      </c>
      <c r="D26" s="204">
        <v>277085.61921626201</v>
      </c>
      <c r="E26" s="208">
        <v>8.7520656609570993E-2</v>
      </c>
      <c r="F26" s="205">
        <v>108297.993</v>
      </c>
      <c r="G26" s="207">
        <v>5.9606907523752903E-2</v>
      </c>
    </row>
    <row r="27" spans="1:7" ht="18" customHeight="1">
      <c r="A27" s="203" t="s">
        <v>124</v>
      </c>
      <c r="B27" s="205">
        <v>222416.64000000001</v>
      </c>
      <c r="C27" s="207">
        <v>5.88528729412768E-2</v>
      </c>
      <c r="D27" s="212">
        <v>212784.18</v>
      </c>
      <c r="E27" s="208">
        <v>6.7210312835449301E-2</v>
      </c>
      <c r="F27" s="205">
        <v>109979.04</v>
      </c>
      <c r="G27" s="207">
        <v>6.05321510143879E-2</v>
      </c>
    </row>
    <row r="28" spans="1:7" ht="17.25">
      <c r="A28" s="203" t="s">
        <v>145</v>
      </c>
      <c r="B28" s="205">
        <v>199516.095</v>
      </c>
      <c r="C28" s="207">
        <v>5.2793241498364098E-2</v>
      </c>
      <c r="D28" s="204">
        <v>159244.52600000001</v>
      </c>
      <c r="E28" s="208">
        <v>5.0299201800588902E-2</v>
      </c>
      <c r="F28" s="205">
        <v>66086.296000000002</v>
      </c>
      <c r="G28" s="207">
        <v>3.6373709476401499E-2</v>
      </c>
    </row>
    <row r="29" spans="1:7" ht="20.25" customHeight="1">
      <c r="A29" s="203" t="s">
        <v>126</v>
      </c>
      <c r="B29" s="205">
        <v>179487.97278160599</v>
      </c>
      <c r="C29" s="207">
        <v>4.7493671591312597E-2</v>
      </c>
      <c r="D29" s="204">
        <v>149392.86501333999</v>
      </c>
      <c r="E29" s="208">
        <v>4.7187442191100097E-2</v>
      </c>
      <c r="F29" s="205">
        <v>90795.104132459994</v>
      </c>
      <c r="G29" s="207">
        <v>4.9973367240822901E-2</v>
      </c>
    </row>
    <row r="30" spans="1:7" ht="17.25" customHeight="1">
      <c r="A30" s="203" t="s">
        <v>141</v>
      </c>
      <c r="B30" s="205">
        <v>162802.70745919601</v>
      </c>
      <c r="C30" s="207">
        <v>4.3078643111378302E-2</v>
      </c>
      <c r="D30" s="204">
        <v>125205.467690281</v>
      </c>
      <c r="E30" s="208">
        <v>3.9547576573467698E-2</v>
      </c>
      <c r="F30" s="205">
        <v>47270.098948502004</v>
      </c>
      <c r="G30" s="207">
        <v>2.6017328101934498E-2</v>
      </c>
    </row>
    <row r="31" spans="1:7" ht="21" customHeight="1">
      <c r="A31" s="203" t="s">
        <v>125</v>
      </c>
      <c r="B31" s="205">
        <v>158611.50463700001</v>
      </c>
      <c r="C31" s="207">
        <v>4.1969623897861602E-2</v>
      </c>
      <c r="D31" s="204">
        <v>137535.47063500001</v>
      </c>
      <c r="E31" s="208">
        <v>4.3442148788265703E-2</v>
      </c>
      <c r="F31" s="205">
        <v>75594.573097200002</v>
      </c>
      <c r="G31" s="207">
        <v>4.1607038164616597E-2</v>
      </c>
    </row>
    <row r="32" spans="1:7" ht="17.25">
      <c r="A32" s="203" t="s">
        <v>130</v>
      </c>
      <c r="B32" s="205">
        <v>153706.0785</v>
      </c>
      <c r="C32" s="207">
        <v>4.0671616603247002E-2</v>
      </c>
      <c r="D32" s="204">
        <v>127240.3355</v>
      </c>
      <c r="E32" s="208">
        <v>4.0190312805409301E-2</v>
      </c>
      <c r="F32" s="205">
        <v>25433.371500000001</v>
      </c>
      <c r="G32" s="207">
        <v>1.3998455382435E-2</v>
      </c>
    </row>
    <row r="33" spans="1:8" ht="17.25">
      <c r="A33" s="203" t="s">
        <v>137</v>
      </c>
      <c r="B33" s="205">
        <v>129467.308655</v>
      </c>
      <c r="C33" s="207">
        <v>3.4257882262414302E-2</v>
      </c>
      <c r="D33" s="204">
        <v>108638.82234499999</v>
      </c>
      <c r="E33" s="208">
        <v>3.4314812482216697E-2</v>
      </c>
      <c r="F33" s="205">
        <v>56965.222705</v>
      </c>
      <c r="G33" s="207">
        <v>3.1353496660339097E-2</v>
      </c>
    </row>
    <row r="34" spans="1:8" ht="17.25">
      <c r="A34" s="203" t="s">
        <v>143</v>
      </c>
      <c r="B34" s="205">
        <v>95174.50577032</v>
      </c>
      <c r="C34" s="207">
        <v>2.5183786138255899E-2</v>
      </c>
      <c r="D34" s="204">
        <v>78662.563591800004</v>
      </c>
      <c r="E34" s="208">
        <v>2.4846468884309501E-2</v>
      </c>
      <c r="F34" s="205">
        <v>29415.170815680001</v>
      </c>
      <c r="G34" s="207">
        <v>1.61900264080206E-2</v>
      </c>
    </row>
    <row r="35" spans="1:8" ht="17.25">
      <c r="A35" s="203" t="s">
        <v>166</v>
      </c>
      <c r="B35" s="205">
        <v>85375.720499999996</v>
      </c>
      <c r="C35" s="207">
        <v>2.2590964555783501E-2</v>
      </c>
      <c r="D35" s="204">
        <v>70403.588399999993</v>
      </c>
      <c r="E35" s="208">
        <v>2.22377772685084E-2</v>
      </c>
      <c r="F35" s="205">
        <v>38611.499300000003</v>
      </c>
      <c r="G35" s="207">
        <v>2.1251659466381401E-2</v>
      </c>
    </row>
    <row r="36" spans="1:8" ht="17.25">
      <c r="A36" s="203" t="s">
        <v>156</v>
      </c>
      <c r="B36" s="205">
        <v>80095.131874351995</v>
      </c>
      <c r="C36" s="207">
        <v>2.1193686854616801E-2</v>
      </c>
      <c r="D36" s="204">
        <v>59766.830392983997</v>
      </c>
      <c r="E36" s="208">
        <v>1.8878035800855598E-2</v>
      </c>
      <c r="F36" s="205">
        <v>19534.153030278001</v>
      </c>
      <c r="G36" s="207">
        <v>1.0751542304487801E-2</v>
      </c>
    </row>
    <row r="37" spans="1:8" ht="17.25">
      <c r="A37" s="203" t="s">
        <v>138</v>
      </c>
      <c r="B37" s="205">
        <v>61657.714175612004</v>
      </c>
      <c r="C37" s="207">
        <v>1.6315027590682301E-2</v>
      </c>
      <c r="D37" s="204">
        <v>47502.657818442</v>
      </c>
      <c r="E37" s="208">
        <v>1.5004256860133101E-2</v>
      </c>
      <c r="F37" s="205">
        <v>18301.836377822001</v>
      </c>
      <c r="G37" s="207">
        <v>1.00732787216813E-2</v>
      </c>
    </row>
    <row r="38" spans="1:8" ht="17.25">
      <c r="A38" s="203" t="s">
        <v>168</v>
      </c>
      <c r="B38" s="205">
        <v>48335.55</v>
      </c>
      <c r="C38" s="207">
        <v>1.27898972967883E-2</v>
      </c>
      <c r="D38" s="204">
        <v>38876.400000000001</v>
      </c>
      <c r="E38" s="208">
        <v>1.2279554833052301E-2</v>
      </c>
      <c r="F38" s="205">
        <v>21258.799999999999</v>
      </c>
      <c r="G38" s="207">
        <v>1.17007830945303E-2</v>
      </c>
    </row>
    <row r="39" spans="1:8" ht="17.25">
      <c r="A39" s="203" t="s">
        <v>135</v>
      </c>
      <c r="B39" s="205">
        <v>46601.894855072998</v>
      </c>
      <c r="C39" s="207">
        <v>1.2331160999142599E-2</v>
      </c>
      <c r="D39" s="204">
        <v>36117.655085803999</v>
      </c>
      <c r="E39" s="208">
        <v>1.1408173752389599E-2</v>
      </c>
      <c r="F39" s="205">
        <v>21853.869184153002</v>
      </c>
      <c r="G39" s="207">
        <v>1.20283074820787E-2</v>
      </c>
    </row>
    <row r="40" spans="1:8" ht="17.25">
      <c r="A40" s="203" t="s">
        <v>139</v>
      </c>
      <c r="B40" s="220">
        <v>45077.875798080997</v>
      </c>
      <c r="C40" s="209">
        <v>1.1927895758191099E-2</v>
      </c>
      <c r="D40" s="210">
        <v>31320.935546467001</v>
      </c>
      <c r="E40" s="211">
        <v>9.8930751166604203E-3</v>
      </c>
      <c r="F40" s="205">
        <v>10877.704393034001</v>
      </c>
      <c r="G40" s="209">
        <v>5.9870575794170001E-3</v>
      </c>
    </row>
    <row r="41" spans="1:8" ht="17.25">
      <c r="A41" s="203" t="s">
        <v>144</v>
      </c>
      <c r="B41" s="205">
        <v>42860.752392000002</v>
      </c>
      <c r="C41" s="207">
        <v>1.13412306502513E-2</v>
      </c>
      <c r="D41" s="204">
        <v>31368.476632000002</v>
      </c>
      <c r="E41" s="208">
        <v>9.9080915113529608E-3</v>
      </c>
      <c r="F41" s="205">
        <v>12761.645968000001</v>
      </c>
      <c r="G41" s="207">
        <v>7.0239736674109097E-3</v>
      </c>
    </row>
    <row r="42" spans="1:8" ht="17.25">
      <c r="A42" s="203" t="s">
        <v>170</v>
      </c>
      <c r="B42" s="205">
        <v>40032</v>
      </c>
      <c r="C42" s="207">
        <v>1.0592724580252601E-2</v>
      </c>
      <c r="D42" s="204">
        <v>29737.599999999999</v>
      </c>
      <c r="E42" s="208">
        <v>9.3929605056891803E-3</v>
      </c>
      <c r="F42" s="205">
        <v>8677.2000000000007</v>
      </c>
      <c r="G42" s="207">
        <v>4.77590621614852E-3</v>
      </c>
    </row>
    <row r="43" spans="1:8" ht="17.25">
      <c r="A43" s="203" t="s">
        <v>140</v>
      </c>
      <c r="B43" s="205">
        <v>36783.032546119997</v>
      </c>
      <c r="C43" s="207">
        <v>9.7330269031653694E-3</v>
      </c>
      <c r="D43" s="204">
        <v>27880.432546119999</v>
      </c>
      <c r="E43" s="208">
        <v>8.8063529601324995E-3</v>
      </c>
      <c r="F43" s="205">
        <v>11474.73007</v>
      </c>
      <c r="G43" s="207">
        <v>6.3156588150485599E-3</v>
      </c>
    </row>
    <row r="44" spans="1:8" ht="17.25">
      <c r="A44" s="203" t="s">
        <v>150</v>
      </c>
      <c r="B44" s="205">
        <v>34513.278701280004</v>
      </c>
      <c r="C44" s="207">
        <v>9.1324354427497201E-3</v>
      </c>
      <c r="D44" s="204">
        <v>19801.272793439999</v>
      </c>
      <c r="E44" s="208">
        <v>6.25445810392095E-3</v>
      </c>
      <c r="F44" s="205">
        <v>10440.60123088</v>
      </c>
      <c r="G44" s="207">
        <v>5.7464772413782896E-3</v>
      </c>
    </row>
    <row r="45" spans="1:8" ht="17.25">
      <c r="A45" s="203" t="s">
        <v>147</v>
      </c>
      <c r="B45" s="205">
        <v>34406.376987900003</v>
      </c>
      <c r="C45" s="207">
        <v>9.1041485620794692E-3</v>
      </c>
      <c r="D45" s="204">
        <v>31453.176987899998</v>
      </c>
      <c r="E45" s="208">
        <v>9.9348450858776898E-3</v>
      </c>
      <c r="F45" s="205">
        <v>10064.9769879</v>
      </c>
      <c r="G45" s="207">
        <v>5.5397347257068403E-3</v>
      </c>
      <c r="H45" s="221"/>
    </row>
    <row r="46" spans="1:8" ht="17.25">
      <c r="A46" s="203" t="s">
        <v>148</v>
      </c>
      <c r="B46" s="205">
        <v>32481.0800246</v>
      </c>
      <c r="C46" s="207">
        <v>8.59470260715757E-3</v>
      </c>
      <c r="D46" s="204">
        <v>27501.492021450002</v>
      </c>
      <c r="E46" s="208">
        <v>8.68666026864999E-3</v>
      </c>
      <c r="F46" s="205">
        <v>6513.4753295999999</v>
      </c>
      <c r="G46" s="207">
        <v>3.5849983076760598E-3</v>
      </c>
    </row>
    <row r="47" spans="1:8" ht="17.25">
      <c r="A47" s="203" t="s">
        <v>169</v>
      </c>
      <c r="B47" s="205">
        <v>27300.793374392</v>
      </c>
      <c r="C47" s="207">
        <v>7.2239654535701204E-3</v>
      </c>
      <c r="D47" s="204">
        <v>23577.448491056999</v>
      </c>
      <c r="E47" s="208">
        <v>7.4472063146124503E-3</v>
      </c>
      <c r="F47" s="205">
        <v>14069.319603903999</v>
      </c>
      <c r="G47" s="207">
        <v>7.7437135197143498E-3</v>
      </c>
    </row>
    <row r="48" spans="1:8" ht="17.25">
      <c r="A48" s="203" t="s">
        <v>159</v>
      </c>
      <c r="B48" s="205">
        <v>26784.007025800001</v>
      </c>
      <c r="C48" s="207">
        <v>7.08722046312574E-3</v>
      </c>
      <c r="D48" s="204">
        <v>25318.8263138</v>
      </c>
      <c r="E48" s="208">
        <v>7.9972403830816004E-3</v>
      </c>
      <c r="F48" s="205">
        <v>9807.2266538000003</v>
      </c>
      <c r="G48" s="207">
        <v>5.39786967444117E-3</v>
      </c>
    </row>
    <row r="49" spans="1:7" ht="17.25">
      <c r="A49" s="203" t="s">
        <v>146</v>
      </c>
      <c r="B49" s="205">
        <v>26511.8131741</v>
      </c>
      <c r="C49" s="207">
        <v>7.0151962199328901E-3</v>
      </c>
      <c r="D49" s="204">
        <v>19939.5337941</v>
      </c>
      <c r="E49" s="208">
        <v>6.2981294196517504E-3</v>
      </c>
      <c r="F49" s="205">
        <v>8547.3949604000009</v>
      </c>
      <c r="G49" s="207">
        <v>4.7044618913072104E-3</v>
      </c>
    </row>
    <row r="50" spans="1:7" ht="17.25">
      <c r="A50" s="203" t="s">
        <v>129</v>
      </c>
      <c r="B50" s="205">
        <v>25261.759999999998</v>
      </c>
      <c r="C50" s="207">
        <v>6.6844241130206202E-3</v>
      </c>
      <c r="D50" s="204">
        <v>16726.525000000001</v>
      </c>
      <c r="E50" s="208">
        <v>5.2832639057093598E-3</v>
      </c>
      <c r="F50" s="205">
        <v>7048.71</v>
      </c>
      <c r="G50" s="207">
        <v>3.8795899489268699E-3</v>
      </c>
    </row>
    <row r="51" spans="1:7" ht="17.25">
      <c r="A51" s="203" t="s">
        <v>136</v>
      </c>
      <c r="B51" s="205">
        <v>22975.74452</v>
      </c>
      <c r="C51" s="207">
        <v>6.07952971938968E-3</v>
      </c>
      <c r="D51" s="204">
        <v>17349.617119999999</v>
      </c>
      <c r="E51" s="208">
        <v>5.4800746663143203E-3</v>
      </c>
      <c r="F51" s="205">
        <v>964.98396000000002</v>
      </c>
      <c r="G51" s="207">
        <v>5.3112442873825801E-4</v>
      </c>
    </row>
    <row r="52" spans="1:7" ht="17.25">
      <c r="A52" s="203" t="s">
        <v>171</v>
      </c>
      <c r="B52" s="205">
        <v>21444.48</v>
      </c>
      <c r="C52" s="207">
        <v>5.6743472823424998E-3</v>
      </c>
      <c r="D52" s="204">
        <v>17296.740000000002</v>
      </c>
      <c r="E52" s="208">
        <v>5.4633728242082097E-3</v>
      </c>
      <c r="F52" s="205">
        <v>5859.27</v>
      </c>
      <c r="G52" s="207">
        <v>3.22492555376072E-3</v>
      </c>
    </row>
    <row r="53" spans="1:7" ht="17.25">
      <c r="A53" s="203" t="s">
        <v>149</v>
      </c>
      <c r="B53" s="205">
        <v>19955.599999999999</v>
      </c>
      <c r="C53" s="207">
        <v>5.2803800617927804E-3</v>
      </c>
      <c r="D53" s="204">
        <v>20137.8</v>
      </c>
      <c r="E53" s="208">
        <v>6.3607540646006197E-3</v>
      </c>
      <c r="F53" s="205">
        <v>8536.7999999999993</v>
      </c>
      <c r="G53" s="207">
        <v>4.6986304552178899E-3</v>
      </c>
    </row>
    <row r="54" spans="1:7" ht="17.25">
      <c r="A54" s="203" t="s">
        <v>161</v>
      </c>
      <c r="B54" s="205">
        <v>18652.143282000001</v>
      </c>
      <c r="C54" s="207">
        <v>4.93547703381381E-3</v>
      </c>
      <c r="D54" s="204">
        <v>14903.502119999999</v>
      </c>
      <c r="E54" s="208">
        <v>4.7074413136774596E-3</v>
      </c>
      <c r="F54" s="205">
        <v>4613.7123419999998</v>
      </c>
      <c r="G54" s="207">
        <v>2.5393741591387699E-3</v>
      </c>
    </row>
    <row r="55" spans="1:7" ht="17.25">
      <c r="A55" s="203" t="s">
        <v>164</v>
      </c>
      <c r="B55" s="205">
        <v>12728.436</v>
      </c>
      <c r="C55" s="207">
        <v>3.3680260013332301E-3</v>
      </c>
      <c r="D55" s="212">
        <v>9585.48</v>
      </c>
      <c r="E55" s="208">
        <v>3.0276833055819402E-3</v>
      </c>
      <c r="F55" s="205">
        <v>6379.8119999999999</v>
      </c>
      <c r="G55" s="207">
        <v>3.51143039098545E-3</v>
      </c>
    </row>
    <row r="56" spans="1:7" ht="18.75" customHeight="1">
      <c r="A56" s="203" t="s">
        <v>151</v>
      </c>
      <c r="B56" s="205">
        <v>9719.4120047399992</v>
      </c>
      <c r="C56" s="207">
        <v>2.5718189060804199E-3</v>
      </c>
      <c r="D56" s="204">
        <v>7724.9880303660002</v>
      </c>
      <c r="E56" s="208">
        <v>2.4400256737648501E-3</v>
      </c>
      <c r="F56" s="205">
        <v>4049.1319811499998</v>
      </c>
      <c r="G56" s="207">
        <v>2.2286307332757202E-3</v>
      </c>
    </row>
    <row r="57" spans="1:7" ht="17.25">
      <c r="A57" s="203" t="s">
        <v>142</v>
      </c>
      <c r="B57" s="205">
        <v>6513.5276285379996</v>
      </c>
      <c r="C57" s="207">
        <v>1.72352128834355E-3</v>
      </c>
      <c r="D57" s="204">
        <v>4390.7812303769997</v>
      </c>
      <c r="E57" s="208">
        <v>1.38687838581636E-3</v>
      </c>
      <c r="F57" s="205">
        <v>1627.3983804469999</v>
      </c>
      <c r="G57" s="207">
        <v>8.95715442922471E-4</v>
      </c>
    </row>
    <row r="58" spans="1:7" ht="17.25">
      <c r="A58" s="203" t="s">
        <v>162</v>
      </c>
      <c r="B58" s="205">
        <v>4994.9532639999998</v>
      </c>
      <c r="C58" s="207">
        <v>1.3216967480212301E-3</v>
      </c>
      <c r="D58" s="204">
        <v>4052.3003709999998</v>
      </c>
      <c r="E58" s="208">
        <v>1.2799653415875099E-3</v>
      </c>
      <c r="F58" s="205">
        <v>1731.7462290000001</v>
      </c>
      <c r="G58" s="207">
        <v>9.5314820217038505E-4</v>
      </c>
    </row>
    <row r="59" spans="1:7" ht="17.25">
      <c r="A59" s="203" t="s">
        <v>1708</v>
      </c>
      <c r="B59" s="205">
        <v>4290.0101160000004</v>
      </c>
      <c r="C59" s="207">
        <v>1.1351642587251599E-3</v>
      </c>
      <c r="D59" s="204">
        <v>2828.2068079999999</v>
      </c>
      <c r="E59" s="208">
        <v>8.9332141294069605E-4</v>
      </c>
      <c r="F59" s="205"/>
      <c r="G59" s="207"/>
    </row>
    <row r="60" spans="1:7" ht="17.25">
      <c r="A60" s="203" t="s">
        <v>152</v>
      </c>
      <c r="B60" s="205">
        <v>4039.2</v>
      </c>
      <c r="C60" s="207">
        <v>1.06879828948232E-3</v>
      </c>
      <c r="D60" s="204">
        <v>3614.4</v>
      </c>
      <c r="E60" s="208">
        <v>1.1416495094346199E-3</v>
      </c>
      <c r="F60" s="205">
        <v>1270.4000000000001</v>
      </c>
      <c r="G60" s="207">
        <v>6.9922454904751299E-4</v>
      </c>
    </row>
    <row r="61" spans="1:7" ht="17.25">
      <c r="A61" s="203" t="s">
        <v>173</v>
      </c>
      <c r="B61" s="205">
        <v>2571.1999999999998</v>
      </c>
      <c r="C61" s="207">
        <v>6.8035605117769404E-4</v>
      </c>
      <c r="D61" s="204">
        <v>1703.68</v>
      </c>
      <c r="E61" s="208">
        <v>5.3812678071978005E-4</v>
      </c>
      <c r="F61" s="205">
        <v>1028.8</v>
      </c>
      <c r="G61" s="207">
        <v>5.6624859576517796E-4</v>
      </c>
    </row>
    <row r="62" spans="1:7" ht="17.25">
      <c r="A62" s="203" t="s">
        <v>155</v>
      </c>
      <c r="B62" s="205">
        <v>2555.8649999999998</v>
      </c>
      <c r="C62" s="207">
        <v>6.7629831158341498E-4</v>
      </c>
      <c r="D62" s="204">
        <v>1586.61</v>
      </c>
      <c r="E62" s="208">
        <v>5.0114888450754303E-4</v>
      </c>
      <c r="F62" s="205">
        <v>207.48</v>
      </c>
      <c r="G62" s="207">
        <v>1.14196402264151E-4</v>
      </c>
    </row>
    <row r="63" spans="1:7" ht="17.25">
      <c r="A63" s="203" t="s">
        <v>1782</v>
      </c>
      <c r="B63" s="205">
        <v>1603.5</v>
      </c>
      <c r="C63" s="207">
        <v>4.2429640948328902E-4</v>
      </c>
      <c r="D63" s="204">
        <v>1753.5</v>
      </c>
      <c r="E63" s="208">
        <v>5.5386299656750996E-4</v>
      </c>
      <c r="F63" s="205"/>
      <c r="G63" s="207"/>
    </row>
    <row r="64" spans="1:7" ht="17.25">
      <c r="A64" s="374" t="s">
        <v>172</v>
      </c>
      <c r="B64" s="204">
        <v>31.86</v>
      </c>
      <c r="C64" s="208">
        <v>8.4303608394995908E-6</v>
      </c>
      <c r="D64" s="204">
        <v>31.86</v>
      </c>
      <c r="E64" s="208">
        <v>1.00633447793789E-5</v>
      </c>
      <c r="F64" s="204">
        <v>2192.46</v>
      </c>
      <c r="G64" s="208">
        <v>1.2067237522077399E-3</v>
      </c>
    </row>
    <row r="65" spans="1:7" ht="17.25">
      <c r="A65" s="374" t="s">
        <v>160</v>
      </c>
      <c r="B65" s="204">
        <v>1.38</v>
      </c>
      <c r="C65" s="208">
        <v>3.65156872520698E-7</v>
      </c>
      <c r="D65" s="204">
        <v>1.38</v>
      </c>
      <c r="E65" s="208">
        <v>4.35888756922249E-7</v>
      </c>
      <c r="F65" s="204">
        <v>1.38</v>
      </c>
      <c r="G65" s="208">
        <v>7.5954807752327505E-7</v>
      </c>
    </row>
  </sheetData>
  <autoFilter ref="A22:H22">
    <sortState ref="A26:H68">
      <sortCondition descending="1" ref="B25"/>
    </sortState>
  </autoFilter>
  <mergeCells count="8">
    <mergeCell ref="B21:C21"/>
    <mergeCell ref="D21:E21"/>
    <mergeCell ref="F21:G21"/>
    <mergeCell ref="E1:F1"/>
    <mergeCell ref="A2:A3"/>
    <mergeCell ref="B2:C2"/>
    <mergeCell ref="D2:E2"/>
    <mergeCell ref="F2:G2"/>
  </mergeCells>
  <pageMargins left="0.7" right="0.7" top="0.75" bottom="0.75" header="0.3" footer="0.3"/>
  <pageSetup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A83"/>
  <sheetViews>
    <sheetView rightToLeft="1" zoomScaleNormal="100" workbookViewId="0">
      <selection activeCell="B45" sqref="B45"/>
    </sheetView>
  </sheetViews>
  <sheetFormatPr defaultRowHeight="18"/>
  <cols>
    <col min="1" max="1" width="6.5703125" style="18" customWidth="1"/>
    <col min="2" max="2" width="11.42578125" style="17" customWidth="1"/>
    <col min="3" max="3" width="18" style="42" customWidth="1"/>
    <col min="4" max="4" width="9.42578125" style="41" customWidth="1"/>
    <col min="5" max="7" width="9.7109375" style="41" customWidth="1"/>
    <col min="8" max="8" width="11.140625" style="41" customWidth="1"/>
    <col min="9" max="9" width="9.7109375" style="41" customWidth="1"/>
    <col min="10" max="10" width="10.28515625" style="41" customWidth="1"/>
    <col min="11" max="16" width="9.7109375" style="41" customWidth="1"/>
    <col min="17" max="17" width="10.140625" style="41" bestFit="1" customWidth="1"/>
    <col min="18" max="27" width="10.140625" style="41" customWidth="1"/>
    <col min="28" max="16384" width="9.140625" style="41"/>
  </cols>
  <sheetData>
    <row r="1" spans="1:27">
      <c r="A1" s="222"/>
      <c r="B1" s="424"/>
      <c r="C1" s="225"/>
      <c r="D1" s="430" t="s">
        <v>34</v>
      </c>
      <c r="E1" s="430" t="s">
        <v>35</v>
      </c>
      <c r="F1" s="430" t="s">
        <v>36</v>
      </c>
      <c r="G1" s="430" t="s">
        <v>37</v>
      </c>
      <c r="H1" s="430" t="s">
        <v>38</v>
      </c>
      <c r="I1" s="430" t="s">
        <v>39</v>
      </c>
      <c r="J1" s="430" t="s">
        <v>40</v>
      </c>
      <c r="K1" s="430" t="s">
        <v>41</v>
      </c>
      <c r="L1" s="430" t="s">
        <v>42</v>
      </c>
      <c r="M1" s="430" t="s">
        <v>43</v>
      </c>
      <c r="N1" s="430" t="s">
        <v>44</v>
      </c>
      <c r="O1" s="430" t="s">
        <v>195</v>
      </c>
      <c r="P1" s="430" t="s">
        <v>202</v>
      </c>
      <c r="Q1" s="430" t="s">
        <v>1517</v>
      </c>
      <c r="R1" s="430" t="s">
        <v>1557</v>
      </c>
      <c r="S1" s="430" t="s">
        <v>1611</v>
      </c>
      <c r="T1" s="430" t="s">
        <v>1673</v>
      </c>
      <c r="U1" s="430" t="s">
        <v>1707</v>
      </c>
      <c r="V1" s="430" t="s">
        <v>1781</v>
      </c>
      <c r="W1" s="430" t="s">
        <v>1864</v>
      </c>
      <c r="X1" s="1036" t="s">
        <v>2001</v>
      </c>
      <c r="Y1" s="1036"/>
      <c r="Z1" s="1036"/>
      <c r="AA1" s="1036"/>
    </row>
    <row r="2" spans="1:27" ht="15" customHeight="1">
      <c r="A2" s="1148" t="s">
        <v>201</v>
      </c>
      <c r="B2" s="1144" t="s">
        <v>17</v>
      </c>
      <c r="C2" s="224" t="s">
        <v>33</v>
      </c>
      <c r="D2" s="44">
        <v>1</v>
      </c>
      <c r="E2" s="44">
        <v>13</v>
      </c>
      <c r="F2" s="44">
        <v>3</v>
      </c>
      <c r="G2" s="192"/>
      <c r="H2" s="44">
        <v>31</v>
      </c>
      <c r="I2" s="192"/>
      <c r="J2" s="44">
        <v>11</v>
      </c>
      <c r="K2" s="44">
        <v>3</v>
      </c>
      <c r="L2" s="192"/>
      <c r="M2" s="44">
        <v>5</v>
      </c>
      <c r="N2" s="44">
        <v>11</v>
      </c>
      <c r="O2" s="44">
        <v>13</v>
      </c>
      <c r="P2" s="44">
        <v>10</v>
      </c>
      <c r="Q2" s="44">
        <v>2</v>
      </c>
      <c r="R2" s="44">
        <v>2</v>
      </c>
      <c r="S2" s="44">
        <v>5</v>
      </c>
      <c r="T2" s="44">
        <v>12</v>
      </c>
      <c r="U2" s="44">
        <v>12</v>
      </c>
      <c r="V2" s="44">
        <v>8</v>
      </c>
      <c r="W2" s="44">
        <v>15</v>
      </c>
      <c r="X2" s="44">
        <v>3</v>
      </c>
      <c r="Y2" s="44"/>
      <c r="Z2" s="44"/>
      <c r="AA2" s="44"/>
    </row>
    <row r="3" spans="1:27" ht="15" customHeight="1">
      <c r="A3" s="1148"/>
      <c r="B3" s="1144"/>
      <c r="C3" s="224" t="s">
        <v>32</v>
      </c>
      <c r="D3" s="44">
        <v>24999.998</v>
      </c>
      <c r="E3" s="44">
        <v>4497018.0949999997</v>
      </c>
      <c r="F3" s="44">
        <v>841846.86600000004</v>
      </c>
      <c r="G3" s="192"/>
      <c r="H3" s="44">
        <v>9505666.7719999999</v>
      </c>
      <c r="I3" s="192"/>
      <c r="J3" s="44">
        <v>2854095.07</v>
      </c>
      <c r="K3" s="44">
        <v>305805</v>
      </c>
      <c r="L3" s="192"/>
      <c r="M3" s="44">
        <v>2326467.997</v>
      </c>
      <c r="N3" s="44">
        <v>1232315.0589999999</v>
      </c>
      <c r="O3" s="44">
        <v>8469852.8690000009</v>
      </c>
      <c r="P3" s="44">
        <v>3476803.165</v>
      </c>
      <c r="Q3" s="44">
        <v>29240.309000000001</v>
      </c>
      <c r="R3" s="44">
        <v>431500</v>
      </c>
      <c r="S3" s="44">
        <v>1245250</v>
      </c>
      <c r="T3" s="44">
        <v>9994500</v>
      </c>
      <c r="U3" s="44">
        <v>522660.18400000001</v>
      </c>
      <c r="V3" s="44">
        <v>60507.726999999999</v>
      </c>
      <c r="W3" s="44">
        <v>4498323.8600000003</v>
      </c>
      <c r="X3" s="44">
        <v>10000.001</v>
      </c>
      <c r="Y3" s="44"/>
      <c r="Z3" s="44"/>
      <c r="AA3" s="44"/>
    </row>
    <row r="4" spans="1:27" ht="15" customHeight="1">
      <c r="A4" s="1148"/>
      <c r="B4" s="1144"/>
      <c r="C4" s="224" t="s">
        <v>31</v>
      </c>
      <c r="D4" s="44">
        <v>93.749992500000005</v>
      </c>
      <c r="E4" s="44">
        <v>11571.572236739001</v>
      </c>
      <c r="F4" s="44">
        <v>8673.541883074</v>
      </c>
      <c r="G4" s="192"/>
      <c r="H4" s="44">
        <v>13436.452049887999</v>
      </c>
      <c r="I4" s="192"/>
      <c r="J4" s="44">
        <v>5022.9831815500002</v>
      </c>
      <c r="K4" s="44">
        <v>1083.1546800000001</v>
      </c>
      <c r="L4" s="192"/>
      <c r="M4" s="44">
        <v>6761.8853030959999</v>
      </c>
      <c r="N4" s="44">
        <v>1779.4706697900001</v>
      </c>
      <c r="O4" s="44">
        <v>35105.675843669</v>
      </c>
      <c r="P4" s="44">
        <v>9532.7054633549997</v>
      </c>
      <c r="Q4" s="44">
        <v>55.145068135000002</v>
      </c>
      <c r="R4" s="44">
        <v>474.08499999999998</v>
      </c>
      <c r="S4" s="44">
        <v>6473.8762500000003</v>
      </c>
      <c r="T4" s="44">
        <v>17096.031500000001</v>
      </c>
      <c r="U4" s="44">
        <v>1353.2326820159999</v>
      </c>
      <c r="V4" s="44">
        <v>398.681353237</v>
      </c>
      <c r="W4" s="44">
        <v>26662.066274000001</v>
      </c>
      <c r="X4" s="44">
        <v>167.13000208599999</v>
      </c>
      <c r="Y4" s="44"/>
      <c r="Z4" s="44"/>
      <c r="AA4" s="44"/>
    </row>
    <row r="5" spans="1:27" ht="15">
      <c r="A5" s="1148"/>
      <c r="B5" s="1143" t="s">
        <v>18</v>
      </c>
      <c r="C5" s="224" t="s">
        <v>33</v>
      </c>
      <c r="D5" s="44">
        <v>0</v>
      </c>
      <c r="E5" s="44">
        <v>0</v>
      </c>
      <c r="F5" s="44">
        <v>5</v>
      </c>
      <c r="G5" s="44">
        <v>5</v>
      </c>
      <c r="H5" s="44">
        <v>3</v>
      </c>
      <c r="I5" s="44">
        <v>4</v>
      </c>
      <c r="J5" s="44">
        <v>1</v>
      </c>
      <c r="K5" s="44">
        <v>9</v>
      </c>
      <c r="L5" s="44">
        <v>27</v>
      </c>
      <c r="M5" s="44">
        <v>19</v>
      </c>
      <c r="N5" s="44">
        <v>1</v>
      </c>
      <c r="O5" s="44">
        <v>6</v>
      </c>
      <c r="P5" s="44">
        <v>7</v>
      </c>
      <c r="Q5" s="44">
        <v>24</v>
      </c>
      <c r="R5" s="44">
        <v>254</v>
      </c>
      <c r="S5" s="44">
        <v>4</v>
      </c>
      <c r="T5" s="44">
        <v>3</v>
      </c>
      <c r="U5" s="44">
        <v>30</v>
      </c>
      <c r="V5" s="44">
        <v>6148</v>
      </c>
      <c r="W5" s="44">
        <v>32</v>
      </c>
      <c r="X5" s="44">
        <v>8</v>
      </c>
      <c r="Y5" s="44"/>
      <c r="Z5" s="44"/>
      <c r="AA5" s="44"/>
    </row>
    <row r="6" spans="1:27" ht="15">
      <c r="A6" s="1148"/>
      <c r="B6" s="1143"/>
      <c r="C6" s="224" t="s">
        <v>32</v>
      </c>
      <c r="D6" s="44">
        <v>0</v>
      </c>
      <c r="E6" s="44">
        <v>0</v>
      </c>
      <c r="F6" s="44">
        <v>107223.326</v>
      </c>
      <c r="G6" s="44">
        <v>57369.071000000004</v>
      </c>
      <c r="H6" s="44">
        <v>365894.54700000002</v>
      </c>
      <c r="I6" s="44">
        <v>15000</v>
      </c>
      <c r="J6" s="44">
        <v>2500</v>
      </c>
      <c r="K6" s="44">
        <v>625805.98600000003</v>
      </c>
      <c r="L6" s="44">
        <v>2069056.6510000001</v>
      </c>
      <c r="M6" s="44">
        <v>2447283</v>
      </c>
      <c r="N6" s="44">
        <v>7532</v>
      </c>
      <c r="O6" s="44">
        <v>1690830.5060000001</v>
      </c>
      <c r="P6" s="44">
        <v>617620.26399999997</v>
      </c>
      <c r="Q6" s="44">
        <v>2797544.1170000001</v>
      </c>
      <c r="R6" s="44">
        <v>17889429.502</v>
      </c>
      <c r="S6" s="44">
        <v>1631947.3289999999</v>
      </c>
      <c r="T6" s="44">
        <v>3684.45</v>
      </c>
      <c r="U6" s="44">
        <v>2618794.61</v>
      </c>
      <c r="V6" s="44">
        <v>313142.02500000002</v>
      </c>
      <c r="W6" s="44">
        <v>13078501.192</v>
      </c>
      <c r="X6" s="44">
        <v>660012.93000000005</v>
      </c>
      <c r="Y6" s="44"/>
      <c r="Z6" s="44"/>
      <c r="AA6" s="44"/>
    </row>
    <row r="7" spans="1:27" ht="17.25" customHeight="1">
      <c r="A7" s="1148"/>
      <c r="B7" s="1143"/>
      <c r="C7" s="224" t="s">
        <v>31</v>
      </c>
      <c r="D7" s="44">
        <v>0</v>
      </c>
      <c r="E7" s="44">
        <v>0</v>
      </c>
      <c r="F7" s="44">
        <v>312.010036856</v>
      </c>
      <c r="G7" s="44">
        <v>71.512670008000001</v>
      </c>
      <c r="H7" s="44">
        <v>767.55476688700003</v>
      </c>
      <c r="I7" s="44">
        <v>46.07</v>
      </c>
      <c r="J7" s="44">
        <v>39.25</v>
      </c>
      <c r="K7" s="44">
        <v>1194.7282172600001</v>
      </c>
      <c r="L7" s="44">
        <v>2964.97708715</v>
      </c>
      <c r="M7" s="44">
        <v>4159.0936499999998</v>
      </c>
      <c r="N7" s="44">
        <v>62.515599999999999</v>
      </c>
      <c r="O7" s="44">
        <v>5238.9692223700004</v>
      </c>
      <c r="P7" s="44">
        <v>963.53592000000003</v>
      </c>
      <c r="Q7" s="44">
        <v>1025.586086604</v>
      </c>
      <c r="R7" s="44">
        <v>14551.857972317001</v>
      </c>
      <c r="S7" s="44">
        <v>2996.6257800499998</v>
      </c>
      <c r="T7" s="44">
        <v>87.977324999999993</v>
      </c>
      <c r="U7" s="44">
        <v>8677.2370689790005</v>
      </c>
      <c r="V7" s="44">
        <v>393.19309392000002</v>
      </c>
      <c r="W7" s="44">
        <v>3614.5437715600001</v>
      </c>
      <c r="X7" s="44">
        <v>703.76314184</v>
      </c>
      <c r="Y7" s="44"/>
      <c r="Z7" s="44"/>
      <c r="AA7" s="44"/>
    </row>
    <row r="8" spans="1:27" ht="17.25" customHeight="1">
      <c r="A8" s="1148"/>
      <c r="B8" s="1144" t="s">
        <v>48</v>
      </c>
      <c r="C8" s="224" t="s">
        <v>33</v>
      </c>
      <c r="D8" s="131">
        <v>1</v>
      </c>
      <c r="E8" s="131">
        <v>13</v>
      </c>
      <c r="F8" s="131">
        <v>8</v>
      </c>
      <c r="G8" s="131">
        <v>5</v>
      </c>
      <c r="H8" s="131">
        <v>34</v>
      </c>
      <c r="I8" s="131">
        <v>4</v>
      </c>
      <c r="J8" s="131">
        <v>12</v>
      </c>
      <c r="K8" s="131">
        <v>12</v>
      </c>
      <c r="L8" s="131">
        <v>27</v>
      </c>
      <c r="M8" s="131">
        <v>24</v>
      </c>
      <c r="N8" s="131">
        <v>12</v>
      </c>
      <c r="O8" s="131">
        <v>19</v>
      </c>
      <c r="P8" s="131">
        <v>17</v>
      </c>
      <c r="Q8" s="131">
        <v>26</v>
      </c>
      <c r="R8" s="131">
        <v>256</v>
      </c>
      <c r="S8" s="131">
        <v>9</v>
      </c>
      <c r="T8" s="131">
        <v>15</v>
      </c>
      <c r="U8" s="131">
        <v>42</v>
      </c>
      <c r="V8" s="131">
        <v>6156</v>
      </c>
      <c r="W8" s="131">
        <v>47</v>
      </c>
      <c r="X8" s="131">
        <v>11</v>
      </c>
      <c r="Y8" s="131"/>
      <c r="Z8" s="131"/>
      <c r="AA8" s="131"/>
    </row>
    <row r="9" spans="1:27" ht="15">
      <c r="A9" s="1148"/>
      <c r="B9" s="1144"/>
      <c r="C9" s="224" t="s">
        <v>32</v>
      </c>
      <c r="D9" s="131">
        <v>24999.998</v>
      </c>
      <c r="E9" s="131">
        <v>4497018.0949999997</v>
      </c>
      <c r="F9" s="131">
        <v>949070.19200000004</v>
      </c>
      <c r="G9" s="131">
        <v>57369.071000000004</v>
      </c>
      <c r="H9" s="131">
        <v>9871561.3190000001</v>
      </c>
      <c r="I9" s="131">
        <v>15000</v>
      </c>
      <c r="J9" s="131">
        <v>2856595.07</v>
      </c>
      <c r="K9" s="131">
        <v>931610.98600000003</v>
      </c>
      <c r="L9" s="131">
        <v>2069056.6510000001</v>
      </c>
      <c r="M9" s="131">
        <v>4773750.9969999995</v>
      </c>
      <c r="N9" s="131">
        <v>1239847.0589999999</v>
      </c>
      <c r="O9" s="131">
        <v>10160683.375</v>
      </c>
      <c r="P9" s="131">
        <v>4094423.429</v>
      </c>
      <c r="Q9" s="131">
        <v>2826784.426</v>
      </c>
      <c r="R9" s="131">
        <v>18320929.502</v>
      </c>
      <c r="S9" s="131">
        <v>2877197.3289999999</v>
      </c>
      <c r="T9" s="131">
        <v>9998184.4499999993</v>
      </c>
      <c r="U9" s="131">
        <v>3141454.7939999998</v>
      </c>
      <c r="V9" s="131">
        <v>373649.75200000004</v>
      </c>
      <c r="W9" s="131">
        <v>17576825.052000001</v>
      </c>
      <c r="X9" s="131">
        <v>670012.9310000001</v>
      </c>
      <c r="Y9" s="131"/>
      <c r="Z9" s="131"/>
      <c r="AA9" s="131"/>
    </row>
    <row r="10" spans="1:27" ht="24.75" customHeight="1">
      <c r="A10" s="1148"/>
      <c r="B10" s="1144"/>
      <c r="C10" s="224" t="s">
        <v>31</v>
      </c>
      <c r="D10" s="131">
        <v>93.749992500000005</v>
      </c>
      <c r="E10" s="131">
        <v>11571.572236739001</v>
      </c>
      <c r="F10" s="131">
        <v>8985.5519199299997</v>
      </c>
      <c r="G10" s="131">
        <v>71.512670008000001</v>
      </c>
      <c r="H10" s="131">
        <v>14204.006816775</v>
      </c>
      <c r="I10" s="131">
        <v>46.07</v>
      </c>
      <c r="J10" s="131">
        <v>5062.2331815500002</v>
      </c>
      <c r="K10" s="131">
        <v>2277.8828972600004</v>
      </c>
      <c r="L10" s="131">
        <v>2964.97708715</v>
      </c>
      <c r="M10" s="131">
        <v>10920.978953096001</v>
      </c>
      <c r="N10" s="131">
        <v>1841.9862697900001</v>
      </c>
      <c r="O10" s="131">
        <v>40344.645066038996</v>
      </c>
      <c r="P10" s="131">
        <v>10496.241383355</v>
      </c>
      <c r="Q10" s="131">
        <v>1080.731154739</v>
      </c>
      <c r="R10" s="131">
        <v>15025.942972317</v>
      </c>
      <c r="S10" s="131">
        <v>9470.50203005</v>
      </c>
      <c r="T10" s="131">
        <v>17184.008825000001</v>
      </c>
      <c r="U10" s="131">
        <v>10030.469750995</v>
      </c>
      <c r="V10" s="131">
        <v>791.87444715700008</v>
      </c>
      <c r="W10" s="131">
        <v>30276.610045560003</v>
      </c>
      <c r="X10" s="131">
        <v>870.89314392599999</v>
      </c>
      <c r="Y10" s="131"/>
      <c r="Z10" s="131"/>
      <c r="AA10" s="131"/>
    </row>
    <row r="11" spans="1:27" ht="17.25" customHeight="1">
      <c r="A11" s="1148" t="s">
        <v>200</v>
      </c>
      <c r="B11" s="1144" t="s">
        <v>17</v>
      </c>
      <c r="C11" s="224" t="s">
        <v>33</v>
      </c>
      <c r="D11" s="44">
        <v>607</v>
      </c>
      <c r="E11" s="44">
        <v>844</v>
      </c>
      <c r="F11" s="44">
        <v>161</v>
      </c>
      <c r="G11" s="44">
        <v>812</v>
      </c>
      <c r="H11" s="44">
        <v>133</v>
      </c>
      <c r="I11" s="44">
        <v>132</v>
      </c>
      <c r="J11" s="44">
        <v>79</v>
      </c>
      <c r="K11" s="44">
        <v>134</v>
      </c>
      <c r="L11" s="44">
        <v>102</v>
      </c>
      <c r="M11" s="44">
        <v>239</v>
      </c>
      <c r="N11" s="44">
        <v>737</v>
      </c>
      <c r="O11" s="44">
        <v>838</v>
      </c>
      <c r="P11" s="44">
        <v>2580</v>
      </c>
      <c r="Q11" s="44">
        <v>14914</v>
      </c>
      <c r="R11" s="44">
        <v>6302</v>
      </c>
      <c r="S11" s="44">
        <v>130</v>
      </c>
      <c r="T11" s="44">
        <v>86</v>
      </c>
      <c r="U11" s="44">
        <v>136</v>
      </c>
      <c r="V11" s="44">
        <v>92</v>
      </c>
      <c r="W11" s="44">
        <v>86</v>
      </c>
      <c r="X11" s="44">
        <v>129</v>
      </c>
      <c r="Y11" s="44"/>
      <c r="Z11" s="44"/>
      <c r="AA11" s="44"/>
    </row>
    <row r="12" spans="1:27" ht="15">
      <c r="A12" s="1148"/>
      <c r="B12" s="1144"/>
      <c r="C12" s="224" t="s">
        <v>32</v>
      </c>
      <c r="D12" s="44">
        <v>1217113.0109999999</v>
      </c>
      <c r="E12" s="44">
        <v>5934087.4040000001</v>
      </c>
      <c r="F12" s="44">
        <v>2560910.8760000002</v>
      </c>
      <c r="G12" s="44">
        <v>5642266.3289999999</v>
      </c>
      <c r="H12" s="44">
        <v>2440709.4939999999</v>
      </c>
      <c r="I12" s="44">
        <v>7093296.9369999999</v>
      </c>
      <c r="J12" s="44">
        <v>4206635.2529999996</v>
      </c>
      <c r="K12" s="44">
        <v>4492587.8389999997</v>
      </c>
      <c r="L12" s="44">
        <v>2049551.4280000001</v>
      </c>
      <c r="M12" s="44">
        <v>6321653.29</v>
      </c>
      <c r="N12" s="44">
        <v>3810496.236</v>
      </c>
      <c r="O12" s="44">
        <v>13948039.897</v>
      </c>
      <c r="P12" s="44">
        <v>6089854.415</v>
      </c>
      <c r="Q12" s="44">
        <v>6926398.0690000001</v>
      </c>
      <c r="R12" s="44">
        <v>8459670.3579999991</v>
      </c>
      <c r="S12" s="44">
        <v>4971629.341</v>
      </c>
      <c r="T12" s="44">
        <v>4093517.3709999998</v>
      </c>
      <c r="U12" s="44">
        <v>4260565.4680000003</v>
      </c>
      <c r="V12" s="44">
        <v>4061437.8289999999</v>
      </c>
      <c r="W12" s="44">
        <v>1931627.456</v>
      </c>
      <c r="X12" s="44">
        <v>5405144.1699999999</v>
      </c>
      <c r="Y12" s="44"/>
      <c r="Z12" s="44"/>
      <c r="AA12" s="44"/>
    </row>
    <row r="13" spans="1:27" ht="17.25" customHeight="1">
      <c r="A13" s="1148"/>
      <c r="B13" s="1144"/>
      <c r="C13" s="224" t="s">
        <v>31</v>
      </c>
      <c r="D13" s="44">
        <v>3136.445095263</v>
      </c>
      <c r="E13" s="44">
        <v>13557.965672494</v>
      </c>
      <c r="F13" s="44">
        <v>6186.2411725669999</v>
      </c>
      <c r="G13" s="44">
        <v>11853.19119741</v>
      </c>
      <c r="H13" s="44">
        <v>8460.3839620140006</v>
      </c>
      <c r="I13" s="44">
        <v>22098.211482818999</v>
      </c>
      <c r="J13" s="44">
        <v>18547.585054915999</v>
      </c>
      <c r="K13" s="44">
        <v>26130.881769015999</v>
      </c>
      <c r="L13" s="44">
        <v>8255.6335380319997</v>
      </c>
      <c r="M13" s="44">
        <v>23079.108989588</v>
      </c>
      <c r="N13" s="44">
        <v>12658.445146173999</v>
      </c>
      <c r="O13" s="44">
        <v>36885.886402351003</v>
      </c>
      <c r="P13" s="44">
        <v>11597.973426525999</v>
      </c>
      <c r="Q13" s="44">
        <v>22569.160904676999</v>
      </c>
      <c r="R13" s="44">
        <v>30214.517806748001</v>
      </c>
      <c r="S13" s="44">
        <v>14728.313125950001</v>
      </c>
      <c r="T13" s="44">
        <v>11043.902769660999</v>
      </c>
      <c r="U13" s="44">
        <v>16211.551235262001</v>
      </c>
      <c r="V13" s="44">
        <v>14436.686886852</v>
      </c>
      <c r="W13" s="44">
        <v>14114.432432215999</v>
      </c>
      <c r="X13" s="44">
        <v>23462.579005797001</v>
      </c>
      <c r="Y13" s="44"/>
      <c r="Z13" s="44"/>
      <c r="AA13" s="44"/>
    </row>
    <row r="14" spans="1:27" ht="17.25" customHeight="1">
      <c r="A14" s="1148"/>
      <c r="B14" s="1144" t="s">
        <v>18</v>
      </c>
      <c r="C14" s="224" t="s">
        <v>33</v>
      </c>
      <c r="D14" s="44">
        <v>10</v>
      </c>
      <c r="E14" s="44">
        <v>39</v>
      </c>
      <c r="F14" s="44">
        <v>21</v>
      </c>
      <c r="G14" s="44">
        <v>22</v>
      </c>
      <c r="H14" s="44">
        <v>42</v>
      </c>
      <c r="I14" s="44">
        <v>36</v>
      </c>
      <c r="J14" s="44">
        <v>28</v>
      </c>
      <c r="K14" s="44">
        <v>23</v>
      </c>
      <c r="L14" s="44">
        <v>17</v>
      </c>
      <c r="M14" s="44">
        <v>22</v>
      </c>
      <c r="N14" s="44">
        <v>21</v>
      </c>
      <c r="O14" s="44">
        <v>60</v>
      </c>
      <c r="P14" s="44">
        <v>19</v>
      </c>
      <c r="Q14" s="44">
        <v>2354</v>
      </c>
      <c r="R14" s="44">
        <v>44</v>
      </c>
      <c r="S14" s="44">
        <v>38</v>
      </c>
      <c r="T14" s="44">
        <v>36</v>
      </c>
      <c r="U14" s="44">
        <v>44</v>
      </c>
      <c r="V14" s="44">
        <v>44</v>
      </c>
      <c r="W14" s="44">
        <v>23</v>
      </c>
      <c r="X14" s="44">
        <v>34</v>
      </c>
      <c r="Y14" s="44"/>
      <c r="Z14" s="44"/>
      <c r="AA14" s="44"/>
    </row>
    <row r="15" spans="1:27" ht="15">
      <c r="A15" s="1148"/>
      <c r="B15" s="1144"/>
      <c r="C15" s="224" t="s">
        <v>32</v>
      </c>
      <c r="D15" s="44">
        <v>54097</v>
      </c>
      <c r="E15" s="44">
        <v>340993.435</v>
      </c>
      <c r="F15" s="44">
        <v>329478.86</v>
      </c>
      <c r="G15" s="44">
        <v>215323.05499999999</v>
      </c>
      <c r="H15" s="44">
        <v>951868.02599999995</v>
      </c>
      <c r="I15" s="44">
        <v>306343.32299999997</v>
      </c>
      <c r="J15" s="44">
        <v>336108.50599999999</v>
      </c>
      <c r="K15" s="44">
        <v>561245.86600000004</v>
      </c>
      <c r="L15" s="44">
        <v>272870.20799999998</v>
      </c>
      <c r="M15" s="44">
        <v>452700.70600000001</v>
      </c>
      <c r="N15" s="44">
        <v>468313.24300000002</v>
      </c>
      <c r="O15" s="44">
        <v>1821364.6710000001</v>
      </c>
      <c r="P15" s="44">
        <v>462051.647</v>
      </c>
      <c r="Q15" s="44">
        <v>1559297.8970000001</v>
      </c>
      <c r="R15" s="44">
        <v>1105682.2250000001</v>
      </c>
      <c r="S15" s="44">
        <v>1158044.9979999999</v>
      </c>
      <c r="T15" s="44">
        <v>626062.64399999997</v>
      </c>
      <c r="U15" s="44">
        <v>914018.77</v>
      </c>
      <c r="V15" s="44">
        <v>1421019.0930000001</v>
      </c>
      <c r="W15" s="44">
        <v>429794.33299999998</v>
      </c>
      <c r="X15" s="44">
        <v>1073755.111</v>
      </c>
      <c r="Y15" s="44"/>
      <c r="Z15" s="44"/>
      <c r="AA15" s="44"/>
    </row>
    <row r="16" spans="1:27" ht="15">
      <c r="A16" s="1148"/>
      <c r="B16" s="1144"/>
      <c r="C16" s="224" t="s">
        <v>31</v>
      </c>
      <c r="D16" s="44">
        <v>118.7381</v>
      </c>
      <c r="E16" s="44">
        <v>718.56165798899997</v>
      </c>
      <c r="F16" s="44">
        <v>510.14395205199997</v>
      </c>
      <c r="G16" s="44">
        <v>540.25173389999998</v>
      </c>
      <c r="H16" s="44">
        <v>3132.0936448269999</v>
      </c>
      <c r="I16" s="44">
        <v>1724.439021338</v>
      </c>
      <c r="J16" s="44">
        <v>1220.056844278</v>
      </c>
      <c r="K16" s="44">
        <v>2067.7149690000001</v>
      </c>
      <c r="L16" s="44">
        <v>1012.327611672</v>
      </c>
      <c r="M16" s="44">
        <v>1302.9819985680001</v>
      </c>
      <c r="N16" s="44">
        <v>3302.8288845699999</v>
      </c>
      <c r="O16" s="44">
        <v>6140.0427267759997</v>
      </c>
      <c r="P16" s="44">
        <v>1020.237068447</v>
      </c>
      <c r="Q16" s="44">
        <v>2767.103759178</v>
      </c>
      <c r="R16" s="44">
        <v>2958.9995628860001</v>
      </c>
      <c r="S16" s="44">
        <v>4177.1131251999996</v>
      </c>
      <c r="T16" s="44">
        <v>2338.8807724100002</v>
      </c>
      <c r="U16" s="44">
        <v>5931.5805997879997</v>
      </c>
      <c r="V16" s="44">
        <v>7261.1976599919999</v>
      </c>
      <c r="W16" s="44">
        <v>2464.0219332860001</v>
      </c>
      <c r="X16" s="44">
        <v>5395.9448204070004</v>
      </c>
      <c r="Y16" s="44"/>
      <c r="Z16" s="44"/>
      <c r="AA16" s="44"/>
    </row>
    <row r="17" spans="1:27" ht="15">
      <c r="A17" s="1148"/>
      <c r="B17" s="1144" t="s">
        <v>48</v>
      </c>
      <c r="C17" s="224" t="s">
        <v>33</v>
      </c>
      <c r="D17" s="131">
        <v>617</v>
      </c>
      <c r="E17" s="131">
        <v>883</v>
      </c>
      <c r="F17" s="131">
        <v>182</v>
      </c>
      <c r="G17" s="131">
        <v>834</v>
      </c>
      <c r="H17" s="131">
        <v>175</v>
      </c>
      <c r="I17" s="131">
        <v>168</v>
      </c>
      <c r="J17" s="131">
        <v>107</v>
      </c>
      <c r="K17" s="131">
        <v>157</v>
      </c>
      <c r="L17" s="131">
        <v>119</v>
      </c>
      <c r="M17" s="131">
        <v>261</v>
      </c>
      <c r="N17" s="131">
        <v>758</v>
      </c>
      <c r="O17" s="131">
        <v>898</v>
      </c>
      <c r="P17" s="131">
        <v>2599</v>
      </c>
      <c r="Q17" s="131">
        <v>17268</v>
      </c>
      <c r="R17" s="131">
        <v>6346</v>
      </c>
      <c r="S17" s="131">
        <v>168</v>
      </c>
      <c r="T17" s="131">
        <v>122</v>
      </c>
      <c r="U17" s="131">
        <v>180</v>
      </c>
      <c r="V17" s="131">
        <v>136</v>
      </c>
      <c r="W17" s="131">
        <v>109</v>
      </c>
      <c r="X17" s="131">
        <v>163</v>
      </c>
      <c r="Y17" s="131"/>
      <c r="Z17" s="131"/>
      <c r="AA17" s="131"/>
    </row>
    <row r="18" spans="1:27" ht="15">
      <c r="A18" s="1148"/>
      <c r="B18" s="1144"/>
      <c r="C18" s="224" t="s">
        <v>32</v>
      </c>
      <c r="D18" s="131">
        <v>1271210.0109999999</v>
      </c>
      <c r="E18" s="131">
        <v>6275080.8389999997</v>
      </c>
      <c r="F18" s="131">
        <v>2890389.736</v>
      </c>
      <c r="G18" s="131">
        <v>5857589.3839999996</v>
      </c>
      <c r="H18" s="131">
        <v>3392577.52</v>
      </c>
      <c r="I18" s="131">
        <v>7399640.2599999998</v>
      </c>
      <c r="J18" s="131">
        <v>4542743.7589999996</v>
      </c>
      <c r="K18" s="131">
        <v>5053833.7050000001</v>
      </c>
      <c r="L18" s="131">
        <v>2322421.6359999999</v>
      </c>
      <c r="M18" s="131">
        <v>6774353.9960000003</v>
      </c>
      <c r="N18" s="131">
        <v>4278809.4790000003</v>
      </c>
      <c r="O18" s="131">
        <v>15769404.568</v>
      </c>
      <c r="P18" s="131">
        <v>6551906.0619999999</v>
      </c>
      <c r="Q18" s="131">
        <v>8485695.966</v>
      </c>
      <c r="R18" s="131">
        <v>9565352.5829999987</v>
      </c>
      <c r="S18" s="131">
        <v>6129674.3389999997</v>
      </c>
      <c r="T18" s="131">
        <v>4719580.0149999997</v>
      </c>
      <c r="U18" s="131">
        <v>5174584.2379999999</v>
      </c>
      <c r="V18" s="131">
        <v>5482456.9220000003</v>
      </c>
      <c r="W18" s="131">
        <v>2361421.7889999999</v>
      </c>
      <c r="X18" s="131">
        <v>6478899.2809999995</v>
      </c>
      <c r="Y18" s="131"/>
      <c r="Z18" s="131"/>
      <c r="AA18" s="131"/>
    </row>
    <row r="19" spans="1:27" ht="15">
      <c r="A19" s="1148"/>
      <c r="B19" s="1144"/>
      <c r="C19" s="224" t="s">
        <v>31</v>
      </c>
      <c r="D19" s="131">
        <v>3255.183195263</v>
      </c>
      <c r="E19" s="131">
        <v>14276.527330482999</v>
      </c>
      <c r="F19" s="131">
        <v>6696.3851246189997</v>
      </c>
      <c r="G19" s="131">
        <v>12393.442931310001</v>
      </c>
      <c r="H19" s="131">
        <v>11592.477606841001</v>
      </c>
      <c r="I19" s="131">
        <v>23822.650504156998</v>
      </c>
      <c r="J19" s="131">
        <v>19767.641899193997</v>
      </c>
      <c r="K19" s="131">
        <v>28198.596738016</v>
      </c>
      <c r="L19" s="131">
        <v>9267.9611497040005</v>
      </c>
      <c r="M19" s="131">
        <v>24382.090988156</v>
      </c>
      <c r="N19" s="131">
        <v>15961.274030744</v>
      </c>
      <c r="O19" s="131">
        <v>43025.929129127006</v>
      </c>
      <c r="P19" s="131">
        <v>12618.210494973</v>
      </c>
      <c r="Q19" s="131">
        <v>25336.264663855</v>
      </c>
      <c r="R19" s="131">
        <v>33173.517369633999</v>
      </c>
      <c r="S19" s="131">
        <v>18905.426251149998</v>
      </c>
      <c r="T19" s="131">
        <v>13382.783542071</v>
      </c>
      <c r="U19" s="131">
        <v>22143.131835050001</v>
      </c>
      <c r="V19" s="131">
        <v>21697.884546843998</v>
      </c>
      <c r="W19" s="131">
        <v>16578.454365501999</v>
      </c>
      <c r="X19" s="131">
        <v>28858.523826204</v>
      </c>
      <c r="Y19" s="131"/>
      <c r="Z19" s="131"/>
      <c r="AA19" s="131"/>
    </row>
    <row r="20" spans="1:27" ht="15">
      <c r="A20" s="1148" t="s">
        <v>1501</v>
      </c>
      <c r="B20" s="1144" t="s">
        <v>17</v>
      </c>
      <c r="C20" s="224" t="s">
        <v>33</v>
      </c>
      <c r="D20" s="44">
        <v>709672</v>
      </c>
      <c r="E20" s="44">
        <v>1015655</v>
      </c>
      <c r="F20" s="44">
        <v>1476960</v>
      </c>
      <c r="G20" s="44">
        <v>2102792</v>
      </c>
      <c r="H20" s="44">
        <v>2556844</v>
      </c>
      <c r="I20" s="44">
        <v>3656526</v>
      </c>
      <c r="J20" s="44">
        <v>5209099</v>
      </c>
      <c r="K20" s="44">
        <v>3203488</v>
      </c>
      <c r="L20" s="44">
        <v>2313948</v>
      </c>
      <c r="M20" s="44">
        <v>3433084</v>
      </c>
      <c r="N20" s="44">
        <v>3682448</v>
      </c>
      <c r="O20" s="44">
        <v>3887012</v>
      </c>
      <c r="P20" s="44">
        <v>4031868</v>
      </c>
      <c r="Q20" s="44">
        <v>7335581</v>
      </c>
      <c r="R20" s="44">
        <v>6048004</v>
      </c>
      <c r="S20" s="44">
        <v>7571041</v>
      </c>
      <c r="T20" s="44">
        <v>6403422</v>
      </c>
      <c r="U20" s="44">
        <v>9123627</v>
      </c>
      <c r="V20" s="44">
        <v>10143060</v>
      </c>
      <c r="W20" s="44">
        <v>5838661</v>
      </c>
      <c r="X20" s="44">
        <v>10031726</v>
      </c>
      <c r="Y20" s="44"/>
      <c r="Z20" s="44"/>
      <c r="AA20" s="44"/>
    </row>
    <row r="21" spans="1:27" ht="15">
      <c r="A21" s="1148"/>
      <c r="B21" s="1144"/>
      <c r="C21" s="224" t="s">
        <v>32</v>
      </c>
      <c r="D21" s="44">
        <v>8359891.5039999997</v>
      </c>
      <c r="E21" s="44">
        <v>12980379.880000001</v>
      </c>
      <c r="F21" s="44">
        <v>21165619.964000002</v>
      </c>
      <c r="G21" s="44">
        <v>27503114.500999998</v>
      </c>
      <c r="H21" s="44">
        <v>37840617.910999998</v>
      </c>
      <c r="I21" s="44">
        <v>55931599.362000003</v>
      </c>
      <c r="J21" s="44">
        <v>83441320.879999995</v>
      </c>
      <c r="K21" s="44">
        <v>40699160.792000003</v>
      </c>
      <c r="L21" s="44">
        <v>25867579.074999999</v>
      </c>
      <c r="M21" s="44">
        <v>45340673.269000001</v>
      </c>
      <c r="N21" s="44">
        <v>30095769.811000001</v>
      </c>
      <c r="O21" s="44">
        <v>31758472.855</v>
      </c>
      <c r="P21" s="44">
        <v>54108458.614</v>
      </c>
      <c r="Q21" s="44">
        <v>102187737.94499999</v>
      </c>
      <c r="R21" s="44">
        <v>73132739.121000007</v>
      </c>
      <c r="S21" s="44">
        <v>62064763.884999998</v>
      </c>
      <c r="T21" s="44">
        <v>49338589.571000002</v>
      </c>
      <c r="U21" s="44">
        <v>95240148.802000001</v>
      </c>
      <c r="V21" s="44">
        <v>95349008.672000006</v>
      </c>
      <c r="W21" s="44">
        <v>42317697.533</v>
      </c>
      <c r="X21" s="44">
        <v>73075750.133000001</v>
      </c>
      <c r="Y21" s="44"/>
      <c r="Z21" s="44"/>
      <c r="AA21" s="44"/>
    </row>
    <row r="22" spans="1:27" ht="15">
      <c r="A22" s="1148"/>
      <c r="B22" s="1144"/>
      <c r="C22" s="224" t="s">
        <v>31</v>
      </c>
      <c r="D22" s="44">
        <v>13488.260948869</v>
      </c>
      <c r="E22" s="44">
        <v>22611.300370546</v>
      </c>
      <c r="F22" s="44">
        <v>42859.831264073997</v>
      </c>
      <c r="G22" s="44">
        <v>72027.129790820996</v>
      </c>
      <c r="H22" s="44">
        <v>111304.01239002</v>
      </c>
      <c r="I22" s="44">
        <v>145435.13570146399</v>
      </c>
      <c r="J22" s="44">
        <v>271198.31251090998</v>
      </c>
      <c r="K22" s="44">
        <v>113699.48542972399</v>
      </c>
      <c r="L22" s="44">
        <v>67491.126019582007</v>
      </c>
      <c r="M22" s="44">
        <v>103103.372672899</v>
      </c>
      <c r="N22" s="44">
        <v>76335.262286761004</v>
      </c>
      <c r="O22" s="44">
        <v>93443.927205597996</v>
      </c>
      <c r="P22" s="44">
        <v>129107.81247434999</v>
      </c>
      <c r="Q22" s="44">
        <v>256794.51523078201</v>
      </c>
      <c r="R22" s="44">
        <v>214913.989301525</v>
      </c>
      <c r="S22" s="44">
        <v>212951.46283543599</v>
      </c>
      <c r="T22" s="44">
        <v>173081.960115414</v>
      </c>
      <c r="U22" s="44">
        <v>317447.697992831</v>
      </c>
      <c r="V22" s="44">
        <v>378882.01131887501</v>
      </c>
      <c r="W22" s="44">
        <v>179152.63817552401</v>
      </c>
      <c r="X22" s="44">
        <v>366685.818966811</v>
      </c>
      <c r="Y22" s="44"/>
      <c r="Z22" s="44"/>
      <c r="AA22" s="44"/>
    </row>
    <row r="23" spans="1:27" ht="15">
      <c r="A23" s="1148"/>
      <c r="B23" s="1143" t="s">
        <v>18</v>
      </c>
      <c r="C23" s="224" t="s">
        <v>33</v>
      </c>
      <c r="D23" s="44">
        <v>385900</v>
      </c>
      <c r="E23" s="44">
        <v>530172</v>
      </c>
      <c r="F23" s="44">
        <v>644492</v>
      </c>
      <c r="G23" s="44">
        <v>1402635</v>
      </c>
      <c r="H23" s="44">
        <v>1250863</v>
      </c>
      <c r="I23" s="44">
        <v>2086712</v>
      </c>
      <c r="J23" s="44">
        <v>2662677</v>
      </c>
      <c r="K23" s="44">
        <v>2432532</v>
      </c>
      <c r="L23" s="44">
        <v>2922991</v>
      </c>
      <c r="M23" s="44">
        <v>2510803</v>
      </c>
      <c r="N23" s="44">
        <v>2627636</v>
      </c>
      <c r="O23" s="44">
        <v>3236098</v>
      </c>
      <c r="P23" s="44">
        <v>2623091</v>
      </c>
      <c r="Q23" s="44">
        <v>4142301</v>
      </c>
      <c r="R23" s="44">
        <v>3510038</v>
      </c>
      <c r="S23" s="44">
        <v>4799886</v>
      </c>
      <c r="T23" s="44">
        <v>5148578</v>
      </c>
      <c r="U23" s="44">
        <v>5010567</v>
      </c>
      <c r="V23" s="44">
        <v>6891768</v>
      </c>
      <c r="W23" s="44">
        <v>4419149</v>
      </c>
      <c r="X23" s="44">
        <v>6188563</v>
      </c>
      <c r="Y23" s="44"/>
      <c r="Z23" s="44"/>
      <c r="AA23" s="44"/>
    </row>
    <row r="24" spans="1:27" ht="15">
      <c r="A24" s="1148"/>
      <c r="B24" s="1143"/>
      <c r="C24" s="224" t="s">
        <v>32</v>
      </c>
      <c r="D24" s="44">
        <v>2463452.8969999999</v>
      </c>
      <c r="E24" s="44">
        <v>5413523.5159999998</v>
      </c>
      <c r="F24" s="44">
        <v>7003389.6950000003</v>
      </c>
      <c r="G24" s="44">
        <v>9795903.4000000004</v>
      </c>
      <c r="H24" s="44">
        <v>12107067.827</v>
      </c>
      <c r="I24" s="44">
        <v>18243855.862</v>
      </c>
      <c r="J24" s="44">
        <v>24941298.245000001</v>
      </c>
      <c r="K24" s="44">
        <v>14536859.036</v>
      </c>
      <c r="L24" s="44">
        <v>13422896.071</v>
      </c>
      <c r="M24" s="44">
        <v>15043386.969000001</v>
      </c>
      <c r="N24" s="44">
        <v>14488495.27</v>
      </c>
      <c r="O24" s="44">
        <v>14694999.103</v>
      </c>
      <c r="P24" s="44">
        <v>16856950.004000001</v>
      </c>
      <c r="Q24" s="44">
        <v>33705541.43</v>
      </c>
      <c r="R24" s="44">
        <v>24014451.749000002</v>
      </c>
      <c r="S24" s="44">
        <v>33129479.822999999</v>
      </c>
      <c r="T24" s="44">
        <v>29110769.249000002</v>
      </c>
      <c r="U24" s="44">
        <v>28561940.350000001</v>
      </c>
      <c r="V24" s="44">
        <v>32213868.153000001</v>
      </c>
      <c r="W24" s="44">
        <v>14337187.502</v>
      </c>
      <c r="X24" s="44">
        <v>34910205.089000002</v>
      </c>
      <c r="Y24" s="44"/>
      <c r="Z24" s="44"/>
      <c r="AA24" s="44"/>
    </row>
    <row r="25" spans="1:27" ht="15">
      <c r="A25" s="1148"/>
      <c r="B25" s="1143"/>
      <c r="C25" s="224" t="s">
        <v>31</v>
      </c>
      <c r="D25" s="44">
        <v>4758.3129099580001</v>
      </c>
      <c r="E25" s="44">
        <v>8304.8663159209991</v>
      </c>
      <c r="F25" s="44">
        <v>12936.945604824999</v>
      </c>
      <c r="G25" s="44">
        <v>19319.438373337001</v>
      </c>
      <c r="H25" s="44">
        <v>30275.537043431999</v>
      </c>
      <c r="I25" s="44">
        <v>48419.213037037996</v>
      </c>
      <c r="J25" s="44">
        <v>82765.462612528005</v>
      </c>
      <c r="K25" s="44">
        <v>46241.209404410001</v>
      </c>
      <c r="L25" s="44">
        <v>40758.428527044001</v>
      </c>
      <c r="M25" s="44">
        <v>42105.686108369999</v>
      </c>
      <c r="N25" s="44">
        <v>38685.164402003</v>
      </c>
      <c r="O25" s="44">
        <v>47359.638210208999</v>
      </c>
      <c r="P25" s="44">
        <v>48275.267439866999</v>
      </c>
      <c r="Q25" s="44">
        <v>103023.61114573</v>
      </c>
      <c r="R25" s="44">
        <v>90288.946473921998</v>
      </c>
      <c r="S25" s="44">
        <v>121551.495080051</v>
      </c>
      <c r="T25" s="44">
        <v>130074.370798105</v>
      </c>
      <c r="U25" s="44">
        <v>137029.28506165199</v>
      </c>
      <c r="V25" s="44">
        <v>150008.28374057601</v>
      </c>
      <c r="W25" s="44">
        <v>77322.708399812007</v>
      </c>
      <c r="X25" s="44">
        <v>196282.70181674199</v>
      </c>
      <c r="Y25" s="44"/>
      <c r="Z25" s="44"/>
      <c r="AA25" s="44"/>
    </row>
    <row r="26" spans="1:27" ht="15" customHeight="1">
      <c r="A26" s="1148"/>
      <c r="B26" s="1144" t="s">
        <v>48</v>
      </c>
      <c r="C26" s="224" t="s">
        <v>33</v>
      </c>
      <c r="D26" s="131">
        <v>1095572</v>
      </c>
      <c r="E26" s="131">
        <v>1545827</v>
      </c>
      <c r="F26" s="131">
        <v>2121452</v>
      </c>
      <c r="G26" s="131">
        <v>3505427</v>
      </c>
      <c r="H26" s="131">
        <v>3807707</v>
      </c>
      <c r="I26" s="131">
        <v>5743238</v>
      </c>
      <c r="J26" s="131">
        <v>7871776</v>
      </c>
      <c r="K26" s="131">
        <v>5636020</v>
      </c>
      <c r="L26" s="131">
        <v>5236939</v>
      </c>
      <c r="M26" s="131">
        <v>5943887</v>
      </c>
      <c r="N26" s="131">
        <v>6310084</v>
      </c>
      <c r="O26" s="131">
        <v>7123110</v>
      </c>
      <c r="P26" s="131">
        <v>6654959</v>
      </c>
      <c r="Q26" s="131">
        <v>11477882</v>
      </c>
      <c r="R26" s="131">
        <v>9558042</v>
      </c>
      <c r="S26" s="131">
        <v>12370927</v>
      </c>
      <c r="T26" s="131">
        <v>11552000</v>
      </c>
      <c r="U26" s="131">
        <v>14134194</v>
      </c>
      <c r="V26" s="131">
        <v>17034828</v>
      </c>
      <c r="W26" s="131">
        <v>10257810</v>
      </c>
      <c r="X26" s="131">
        <v>16220289</v>
      </c>
      <c r="Y26" s="131"/>
      <c r="Z26" s="131"/>
      <c r="AA26" s="131"/>
    </row>
    <row r="27" spans="1:27" ht="15">
      <c r="A27" s="1148"/>
      <c r="B27" s="1144"/>
      <c r="C27" s="224" t="s">
        <v>32</v>
      </c>
      <c r="D27" s="131">
        <v>10823344.401000001</v>
      </c>
      <c r="E27" s="131">
        <v>18393903.396000002</v>
      </c>
      <c r="F27" s="131">
        <v>28169009.659000002</v>
      </c>
      <c r="G27" s="131">
        <v>37299017.901000001</v>
      </c>
      <c r="H27" s="131">
        <v>49947685.737999998</v>
      </c>
      <c r="I27" s="131">
        <v>74175455.224000007</v>
      </c>
      <c r="J27" s="131">
        <v>108382619.125</v>
      </c>
      <c r="K27" s="131">
        <v>55236019.828000002</v>
      </c>
      <c r="L27" s="131">
        <v>39290475.145999998</v>
      </c>
      <c r="M27" s="131">
        <v>60384060.238000005</v>
      </c>
      <c r="N27" s="131">
        <v>44584265.081</v>
      </c>
      <c r="O27" s="131">
        <v>46453471.958000004</v>
      </c>
      <c r="P27" s="131">
        <v>70965408.618000001</v>
      </c>
      <c r="Q27" s="131">
        <v>135893279.375</v>
      </c>
      <c r="R27" s="131">
        <v>97147190.870000005</v>
      </c>
      <c r="S27" s="131">
        <v>95194243.708000004</v>
      </c>
      <c r="T27" s="131">
        <v>78449358.820000008</v>
      </c>
      <c r="U27" s="131">
        <v>123802089.15200001</v>
      </c>
      <c r="V27" s="131">
        <v>127562876.825</v>
      </c>
      <c r="W27" s="131">
        <v>56654885.034999996</v>
      </c>
      <c r="X27" s="131">
        <v>107985955.222</v>
      </c>
      <c r="Y27" s="131"/>
      <c r="Z27" s="131"/>
      <c r="AA27" s="131"/>
    </row>
    <row r="28" spans="1:27" ht="15">
      <c r="A28" s="1148"/>
      <c r="B28" s="1144"/>
      <c r="C28" s="224" t="s">
        <v>31</v>
      </c>
      <c r="D28" s="131">
        <v>18246.573858827</v>
      </c>
      <c r="E28" s="131">
        <v>30916.166686466997</v>
      </c>
      <c r="F28" s="131">
        <v>55796.776868898996</v>
      </c>
      <c r="G28" s="131">
        <v>91346.568164158001</v>
      </c>
      <c r="H28" s="131">
        <v>141579.54943345199</v>
      </c>
      <c r="I28" s="131">
        <v>193854.34873850198</v>
      </c>
      <c r="J28" s="131">
        <v>353963.77512343798</v>
      </c>
      <c r="K28" s="131">
        <v>159940.69483413399</v>
      </c>
      <c r="L28" s="131">
        <v>108249.55454662601</v>
      </c>
      <c r="M28" s="131">
        <v>145209.05878126901</v>
      </c>
      <c r="N28" s="131">
        <v>115020.42668876401</v>
      </c>
      <c r="O28" s="131">
        <v>140803.56541580701</v>
      </c>
      <c r="P28" s="131">
        <v>177383.079914217</v>
      </c>
      <c r="Q28" s="131">
        <v>359818.12637651199</v>
      </c>
      <c r="R28" s="131">
        <v>305202.935775447</v>
      </c>
      <c r="S28" s="131">
        <v>334502.957915487</v>
      </c>
      <c r="T28" s="131">
        <v>303156.33091351902</v>
      </c>
      <c r="U28" s="131">
        <v>454476.98305448296</v>
      </c>
      <c r="V28" s="131">
        <v>528890.29505945102</v>
      </c>
      <c r="W28" s="131">
        <v>256475.34657533601</v>
      </c>
      <c r="X28" s="131">
        <v>562968.52078355302</v>
      </c>
      <c r="Y28" s="131"/>
      <c r="Z28" s="131"/>
      <c r="AA28" s="131"/>
    </row>
    <row r="29" spans="1:27" ht="15">
      <c r="A29" s="1148" t="s">
        <v>203</v>
      </c>
      <c r="B29" s="1144" t="s">
        <v>48</v>
      </c>
      <c r="C29" s="224" t="s">
        <v>33</v>
      </c>
      <c r="D29" s="223">
        <v>1096190</v>
      </c>
      <c r="E29" s="223">
        <v>1546723</v>
      </c>
      <c r="F29" s="223">
        <v>2121642</v>
      </c>
      <c r="G29" s="223">
        <v>3506266</v>
      </c>
      <c r="H29" s="223">
        <v>3807916</v>
      </c>
      <c r="I29" s="223">
        <v>5743410</v>
      </c>
      <c r="J29" s="223">
        <v>7871895</v>
      </c>
      <c r="K29" s="223">
        <v>5636189</v>
      </c>
      <c r="L29" s="223">
        <v>5237085</v>
      </c>
      <c r="M29" s="223">
        <v>5944172</v>
      </c>
      <c r="N29" s="223">
        <v>6310854</v>
      </c>
      <c r="O29" s="223">
        <v>7124027</v>
      </c>
      <c r="P29" s="223">
        <v>6657575</v>
      </c>
      <c r="Q29" s="223">
        <v>11495176</v>
      </c>
      <c r="R29" s="223">
        <v>9564644</v>
      </c>
      <c r="S29" s="223">
        <v>12371104</v>
      </c>
      <c r="T29" s="223">
        <v>11552137</v>
      </c>
      <c r="U29" s="223">
        <v>14134416</v>
      </c>
      <c r="V29" s="223">
        <v>17041120</v>
      </c>
      <c r="W29" s="223">
        <v>10257966</v>
      </c>
      <c r="X29" s="223">
        <v>16220463</v>
      </c>
      <c r="Y29" s="223"/>
      <c r="Z29" s="223"/>
      <c r="AA29" s="223"/>
    </row>
    <row r="30" spans="1:27" ht="15">
      <c r="A30" s="1148"/>
      <c r="B30" s="1144"/>
      <c r="C30" s="224" t="s">
        <v>32</v>
      </c>
      <c r="D30" s="223">
        <v>12119554.41</v>
      </c>
      <c r="E30" s="223">
        <v>29166002.330000002</v>
      </c>
      <c r="F30" s="223">
        <v>32008469.587000001</v>
      </c>
      <c r="G30" s="223">
        <v>43213976.355999999</v>
      </c>
      <c r="H30" s="223">
        <v>63211824.577</v>
      </c>
      <c r="I30" s="223">
        <v>81590095.484000012</v>
      </c>
      <c r="J30" s="223">
        <v>115781957.954</v>
      </c>
      <c r="K30" s="223">
        <v>61221464.519000001</v>
      </c>
      <c r="L30" s="223">
        <v>43681953.432999998</v>
      </c>
      <c r="M30" s="223">
        <v>71932165.231000006</v>
      </c>
      <c r="N30" s="223">
        <v>50102921.619000003</v>
      </c>
      <c r="O30" s="223">
        <v>72383559.901000008</v>
      </c>
      <c r="P30" s="223">
        <v>81611738.108999997</v>
      </c>
      <c r="Q30" s="223">
        <v>147205759.76699999</v>
      </c>
      <c r="R30" s="223">
        <v>125033472.95500001</v>
      </c>
      <c r="S30" s="223">
        <v>104201115.376</v>
      </c>
      <c r="T30" s="223">
        <v>93167123.285000011</v>
      </c>
      <c r="U30" s="223">
        <v>132118128.18400002</v>
      </c>
      <c r="V30" s="223">
        <v>133418983.499</v>
      </c>
      <c r="W30" s="223">
        <v>76593131.876000002</v>
      </c>
      <c r="X30" s="223">
        <v>115134867.434</v>
      </c>
      <c r="Y30" s="223"/>
      <c r="Z30" s="223"/>
      <c r="AA30" s="223"/>
    </row>
    <row r="31" spans="1:27" ht="15">
      <c r="A31" s="1148"/>
      <c r="B31" s="1144"/>
      <c r="C31" s="224" t="s">
        <v>31</v>
      </c>
      <c r="D31" s="223">
        <v>21595.507046589999</v>
      </c>
      <c r="E31" s="223">
        <v>56764.266253688998</v>
      </c>
      <c r="F31" s="223">
        <v>71478.713913447995</v>
      </c>
      <c r="G31" s="223">
        <v>103811.523765476</v>
      </c>
      <c r="H31" s="223">
        <v>167376.03385706799</v>
      </c>
      <c r="I31" s="223">
        <v>217723.06924265897</v>
      </c>
      <c r="J31" s="223">
        <v>378793.65020418196</v>
      </c>
      <c r="K31" s="223">
        <v>190417.17446940998</v>
      </c>
      <c r="L31" s="223">
        <v>120482.49278348</v>
      </c>
      <c r="M31" s="223">
        <v>180512.12872252101</v>
      </c>
      <c r="N31" s="223">
        <v>132823.686989298</v>
      </c>
      <c r="O31" s="223">
        <v>224174.13961097301</v>
      </c>
      <c r="P31" s="223">
        <v>200497.53179254499</v>
      </c>
      <c r="Q31" s="223">
        <v>386235.122195106</v>
      </c>
      <c r="R31" s="223">
        <v>353402.39611739799</v>
      </c>
      <c r="S31" s="223">
        <v>362878.886196687</v>
      </c>
      <c r="T31" s="223">
        <v>333723.12328059005</v>
      </c>
      <c r="U31" s="223">
        <v>486650.58464052796</v>
      </c>
      <c r="V31" s="223">
        <v>551380.05405345198</v>
      </c>
      <c r="W31" s="223">
        <v>303330.410986398</v>
      </c>
      <c r="X31" s="223">
        <v>592697.93775368307</v>
      </c>
      <c r="Y31" s="223"/>
      <c r="Z31" s="223"/>
      <c r="AA31" s="223"/>
    </row>
    <row r="32" spans="1:27" ht="15" customHeight="1">
      <c r="A32" s="1148"/>
      <c r="B32" s="1144" t="s">
        <v>198</v>
      </c>
      <c r="C32" s="224" t="s">
        <v>33</v>
      </c>
      <c r="D32" s="131">
        <v>73079.333333333328</v>
      </c>
      <c r="E32" s="131">
        <v>70305.590909090912</v>
      </c>
      <c r="F32" s="131">
        <v>117869</v>
      </c>
      <c r="G32" s="131">
        <v>166965.04761904763</v>
      </c>
      <c r="H32" s="131">
        <v>173087.09090909091</v>
      </c>
      <c r="I32" s="131">
        <v>287170.5</v>
      </c>
      <c r="J32" s="131">
        <v>357813.40909090912</v>
      </c>
      <c r="K32" s="131">
        <v>281809.45</v>
      </c>
      <c r="L32" s="131">
        <v>275636.05263157893</v>
      </c>
      <c r="M32" s="131">
        <v>270189.63636363635</v>
      </c>
      <c r="N32" s="131">
        <v>315542.7</v>
      </c>
      <c r="O32" s="131">
        <v>356201.35</v>
      </c>
      <c r="P32" s="131">
        <v>416098.4375</v>
      </c>
      <c r="Q32" s="131">
        <v>522508</v>
      </c>
      <c r="R32" s="131">
        <v>531369.11111111112</v>
      </c>
      <c r="S32" s="131">
        <v>562322.90909090906</v>
      </c>
      <c r="T32" s="131">
        <v>577606.85</v>
      </c>
      <c r="U32" s="131">
        <v>706720.8</v>
      </c>
      <c r="V32" s="131">
        <v>811481.90476190473</v>
      </c>
      <c r="W32" s="131">
        <v>569887</v>
      </c>
      <c r="X32" s="131">
        <v>772403</v>
      </c>
      <c r="Y32" s="131"/>
      <c r="Z32" s="131"/>
      <c r="AA32" s="131"/>
    </row>
    <row r="33" spans="1:27" ht="15">
      <c r="A33" s="1148"/>
      <c r="B33" s="1144"/>
      <c r="C33" s="224" t="s">
        <v>32</v>
      </c>
      <c r="D33" s="131">
        <v>807970.29399999999</v>
      </c>
      <c r="E33" s="131">
        <v>1325727.3786363637</v>
      </c>
      <c r="F33" s="131">
        <v>1778248.3103888889</v>
      </c>
      <c r="G33" s="131">
        <v>2057808.3979047618</v>
      </c>
      <c r="H33" s="131">
        <v>2873264.7535000001</v>
      </c>
      <c r="I33" s="131">
        <v>4079504.7742000008</v>
      </c>
      <c r="J33" s="131">
        <v>5262816.2706363639</v>
      </c>
      <c r="K33" s="131">
        <v>3061073.2259499999</v>
      </c>
      <c r="L33" s="131">
        <v>2299050.1806842103</v>
      </c>
      <c r="M33" s="131">
        <v>3269643.8741363641</v>
      </c>
      <c r="N33" s="131">
        <v>2505146.0809500003</v>
      </c>
      <c r="O33" s="131">
        <v>3619177.9950500005</v>
      </c>
      <c r="P33" s="131">
        <v>5100733.6318124998</v>
      </c>
      <c r="Q33" s="131">
        <v>6691170.8984999992</v>
      </c>
      <c r="R33" s="131">
        <v>6946304.0530555565</v>
      </c>
      <c r="S33" s="131">
        <v>4736414.3352727275</v>
      </c>
      <c r="T33" s="131">
        <v>4658356.1642500004</v>
      </c>
      <c r="U33" s="131">
        <v>6605906.4092000006</v>
      </c>
      <c r="V33" s="131">
        <v>6353284.9285238096</v>
      </c>
      <c r="W33" s="131">
        <v>4255173.9931111112</v>
      </c>
      <c r="X33" s="131">
        <v>5482612.7349523809</v>
      </c>
      <c r="Y33" s="131"/>
      <c r="Z33" s="131"/>
      <c r="AA33" s="131"/>
    </row>
    <row r="34" spans="1:27" ht="15">
      <c r="A34" s="1148"/>
      <c r="B34" s="1144"/>
      <c r="C34" s="224" t="s">
        <v>31</v>
      </c>
      <c r="D34" s="131">
        <v>1439.7004697726666</v>
      </c>
      <c r="E34" s="131">
        <v>2580.1939206222273</v>
      </c>
      <c r="F34" s="131">
        <v>3971.0396618582217</v>
      </c>
      <c r="G34" s="131">
        <v>4943.4058935940948</v>
      </c>
      <c r="H34" s="131">
        <v>7608.0015389576356</v>
      </c>
      <c r="I34" s="131">
        <v>10886.153462132948</v>
      </c>
      <c r="J34" s="131">
        <v>17217.893191099181</v>
      </c>
      <c r="K34" s="131">
        <v>9520.8587234704992</v>
      </c>
      <c r="L34" s="131">
        <v>6341.183830709474</v>
      </c>
      <c r="M34" s="131">
        <v>8205.0967601145912</v>
      </c>
      <c r="N34" s="131">
        <v>6641.1843494649002</v>
      </c>
      <c r="O34" s="131">
        <v>11208.70698054865</v>
      </c>
      <c r="P34" s="131">
        <v>12531.095737034062</v>
      </c>
      <c r="Q34" s="131">
        <v>17556.141917959365</v>
      </c>
      <c r="R34" s="131">
        <v>19633.466450966556</v>
      </c>
      <c r="S34" s="131">
        <v>16494.494827122136</v>
      </c>
      <c r="T34" s="131">
        <v>16686.156164029504</v>
      </c>
      <c r="U34" s="131">
        <v>24332.529232026398</v>
      </c>
      <c r="V34" s="131">
        <v>26256.19305016438</v>
      </c>
      <c r="W34" s="131">
        <v>16851.689499244334</v>
      </c>
      <c r="X34" s="131">
        <v>28223.711321603954</v>
      </c>
      <c r="Y34" s="131"/>
      <c r="Z34" s="131"/>
      <c r="AA34" s="131"/>
    </row>
    <row r="35" spans="1:27">
      <c r="A35" s="421"/>
      <c r="B35" s="422"/>
      <c r="C35" s="224" t="s">
        <v>366</v>
      </c>
      <c r="D35" s="44">
        <v>15</v>
      </c>
      <c r="E35" s="44">
        <v>22</v>
      </c>
      <c r="F35" s="44">
        <v>18</v>
      </c>
      <c r="G35" s="44">
        <v>21</v>
      </c>
      <c r="H35" s="44">
        <v>22</v>
      </c>
      <c r="I35" s="44">
        <v>20</v>
      </c>
      <c r="J35" s="44">
        <v>22</v>
      </c>
      <c r="K35" s="44">
        <v>20</v>
      </c>
      <c r="L35" s="44">
        <v>19</v>
      </c>
      <c r="M35" s="44">
        <v>22</v>
      </c>
      <c r="N35" s="44">
        <v>20</v>
      </c>
      <c r="O35" s="44">
        <v>20</v>
      </c>
      <c r="P35" s="44">
        <v>16</v>
      </c>
      <c r="Q35" s="44">
        <v>22</v>
      </c>
      <c r="R35" s="44">
        <v>18</v>
      </c>
      <c r="S35" s="44">
        <v>22</v>
      </c>
      <c r="T35" s="44">
        <v>20</v>
      </c>
      <c r="U35" s="44">
        <v>20</v>
      </c>
      <c r="V35" s="44">
        <v>21</v>
      </c>
      <c r="W35" s="44">
        <v>18</v>
      </c>
      <c r="X35" s="44">
        <v>21</v>
      </c>
      <c r="Y35" s="44"/>
      <c r="Z35" s="44"/>
      <c r="AA35" s="44"/>
    </row>
    <row r="37" spans="1:27">
      <c r="A37" s="222"/>
      <c r="B37" s="424"/>
      <c r="C37" s="225"/>
      <c r="D37" s="430" t="s">
        <v>42</v>
      </c>
      <c r="E37" s="430" t="s">
        <v>43</v>
      </c>
      <c r="F37" s="430" t="s">
        <v>44</v>
      </c>
      <c r="G37" s="430" t="s">
        <v>195</v>
      </c>
      <c r="H37" s="430" t="s">
        <v>202</v>
      </c>
      <c r="I37" s="430" t="s">
        <v>1517</v>
      </c>
      <c r="J37" s="430" t="s">
        <v>1557</v>
      </c>
      <c r="K37" s="430" t="s">
        <v>1611</v>
      </c>
      <c r="L37" s="430" t="s">
        <v>1673</v>
      </c>
      <c r="M37" s="430" t="s">
        <v>1707</v>
      </c>
      <c r="N37" s="430" t="s">
        <v>1781</v>
      </c>
      <c r="O37" s="430" t="s">
        <v>1864</v>
      </c>
      <c r="P37" s="430" t="s">
        <v>2001</v>
      </c>
    </row>
    <row r="38" spans="1:27" ht="16.5" customHeight="1">
      <c r="A38" s="669" t="s">
        <v>201</v>
      </c>
      <c r="B38" s="668" t="s">
        <v>48</v>
      </c>
      <c r="C38" s="224" t="s">
        <v>31</v>
      </c>
      <c r="D38" s="131">
        <v>2964.97708715</v>
      </c>
      <c r="E38" s="131">
        <v>10920.978953096001</v>
      </c>
      <c r="F38" s="131">
        <v>1841.9862697900001</v>
      </c>
      <c r="G38" s="131">
        <v>40344.645066038996</v>
      </c>
      <c r="H38" s="131">
        <v>10496.241383355</v>
      </c>
      <c r="I38" s="131">
        <v>1080.731154739</v>
      </c>
      <c r="J38" s="131">
        <v>15025.942972317</v>
      </c>
      <c r="K38" s="131">
        <v>9470.50203005</v>
      </c>
      <c r="L38" s="131">
        <v>17184.008825000001</v>
      </c>
      <c r="M38" s="131">
        <v>10030.469750995</v>
      </c>
      <c r="N38" s="131">
        <v>791.87444715700008</v>
      </c>
      <c r="O38" s="131">
        <v>30276.610045560003</v>
      </c>
      <c r="P38" s="131">
        <v>870.89314392599999</v>
      </c>
    </row>
    <row r="39" spans="1:27" ht="16.5" customHeight="1">
      <c r="A39" s="669" t="s">
        <v>200</v>
      </c>
      <c r="B39" s="668" t="s">
        <v>48</v>
      </c>
      <c r="C39" s="224" t="s">
        <v>31</v>
      </c>
      <c r="D39" s="131">
        <v>9267.9611497040005</v>
      </c>
      <c r="E39" s="131">
        <v>24382.090988156</v>
      </c>
      <c r="F39" s="131">
        <v>15961.274030744</v>
      </c>
      <c r="G39" s="131">
        <v>43025.929129127006</v>
      </c>
      <c r="H39" s="131">
        <v>12618.210494973</v>
      </c>
      <c r="I39" s="131">
        <v>25336.264663855</v>
      </c>
      <c r="J39" s="131">
        <v>33173.517369633999</v>
      </c>
      <c r="K39" s="131">
        <v>18905.426251149998</v>
      </c>
      <c r="L39" s="131">
        <v>13382.783542071</v>
      </c>
      <c r="M39" s="131">
        <v>22143.131835050001</v>
      </c>
      <c r="N39" s="131">
        <v>21697.884546843998</v>
      </c>
      <c r="O39" s="131">
        <v>16578.454365501999</v>
      </c>
      <c r="P39" s="131">
        <v>28858.523826204</v>
      </c>
    </row>
    <row r="40" spans="1:27" ht="15" customHeight="1">
      <c r="A40" s="669" t="s">
        <v>1501</v>
      </c>
      <c r="B40" s="668" t="s">
        <v>48</v>
      </c>
      <c r="C40" s="224" t="s">
        <v>31</v>
      </c>
      <c r="D40" s="131">
        <v>108249.55454662601</v>
      </c>
      <c r="E40" s="131">
        <v>145209.05878126901</v>
      </c>
      <c r="F40" s="131">
        <v>115020.42668876401</v>
      </c>
      <c r="G40" s="131">
        <v>140803.56541580701</v>
      </c>
      <c r="H40" s="131">
        <v>177383.079914217</v>
      </c>
      <c r="I40" s="131">
        <v>359818.12637651199</v>
      </c>
      <c r="J40" s="131">
        <v>305202.935775447</v>
      </c>
      <c r="K40" s="131">
        <v>334502.957915487</v>
      </c>
      <c r="L40" s="131">
        <v>303156.33091351902</v>
      </c>
      <c r="M40" s="131">
        <v>454476.98305448296</v>
      </c>
      <c r="N40" s="131">
        <v>528890.29505945102</v>
      </c>
      <c r="O40" s="131">
        <v>256475.34657533601</v>
      </c>
      <c r="P40" s="131">
        <v>562968.52078355302</v>
      </c>
    </row>
    <row r="41" spans="1:27" ht="15" customHeight="1">
      <c r="A41" s="668" t="s">
        <v>203</v>
      </c>
      <c r="B41" s="668" t="s">
        <v>48</v>
      </c>
      <c r="C41" s="224" t="s">
        <v>31</v>
      </c>
      <c r="D41" s="223">
        <v>120482.49278348</v>
      </c>
      <c r="E41" s="223">
        <v>180512.12872252101</v>
      </c>
      <c r="F41" s="223">
        <v>132823.686989298</v>
      </c>
      <c r="G41" s="223">
        <v>224174.13961097301</v>
      </c>
      <c r="H41" s="223">
        <v>200497.53179254499</v>
      </c>
      <c r="I41" s="223">
        <v>386235.122195106</v>
      </c>
      <c r="J41" s="223">
        <v>353402.39611739799</v>
      </c>
      <c r="K41" s="223">
        <v>362878.886196687</v>
      </c>
      <c r="L41" s="223">
        <v>333723.12328059005</v>
      </c>
      <c r="M41" s="223">
        <v>486650.58464052796</v>
      </c>
      <c r="N41" s="223">
        <v>551380.05405345198</v>
      </c>
      <c r="O41" s="223">
        <v>303330.410986398</v>
      </c>
      <c r="P41" s="223">
        <v>592697.93775368307</v>
      </c>
    </row>
    <row r="57" spans="1:10" ht="18.75" thickBot="1"/>
    <row r="58" spans="1:10" ht="38.25" thickBot="1">
      <c r="A58" s="1141" t="s">
        <v>1823</v>
      </c>
      <c r="B58" s="1141" t="s">
        <v>19</v>
      </c>
      <c r="C58" s="1141"/>
      <c r="D58" s="1161"/>
      <c r="E58" s="1118" t="s">
        <v>257</v>
      </c>
      <c r="F58" s="1118"/>
      <c r="G58" s="1118"/>
      <c r="H58" s="667" t="s">
        <v>1870</v>
      </c>
      <c r="I58" s="1118" t="s">
        <v>258</v>
      </c>
      <c r="J58" s="1118"/>
    </row>
    <row r="59" spans="1:10" ht="34.5">
      <c r="A59" s="1142"/>
      <c r="B59" s="1142"/>
      <c r="C59" s="1142"/>
      <c r="D59" s="1162"/>
      <c r="E59" s="391" t="s">
        <v>2006</v>
      </c>
      <c r="F59" s="448" t="s">
        <v>1878</v>
      </c>
      <c r="G59" s="448" t="s">
        <v>2007</v>
      </c>
      <c r="H59" s="666" t="s">
        <v>2003</v>
      </c>
      <c r="I59" s="448" t="s">
        <v>259</v>
      </c>
      <c r="J59" s="622" t="s">
        <v>362</v>
      </c>
    </row>
    <row r="60" spans="1:10" ht="16.5">
      <c r="A60" s="1149" t="s">
        <v>201</v>
      </c>
      <c r="B60" s="1145" t="s">
        <v>17</v>
      </c>
      <c r="C60" s="1146"/>
      <c r="D60" s="393" t="s">
        <v>206</v>
      </c>
      <c r="E60" s="663">
        <v>3</v>
      </c>
      <c r="F60" s="663">
        <v>15</v>
      </c>
      <c r="G60" s="663" t="s">
        <v>363</v>
      </c>
      <c r="H60" s="665">
        <v>69</v>
      </c>
      <c r="I60" s="660">
        <v>-0.8</v>
      </c>
      <c r="J60" s="660" t="s">
        <v>363</v>
      </c>
    </row>
    <row r="61" spans="1:10" ht="30">
      <c r="A61" s="1149"/>
      <c r="B61" s="1145"/>
      <c r="C61" s="1146"/>
      <c r="D61" s="393" t="s">
        <v>32</v>
      </c>
      <c r="E61" s="662">
        <v>10000.001</v>
      </c>
      <c r="F61" s="662">
        <v>4498323.8600000003</v>
      </c>
      <c r="G61" s="662" t="s">
        <v>363</v>
      </c>
      <c r="H61" s="661">
        <v>20268785.245999999</v>
      </c>
      <c r="I61" s="660">
        <v>-0.9977769495235943</v>
      </c>
      <c r="J61" s="660" t="s">
        <v>363</v>
      </c>
    </row>
    <row r="62" spans="1:10" ht="30">
      <c r="A62" s="1149"/>
      <c r="B62" s="1145"/>
      <c r="C62" s="1146"/>
      <c r="D62" s="393" t="s">
        <v>31</v>
      </c>
      <c r="E62" s="662">
        <v>167.13000208599999</v>
      </c>
      <c r="F62" s="662">
        <v>26662.066274000001</v>
      </c>
      <c r="G62" s="662" t="s">
        <v>363</v>
      </c>
      <c r="H62" s="661">
        <v>62212.953592829006</v>
      </c>
      <c r="I62" s="660">
        <v>-0.99373154352072934</v>
      </c>
      <c r="J62" s="660" t="s">
        <v>363</v>
      </c>
    </row>
    <row r="63" spans="1:10" ht="16.5">
      <c r="A63" s="1149"/>
      <c r="B63" s="1145" t="s">
        <v>18</v>
      </c>
      <c r="C63" s="1146"/>
      <c r="D63" s="393" t="s">
        <v>206</v>
      </c>
      <c r="E63" s="662">
        <v>8</v>
      </c>
      <c r="F63" s="662">
        <v>32</v>
      </c>
      <c r="G63" s="662">
        <v>27</v>
      </c>
      <c r="H63" s="665">
        <v>6510</v>
      </c>
      <c r="I63" s="660">
        <v>-0.75</v>
      </c>
      <c r="J63" s="660">
        <v>-0.70370370370370372</v>
      </c>
    </row>
    <row r="64" spans="1:10" ht="30">
      <c r="A64" s="1149"/>
      <c r="B64" s="1145"/>
      <c r="C64" s="1146"/>
      <c r="D64" s="393" t="s">
        <v>32</v>
      </c>
      <c r="E64" s="662">
        <v>660012.93000000005</v>
      </c>
      <c r="F64" s="662">
        <v>13078501.192</v>
      </c>
      <c r="G64" s="662">
        <v>2069056.6510000001</v>
      </c>
      <c r="H64" s="661">
        <v>39610676.419</v>
      </c>
      <c r="I64" s="660">
        <v>-0.94953451314408077</v>
      </c>
      <c r="J64" s="660">
        <v>-0.68100780146304463</v>
      </c>
    </row>
    <row r="65" spans="1:10" ht="30.75" thickBot="1">
      <c r="A65" s="1149"/>
      <c r="B65" s="1147"/>
      <c r="C65" s="1147"/>
      <c r="D65" s="659" t="s">
        <v>31</v>
      </c>
      <c r="E65" s="658">
        <v>703.76314184</v>
      </c>
      <c r="F65" s="658">
        <v>3614.5437715600001</v>
      </c>
      <c r="G65" s="658">
        <v>2964.97708715</v>
      </c>
      <c r="H65" s="657">
        <v>33014.320160269999</v>
      </c>
      <c r="I65" s="656">
        <v>-0.80529682684233672</v>
      </c>
      <c r="J65" s="656">
        <v>-0.76264128822780475</v>
      </c>
    </row>
    <row r="66" spans="1:10" ht="16.5">
      <c r="A66" s="1149" t="s">
        <v>200</v>
      </c>
      <c r="B66" s="1160" t="s">
        <v>17</v>
      </c>
      <c r="C66" s="1160"/>
      <c r="D66" s="393" t="s">
        <v>206</v>
      </c>
      <c r="E66" s="663">
        <v>129</v>
      </c>
      <c r="F66" s="663">
        <v>86</v>
      </c>
      <c r="G66" s="663">
        <v>102</v>
      </c>
      <c r="H66" s="661">
        <v>24455</v>
      </c>
      <c r="I66" s="660">
        <v>0.5</v>
      </c>
      <c r="J66" s="660">
        <v>0.26470588235294112</v>
      </c>
    </row>
    <row r="67" spans="1:10" ht="30">
      <c r="A67" s="1149"/>
      <c r="B67" s="1145"/>
      <c r="C67" s="1146"/>
      <c r="D67" s="393" t="s">
        <v>32</v>
      </c>
      <c r="E67" s="662">
        <v>5405144.1699999999</v>
      </c>
      <c r="F67" s="662">
        <v>1931627.456</v>
      </c>
      <c r="G67" s="662">
        <v>2049551.4280000001</v>
      </c>
      <c r="H67" s="661">
        <v>46199844.476999998</v>
      </c>
      <c r="I67" s="660">
        <v>1.798233247933291</v>
      </c>
      <c r="J67" s="660">
        <v>1.6372327603774575</v>
      </c>
    </row>
    <row r="68" spans="1:10" ht="30">
      <c r="A68" s="1149"/>
      <c r="B68" s="1145"/>
      <c r="C68" s="1146"/>
      <c r="D68" s="393" t="s">
        <v>31</v>
      </c>
      <c r="E68" s="662">
        <v>23462.579005797001</v>
      </c>
      <c r="F68" s="662">
        <v>14114.432432215999</v>
      </c>
      <c r="G68" s="662">
        <v>8255.6335380319997</v>
      </c>
      <c r="H68" s="661">
        <v>158379.11759368901</v>
      </c>
      <c r="I68" s="660">
        <v>0.66231119235400393</v>
      </c>
      <c r="J68" s="660">
        <v>1.8420082962391366</v>
      </c>
    </row>
    <row r="69" spans="1:10" ht="16.5">
      <c r="A69" s="1149"/>
      <c r="B69" s="1145" t="s">
        <v>18</v>
      </c>
      <c r="C69" s="1146"/>
      <c r="D69" s="393" t="s">
        <v>206</v>
      </c>
      <c r="E69" s="663">
        <v>34</v>
      </c>
      <c r="F69" s="663">
        <v>23</v>
      </c>
      <c r="G69" s="663">
        <v>17</v>
      </c>
      <c r="H69" s="661">
        <v>2636</v>
      </c>
      <c r="I69" s="660">
        <v>0.47826086956521729</v>
      </c>
      <c r="J69" s="660">
        <v>1</v>
      </c>
    </row>
    <row r="70" spans="1:10" ht="30">
      <c r="A70" s="1149"/>
      <c r="B70" s="1145"/>
      <c r="C70" s="1146"/>
      <c r="D70" s="393" t="s">
        <v>32</v>
      </c>
      <c r="E70" s="662">
        <v>1073755.111</v>
      </c>
      <c r="F70" s="662">
        <v>429794.33299999998</v>
      </c>
      <c r="G70" s="662">
        <v>272870.20799999998</v>
      </c>
      <c r="H70" s="661">
        <v>8749726.7180000003</v>
      </c>
      <c r="I70" s="660">
        <v>1.4982998344931646</v>
      </c>
      <c r="J70" s="660">
        <v>2.9350397350816695</v>
      </c>
    </row>
    <row r="71" spans="1:10" ht="30.75" thickBot="1">
      <c r="A71" s="1149"/>
      <c r="B71" s="1147"/>
      <c r="C71" s="1147"/>
      <c r="D71" s="659" t="s">
        <v>31</v>
      </c>
      <c r="E71" s="658">
        <v>5395.9448204070004</v>
      </c>
      <c r="F71" s="658">
        <v>2464.0219332860001</v>
      </c>
      <c r="G71" s="658">
        <v>1012.327611672</v>
      </c>
      <c r="H71" s="657">
        <v>34315.079301594</v>
      </c>
      <c r="I71" s="656">
        <v>1.1898931772944938</v>
      </c>
      <c r="J71" s="656">
        <v>4.3302357440343311</v>
      </c>
    </row>
    <row r="72" spans="1:10" ht="16.5">
      <c r="A72" s="1149" t="s">
        <v>1501</v>
      </c>
      <c r="B72" s="1160" t="s">
        <v>17</v>
      </c>
      <c r="C72" s="1160"/>
      <c r="D72" s="393" t="s">
        <v>206</v>
      </c>
      <c r="E72" s="662">
        <v>10031726</v>
      </c>
      <c r="F72" s="662">
        <v>5838661</v>
      </c>
      <c r="G72" s="662">
        <v>2313948</v>
      </c>
      <c r="H72" s="661">
        <v>66526990</v>
      </c>
      <c r="I72" s="660">
        <v>0.71815524141579723</v>
      </c>
      <c r="J72" s="660">
        <v>3.335329056659873</v>
      </c>
    </row>
    <row r="73" spans="1:10" ht="30">
      <c r="A73" s="1149"/>
      <c r="B73" s="1145"/>
      <c r="C73" s="1146"/>
      <c r="D73" s="393" t="s">
        <v>32</v>
      </c>
      <c r="E73" s="662">
        <v>73075750.133000001</v>
      </c>
      <c r="F73" s="662">
        <v>42317697.533</v>
      </c>
      <c r="G73" s="662">
        <v>25867579.074999999</v>
      </c>
      <c r="H73" s="661">
        <v>646814894.27600002</v>
      </c>
      <c r="I73" s="660">
        <v>0.72683662848184016</v>
      </c>
      <c r="J73" s="660">
        <v>1.8249937855075449</v>
      </c>
    </row>
    <row r="74" spans="1:10" ht="30">
      <c r="A74" s="1149"/>
      <c r="B74" s="1145"/>
      <c r="C74" s="1146"/>
      <c r="D74" s="393" t="s">
        <v>31</v>
      </c>
      <c r="E74" s="662">
        <v>366685.818966811</v>
      </c>
      <c r="F74" s="662">
        <v>179152.63817552401</v>
      </c>
      <c r="G74" s="662">
        <v>67491.126019582007</v>
      </c>
      <c r="H74" s="661">
        <v>2229017.9064115481</v>
      </c>
      <c r="I74" s="660">
        <v>1.046778784287576</v>
      </c>
      <c r="J74" s="660">
        <v>4.4330967727582449</v>
      </c>
    </row>
    <row r="75" spans="1:10" ht="16.5">
      <c r="A75" s="1149"/>
      <c r="B75" s="1145" t="s">
        <v>18</v>
      </c>
      <c r="C75" s="1146"/>
      <c r="D75" s="393" t="s">
        <v>206</v>
      </c>
      <c r="E75" s="662">
        <v>6188563</v>
      </c>
      <c r="F75" s="662">
        <v>4419149</v>
      </c>
      <c r="G75" s="662">
        <v>2922991</v>
      </c>
      <c r="H75" s="661">
        <v>42733941</v>
      </c>
      <c r="I75" s="660">
        <v>0.40039699951280205</v>
      </c>
      <c r="J75" s="660">
        <v>1.1172022082859647</v>
      </c>
    </row>
    <row r="76" spans="1:10" ht="30">
      <c r="A76" s="1149"/>
      <c r="B76" s="1145"/>
      <c r="C76" s="1146"/>
      <c r="D76" s="393" t="s">
        <v>32</v>
      </c>
      <c r="E76" s="662">
        <v>34910205.089000002</v>
      </c>
      <c r="F76" s="662">
        <v>14337187.502</v>
      </c>
      <c r="G76" s="662">
        <v>13422896.071</v>
      </c>
      <c r="H76" s="661">
        <v>246840393.34899998</v>
      </c>
      <c r="I76" s="660">
        <v>1.4349409592453277</v>
      </c>
      <c r="J76" s="660">
        <v>1.6007953055989956</v>
      </c>
    </row>
    <row r="77" spans="1:10" ht="30.75" thickBot="1">
      <c r="A77" s="1149"/>
      <c r="B77" s="1147"/>
      <c r="C77" s="1147"/>
      <c r="D77" s="659" t="s">
        <v>31</v>
      </c>
      <c r="E77" s="658">
        <v>196282.70181674199</v>
      </c>
      <c r="F77" s="658">
        <v>77322.708399812007</v>
      </c>
      <c r="G77" s="658">
        <v>40758.428527044001</v>
      </c>
      <c r="H77" s="657">
        <v>1053856.6699564569</v>
      </c>
      <c r="I77" s="656">
        <v>1.5384871518186398</v>
      </c>
      <c r="J77" s="656">
        <v>3.8157573515501131</v>
      </c>
    </row>
    <row r="78" spans="1:10" ht="16.5">
      <c r="A78" s="1149" t="s">
        <v>48</v>
      </c>
      <c r="B78" s="1149"/>
      <c r="C78" s="1156" t="s">
        <v>206</v>
      </c>
      <c r="D78" s="1156"/>
      <c r="E78" s="613">
        <v>16220463</v>
      </c>
      <c r="F78" s="613">
        <v>10257966</v>
      </c>
      <c r="G78" s="613">
        <v>5237085</v>
      </c>
      <c r="H78" s="655">
        <v>109294601</v>
      </c>
      <c r="I78" s="654">
        <v>0.58125528979136809</v>
      </c>
      <c r="J78" s="654">
        <v>2.0972311887242618</v>
      </c>
    </row>
    <row r="79" spans="1:10" ht="16.5">
      <c r="A79" s="1149"/>
      <c r="B79" s="1149"/>
      <c r="C79" s="1157" t="s">
        <v>32</v>
      </c>
      <c r="D79" s="1158"/>
      <c r="E79" s="613">
        <v>115134867.434</v>
      </c>
      <c r="F79" s="613">
        <v>76593131.876000002</v>
      </c>
      <c r="G79" s="613">
        <v>43681953.432999998</v>
      </c>
      <c r="H79" s="655">
        <v>1008484320.485</v>
      </c>
      <c r="I79" s="654">
        <v>0.5032009347835118</v>
      </c>
      <c r="J79" s="654">
        <v>1.6357536324604967</v>
      </c>
    </row>
    <row r="80" spans="1:10" ht="17.25" thickBot="1">
      <c r="A80" s="1149"/>
      <c r="B80" s="1149"/>
      <c r="C80" s="1159" t="s">
        <v>31</v>
      </c>
      <c r="D80" s="1159"/>
      <c r="E80" s="653">
        <v>592697.93775368307</v>
      </c>
      <c r="F80" s="653">
        <v>303330.410986398</v>
      </c>
      <c r="G80" s="653">
        <v>120482.49278348</v>
      </c>
      <c r="H80" s="652">
        <v>3570796.0470163869</v>
      </c>
      <c r="I80" s="651">
        <v>0.95396807008665196</v>
      </c>
      <c r="J80" s="651">
        <v>3.9193698110050317</v>
      </c>
    </row>
    <row r="81" spans="1:10" ht="16.5">
      <c r="A81" s="1150" t="s">
        <v>198</v>
      </c>
      <c r="B81" s="1150"/>
      <c r="C81" s="1152" t="s">
        <v>206</v>
      </c>
      <c r="D81" s="1152"/>
      <c r="E81" s="650">
        <v>772403</v>
      </c>
      <c r="F81" s="650">
        <v>569887</v>
      </c>
      <c r="G81" s="650">
        <v>275636.05263157893</v>
      </c>
      <c r="H81" s="649">
        <v>5470398.0124639254</v>
      </c>
      <c r="I81" s="648">
        <v>0.35536167696402976</v>
      </c>
      <c r="J81" s="648">
        <v>1.8022567897981419</v>
      </c>
    </row>
    <row r="82" spans="1:10" ht="16.5">
      <c r="A82" s="1150"/>
      <c r="B82" s="1150"/>
      <c r="C82" s="1153" t="s">
        <v>32</v>
      </c>
      <c r="D82" s="1154"/>
      <c r="E82" s="650">
        <v>5482612.7349523809</v>
      </c>
      <c r="F82" s="650">
        <v>4255173.9931111112</v>
      </c>
      <c r="G82" s="650">
        <v>2299050.1806842103</v>
      </c>
      <c r="H82" s="649">
        <v>50829957.148678087</v>
      </c>
      <c r="I82" s="648">
        <v>0.28845794410015291</v>
      </c>
      <c r="J82" s="648">
        <v>1.3847294769880683</v>
      </c>
    </row>
    <row r="83" spans="1:10" ht="17.25" thickBot="1">
      <c r="A83" s="1151"/>
      <c r="B83" s="1151"/>
      <c r="C83" s="1155" t="s">
        <v>31</v>
      </c>
      <c r="D83" s="1155"/>
      <c r="E83" s="604">
        <v>28223.711321603954</v>
      </c>
      <c r="F83" s="604">
        <v>16851.689499244334</v>
      </c>
      <c r="G83" s="604">
        <v>6341.183830709474</v>
      </c>
      <c r="H83" s="647">
        <v>178565.47820015068</v>
      </c>
      <c r="I83" s="646">
        <v>0.67482977435998714</v>
      </c>
      <c r="J83" s="646">
        <v>3.4508584004331233</v>
      </c>
    </row>
  </sheetData>
  <mergeCells count="37">
    <mergeCell ref="A81:B83"/>
    <mergeCell ref="C81:D81"/>
    <mergeCell ref="C82:D82"/>
    <mergeCell ref="B26:B28"/>
    <mergeCell ref="C83:D83"/>
    <mergeCell ref="A78:B80"/>
    <mergeCell ref="C78:D78"/>
    <mergeCell ref="C79:D79"/>
    <mergeCell ref="C80:D80"/>
    <mergeCell ref="A29:A34"/>
    <mergeCell ref="A66:A71"/>
    <mergeCell ref="B66:C68"/>
    <mergeCell ref="B69:C71"/>
    <mergeCell ref="A72:A77"/>
    <mergeCell ref="B72:C74"/>
    <mergeCell ref="D58:D59"/>
    <mergeCell ref="B75:C77"/>
    <mergeCell ref="I58:J58"/>
    <mergeCell ref="A2:A10"/>
    <mergeCell ref="B2:B4"/>
    <mergeCell ref="A60:A65"/>
    <mergeCell ref="B60:C62"/>
    <mergeCell ref="B5:B7"/>
    <mergeCell ref="B63:C65"/>
    <mergeCell ref="B8:B10"/>
    <mergeCell ref="A11:A19"/>
    <mergeCell ref="B11:B13"/>
    <mergeCell ref="E58:G58"/>
    <mergeCell ref="A20:A28"/>
    <mergeCell ref="B20:B22"/>
    <mergeCell ref="B14:B16"/>
    <mergeCell ref="B17:B19"/>
    <mergeCell ref="A58:A59"/>
    <mergeCell ref="B58:C59"/>
    <mergeCell ref="B23:B25"/>
    <mergeCell ref="B29:B31"/>
    <mergeCell ref="B32:B3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E86"/>
  <sheetViews>
    <sheetView rightToLeft="1" zoomScaleNormal="100" workbookViewId="0">
      <selection activeCell="A2" sqref="A2:A8"/>
    </sheetView>
  </sheetViews>
  <sheetFormatPr defaultRowHeight="15"/>
  <cols>
    <col min="1" max="1" width="9.140625" style="1"/>
    <col min="2" max="2" width="9.140625" style="2"/>
    <col min="3" max="3" width="14.42578125" style="88" customWidth="1"/>
    <col min="4" max="5" width="10.140625" style="2" customWidth="1"/>
    <col min="6" max="6" width="11.5703125" style="2" customWidth="1"/>
    <col min="7" max="7" width="12" style="2" customWidth="1"/>
    <col min="8" max="8" width="9.5703125" style="2" customWidth="1"/>
    <col min="9" max="9" width="14.42578125" style="2" customWidth="1"/>
    <col min="10" max="14" width="12" style="2" customWidth="1"/>
    <col min="15" max="15" width="9.7109375" style="2" customWidth="1"/>
    <col min="16" max="16" width="9.140625" style="2" customWidth="1"/>
    <col min="17" max="17" width="9.5703125" style="2" bestFit="1" customWidth="1"/>
    <col min="18" max="31" width="9.5703125" style="2" customWidth="1"/>
    <col min="32" max="16384" width="9.140625" style="2"/>
  </cols>
  <sheetData>
    <row r="1" spans="1:31" ht="24" customHeight="1">
      <c r="A1" s="20"/>
      <c r="B1" s="19" t="s">
        <v>19</v>
      </c>
      <c r="C1" s="85" t="s">
        <v>1879</v>
      </c>
      <c r="D1" s="20" t="s">
        <v>34</v>
      </c>
      <c r="E1" s="20" t="s">
        <v>35</v>
      </c>
      <c r="F1" s="20" t="s">
        <v>36</v>
      </c>
      <c r="G1" s="20" t="s">
        <v>37</v>
      </c>
      <c r="H1" s="20" t="s">
        <v>38</v>
      </c>
      <c r="I1" s="20" t="s">
        <v>39</v>
      </c>
      <c r="J1" s="20" t="s">
        <v>40</v>
      </c>
      <c r="K1" s="20" t="s">
        <v>41</v>
      </c>
      <c r="L1" s="20" t="s">
        <v>42</v>
      </c>
      <c r="M1" s="20" t="s">
        <v>43</v>
      </c>
      <c r="N1" s="20" t="s">
        <v>44</v>
      </c>
      <c r="O1" s="20" t="s">
        <v>195</v>
      </c>
      <c r="P1" s="20" t="s">
        <v>202</v>
      </c>
      <c r="Q1" s="20" t="s">
        <v>1517</v>
      </c>
      <c r="R1" s="20" t="s">
        <v>1557</v>
      </c>
      <c r="S1" s="20" t="s">
        <v>1611</v>
      </c>
      <c r="T1" s="20" t="s">
        <v>1673</v>
      </c>
      <c r="U1" s="20" t="s">
        <v>1707</v>
      </c>
      <c r="V1" s="20" t="s">
        <v>1781</v>
      </c>
      <c r="W1" s="20" t="s">
        <v>1864</v>
      </c>
      <c r="X1" s="20" t="s">
        <v>2001</v>
      </c>
      <c r="Y1" s="20"/>
      <c r="Z1" s="20"/>
      <c r="AA1" s="20"/>
      <c r="AB1" s="20"/>
      <c r="AC1" s="20"/>
      <c r="AD1" s="20"/>
      <c r="AE1" s="20"/>
    </row>
    <row r="2" spans="1:31" s="123" customFormat="1" ht="30" customHeight="1">
      <c r="A2" s="1165" t="s">
        <v>204</v>
      </c>
      <c r="B2" s="1166" t="s">
        <v>17</v>
      </c>
      <c r="C2" s="226" t="s">
        <v>114</v>
      </c>
      <c r="D2" s="191">
        <v>6806703.4100000001</v>
      </c>
      <c r="E2" s="191">
        <v>14920066.057</v>
      </c>
      <c r="F2" s="191">
        <v>14247323.088</v>
      </c>
      <c r="G2" s="191">
        <v>23452660.603</v>
      </c>
      <c r="H2" s="191">
        <v>28601028.469999999</v>
      </c>
      <c r="I2" s="191">
        <v>43709847.669</v>
      </c>
      <c r="J2" s="191">
        <v>67925299.957000002</v>
      </c>
      <c r="K2" s="191">
        <v>34828416.615000002</v>
      </c>
      <c r="L2" s="191">
        <v>19758842.399999999</v>
      </c>
      <c r="M2" s="191">
        <v>42225862.660999998</v>
      </c>
      <c r="N2" s="191">
        <v>24027187.287999999</v>
      </c>
      <c r="O2" s="191">
        <v>29921494.649999999</v>
      </c>
      <c r="P2" s="191">
        <v>45521142.493000001</v>
      </c>
      <c r="Q2" s="191">
        <v>78276140.740999997</v>
      </c>
      <c r="R2" s="191">
        <v>58045488.053000003</v>
      </c>
      <c r="S2" s="191">
        <v>49023602.115000002</v>
      </c>
      <c r="T2" s="191">
        <v>34205219.408</v>
      </c>
      <c r="U2" s="191">
        <v>73492298.784999996</v>
      </c>
      <c r="V2" s="191">
        <v>72605362.810000002</v>
      </c>
      <c r="W2" s="191">
        <v>31311099.795000002</v>
      </c>
      <c r="X2" s="191">
        <v>46949577.184</v>
      </c>
      <c r="Y2" s="191"/>
      <c r="Z2" s="191"/>
      <c r="AA2" s="191"/>
      <c r="AB2" s="191"/>
      <c r="AC2" s="191"/>
      <c r="AD2" s="191"/>
      <c r="AE2" s="191"/>
    </row>
    <row r="3" spans="1:31" s="123" customFormat="1" ht="16.5" customHeight="1">
      <c r="A3" s="1165"/>
      <c r="B3" s="1166"/>
      <c r="C3" s="226" t="s">
        <v>115</v>
      </c>
      <c r="D3" s="191">
        <v>2795301.1030000001</v>
      </c>
      <c r="E3" s="191">
        <v>8491419.3220000006</v>
      </c>
      <c r="F3" s="191">
        <v>10321054.618000001</v>
      </c>
      <c r="G3" s="191">
        <v>9692720.227</v>
      </c>
      <c r="H3" s="191">
        <v>21185965.706999999</v>
      </c>
      <c r="I3" s="191">
        <v>19315048.629999999</v>
      </c>
      <c r="J3" s="191">
        <v>22576751.245999999</v>
      </c>
      <c r="K3" s="191">
        <v>10669137.016000001</v>
      </c>
      <c r="L3" s="191">
        <v>8158288.1030000001</v>
      </c>
      <c r="M3" s="191">
        <v>11762931.895</v>
      </c>
      <c r="N3" s="191">
        <v>11111393.818</v>
      </c>
      <c r="O3" s="191">
        <v>24254870.971000001</v>
      </c>
      <c r="P3" s="191">
        <v>18153973.701000001</v>
      </c>
      <c r="Q3" s="191">
        <v>30867235.581999999</v>
      </c>
      <c r="R3" s="191">
        <v>23978421.425999999</v>
      </c>
      <c r="S3" s="191">
        <v>19258041.111000001</v>
      </c>
      <c r="T3" s="191">
        <v>29221387.534000002</v>
      </c>
      <c r="U3" s="191">
        <v>26531075.669</v>
      </c>
      <c r="V3" s="191">
        <v>26865591.418000001</v>
      </c>
      <c r="W3" s="191">
        <v>17436549.054000001</v>
      </c>
      <c r="X3" s="191">
        <v>31541317.120000001</v>
      </c>
      <c r="Y3" s="191"/>
      <c r="Z3" s="191"/>
      <c r="AA3" s="191"/>
      <c r="AB3" s="191"/>
      <c r="AC3" s="191"/>
      <c r="AD3" s="191"/>
      <c r="AE3" s="191"/>
    </row>
    <row r="4" spans="1:31" s="123" customFormat="1" ht="17.25" customHeight="1">
      <c r="A4" s="1165"/>
      <c r="B4" s="1167" t="s">
        <v>18</v>
      </c>
      <c r="C4" s="226" t="s">
        <v>114</v>
      </c>
      <c r="D4" s="191">
        <v>235652</v>
      </c>
      <c r="E4" s="191">
        <v>369001.39799999999</v>
      </c>
      <c r="F4" s="191">
        <v>915754.80700000003</v>
      </c>
      <c r="G4" s="191">
        <v>1575790.3289999999</v>
      </c>
      <c r="H4" s="191">
        <v>2800970.7910000002</v>
      </c>
      <c r="I4" s="191">
        <v>1816936.4750000001</v>
      </c>
      <c r="J4" s="191">
        <v>2933012.6140000001</v>
      </c>
      <c r="K4" s="191">
        <v>2121463.611</v>
      </c>
      <c r="L4" s="191">
        <v>1517837.4820000001</v>
      </c>
      <c r="M4" s="191">
        <v>1543291.0530000001</v>
      </c>
      <c r="N4" s="191">
        <v>1477991.577</v>
      </c>
      <c r="O4" s="191">
        <v>2010308.1869999999</v>
      </c>
      <c r="P4" s="191">
        <v>1477119.814</v>
      </c>
      <c r="Q4" s="191">
        <v>3173507.0950000002</v>
      </c>
      <c r="R4" s="191">
        <v>2632632.8679999998</v>
      </c>
      <c r="S4" s="191">
        <v>2977462.0649999999</v>
      </c>
      <c r="T4" s="191">
        <v>2356620.5589999999</v>
      </c>
      <c r="U4" s="191">
        <v>3636815.2880000002</v>
      </c>
      <c r="V4" s="191">
        <v>3702240.7710000002</v>
      </c>
      <c r="W4" s="191">
        <v>1763730.564</v>
      </c>
      <c r="X4" s="191">
        <v>4597239.95</v>
      </c>
      <c r="Y4" s="191"/>
      <c r="Z4" s="191"/>
      <c r="AA4" s="191"/>
      <c r="AB4" s="191"/>
      <c r="AC4" s="191"/>
      <c r="AD4" s="191"/>
      <c r="AE4" s="191"/>
    </row>
    <row r="5" spans="1:31" s="123" customFormat="1" ht="17.25" customHeight="1">
      <c r="A5" s="1165"/>
      <c r="B5" s="1167"/>
      <c r="C5" s="226" t="s">
        <v>115</v>
      </c>
      <c r="D5" s="191">
        <v>1122149.7649999999</v>
      </c>
      <c r="E5" s="191">
        <v>2276629.946</v>
      </c>
      <c r="F5" s="191">
        <v>3933453.8089999999</v>
      </c>
      <c r="G5" s="191">
        <v>5481515.5559999999</v>
      </c>
      <c r="H5" s="191">
        <v>6630303.2170000002</v>
      </c>
      <c r="I5" s="191">
        <v>6867900.9160000002</v>
      </c>
      <c r="J5" s="191">
        <v>9555770.4250000007</v>
      </c>
      <c r="K5" s="191">
        <v>5523983.7290000003</v>
      </c>
      <c r="L5" s="191">
        <v>6838268.0319999997</v>
      </c>
      <c r="M5" s="191">
        <v>7280820.8870000001</v>
      </c>
      <c r="N5" s="191">
        <v>6281770.3260000004</v>
      </c>
      <c r="O5" s="191">
        <v>6508461.4529999997</v>
      </c>
      <c r="P5" s="191">
        <v>7540613.1160000004</v>
      </c>
      <c r="Q5" s="191">
        <v>15092685.312999999</v>
      </c>
      <c r="R5" s="191">
        <v>19014333.265000001</v>
      </c>
      <c r="S5" s="191">
        <v>11293798.604</v>
      </c>
      <c r="T5" s="191">
        <v>10978430.153000001</v>
      </c>
      <c r="U5" s="191">
        <v>15804495.618000001</v>
      </c>
      <c r="V5" s="191">
        <v>16380082.960999999</v>
      </c>
      <c r="W5" s="191">
        <v>7727689.3949999996</v>
      </c>
      <c r="X5" s="191">
        <v>16450104.232000001</v>
      </c>
      <c r="Y5" s="191"/>
      <c r="Z5" s="191"/>
      <c r="AA5" s="191"/>
      <c r="AB5" s="191"/>
      <c r="AC5" s="191"/>
      <c r="AD5" s="191"/>
      <c r="AE5" s="191"/>
    </row>
    <row r="6" spans="1:31" s="123" customFormat="1" ht="17.25" customHeight="1">
      <c r="A6" s="1165"/>
      <c r="B6" s="1167"/>
      <c r="C6" s="226" t="s">
        <v>205</v>
      </c>
      <c r="D6" s="124"/>
      <c r="E6" s="124"/>
      <c r="F6" s="124"/>
      <c r="G6" s="124"/>
      <c r="H6" s="124"/>
      <c r="I6" s="191">
        <v>2000</v>
      </c>
      <c r="J6" s="191">
        <v>2500</v>
      </c>
      <c r="K6" s="191">
        <v>10</v>
      </c>
      <c r="L6" s="191">
        <v>1</v>
      </c>
      <c r="M6" s="191">
        <v>1</v>
      </c>
      <c r="N6" s="124"/>
      <c r="O6" s="124"/>
      <c r="P6" s="124"/>
      <c r="Q6" s="191">
        <v>127334.6</v>
      </c>
      <c r="R6" s="191">
        <v>98969.82</v>
      </c>
      <c r="S6" s="191">
        <v>493695.58</v>
      </c>
      <c r="T6" s="191">
        <v>10</v>
      </c>
      <c r="U6" s="191"/>
      <c r="V6" s="191"/>
      <c r="W6" s="191">
        <v>600</v>
      </c>
      <c r="X6" s="191"/>
      <c r="Y6" s="191"/>
      <c r="Z6" s="191"/>
      <c r="AA6" s="191"/>
      <c r="AB6" s="191"/>
      <c r="AC6" s="191"/>
      <c r="AD6" s="191"/>
      <c r="AE6" s="191"/>
    </row>
    <row r="7" spans="1:31" s="123" customFormat="1" ht="17.25" customHeight="1">
      <c r="A7" s="1165"/>
      <c r="B7" s="1167"/>
      <c r="C7" s="226" t="s">
        <v>116</v>
      </c>
      <c r="D7" s="191">
        <v>1159281.132</v>
      </c>
      <c r="E7" s="191">
        <v>3105382.6069999998</v>
      </c>
      <c r="F7" s="191">
        <v>2590373.2650000001</v>
      </c>
      <c r="G7" s="191">
        <v>3011285.1409999998</v>
      </c>
      <c r="H7" s="191">
        <v>3992707.6919999998</v>
      </c>
      <c r="I7" s="191">
        <v>9859622.8880000003</v>
      </c>
      <c r="J7" s="191">
        <v>12776577.612</v>
      </c>
      <c r="K7" s="191">
        <v>8077791.0480000004</v>
      </c>
      <c r="L7" s="191">
        <v>7407564.9160000002</v>
      </c>
      <c r="M7" s="191">
        <v>9116757.7349999994</v>
      </c>
      <c r="N7" s="191">
        <v>7204578.6100000003</v>
      </c>
      <c r="O7" s="191">
        <v>9664919.932</v>
      </c>
      <c r="P7" s="191">
        <v>8918887.9849999994</v>
      </c>
      <c r="Q7" s="191">
        <v>19666867.136</v>
      </c>
      <c r="R7" s="191">
        <v>21263031.022999998</v>
      </c>
      <c r="S7" s="191">
        <v>21154300.901000001</v>
      </c>
      <c r="T7" s="191">
        <v>16384778.831</v>
      </c>
      <c r="U7" s="191">
        <v>12623202.947000001</v>
      </c>
      <c r="V7" s="191">
        <v>13856946.589</v>
      </c>
      <c r="W7" s="191">
        <v>18343981.936000001</v>
      </c>
      <c r="X7" s="191">
        <v>15579549.597999999</v>
      </c>
      <c r="Y7" s="191"/>
      <c r="Z7" s="191"/>
      <c r="AA7" s="191"/>
      <c r="AB7" s="191"/>
      <c r="AC7" s="191"/>
      <c r="AD7" s="191"/>
      <c r="AE7" s="191"/>
    </row>
    <row r="8" spans="1:31" s="123" customFormat="1" ht="34.5">
      <c r="A8" s="1165"/>
      <c r="B8" s="1167"/>
      <c r="C8" s="226" t="s">
        <v>118</v>
      </c>
      <c r="D8" s="191">
        <v>467</v>
      </c>
      <c r="E8" s="191">
        <v>3503</v>
      </c>
      <c r="F8" s="191">
        <v>510</v>
      </c>
      <c r="G8" s="191">
        <v>4.5</v>
      </c>
      <c r="H8" s="191">
        <v>848.7</v>
      </c>
      <c r="I8" s="191">
        <v>18738.905999999999</v>
      </c>
      <c r="J8" s="191">
        <v>12046.1</v>
      </c>
      <c r="K8" s="191">
        <v>662.5</v>
      </c>
      <c r="L8" s="191">
        <v>1151.5</v>
      </c>
      <c r="M8" s="191">
        <v>2500</v>
      </c>
      <c r="N8" s="124"/>
      <c r="O8" s="191">
        <v>23504.707999999999</v>
      </c>
      <c r="P8" s="191">
        <v>1</v>
      </c>
      <c r="Q8" s="191">
        <v>1989.3</v>
      </c>
      <c r="R8" s="191">
        <v>596.5</v>
      </c>
      <c r="S8" s="191">
        <v>215</v>
      </c>
      <c r="T8" s="191">
        <v>20676.8</v>
      </c>
      <c r="U8" s="191">
        <v>30239.877</v>
      </c>
      <c r="V8" s="191">
        <v>8758.9500000000007</v>
      </c>
      <c r="W8" s="191">
        <v>9481.1319999999996</v>
      </c>
      <c r="X8" s="191">
        <v>17079.349999999999</v>
      </c>
      <c r="Y8" s="191"/>
      <c r="Z8" s="191"/>
      <c r="AA8" s="191"/>
      <c r="AB8" s="191"/>
      <c r="AC8" s="191"/>
      <c r="AD8" s="191"/>
      <c r="AE8" s="191"/>
    </row>
    <row r="9" spans="1:31" ht="30" customHeight="1">
      <c r="A9" s="1165" t="s">
        <v>31</v>
      </c>
      <c r="B9" s="1166" t="s">
        <v>17</v>
      </c>
      <c r="C9" s="226" t="s">
        <v>114</v>
      </c>
      <c r="D9" s="44">
        <v>11226.472100617</v>
      </c>
      <c r="E9" s="44">
        <v>31420.162350939001</v>
      </c>
      <c r="F9" s="44">
        <v>30077.213540968001</v>
      </c>
      <c r="G9" s="44">
        <v>48604.113643812998</v>
      </c>
      <c r="H9" s="44">
        <v>76094.926512945996</v>
      </c>
      <c r="I9" s="44">
        <v>103825.461032772</v>
      </c>
      <c r="J9" s="44">
        <v>204890.74781230299</v>
      </c>
      <c r="K9" s="44">
        <v>100771.34027705</v>
      </c>
      <c r="L9" s="44">
        <v>49678.249490524999</v>
      </c>
      <c r="M9" s="44">
        <v>93727.254249938997</v>
      </c>
      <c r="N9" s="44">
        <v>55968.156809979002</v>
      </c>
      <c r="O9" s="44">
        <v>80566.150122196996</v>
      </c>
      <c r="P9" s="44">
        <v>94692.394972516006</v>
      </c>
      <c r="Q9" s="191">
        <v>174629.156059637</v>
      </c>
      <c r="R9" s="191">
        <v>140344.412282345</v>
      </c>
      <c r="S9" s="191">
        <v>116981.668648003</v>
      </c>
      <c r="T9" s="191">
        <v>95545.221291855007</v>
      </c>
      <c r="U9" s="191">
        <v>193262.623245011</v>
      </c>
      <c r="V9" s="191">
        <v>221807.088108097</v>
      </c>
      <c r="W9" s="191">
        <v>120835.377339062</v>
      </c>
      <c r="X9" s="191">
        <v>185350.99935953401</v>
      </c>
      <c r="Y9" s="191"/>
      <c r="Z9" s="191"/>
      <c r="AA9" s="191"/>
      <c r="AB9" s="191"/>
      <c r="AC9" s="191"/>
      <c r="AD9" s="191"/>
      <c r="AE9" s="191"/>
    </row>
    <row r="10" spans="1:31" ht="16.5" customHeight="1">
      <c r="A10" s="1165"/>
      <c r="B10" s="1166"/>
      <c r="C10" s="226" t="s">
        <v>115</v>
      </c>
      <c r="D10" s="44">
        <v>5491.9839360149999</v>
      </c>
      <c r="E10" s="44">
        <v>16320.675928840001</v>
      </c>
      <c r="F10" s="44">
        <v>27642.400778747</v>
      </c>
      <c r="G10" s="44">
        <v>35276.207344417999</v>
      </c>
      <c r="H10" s="44">
        <v>57105.921888976001</v>
      </c>
      <c r="I10" s="44">
        <v>63707.886151510997</v>
      </c>
      <c r="J10" s="44">
        <v>89878.132935072994</v>
      </c>
      <c r="K10" s="44">
        <v>40142.181601689997</v>
      </c>
      <c r="L10" s="44">
        <v>26068.510067088999</v>
      </c>
      <c r="M10" s="44">
        <v>39217.112715643998</v>
      </c>
      <c r="N10" s="44">
        <v>34805.021292746002</v>
      </c>
      <c r="O10" s="44">
        <v>84869.339329420996</v>
      </c>
      <c r="P10" s="44">
        <v>55546.096391715</v>
      </c>
      <c r="Q10" s="191">
        <v>104789.665143957</v>
      </c>
      <c r="R10" s="191">
        <v>105258.179825928</v>
      </c>
      <c r="S10" s="191">
        <v>117171.98356338299</v>
      </c>
      <c r="T10" s="191">
        <v>105676.67309322</v>
      </c>
      <c r="U10" s="191">
        <v>141749.858665098</v>
      </c>
      <c r="V10" s="191">
        <v>171910.29145086699</v>
      </c>
      <c r="W10" s="191">
        <v>99093.759542678003</v>
      </c>
      <c r="X10" s="191">
        <v>204964.52861516</v>
      </c>
      <c r="Y10" s="191"/>
      <c r="Z10" s="191"/>
      <c r="AA10" s="191"/>
      <c r="AB10" s="191"/>
      <c r="AC10" s="191"/>
      <c r="AD10" s="191"/>
      <c r="AE10" s="191"/>
    </row>
    <row r="11" spans="1:31" ht="17.25" customHeight="1">
      <c r="A11" s="1165"/>
      <c r="B11" s="1167" t="s">
        <v>18</v>
      </c>
      <c r="C11" s="226" t="s">
        <v>114</v>
      </c>
      <c r="D11" s="44">
        <v>460.76884203399999</v>
      </c>
      <c r="E11" s="44">
        <v>592.89516034400003</v>
      </c>
      <c r="F11" s="44">
        <v>1655.8467990009999</v>
      </c>
      <c r="G11" s="44">
        <v>3400.2735964399999</v>
      </c>
      <c r="H11" s="44">
        <v>6654.1073932500003</v>
      </c>
      <c r="I11" s="44">
        <v>4650.4278958160003</v>
      </c>
      <c r="J11" s="44">
        <v>11070.733840360001</v>
      </c>
      <c r="K11" s="44">
        <v>8034.3531178080002</v>
      </c>
      <c r="L11" s="44">
        <v>5972.752967204</v>
      </c>
      <c r="M11" s="44">
        <v>5455.1086524000002</v>
      </c>
      <c r="N11" s="44">
        <v>4696.4320950769998</v>
      </c>
      <c r="O11" s="44">
        <v>6657.1275921200004</v>
      </c>
      <c r="P11" s="44">
        <v>4717.2876755569996</v>
      </c>
      <c r="Q11" s="191">
        <v>11133.396551448999</v>
      </c>
      <c r="R11" s="191">
        <v>11636.993588888001</v>
      </c>
      <c r="S11" s="191">
        <v>13482.418830601</v>
      </c>
      <c r="T11" s="191">
        <v>11380.263296265</v>
      </c>
      <c r="U11" s="191">
        <v>20221.894309038002</v>
      </c>
      <c r="V11" s="191">
        <v>20230.318896782999</v>
      </c>
      <c r="W11" s="191">
        <v>9539.2768793079995</v>
      </c>
      <c r="X11" s="191">
        <v>27755.707936898001</v>
      </c>
      <c r="Y11" s="191"/>
      <c r="Z11" s="191"/>
      <c r="AA11" s="191"/>
      <c r="AB11" s="191"/>
      <c r="AC11" s="191"/>
      <c r="AD11" s="191"/>
      <c r="AE11" s="191"/>
    </row>
    <row r="12" spans="1:31" ht="17.25" customHeight="1">
      <c r="A12" s="1165"/>
      <c r="B12" s="1167"/>
      <c r="C12" s="226" t="s">
        <v>115</v>
      </c>
      <c r="D12" s="44">
        <v>2708.344048725</v>
      </c>
      <c r="E12" s="44">
        <v>5115.1103535519997</v>
      </c>
      <c r="F12" s="44">
        <v>7867.1466109270004</v>
      </c>
      <c r="G12" s="44">
        <v>12392.727744369</v>
      </c>
      <c r="H12" s="44">
        <v>21174.578367621001</v>
      </c>
      <c r="I12" s="44">
        <v>25691.893249311001</v>
      </c>
      <c r="J12" s="44">
        <v>39068.822109189998</v>
      </c>
      <c r="K12" s="44">
        <v>25069.097920806998</v>
      </c>
      <c r="L12" s="44">
        <v>24310.186579448</v>
      </c>
      <c r="M12" s="44">
        <v>22650.968899095998</v>
      </c>
      <c r="N12" s="44">
        <v>19793.067584097</v>
      </c>
      <c r="O12" s="44">
        <v>22479.274899735999</v>
      </c>
      <c r="P12" s="44">
        <v>24497.193550343</v>
      </c>
      <c r="Q12" s="191">
        <v>50678.86949967</v>
      </c>
      <c r="R12" s="191">
        <v>52868.229432897002</v>
      </c>
      <c r="S12" s="191">
        <v>52911.550576791</v>
      </c>
      <c r="T12" s="191">
        <v>56734.839798237001</v>
      </c>
      <c r="U12" s="191">
        <v>88739.231750142004</v>
      </c>
      <c r="V12" s="191">
        <v>98276.124244731007</v>
      </c>
      <c r="W12" s="191">
        <v>50778.112183249003</v>
      </c>
      <c r="X12" s="191">
        <v>116811.549116176</v>
      </c>
      <c r="Y12" s="191"/>
      <c r="Z12" s="191"/>
      <c r="AA12" s="191"/>
      <c r="AB12" s="191"/>
      <c r="AC12" s="191"/>
      <c r="AD12" s="191"/>
      <c r="AE12" s="191"/>
    </row>
    <row r="13" spans="1:31" ht="17.25" customHeight="1">
      <c r="A13" s="1165"/>
      <c r="B13" s="1167"/>
      <c r="C13" s="226" t="s">
        <v>205</v>
      </c>
      <c r="D13" s="192"/>
      <c r="E13" s="192"/>
      <c r="F13" s="192"/>
      <c r="G13" s="192"/>
      <c r="H13" s="192"/>
      <c r="I13" s="44">
        <v>7.9</v>
      </c>
      <c r="J13" s="44">
        <v>39.25</v>
      </c>
      <c r="K13" s="44">
        <v>15</v>
      </c>
      <c r="L13" s="44">
        <v>9.1</v>
      </c>
      <c r="M13" s="44">
        <v>9</v>
      </c>
      <c r="N13" s="192"/>
      <c r="O13" s="192"/>
      <c r="P13" s="192"/>
      <c r="Q13" s="191">
        <v>63.667299999999997</v>
      </c>
      <c r="R13" s="191">
        <v>49.484909999999999</v>
      </c>
      <c r="S13" s="191">
        <v>246.84779</v>
      </c>
      <c r="T13" s="191">
        <v>20</v>
      </c>
      <c r="U13" s="191"/>
      <c r="V13" s="191"/>
      <c r="W13" s="191">
        <v>0.3</v>
      </c>
      <c r="X13" s="191"/>
      <c r="Y13" s="191"/>
      <c r="Z13" s="191"/>
      <c r="AA13" s="191"/>
      <c r="AB13" s="191"/>
      <c r="AC13" s="191"/>
      <c r="AD13" s="191"/>
      <c r="AE13" s="191"/>
    </row>
    <row r="14" spans="1:31" ht="17.25" customHeight="1">
      <c r="A14" s="1165"/>
      <c r="B14" s="1167"/>
      <c r="C14" s="226" t="s">
        <v>116</v>
      </c>
      <c r="D14" s="44">
        <v>1706.927069199</v>
      </c>
      <c r="E14" s="44">
        <v>3300.4339000139998</v>
      </c>
      <c r="F14" s="44">
        <v>4233.6006838049998</v>
      </c>
      <c r="G14" s="44">
        <v>4137.9021234359998</v>
      </c>
      <c r="H14" s="44">
        <v>6290.7097801749997</v>
      </c>
      <c r="I14" s="44">
        <v>19735.230023848999</v>
      </c>
      <c r="J14" s="44">
        <v>33773.134862256004</v>
      </c>
      <c r="K14" s="44">
        <v>16378.814072055</v>
      </c>
      <c r="L14" s="44">
        <v>14435.580755714</v>
      </c>
      <c r="M14" s="44">
        <v>19434.859705441999</v>
      </c>
      <c r="N14" s="44">
        <v>17561.009207399002</v>
      </c>
      <c r="O14" s="44">
        <v>29429.602515159</v>
      </c>
      <c r="P14" s="44">
        <v>21044.556992414</v>
      </c>
      <c r="Q14" s="191">
        <v>44928.069980392997</v>
      </c>
      <c r="R14" s="191">
        <v>43241.028377340001</v>
      </c>
      <c r="S14" s="191">
        <v>62083.969587909</v>
      </c>
      <c r="T14" s="191">
        <v>64321.987245270997</v>
      </c>
      <c r="U14" s="191">
        <v>42495.370831269</v>
      </c>
      <c r="V14" s="191">
        <v>39071.128121474001</v>
      </c>
      <c r="W14" s="191">
        <v>23024.995397101</v>
      </c>
      <c r="X14" s="191">
        <v>57701.067890915001</v>
      </c>
      <c r="Y14" s="191"/>
      <c r="Z14" s="191"/>
      <c r="AA14" s="191"/>
      <c r="AB14" s="191"/>
      <c r="AC14" s="191"/>
      <c r="AD14" s="191"/>
      <c r="AE14" s="191"/>
    </row>
    <row r="15" spans="1:31" ht="34.5">
      <c r="A15" s="1165"/>
      <c r="B15" s="1167"/>
      <c r="C15" s="226" t="s">
        <v>118</v>
      </c>
      <c r="D15" s="44">
        <v>1.01105</v>
      </c>
      <c r="E15" s="44">
        <v>14.98856</v>
      </c>
      <c r="F15" s="44">
        <v>2.5055000000000001</v>
      </c>
      <c r="G15" s="44">
        <v>0.299313</v>
      </c>
      <c r="H15" s="44">
        <v>55.789914099999997</v>
      </c>
      <c r="I15" s="44">
        <v>104.2708894</v>
      </c>
      <c r="J15" s="44">
        <v>72.828644999999995</v>
      </c>
      <c r="K15" s="44">
        <v>6.38748</v>
      </c>
      <c r="L15" s="44">
        <v>8.1129235000000008</v>
      </c>
      <c r="M15" s="44">
        <v>17.8245</v>
      </c>
      <c r="N15" s="192"/>
      <c r="O15" s="44">
        <v>172.64515234000001</v>
      </c>
      <c r="P15" s="44">
        <v>2.2100000000000002E-3</v>
      </c>
      <c r="Q15" s="191">
        <v>12.29766</v>
      </c>
      <c r="R15" s="191">
        <v>4.0677000000000003</v>
      </c>
      <c r="S15" s="191">
        <v>0.44719999999999999</v>
      </c>
      <c r="T15" s="191">
        <v>44.138555742000001</v>
      </c>
      <c r="U15" s="191">
        <v>181.60583997000001</v>
      </c>
      <c r="V15" s="191">
        <v>85.103231500000007</v>
      </c>
      <c r="W15" s="191">
        <v>58.589644999999997</v>
      </c>
      <c r="X15" s="191">
        <v>114.084835</v>
      </c>
      <c r="Y15" s="191"/>
      <c r="Z15" s="191"/>
      <c r="AA15" s="191"/>
      <c r="AB15" s="191"/>
      <c r="AC15" s="191"/>
      <c r="AD15" s="191"/>
      <c r="AE15" s="191"/>
    </row>
    <row r="16" spans="1:31" ht="30" customHeight="1">
      <c r="A16" s="1165" t="s">
        <v>206</v>
      </c>
      <c r="B16" s="1166" t="s">
        <v>17</v>
      </c>
      <c r="C16" s="226" t="s">
        <v>114</v>
      </c>
      <c r="D16" s="44">
        <v>337204</v>
      </c>
      <c r="E16" s="44">
        <v>460968</v>
      </c>
      <c r="F16" s="44">
        <v>642497</v>
      </c>
      <c r="G16" s="44">
        <v>977978</v>
      </c>
      <c r="H16" s="44">
        <v>1353148</v>
      </c>
      <c r="I16" s="44">
        <v>2126654</v>
      </c>
      <c r="J16" s="44">
        <v>3188080</v>
      </c>
      <c r="K16" s="44">
        <v>1910543</v>
      </c>
      <c r="L16" s="44">
        <v>1369572</v>
      </c>
      <c r="M16" s="44">
        <v>2221550</v>
      </c>
      <c r="N16" s="44">
        <v>1516157</v>
      </c>
      <c r="O16" s="44">
        <v>1577854</v>
      </c>
      <c r="P16" s="44">
        <v>2217459</v>
      </c>
      <c r="Q16" s="191">
        <v>3915777</v>
      </c>
      <c r="R16" s="191">
        <v>3081875</v>
      </c>
      <c r="S16" s="191">
        <v>2997474</v>
      </c>
      <c r="T16" s="191">
        <v>2654301</v>
      </c>
      <c r="U16" s="191">
        <v>4811443</v>
      </c>
      <c r="V16" s="191">
        <v>4861335</v>
      </c>
      <c r="W16" s="191">
        <v>2540546</v>
      </c>
      <c r="X16" s="191">
        <v>4648567</v>
      </c>
      <c r="Y16" s="191"/>
      <c r="Z16" s="191"/>
      <c r="AA16" s="191"/>
      <c r="AB16" s="191"/>
      <c r="AC16" s="191"/>
      <c r="AD16" s="191"/>
      <c r="AE16" s="191"/>
    </row>
    <row r="17" spans="1:31" ht="16.5" customHeight="1">
      <c r="A17" s="1165"/>
      <c r="B17" s="1166"/>
      <c r="C17" s="226" t="s">
        <v>115</v>
      </c>
      <c r="D17" s="44">
        <v>373076</v>
      </c>
      <c r="E17" s="44">
        <v>555544</v>
      </c>
      <c r="F17" s="44">
        <v>834627</v>
      </c>
      <c r="G17" s="44">
        <v>1125626</v>
      </c>
      <c r="H17" s="44">
        <v>1203860</v>
      </c>
      <c r="I17" s="44">
        <v>1530004</v>
      </c>
      <c r="J17" s="44">
        <v>2021109</v>
      </c>
      <c r="K17" s="44">
        <v>1293082</v>
      </c>
      <c r="L17" s="44">
        <v>944478</v>
      </c>
      <c r="M17" s="44">
        <v>1211778</v>
      </c>
      <c r="N17" s="44">
        <v>2167039</v>
      </c>
      <c r="O17" s="44">
        <v>2310009</v>
      </c>
      <c r="P17" s="44">
        <v>1816999</v>
      </c>
      <c r="Q17" s="191">
        <v>3434720</v>
      </c>
      <c r="R17" s="191">
        <v>2972433</v>
      </c>
      <c r="S17" s="191">
        <v>4573702</v>
      </c>
      <c r="T17" s="191">
        <v>3749219</v>
      </c>
      <c r="U17" s="191">
        <v>4312332</v>
      </c>
      <c r="V17" s="191">
        <v>5281825</v>
      </c>
      <c r="W17" s="191">
        <v>3298216</v>
      </c>
      <c r="X17" s="191">
        <v>5383291</v>
      </c>
      <c r="Y17" s="191"/>
      <c r="Z17" s="191"/>
      <c r="AA17" s="191"/>
      <c r="AB17" s="191"/>
      <c r="AC17" s="191"/>
      <c r="AD17" s="191"/>
      <c r="AE17" s="191"/>
    </row>
    <row r="18" spans="1:31" ht="17.25" customHeight="1">
      <c r="A18" s="1165"/>
      <c r="B18" s="1167" t="s">
        <v>18</v>
      </c>
      <c r="C18" s="226" t="s">
        <v>114</v>
      </c>
      <c r="D18" s="44">
        <v>29469</v>
      </c>
      <c r="E18" s="44">
        <v>37285</v>
      </c>
      <c r="F18" s="44">
        <v>70413</v>
      </c>
      <c r="G18" s="44">
        <v>412084</v>
      </c>
      <c r="H18" s="44">
        <v>224563</v>
      </c>
      <c r="I18" s="44">
        <v>216666</v>
      </c>
      <c r="J18" s="44">
        <v>303798</v>
      </c>
      <c r="K18" s="44">
        <v>199827</v>
      </c>
      <c r="L18" s="44">
        <v>184982</v>
      </c>
      <c r="M18" s="44">
        <v>202027</v>
      </c>
      <c r="N18" s="44">
        <v>181945</v>
      </c>
      <c r="O18" s="44">
        <v>147250</v>
      </c>
      <c r="P18" s="44">
        <v>188922</v>
      </c>
      <c r="Q18" s="191">
        <v>331471</v>
      </c>
      <c r="R18" s="191">
        <v>320106</v>
      </c>
      <c r="S18" s="191">
        <v>351925</v>
      </c>
      <c r="T18" s="191">
        <v>355156</v>
      </c>
      <c r="U18" s="191">
        <v>514109</v>
      </c>
      <c r="V18" s="191">
        <v>449310</v>
      </c>
      <c r="W18" s="191">
        <v>289631</v>
      </c>
      <c r="X18" s="191">
        <v>634828</v>
      </c>
      <c r="Y18" s="191"/>
      <c r="Z18" s="191"/>
      <c r="AA18" s="191"/>
      <c r="AB18" s="191"/>
      <c r="AC18" s="191"/>
      <c r="AD18" s="191"/>
      <c r="AE18" s="191"/>
    </row>
    <row r="19" spans="1:31" ht="17.25" customHeight="1">
      <c r="A19" s="1165"/>
      <c r="B19" s="1167"/>
      <c r="C19" s="226" t="s">
        <v>115</v>
      </c>
      <c r="D19" s="44">
        <v>210026</v>
      </c>
      <c r="E19" s="44">
        <v>222023</v>
      </c>
      <c r="F19" s="44">
        <v>285363</v>
      </c>
      <c r="G19" s="44">
        <v>705301</v>
      </c>
      <c r="H19" s="44">
        <v>651817</v>
      </c>
      <c r="I19" s="44">
        <v>1022110</v>
      </c>
      <c r="J19" s="44">
        <v>1238020</v>
      </c>
      <c r="K19" s="44">
        <v>1493579</v>
      </c>
      <c r="L19" s="44">
        <v>2105469</v>
      </c>
      <c r="M19" s="44">
        <v>1447564</v>
      </c>
      <c r="N19" s="44">
        <v>1559766</v>
      </c>
      <c r="O19" s="44">
        <v>2019027</v>
      </c>
      <c r="P19" s="44">
        <v>1477505</v>
      </c>
      <c r="Q19" s="191">
        <v>2102401</v>
      </c>
      <c r="R19" s="191">
        <v>1873167</v>
      </c>
      <c r="S19" s="191">
        <v>2294687</v>
      </c>
      <c r="T19" s="191">
        <v>2561921</v>
      </c>
      <c r="U19" s="191">
        <v>3355402</v>
      </c>
      <c r="V19" s="191">
        <v>5079015</v>
      </c>
      <c r="W19" s="191">
        <v>3368655</v>
      </c>
      <c r="X19" s="191">
        <v>3691105</v>
      </c>
      <c r="Y19" s="191"/>
      <c r="Z19" s="191"/>
      <c r="AA19" s="191"/>
      <c r="AB19" s="191"/>
      <c r="AC19" s="191"/>
      <c r="AD19" s="191"/>
      <c r="AE19" s="191"/>
    </row>
    <row r="20" spans="1:31" ht="17.25" customHeight="1">
      <c r="A20" s="1165"/>
      <c r="B20" s="1167"/>
      <c r="C20" s="226" t="s">
        <v>205</v>
      </c>
      <c r="D20" s="192"/>
      <c r="E20" s="192"/>
      <c r="F20" s="192"/>
      <c r="G20" s="192"/>
      <c r="H20" s="192"/>
      <c r="I20" s="44">
        <v>2</v>
      </c>
      <c r="J20" s="44">
        <v>1</v>
      </c>
      <c r="K20" s="44">
        <v>1</v>
      </c>
      <c r="L20" s="44">
        <v>1</v>
      </c>
      <c r="M20" s="44">
        <v>1</v>
      </c>
      <c r="N20" s="192"/>
      <c r="O20" s="192"/>
      <c r="P20" s="192"/>
      <c r="Q20" s="191">
        <v>3852</v>
      </c>
      <c r="R20" s="191">
        <v>3563</v>
      </c>
      <c r="S20" s="191">
        <v>1177</v>
      </c>
      <c r="T20" s="191">
        <v>1</v>
      </c>
      <c r="U20" s="191"/>
      <c r="V20" s="191"/>
      <c r="W20" s="191">
        <v>6</v>
      </c>
      <c r="X20" s="191"/>
      <c r="Y20" s="191"/>
      <c r="Z20" s="191"/>
      <c r="AA20" s="191"/>
      <c r="AB20" s="191"/>
      <c r="AC20" s="191"/>
      <c r="AD20" s="191"/>
      <c r="AE20" s="191"/>
    </row>
    <row r="21" spans="1:31" ht="17.25" customHeight="1">
      <c r="A21" s="1165"/>
      <c r="B21" s="1167"/>
      <c r="C21" s="226" t="s">
        <v>116</v>
      </c>
      <c r="D21" s="44">
        <v>146402</v>
      </c>
      <c r="E21" s="44">
        <v>270824</v>
      </c>
      <c r="F21" s="44">
        <v>288728</v>
      </c>
      <c r="G21" s="44">
        <v>285276</v>
      </c>
      <c r="H21" s="44">
        <v>374440</v>
      </c>
      <c r="I21" s="44">
        <v>847583</v>
      </c>
      <c r="J21" s="44">
        <v>1120626</v>
      </c>
      <c r="K21" s="44">
        <v>739131</v>
      </c>
      <c r="L21" s="44">
        <v>632559</v>
      </c>
      <c r="M21" s="44">
        <v>861202</v>
      </c>
      <c r="N21" s="44">
        <v>885947</v>
      </c>
      <c r="O21" s="44">
        <v>1069311</v>
      </c>
      <c r="P21" s="44">
        <v>956689</v>
      </c>
      <c r="Q21" s="191">
        <v>1706846</v>
      </c>
      <c r="R21" s="191">
        <v>1313466</v>
      </c>
      <c r="S21" s="191">
        <v>2152134</v>
      </c>
      <c r="T21" s="191">
        <v>2231061</v>
      </c>
      <c r="U21" s="191">
        <v>1140457</v>
      </c>
      <c r="V21" s="191">
        <v>1369451</v>
      </c>
      <c r="W21" s="191">
        <v>760659</v>
      </c>
      <c r="X21" s="191">
        <v>1862179</v>
      </c>
      <c r="Y21" s="191"/>
      <c r="Z21" s="191"/>
      <c r="AA21" s="191"/>
      <c r="AB21" s="191"/>
      <c r="AC21" s="191"/>
      <c r="AD21" s="191"/>
      <c r="AE21" s="191"/>
    </row>
    <row r="22" spans="1:31" ht="34.5">
      <c r="A22" s="1165"/>
      <c r="B22" s="1167"/>
      <c r="C22" s="226" t="s">
        <v>118</v>
      </c>
      <c r="D22" s="44">
        <v>13</v>
      </c>
      <c r="E22" s="44">
        <v>79</v>
      </c>
      <c r="F22" s="44">
        <v>14</v>
      </c>
      <c r="G22" s="44">
        <v>1</v>
      </c>
      <c r="H22" s="44">
        <v>88</v>
      </c>
      <c r="I22" s="44">
        <v>391</v>
      </c>
      <c r="J22" s="44">
        <v>261</v>
      </c>
      <c r="K22" s="44">
        <v>26</v>
      </c>
      <c r="L22" s="44">
        <v>24</v>
      </c>
      <c r="M22" s="44">
        <v>50</v>
      </c>
      <c r="N22" s="192"/>
      <c r="O22" s="44">
        <v>576</v>
      </c>
      <c r="P22" s="44">
        <v>1</v>
      </c>
      <c r="Q22" s="191">
        <v>109</v>
      </c>
      <c r="R22" s="191">
        <v>34</v>
      </c>
      <c r="S22" s="191">
        <v>5</v>
      </c>
      <c r="T22" s="191">
        <v>478</v>
      </c>
      <c r="U22" s="191">
        <v>673</v>
      </c>
      <c r="V22" s="191">
        <v>184</v>
      </c>
      <c r="W22" s="191">
        <v>253</v>
      </c>
      <c r="X22" s="191">
        <v>493</v>
      </c>
      <c r="Y22" s="191"/>
      <c r="Z22" s="191"/>
      <c r="AA22" s="191"/>
      <c r="AB22" s="191"/>
      <c r="AC22" s="191"/>
      <c r="AD22" s="191"/>
      <c r="AE22" s="191"/>
    </row>
    <row r="23" spans="1:31" ht="34.5">
      <c r="A23" s="1163" t="s">
        <v>48</v>
      </c>
      <c r="B23" s="1163"/>
      <c r="C23" s="86" t="s">
        <v>204</v>
      </c>
      <c r="D23" s="63">
        <v>12119554.41</v>
      </c>
      <c r="E23" s="63">
        <v>29166002.329999998</v>
      </c>
      <c r="F23" s="63">
        <v>32008469.587000001</v>
      </c>
      <c r="G23" s="63">
        <v>43213976.355999999</v>
      </c>
      <c r="H23" s="63">
        <v>63211824.577000007</v>
      </c>
      <c r="I23" s="63">
        <v>81590095.483999997</v>
      </c>
      <c r="J23" s="63">
        <v>115781957.954</v>
      </c>
      <c r="K23" s="63">
        <v>61221464.519000009</v>
      </c>
      <c r="L23" s="63">
        <v>43681953.432999998</v>
      </c>
      <c r="M23" s="63">
        <v>71932165.231000006</v>
      </c>
      <c r="N23" s="63">
        <v>50102921.618999995</v>
      </c>
      <c r="O23" s="63">
        <v>72383559.901000008</v>
      </c>
      <c r="P23" s="63">
        <v>81611738.109000012</v>
      </c>
      <c r="Q23" s="63">
        <v>147205759.76699999</v>
      </c>
      <c r="R23" s="63">
        <v>125033472.955</v>
      </c>
      <c r="S23" s="63">
        <v>104201115.37600002</v>
      </c>
      <c r="T23" s="63">
        <v>93167123.284999996</v>
      </c>
      <c r="U23" s="63">
        <v>132118128.184</v>
      </c>
      <c r="V23" s="63">
        <v>133418983.499</v>
      </c>
      <c r="W23" s="63">
        <v>76593131.876000017</v>
      </c>
      <c r="X23" s="63">
        <v>115134867.434</v>
      </c>
      <c r="Y23" s="63"/>
      <c r="Z23" s="63"/>
      <c r="AA23" s="63"/>
      <c r="AB23" s="63"/>
      <c r="AC23" s="63"/>
      <c r="AD23" s="63"/>
      <c r="AE23" s="63"/>
    </row>
    <row r="24" spans="1:31" ht="28.5" customHeight="1">
      <c r="A24" s="1163"/>
      <c r="B24" s="1163"/>
      <c r="C24" s="86" t="s">
        <v>31</v>
      </c>
      <c r="D24" s="63">
        <v>21595.507046589999</v>
      </c>
      <c r="E24" s="63">
        <v>56764.266253689006</v>
      </c>
      <c r="F24" s="63">
        <v>71478.713913447995</v>
      </c>
      <c r="G24" s="63">
        <v>103811.52376547598</v>
      </c>
      <c r="H24" s="63">
        <v>167376.03385706802</v>
      </c>
      <c r="I24" s="63">
        <v>217723.069242659</v>
      </c>
      <c r="J24" s="63">
        <v>378793.65020418202</v>
      </c>
      <c r="K24" s="63">
        <v>190417.17446941001</v>
      </c>
      <c r="L24" s="63">
        <v>120482.49278347999</v>
      </c>
      <c r="M24" s="63">
        <v>180512.12872252098</v>
      </c>
      <c r="N24" s="63">
        <v>132823.68698929803</v>
      </c>
      <c r="O24" s="63">
        <v>224174.13961097298</v>
      </c>
      <c r="P24" s="63">
        <v>200497.53179254499</v>
      </c>
      <c r="Q24" s="63">
        <v>386235.12219510594</v>
      </c>
      <c r="R24" s="63">
        <v>353402.39611739799</v>
      </c>
      <c r="S24" s="63">
        <v>362878.88619668706</v>
      </c>
      <c r="T24" s="63">
        <v>333723.12328058999</v>
      </c>
      <c r="U24" s="63">
        <v>486650.58464052802</v>
      </c>
      <c r="V24" s="63">
        <v>551380.05405345198</v>
      </c>
      <c r="W24" s="63">
        <v>303330.41098639794</v>
      </c>
      <c r="X24" s="63">
        <v>592697.93775368296</v>
      </c>
      <c r="Y24" s="63"/>
      <c r="Z24" s="63"/>
      <c r="AA24" s="63"/>
      <c r="AB24" s="63"/>
      <c r="AC24" s="63"/>
      <c r="AD24" s="63"/>
      <c r="AE24" s="63"/>
    </row>
    <row r="25" spans="1:31" ht="15.75" customHeight="1">
      <c r="A25" s="1163"/>
      <c r="B25" s="1163"/>
      <c r="C25" s="86" t="s">
        <v>206</v>
      </c>
      <c r="D25" s="63">
        <v>1096190</v>
      </c>
      <c r="E25" s="63">
        <v>1546723</v>
      </c>
      <c r="F25" s="63">
        <v>2121642</v>
      </c>
      <c r="G25" s="63">
        <v>3506266</v>
      </c>
      <c r="H25" s="63">
        <v>3807916</v>
      </c>
      <c r="I25" s="63">
        <v>5743410</v>
      </c>
      <c r="J25" s="63">
        <v>7871895</v>
      </c>
      <c r="K25" s="63">
        <v>5636189</v>
      </c>
      <c r="L25" s="63">
        <v>5237085</v>
      </c>
      <c r="M25" s="63">
        <v>5944172</v>
      </c>
      <c r="N25" s="63">
        <v>6310854</v>
      </c>
      <c r="O25" s="63">
        <v>7124027</v>
      </c>
      <c r="P25" s="63">
        <v>6657575</v>
      </c>
      <c r="Q25" s="63">
        <v>11495176</v>
      </c>
      <c r="R25" s="63">
        <v>9564644</v>
      </c>
      <c r="S25" s="63">
        <v>12371104</v>
      </c>
      <c r="T25" s="63">
        <v>11552137</v>
      </c>
      <c r="U25" s="63">
        <v>14134416</v>
      </c>
      <c r="V25" s="63">
        <v>17041120</v>
      </c>
      <c r="W25" s="63">
        <v>10257966</v>
      </c>
      <c r="X25" s="63">
        <v>16220463</v>
      </c>
      <c r="Y25" s="63"/>
      <c r="Z25" s="63"/>
      <c r="AA25" s="63"/>
      <c r="AB25" s="63"/>
      <c r="AC25" s="63"/>
      <c r="AD25" s="63"/>
      <c r="AE25" s="63"/>
    </row>
    <row r="26" spans="1:31" ht="29.25" customHeight="1">
      <c r="A26" s="1163" t="s">
        <v>198</v>
      </c>
      <c r="B26" s="1163"/>
      <c r="C26" s="86" t="s">
        <v>204</v>
      </c>
      <c r="D26" s="63">
        <v>807970.29399999999</v>
      </c>
      <c r="E26" s="63">
        <v>1325727.3786363637</v>
      </c>
      <c r="F26" s="63">
        <v>1778248.3103888889</v>
      </c>
      <c r="G26" s="63">
        <v>2057808.3979047618</v>
      </c>
      <c r="H26" s="63">
        <v>2873264.7535000001</v>
      </c>
      <c r="I26" s="63">
        <v>4079504.7741999999</v>
      </c>
      <c r="J26" s="63">
        <v>5262816.2706363639</v>
      </c>
      <c r="K26" s="63">
        <v>3061073.2259500003</v>
      </c>
      <c r="L26" s="63">
        <v>2299050.1806842103</v>
      </c>
      <c r="M26" s="63">
        <v>3269643.8741363641</v>
      </c>
      <c r="N26" s="63">
        <v>2505146.0809499999</v>
      </c>
      <c r="O26" s="63">
        <v>3619177.9950500005</v>
      </c>
      <c r="P26" s="63">
        <v>5100733.6318125008</v>
      </c>
      <c r="Q26" s="63">
        <v>6691170.8984999992</v>
      </c>
      <c r="R26" s="63">
        <v>6946304.0530555556</v>
      </c>
      <c r="S26" s="63">
        <v>4736414.3352727285</v>
      </c>
      <c r="T26" s="63">
        <v>4658356.1642499994</v>
      </c>
      <c r="U26" s="63">
        <v>6605906.4091999996</v>
      </c>
      <c r="V26" s="63">
        <v>6353284.9285238096</v>
      </c>
      <c r="W26" s="63">
        <v>4255173.9931111122</v>
      </c>
      <c r="X26" s="63">
        <v>5482612.7349523809</v>
      </c>
      <c r="Y26" s="63"/>
      <c r="Z26" s="63"/>
      <c r="AA26" s="63"/>
      <c r="AB26" s="63"/>
      <c r="AC26" s="63"/>
      <c r="AD26" s="63"/>
      <c r="AE26" s="63"/>
    </row>
    <row r="27" spans="1:31" ht="34.5">
      <c r="A27" s="1163"/>
      <c r="B27" s="1163"/>
      <c r="C27" s="86" t="s">
        <v>31</v>
      </c>
      <c r="D27" s="63">
        <v>1439.7004697726666</v>
      </c>
      <c r="E27" s="63">
        <v>2580.1939206222273</v>
      </c>
      <c r="F27" s="63">
        <v>3971.0396618582217</v>
      </c>
      <c r="G27" s="63">
        <v>4943.4058935940948</v>
      </c>
      <c r="H27" s="63">
        <v>7608.0015389576374</v>
      </c>
      <c r="I27" s="63">
        <v>10886.15346213295</v>
      </c>
      <c r="J27" s="63">
        <v>17217.893191099181</v>
      </c>
      <c r="K27" s="63">
        <v>9520.858723470501</v>
      </c>
      <c r="L27" s="63">
        <v>6341.1838307094731</v>
      </c>
      <c r="M27" s="63">
        <v>8205.0967601145894</v>
      </c>
      <c r="N27" s="63">
        <v>6641.184349464902</v>
      </c>
      <c r="O27" s="63">
        <v>11208.70698054865</v>
      </c>
      <c r="P27" s="63">
        <v>12531.095737034062</v>
      </c>
      <c r="Q27" s="63">
        <v>17556.141917959361</v>
      </c>
      <c r="R27" s="63">
        <v>19633.466450966556</v>
      </c>
      <c r="S27" s="63">
        <v>16494.49482712214</v>
      </c>
      <c r="T27" s="63">
        <v>16686.1561640295</v>
      </c>
      <c r="U27" s="63">
        <v>24332.529232026402</v>
      </c>
      <c r="V27" s="63">
        <v>26256.19305016438</v>
      </c>
      <c r="W27" s="63">
        <v>16851.68949924433</v>
      </c>
      <c r="X27" s="63">
        <v>28223.711321603951</v>
      </c>
      <c r="Y27" s="63"/>
      <c r="Z27" s="63"/>
      <c r="AA27" s="63"/>
      <c r="AB27" s="63"/>
      <c r="AC27" s="63"/>
      <c r="AD27" s="63"/>
      <c r="AE27" s="63"/>
    </row>
    <row r="28" spans="1:31" ht="15" customHeight="1">
      <c r="A28" s="1163"/>
      <c r="B28" s="1163"/>
      <c r="C28" s="86" t="s">
        <v>206</v>
      </c>
      <c r="D28" s="63">
        <v>73079.333333333328</v>
      </c>
      <c r="E28" s="63">
        <v>70305.590909090912</v>
      </c>
      <c r="F28" s="63">
        <v>117869</v>
      </c>
      <c r="G28" s="63">
        <v>166965.04761904763</v>
      </c>
      <c r="H28" s="63">
        <v>173087.09090909091</v>
      </c>
      <c r="I28" s="63">
        <v>287170.5</v>
      </c>
      <c r="J28" s="63">
        <v>357813.40909090912</v>
      </c>
      <c r="K28" s="63">
        <v>281809.45</v>
      </c>
      <c r="L28" s="63">
        <v>275636.05263157893</v>
      </c>
      <c r="M28" s="63">
        <v>270189.63636363635</v>
      </c>
      <c r="N28" s="63">
        <v>315542.7</v>
      </c>
      <c r="O28" s="63">
        <v>356201.35</v>
      </c>
      <c r="P28" s="63">
        <v>416098.4375</v>
      </c>
      <c r="Q28" s="63">
        <v>522508</v>
      </c>
      <c r="R28" s="63">
        <v>531369.11111111112</v>
      </c>
      <c r="S28" s="63">
        <v>562322.90909090906</v>
      </c>
      <c r="T28" s="63">
        <v>577606.85</v>
      </c>
      <c r="U28" s="63">
        <v>706720.8</v>
      </c>
      <c r="V28" s="63">
        <v>811481.90476190473</v>
      </c>
      <c r="W28" s="63">
        <v>569887</v>
      </c>
      <c r="X28" s="63">
        <v>772403</v>
      </c>
      <c r="Y28" s="63"/>
      <c r="Z28" s="63"/>
      <c r="AA28" s="63"/>
      <c r="AB28" s="63"/>
      <c r="AC28" s="63"/>
      <c r="AD28" s="63"/>
      <c r="AE28" s="63"/>
    </row>
    <row r="29" spans="1:31" ht="34.5">
      <c r="C29" s="87" t="s">
        <v>366</v>
      </c>
      <c r="D29" s="44">
        <v>15</v>
      </c>
      <c r="E29" s="44">
        <v>22</v>
      </c>
      <c r="F29" s="44">
        <v>18</v>
      </c>
      <c r="G29" s="44">
        <v>21</v>
      </c>
      <c r="H29" s="44">
        <v>22</v>
      </c>
      <c r="I29" s="44">
        <v>20</v>
      </c>
      <c r="J29" s="44">
        <v>22</v>
      </c>
      <c r="K29" s="44">
        <v>20</v>
      </c>
      <c r="L29" s="44">
        <v>19</v>
      </c>
      <c r="M29" s="44">
        <v>22</v>
      </c>
      <c r="N29" s="44">
        <v>20</v>
      </c>
      <c r="O29" s="44">
        <v>20</v>
      </c>
      <c r="P29" s="44">
        <v>16</v>
      </c>
      <c r="Q29" s="44">
        <v>22</v>
      </c>
      <c r="R29" s="44">
        <v>18</v>
      </c>
      <c r="S29" s="44">
        <v>22</v>
      </c>
      <c r="T29" s="44">
        <v>20</v>
      </c>
      <c r="U29" s="44">
        <v>20</v>
      </c>
      <c r="V29" s="44">
        <v>21</v>
      </c>
      <c r="W29" s="44">
        <v>18</v>
      </c>
      <c r="X29" s="44">
        <v>21</v>
      </c>
      <c r="Y29" s="44"/>
      <c r="Z29" s="44"/>
      <c r="AA29" s="44"/>
      <c r="AB29" s="44"/>
      <c r="AC29" s="44"/>
      <c r="AD29" s="44"/>
      <c r="AE29" s="44"/>
    </row>
    <row r="31" spans="1:31">
      <c r="C31" s="227" t="s">
        <v>17</v>
      </c>
      <c r="D31" s="89">
        <v>16718.456036632</v>
      </c>
      <c r="E31" s="89">
        <v>47740.838279779004</v>
      </c>
      <c r="F31" s="89">
        <v>57719.614319715001</v>
      </c>
      <c r="G31" s="89">
        <v>83880.320988230989</v>
      </c>
      <c r="H31" s="89">
        <v>133200.848401922</v>
      </c>
      <c r="I31" s="89">
        <v>167533.34718428299</v>
      </c>
      <c r="J31" s="89">
        <v>294768.88074737601</v>
      </c>
      <c r="K31" s="89">
        <v>140913.52187873999</v>
      </c>
      <c r="L31" s="89">
        <v>75746.759557614001</v>
      </c>
      <c r="M31" s="89">
        <v>132944.366965583</v>
      </c>
      <c r="N31" s="89">
        <v>90773.178102725011</v>
      </c>
      <c r="O31" s="89">
        <v>165435.48945161799</v>
      </c>
      <c r="P31" s="89">
        <v>150238.49136423101</v>
      </c>
      <c r="Q31" s="89">
        <v>279418.82120359398</v>
      </c>
      <c r="R31" s="89">
        <v>245602.59210827301</v>
      </c>
      <c r="S31" s="89">
        <v>245602.59210827301</v>
      </c>
      <c r="T31" s="89">
        <v>245602.59210827301</v>
      </c>
      <c r="U31" s="89">
        <v>245602.59210827301</v>
      </c>
      <c r="V31" s="89">
        <v>245602.59210827301</v>
      </c>
      <c r="W31" s="89">
        <v>245602.59210827301</v>
      </c>
      <c r="X31" s="89">
        <v>245602.59210827301</v>
      </c>
      <c r="Y31" s="89"/>
      <c r="Z31" s="89"/>
      <c r="AA31" s="89"/>
      <c r="AB31" s="89"/>
      <c r="AC31" s="89"/>
      <c r="AD31" s="89"/>
      <c r="AE31" s="89"/>
    </row>
    <row r="32" spans="1:31">
      <c r="C32" s="227" t="s">
        <v>18</v>
      </c>
      <c r="D32" s="89">
        <v>4877.0510099579997</v>
      </c>
      <c r="E32" s="89">
        <v>9023.4279739100002</v>
      </c>
      <c r="F32" s="89">
        <v>13759.099593732999</v>
      </c>
      <c r="G32" s="89">
        <v>19931.202777244998</v>
      </c>
      <c r="H32" s="89">
        <v>34175.185455146006</v>
      </c>
      <c r="I32" s="89">
        <v>50189.722058375999</v>
      </c>
      <c r="J32" s="89">
        <v>84024.769456806011</v>
      </c>
      <c r="K32" s="89">
        <v>49503.652590669997</v>
      </c>
      <c r="L32" s="89">
        <v>44735.733225865995</v>
      </c>
      <c r="M32" s="89">
        <v>47567.761756937995</v>
      </c>
      <c r="N32" s="89">
        <v>42050.508886572999</v>
      </c>
      <c r="O32" s="89">
        <v>58738.650159355006</v>
      </c>
      <c r="P32" s="89">
        <v>50259.040428314001</v>
      </c>
      <c r="Q32" s="89">
        <v>106816.30099151199</v>
      </c>
      <c r="R32" s="89">
        <v>107799.804009125</v>
      </c>
      <c r="S32" s="89">
        <v>107799.804009125</v>
      </c>
      <c r="T32" s="89">
        <v>107799.804009125</v>
      </c>
      <c r="U32" s="89">
        <v>107799.804009125</v>
      </c>
      <c r="V32" s="89">
        <v>107799.804009125</v>
      </c>
      <c r="W32" s="89">
        <v>107799.804009125</v>
      </c>
      <c r="X32" s="89">
        <v>107799.804009125</v>
      </c>
      <c r="Y32" s="89"/>
      <c r="Z32" s="89"/>
      <c r="AA32" s="89"/>
      <c r="AB32" s="89"/>
      <c r="AC32" s="89"/>
      <c r="AD32" s="89"/>
      <c r="AE32" s="89"/>
    </row>
    <row r="33" spans="1:31">
      <c r="C33" s="227" t="s">
        <v>48</v>
      </c>
      <c r="D33" s="89">
        <v>21595.507046589999</v>
      </c>
      <c r="E33" s="89">
        <v>56764.266253689006</v>
      </c>
      <c r="F33" s="89">
        <v>71478.713913447995</v>
      </c>
      <c r="G33" s="89">
        <v>103811.52376547598</v>
      </c>
      <c r="H33" s="89">
        <v>167376.03385706802</v>
      </c>
      <c r="I33" s="89">
        <v>217723.069242659</v>
      </c>
      <c r="J33" s="89">
        <v>378793.65020418202</v>
      </c>
      <c r="K33" s="89">
        <v>190417.17446940998</v>
      </c>
      <c r="L33" s="89">
        <v>120482.49278348</v>
      </c>
      <c r="M33" s="89">
        <v>180512.12872252101</v>
      </c>
      <c r="N33" s="89">
        <v>132823.686989298</v>
      </c>
      <c r="O33" s="89">
        <v>224174.13961097301</v>
      </c>
      <c r="P33" s="89">
        <v>200497.53179254502</v>
      </c>
      <c r="Q33" s="89">
        <v>386235.122195106</v>
      </c>
      <c r="R33" s="89">
        <v>353402.39611739799</v>
      </c>
      <c r="S33" s="89">
        <v>353402.39611739799</v>
      </c>
      <c r="T33" s="89">
        <v>353402.39611739799</v>
      </c>
      <c r="U33" s="89">
        <v>353402.39611739799</v>
      </c>
      <c r="V33" s="89">
        <v>353402.39611739799</v>
      </c>
      <c r="W33" s="89">
        <v>353402.39611739799</v>
      </c>
      <c r="X33" s="89">
        <v>353402.39611739799</v>
      </c>
      <c r="Y33" s="89"/>
      <c r="Z33" s="89"/>
      <c r="AA33" s="89"/>
      <c r="AB33" s="89"/>
      <c r="AC33" s="89"/>
      <c r="AD33" s="89"/>
      <c r="AE33" s="89"/>
    </row>
    <row r="35" spans="1:31" ht="24" customHeight="1">
      <c r="A35" s="20"/>
      <c r="B35" s="19" t="s">
        <v>19</v>
      </c>
      <c r="C35" s="85" t="s">
        <v>1879</v>
      </c>
      <c r="D35" s="20" t="s">
        <v>42</v>
      </c>
      <c r="E35" s="20" t="s">
        <v>43</v>
      </c>
      <c r="F35" s="20" t="s">
        <v>44</v>
      </c>
      <c r="G35" s="20" t="s">
        <v>195</v>
      </c>
      <c r="H35" s="20" t="s">
        <v>202</v>
      </c>
      <c r="I35" s="20" t="s">
        <v>1517</v>
      </c>
      <c r="J35" s="20" t="s">
        <v>1557</v>
      </c>
      <c r="K35" s="20" t="s">
        <v>1611</v>
      </c>
      <c r="L35" s="20" t="s">
        <v>1673</v>
      </c>
      <c r="M35" s="20" t="s">
        <v>1707</v>
      </c>
      <c r="N35" s="20" t="s">
        <v>1781</v>
      </c>
      <c r="O35" s="20" t="s">
        <v>1864</v>
      </c>
      <c r="P35" s="20" t="s">
        <v>2001</v>
      </c>
    </row>
    <row r="36" spans="1:31">
      <c r="C36" s="227" t="s">
        <v>17</v>
      </c>
      <c r="D36" s="89">
        <v>75746.759557614001</v>
      </c>
      <c r="E36" s="89">
        <v>132944.366965583</v>
      </c>
      <c r="F36" s="89">
        <v>90773.178102725011</v>
      </c>
      <c r="G36" s="89">
        <v>165435.48945161799</v>
      </c>
      <c r="H36" s="89">
        <v>150238.49136423101</v>
      </c>
      <c r="I36" s="89">
        <v>279418.82120359398</v>
      </c>
      <c r="J36" s="89">
        <v>245602.59210827301</v>
      </c>
      <c r="K36" s="89">
        <v>234153.65221138601</v>
      </c>
      <c r="L36" s="89">
        <v>201221.89438507502</v>
      </c>
      <c r="M36" s="89">
        <v>335012.481910109</v>
      </c>
      <c r="N36" s="89">
        <v>393717.37955896399</v>
      </c>
      <c r="O36" s="89">
        <v>219929.13688174001</v>
      </c>
      <c r="P36" s="89">
        <v>390315.52797469404</v>
      </c>
    </row>
    <row r="37" spans="1:31">
      <c r="C37" s="227" t="s">
        <v>18</v>
      </c>
      <c r="D37" s="89">
        <v>44735.733225865995</v>
      </c>
      <c r="E37" s="89">
        <v>47567.761756937995</v>
      </c>
      <c r="F37" s="89">
        <v>42050.508886572999</v>
      </c>
      <c r="G37" s="89">
        <v>58738.650159355006</v>
      </c>
      <c r="H37" s="89">
        <v>50259.040428314001</v>
      </c>
      <c r="I37" s="89">
        <v>106816.30099151199</v>
      </c>
      <c r="J37" s="89">
        <v>107799.804009125</v>
      </c>
      <c r="K37" s="89">
        <v>128725.23398530099</v>
      </c>
      <c r="L37" s="89">
        <v>132501.228895515</v>
      </c>
      <c r="M37" s="89">
        <v>151638.10273041902</v>
      </c>
      <c r="N37" s="89">
        <v>157662.67449448799</v>
      </c>
      <c r="O37" s="89">
        <v>83401.274104658005</v>
      </c>
      <c r="P37" s="89">
        <v>202382.40977898898</v>
      </c>
    </row>
    <row r="38" spans="1:31">
      <c r="C38" s="227" t="s">
        <v>48</v>
      </c>
      <c r="D38" s="89">
        <v>120482.49278347999</v>
      </c>
      <c r="E38" s="89">
        <v>180512.12872252098</v>
      </c>
      <c r="F38" s="89">
        <v>132823.68698929803</v>
      </c>
      <c r="G38" s="89">
        <v>224174.13961097298</v>
      </c>
      <c r="H38" s="89">
        <v>200497.53179254499</v>
      </c>
      <c r="I38" s="89">
        <v>386235.12219510594</v>
      </c>
      <c r="J38" s="89">
        <v>353402.39611739799</v>
      </c>
      <c r="K38" s="89">
        <v>362878.88619668706</v>
      </c>
      <c r="L38" s="89">
        <v>333723.12328058999</v>
      </c>
      <c r="M38" s="89">
        <v>486650.58464052802</v>
      </c>
      <c r="N38" s="89">
        <v>551380.05405345198</v>
      </c>
      <c r="O38" s="89">
        <v>303330.41098639794</v>
      </c>
      <c r="P38" s="89">
        <v>592697.93775368296</v>
      </c>
    </row>
    <row r="57" spans="1:9" ht="15.75" thickBot="1"/>
    <row r="58" spans="1:9" ht="19.5" thickBot="1">
      <c r="A58" s="1180"/>
      <c r="B58" s="1182" t="s">
        <v>19</v>
      </c>
      <c r="C58" s="1126" t="s">
        <v>1879</v>
      </c>
      <c r="D58" s="1118" t="s">
        <v>257</v>
      </c>
      <c r="E58" s="1118"/>
      <c r="F58" s="1164"/>
      <c r="G58" s="701" t="s">
        <v>1870</v>
      </c>
      <c r="H58" s="1118" t="s">
        <v>258</v>
      </c>
      <c r="I58" s="1164"/>
    </row>
    <row r="59" spans="1:9" ht="15.75">
      <c r="A59" s="1181"/>
      <c r="B59" s="1183"/>
      <c r="C59" s="1127"/>
      <c r="D59" s="700" t="s">
        <v>2006</v>
      </c>
      <c r="E59" s="699" t="s">
        <v>1878</v>
      </c>
      <c r="F59" s="699" t="s">
        <v>2007</v>
      </c>
      <c r="G59" s="698" t="s">
        <v>2008</v>
      </c>
      <c r="H59" s="698" t="s">
        <v>259</v>
      </c>
      <c r="I59" s="697" t="s">
        <v>362</v>
      </c>
    </row>
    <row r="60" spans="1:9" ht="16.5">
      <c r="A60" s="1185" t="s">
        <v>204</v>
      </c>
      <c r="B60" s="1189" t="s">
        <v>17</v>
      </c>
      <c r="C60" s="410" t="s">
        <v>114</v>
      </c>
      <c r="D60" s="662">
        <v>46949577.184</v>
      </c>
      <c r="E60" s="662">
        <v>31311099.795000002</v>
      </c>
      <c r="F60" s="662">
        <v>19758842.399999999</v>
      </c>
      <c r="G60" s="691">
        <v>489429931.38400006</v>
      </c>
      <c r="H60" s="690">
        <v>0.49945474580542437</v>
      </c>
      <c r="I60" s="696">
        <v>1.3761299489893197</v>
      </c>
    </row>
    <row r="61" spans="1:9" ht="17.25" thickBot="1">
      <c r="A61" s="1185"/>
      <c r="B61" s="1188"/>
      <c r="C61" s="411" t="s">
        <v>115</v>
      </c>
      <c r="D61" s="658">
        <v>31541317.120000001</v>
      </c>
      <c r="E61" s="658">
        <v>17436549.054000001</v>
      </c>
      <c r="F61" s="658">
        <v>8158288.1030000001</v>
      </c>
      <c r="G61" s="688">
        <v>223853592.61500001</v>
      </c>
      <c r="H61" s="687">
        <v>0.80891970207627284</v>
      </c>
      <c r="I61" s="695">
        <v>2.8661685787244378</v>
      </c>
    </row>
    <row r="62" spans="1:9" ht="16.5">
      <c r="A62" s="1185"/>
      <c r="B62" s="1187" t="s">
        <v>18</v>
      </c>
      <c r="C62" s="410" t="s">
        <v>114</v>
      </c>
      <c r="D62" s="693">
        <v>4597239.95</v>
      </c>
      <c r="E62" s="662">
        <v>1763730.564</v>
      </c>
      <c r="F62" s="693">
        <v>1517837.4820000001</v>
      </c>
      <c r="G62" s="692">
        <v>26317368.973999999</v>
      </c>
      <c r="H62" s="690">
        <v>1.6065432236848167</v>
      </c>
      <c r="I62" s="696">
        <v>2.0288090816826987</v>
      </c>
    </row>
    <row r="63" spans="1:9" ht="16.5">
      <c r="A63" s="1185"/>
      <c r="B63" s="1189"/>
      <c r="C63" s="410" t="s">
        <v>115</v>
      </c>
      <c r="D63" s="662">
        <v>16450104.232000001</v>
      </c>
      <c r="E63" s="662">
        <v>7727689.3949999996</v>
      </c>
      <c r="F63" s="662">
        <v>6838268.0319999997</v>
      </c>
      <c r="G63" s="691">
        <v>120282232.65700001</v>
      </c>
      <c r="H63" s="690">
        <v>1.1287222339246208</v>
      </c>
      <c r="I63" s="696">
        <v>1.4055951236513335</v>
      </c>
    </row>
    <row r="64" spans="1:9" ht="16.5">
      <c r="A64" s="1185"/>
      <c r="B64" s="1189"/>
      <c r="C64" s="410" t="s">
        <v>205</v>
      </c>
      <c r="D64" s="662" t="s">
        <v>363</v>
      </c>
      <c r="E64" s="662">
        <v>600</v>
      </c>
      <c r="F64" s="662">
        <v>1</v>
      </c>
      <c r="G64" s="691">
        <v>720610</v>
      </c>
      <c r="H64" s="690" t="s">
        <v>363</v>
      </c>
      <c r="I64" s="696" t="s">
        <v>363</v>
      </c>
    </row>
    <row r="65" spans="1:9" ht="16.5">
      <c r="A65" s="1185"/>
      <c r="B65" s="1189"/>
      <c r="C65" s="410" t="s">
        <v>116</v>
      </c>
      <c r="D65" s="662">
        <v>15579549.597999999</v>
      </c>
      <c r="E65" s="662">
        <v>18343981.936000001</v>
      </c>
      <c r="F65" s="662">
        <v>7407564.9160000002</v>
      </c>
      <c r="G65" s="691">
        <v>147791546.94599998</v>
      </c>
      <c r="H65" s="690">
        <v>-0.15069968710418391</v>
      </c>
      <c r="I65" s="696">
        <v>1.1031944741177884</v>
      </c>
    </row>
    <row r="66" spans="1:9" ht="17.25" thickBot="1">
      <c r="A66" s="1186"/>
      <c r="B66" s="1188"/>
      <c r="C66" s="411" t="s">
        <v>118</v>
      </c>
      <c r="D66" s="658">
        <v>17079.349999999999</v>
      </c>
      <c r="E66" s="658">
        <v>9481.1319999999996</v>
      </c>
      <c r="F66" s="658">
        <v>1151.5</v>
      </c>
      <c r="G66" s="688">
        <v>89037.908999999985</v>
      </c>
      <c r="H66" s="687">
        <v>0.80140409394152501</v>
      </c>
      <c r="I66" s="695">
        <v>13.832262266608771</v>
      </c>
    </row>
    <row r="67" spans="1:9" ht="16.5">
      <c r="A67" s="1184" t="s">
        <v>31</v>
      </c>
      <c r="B67" s="1187" t="s">
        <v>17</v>
      </c>
      <c r="C67" s="410" t="s">
        <v>114</v>
      </c>
      <c r="D67" s="693">
        <v>185350.99935953401</v>
      </c>
      <c r="E67" s="662">
        <v>120835.377339062</v>
      </c>
      <c r="F67" s="693">
        <v>49678.249490524999</v>
      </c>
      <c r="G67" s="692">
        <v>1343448.9413060597</v>
      </c>
      <c r="H67" s="690">
        <v>0.53391335750491575</v>
      </c>
      <c r="I67" s="696">
        <v>2.7310291980977612</v>
      </c>
    </row>
    <row r="68" spans="1:9" ht="17.25" thickBot="1">
      <c r="A68" s="1185"/>
      <c r="B68" s="1188"/>
      <c r="C68" s="411" t="s">
        <v>115</v>
      </c>
      <c r="D68" s="658">
        <v>204964.52861516</v>
      </c>
      <c r="E68" s="658">
        <v>99093.759542678003</v>
      </c>
      <c r="F68" s="658">
        <v>26068.510067088999</v>
      </c>
      <c r="G68" s="688">
        <v>1106161.036292006</v>
      </c>
      <c r="H68" s="687">
        <v>1.0683898719866942</v>
      </c>
      <c r="I68" s="695">
        <v>6.8625333050362496</v>
      </c>
    </row>
    <row r="69" spans="1:9" ht="16.5">
      <c r="A69" s="1185"/>
      <c r="B69" s="1187" t="s">
        <v>18</v>
      </c>
      <c r="C69" s="410" t="s">
        <v>114</v>
      </c>
      <c r="D69" s="693">
        <v>27755.707936898001</v>
      </c>
      <c r="E69" s="662">
        <v>9539.2768793079995</v>
      </c>
      <c r="F69" s="693">
        <v>5972.752967204</v>
      </c>
      <c r="G69" s="692">
        <v>130097.557964787</v>
      </c>
      <c r="H69" s="690">
        <v>1.9096238937255232</v>
      </c>
      <c r="I69" s="689">
        <v>3.6470543967418037</v>
      </c>
    </row>
    <row r="70" spans="1:9" ht="16.5">
      <c r="A70" s="1185"/>
      <c r="B70" s="1189"/>
      <c r="C70" s="410" t="s">
        <v>115</v>
      </c>
      <c r="D70" s="662">
        <v>116811.549116176</v>
      </c>
      <c r="E70" s="662">
        <v>50778.112183249003</v>
      </c>
      <c r="F70" s="662">
        <v>24310.186579448</v>
      </c>
      <c r="G70" s="691">
        <v>592295.70015223592</v>
      </c>
      <c r="H70" s="690">
        <v>1.300431112811447</v>
      </c>
      <c r="I70" s="689">
        <v>3.8050453555518695</v>
      </c>
    </row>
    <row r="71" spans="1:9" ht="16.5">
      <c r="A71" s="1185"/>
      <c r="B71" s="1189"/>
      <c r="C71" s="410" t="s">
        <v>205</v>
      </c>
      <c r="D71" s="662" t="s">
        <v>363</v>
      </c>
      <c r="E71" s="662">
        <v>0.3</v>
      </c>
      <c r="F71" s="663">
        <v>9.1</v>
      </c>
      <c r="G71" s="694">
        <v>380.3</v>
      </c>
      <c r="H71" s="690" t="s">
        <v>363</v>
      </c>
      <c r="I71" s="689" t="s">
        <v>363</v>
      </c>
    </row>
    <row r="72" spans="1:9" ht="16.5">
      <c r="A72" s="1185"/>
      <c r="B72" s="1189"/>
      <c r="C72" s="410" t="s">
        <v>116</v>
      </c>
      <c r="D72" s="662">
        <v>57701.067890915001</v>
      </c>
      <c r="E72" s="662">
        <v>23024.995397101</v>
      </c>
      <c r="F72" s="662">
        <v>14435.580755714</v>
      </c>
      <c r="G72" s="691">
        <v>397912.174424086</v>
      </c>
      <c r="H72" s="690">
        <v>1.5060186504176216</v>
      </c>
      <c r="I72" s="689">
        <v>2.9971421217726437</v>
      </c>
    </row>
    <row r="73" spans="1:9" ht="17.25" thickBot="1">
      <c r="A73" s="1186"/>
      <c r="B73" s="1188"/>
      <c r="C73" s="411" t="s">
        <v>118</v>
      </c>
      <c r="D73" s="998">
        <v>114.084835</v>
      </c>
      <c r="E73" s="998">
        <v>58.589644999999997</v>
      </c>
      <c r="F73" s="998">
        <v>8.1129235000000008</v>
      </c>
      <c r="G73" s="999">
        <v>500.33687721200005</v>
      </c>
      <c r="H73" s="687">
        <v>0.94718426780022313</v>
      </c>
      <c r="I73" s="686">
        <v>13.062111518739204</v>
      </c>
    </row>
    <row r="74" spans="1:9" ht="16.5">
      <c r="A74" s="1184" t="s">
        <v>206</v>
      </c>
      <c r="B74" s="1187" t="s">
        <v>17</v>
      </c>
      <c r="C74" s="410" t="s">
        <v>114</v>
      </c>
      <c r="D74" s="693">
        <v>4648567</v>
      </c>
      <c r="E74" s="662">
        <v>2540546</v>
      </c>
      <c r="F74" s="693">
        <v>1369572</v>
      </c>
      <c r="G74" s="692">
        <v>31728777</v>
      </c>
      <c r="H74" s="690">
        <v>0.82975116372622271</v>
      </c>
      <c r="I74" s="689">
        <v>2.3941749685303146</v>
      </c>
    </row>
    <row r="75" spans="1:9" ht="17.25" thickBot="1">
      <c r="A75" s="1185"/>
      <c r="B75" s="1188"/>
      <c r="C75" s="411" t="s">
        <v>115</v>
      </c>
      <c r="D75" s="658">
        <v>5383291</v>
      </c>
      <c r="E75" s="658">
        <v>3298216</v>
      </c>
      <c r="F75" s="658">
        <v>944478</v>
      </c>
      <c r="G75" s="688">
        <v>34822737</v>
      </c>
      <c r="H75" s="687">
        <v>0.63218267087419378</v>
      </c>
      <c r="I75" s="686">
        <v>4.6997526676111034</v>
      </c>
    </row>
    <row r="76" spans="1:9" ht="16.5">
      <c r="A76" s="1185"/>
      <c r="B76" s="1187" t="s">
        <v>18</v>
      </c>
      <c r="C76" s="410" t="s">
        <v>114</v>
      </c>
      <c r="D76" s="693">
        <v>634828</v>
      </c>
      <c r="E76" s="662">
        <v>289631</v>
      </c>
      <c r="F76" s="693">
        <v>184982</v>
      </c>
      <c r="G76" s="692">
        <v>3435458</v>
      </c>
      <c r="H76" s="690">
        <v>1.191851010423608</v>
      </c>
      <c r="I76" s="689">
        <v>2.4318366111297314</v>
      </c>
    </row>
    <row r="77" spans="1:9" ht="16.5">
      <c r="A77" s="1185"/>
      <c r="B77" s="1189"/>
      <c r="C77" s="410" t="s">
        <v>115</v>
      </c>
      <c r="D77" s="662">
        <v>3691105</v>
      </c>
      <c r="E77" s="662">
        <v>3368655</v>
      </c>
      <c r="F77" s="662">
        <v>2105469</v>
      </c>
      <c r="G77" s="691">
        <v>25803858</v>
      </c>
      <c r="H77" s="690">
        <v>9.5720695648560117E-2</v>
      </c>
      <c r="I77" s="689">
        <v>0.75310346530867944</v>
      </c>
    </row>
    <row r="78" spans="1:9" ht="16.5">
      <c r="A78" s="1185"/>
      <c r="B78" s="1189"/>
      <c r="C78" s="410" t="s">
        <v>205</v>
      </c>
      <c r="D78" s="662" t="s">
        <v>363</v>
      </c>
      <c r="E78" s="662">
        <v>6</v>
      </c>
      <c r="F78" s="663">
        <v>1</v>
      </c>
      <c r="G78" s="691">
        <v>8599</v>
      </c>
      <c r="H78" s="690" t="s">
        <v>363</v>
      </c>
      <c r="I78" s="689" t="s">
        <v>363</v>
      </c>
    </row>
    <row r="79" spans="1:9" ht="16.5">
      <c r="A79" s="1185"/>
      <c r="B79" s="1189"/>
      <c r="C79" s="410" t="s">
        <v>116</v>
      </c>
      <c r="D79" s="662">
        <v>1862179</v>
      </c>
      <c r="E79" s="662">
        <v>760659</v>
      </c>
      <c r="F79" s="662">
        <v>632559</v>
      </c>
      <c r="G79" s="691">
        <v>13492942</v>
      </c>
      <c r="H79" s="690">
        <v>1.4481127548612451</v>
      </c>
      <c r="I79" s="689">
        <v>1.9438819145723958</v>
      </c>
    </row>
    <row r="80" spans="1:9" ht="17.25" thickBot="1">
      <c r="A80" s="1186"/>
      <c r="B80" s="1188"/>
      <c r="C80" s="411" t="s">
        <v>118</v>
      </c>
      <c r="D80" s="664">
        <v>493</v>
      </c>
      <c r="E80" s="664">
        <v>253</v>
      </c>
      <c r="F80" s="664">
        <v>24</v>
      </c>
      <c r="G80" s="688">
        <v>2230</v>
      </c>
      <c r="H80" s="687">
        <v>0.94861660079051391</v>
      </c>
      <c r="I80" s="686">
        <v>19.541666666666668</v>
      </c>
    </row>
    <row r="81" spans="1:9">
      <c r="A81" s="1168" t="s">
        <v>48</v>
      </c>
      <c r="B81" s="1169"/>
      <c r="C81" s="684" t="s">
        <v>204</v>
      </c>
      <c r="D81" s="685">
        <v>115134867.434</v>
      </c>
      <c r="E81" s="683">
        <v>76593131.876000017</v>
      </c>
      <c r="F81" s="685">
        <v>43681953.432999998</v>
      </c>
      <c r="G81" s="968">
        <v>1008484320.485</v>
      </c>
      <c r="H81" s="682">
        <v>0.50320093478351158</v>
      </c>
      <c r="I81" s="681">
        <v>1.6357536324604967</v>
      </c>
    </row>
    <row r="82" spans="1:9">
      <c r="A82" s="1170"/>
      <c r="B82" s="1171"/>
      <c r="C82" s="684" t="s">
        <v>31</v>
      </c>
      <c r="D82" s="683">
        <v>592697.93775368296</v>
      </c>
      <c r="E82" s="683">
        <v>303330.41098639794</v>
      </c>
      <c r="F82" s="683">
        <v>120482.49278347999</v>
      </c>
      <c r="G82" s="969">
        <v>3570796.0470163869</v>
      </c>
      <c r="H82" s="682">
        <v>0.95396807008665196</v>
      </c>
      <c r="I82" s="681">
        <v>3.9193698110050308</v>
      </c>
    </row>
    <row r="83" spans="1:9" ht="15.75" thickBot="1">
      <c r="A83" s="1172"/>
      <c r="B83" s="1173"/>
      <c r="C83" s="680" t="s">
        <v>206</v>
      </c>
      <c r="D83" s="679">
        <v>16220463</v>
      </c>
      <c r="E83" s="679">
        <v>10257966</v>
      </c>
      <c r="F83" s="679">
        <v>5237085</v>
      </c>
      <c r="G83" s="970">
        <v>109294601</v>
      </c>
      <c r="H83" s="678">
        <v>0.58125528979136809</v>
      </c>
      <c r="I83" s="677">
        <v>2.0972311887242618</v>
      </c>
    </row>
    <row r="84" spans="1:9">
      <c r="A84" s="1174" t="s">
        <v>198</v>
      </c>
      <c r="B84" s="1175"/>
      <c r="C84" s="675" t="s">
        <v>204</v>
      </c>
      <c r="D84" s="676">
        <v>5482612.7349523809</v>
      </c>
      <c r="E84" s="674">
        <v>4255173.9931111122</v>
      </c>
      <c r="F84" s="676">
        <v>2299050.1806842103</v>
      </c>
      <c r="G84" s="971">
        <v>50829957.148678087</v>
      </c>
      <c r="H84" s="673">
        <v>0.28845794410015269</v>
      </c>
      <c r="I84" s="974">
        <v>1.3847294769880683</v>
      </c>
    </row>
    <row r="85" spans="1:9">
      <c r="A85" s="1176"/>
      <c r="B85" s="1177"/>
      <c r="C85" s="675" t="s">
        <v>31</v>
      </c>
      <c r="D85" s="674">
        <v>28223.711321603951</v>
      </c>
      <c r="E85" s="674">
        <v>16851.68949924433</v>
      </c>
      <c r="F85" s="674">
        <v>6341.1838307094731</v>
      </c>
      <c r="G85" s="972">
        <v>178565.47820015068</v>
      </c>
      <c r="H85" s="673">
        <v>0.67482977435998737</v>
      </c>
      <c r="I85" s="974">
        <v>3.4508584004331233</v>
      </c>
    </row>
    <row r="86" spans="1:9" ht="15.75" thickBot="1">
      <c r="A86" s="1178"/>
      <c r="B86" s="1179"/>
      <c r="C86" s="672" t="s">
        <v>206</v>
      </c>
      <c r="D86" s="671">
        <v>772403</v>
      </c>
      <c r="E86" s="671">
        <v>569887</v>
      </c>
      <c r="F86" s="671">
        <v>275636.05263157893</v>
      </c>
      <c r="G86" s="973">
        <v>5470398.0124639254</v>
      </c>
      <c r="H86" s="670">
        <v>0.35536167696402976</v>
      </c>
      <c r="I86" s="975">
        <v>1.8022567897981419</v>
      </c>
    </row>
  </sheetData>
  <mergeCells count="27">
    <mergeCell ref="A81:B83"/>
    <mergeCell ref="A26:B28"/>
    <mergeCell ref="A84:B86"/>
    <mergeCell ref="A58:A59"/>
    <mergeCell ref="B58:B59"/>
    <mergeCell ref="A67:A73"/>
    <mergeCell ref="B67:B68"/>
    <mergeCell ref="B69:B73"/>
    <mergeCell ref="A74:A80"/>
    <mergeCell ref="B74:B75"/>
    <mergeCell ref="B76:B80"/>
    <mergeCell ref="A60:A66"/>
    <mergeCell ref="B60:B61"/>
    <mergeCell ref="B62:B66"/>
    <mergeCell ref="A23:B25"/>
    <mergeCell ref="C58:C59"/>
    <mergeCell ref="H58:I58"/>
    <mergeCell ref="D58:F58"/>
    <mergeCell ref="A2:A8"/>
    <mergeCell ref="B2:B3"/>
    <mergeCell ref="B4:B8"/>
    <mergeCell ref="A9:A15"/>
    <mergeCell ref="B9:B10"/>
    <mergeCell ref="B11:B15"/>
    <mergeCell ref="A16:A22"/>
    <mergeCell ref="B16:B17"/>
    <mergeCell ref="B18:B22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56"/>
  <sheetViews>
    <sheetView rightToLeft="1" topLeftCell="A4" zoomScaleNormal="100" workbookViewId="0">
      <selection activeCell="B4" sqref="B4:I14"/>
    </sheetView>
  </sheetViews>
  <sheetFormatPr defaultRowHeight="17.25"/>
  <cols>
    <col min="1" max="1" width="5.140625" customWidth="1"/>
    <col min="2" max="2" width="29.140625" style="46" customWidth="1"/>
    <col min="3" max="3" width="10.28515625" style="45" customWidth="1"/>
    <col min="4" max="4" width="9.42578125" style="45" customWidth="1"/>
    <col min="5" max="5" width="8.5703125" style="45" customWidth="1"/>
    <col min="6" max="6" width="14.28515625" style="45" customWidth="1"/>
    <col min="7" max="7" width="15" customWidth="1"/>
    <col min="8" max="8" width="13.140625" customWidth="1"/>
    <col min="9" max="9" width="9.42578125" customWidth="1"/>
    <col min="10" max="10" width="13.28515625" bestFit="1" customWidth="1"/>
    <col min="11" max="11" width="28.28515625" customWidth="1"/>
    <col min="12" max="12" width="12.42578125" bestFit="1" customWidth="1"/>
    <col min="13" max="13" width="14.140625" customWidth="1"/>
    <col min="15" max="15" width="12.140625" bestFit="1" customWidth="1"/>
    <col min="16" max="16" width="10.140625" bestFit="1" customWidth="1"/>
    <col min="17" max="17" width="9.85546875" bestFit="1" customWidth="1"/>
  </cols>
  <sheetData>
    <row r="1" spans="1:9" ht="18" thickBot="1">
      <c r="A1" s="1190" t="s">
        <v>1822</v>
      </c>
      <c r="B1" s="1190"/>
      <c r="C1" s="1190"/>
      <c r="D1" s="1190"/>
      <c r="E1" s="1190"/>
      <c r="F1" s="1190"/>
      <c r="G1" s="1190"/>
      <c r="H1" s="1190"/>
      <c r="I1" s="1190"/>
    </row>
    <row r="2" spans="1:9" ht="36.75" customHeight="1" thickBot="1">
      <c r="A2" s="740" t="s">
        <v>368</v>
      </c>
      <c r="B2" s="739" t="s">
        <v>370</v>
      </c>
      <c r="C2" s="1191" t="s">
        <v>1615</v>
      </c>
      <c r="D2" s="1192"/>
      <c r="E2" s="1193"/>
      <c r="F2" s="1191" t="s">
        <v>258</v>
      </c>
      <c r="G2" s="1193"/>
      <c r="H2" s="738" t="s">
        <v>1870</v>
      </c>
      <c r="I2" s="737" t="s">
        <v>369</v>
      </c>
    </row>
    <row r="3" spans="1:9" ht="18.75" customHeight="1" thickBot="1">
      <c r="A3" s="736"/>
      <c r="B3" s="735"/>
      <c r="C3" s="732" t="s">
        <v>2006</v>
      </c>
      <c r="D3" s="734" t="s">
        <v>1878</v>
      </c>
      <c r="E3" s="732" t="s">
        <v>2007</v>
      </c>
      <c r="F3" s="733" t="s">
        <v>259</v>
      </c>
      <c r="G3" s="732" t="s">
        <v>362</v>
      </c>
      <c r="H3" s="731" t="s">
        <v>2008</v>
      </c>
      <c r="I3" s="730" t="s">
        <v>2006</v>
      </c>
    </row>
    <row r="4" spans="1:9" ht="19.5" customHeight="1">
      <c r="A4" s="729">
        <v>1</v>
      </c>
      <c r="B4" s="729" t="s">
        <v>123</v>
      </c>
      <c r="C4" s="398">
        <v>57040.107421574001</v>
      </c>
      <c r="D4" s="398">
        <v>55840.991594519001</v>
      </c>
      <c r="E4" s="398">
        <v>15339.932239162001</v>
      </c>
      <c r="F4" s="728">
        <v>2.1473755977726938E-2</v>
      </c>
      <c r="G4" s="727">
        <v>2.7184067395000451</v>
      </c>
      <c r="H4" s="451">
        <v>355526.83519323898</v>
      </c>
      <c r="I4" s="726">
        <v>2.3692927356958379E-2</v>
      </c>
    </row>
    <row r="5" spans="1:9">
      <c r="A5" s="450">
        <v>2</v>
      </c>
      <c r="B5" s="729" t="s">
        <v>122</v>
      </c>
      <c r="C5" s="398">
        <v>49985.061172950998</v>
      </c>
      <c r="D5" s="398">
        <v>26558.654194825998</v>
      </c>
      <c r="E5" s="398">
        <v>14636.448271470999</v>
      </c>
      <c r="F5" s="728">
        <v>0.88206302948470916</v>
      </c>
      <c r="G5" s="727">
        <v>2.4151086551769962</v>
      </c>
      <c r="H5" s="451">
        <v>389103.01770086098</v>
      </c>
      <c r="I5" s="726">
        <v>1.3391281526712127E-2</v>
      </c>
    </row>
    <row r="6" spans="1:9" ht="17.25" customHeight="1">
      <c r="A6" s="450">
        <v>3</v>
      </c>
      <c r="B6" s="729" t="s">
        <v>130</v>
      </c>
      <c r="C6" s="398">
        <v>46305.081107192003</v>
      </c>
      <c r="D6" s="398">
        <v>22819.503014999998</v>
      </c>
      <c r="E6" s="398">
        <v>2497.492045385</v>
      </c>
      <c r="F6" s="728">
        <v>1.0291888511662228</v>
      </c>
      <c r="G6" s="727">
        <v>17.540632068381168</v>
      </c>
      <c r="H6" s="451">
        <v>217068.50300048999</v>
      </c>
      <c r="I6" s="726">
        <v>6.0713022515995592E-2</v>
      </c>
    </row>
    <row r="7" spans="1:9">
      <c r="A7" s="450">
        <v>4</v>
      </c>
      <c r="B7" s="729" t="s">
        <v>135</v>
      </c>
      <c r="C7" s="398">
        <v>43016.275219927003</v>
      </c>
      <c r="D7" s="398">
        <v>25770.603372550999</v>
      </c>
      <c r="E7" s="398">
        <v>12293.483105713</v>
      </c>
      <c r="F7" s="728">
        <v>0.66919938187186023</v>
      </c>
      <c r="G7" s="727">
        <v>2.4991120783284422</v>
      </c>
      <c r="H7" s="451">
        <v>305234.52139488497</v>
      </c>
      <c r="I7" s="726">
        <v>8.3441936478732354E-2</v>
      </c>
    </row>
    <row r="8" spans="1:9">
      <c r="A8" s="450">
        <v>5</v>
      </c>
      <c r="B8" s="729" t="s">
        <v>126</v>
      </c>
      <c r="C8" s="398">
        <v>39847.630959736998</v>
      </c>
      <c r="D8" s="398">
        <v>18901.157079754001</v>
      </c>
      <c r="E8" s="398">
        <v>13340.536625973</v>
      </c>
      <c r="F8" s="728">
        <v>1.1082111953040084</v>
      </c>
      <c r="G8" s="727">
        <v>1.9869586266984736</v>
      </c>
      <c r="H8" s="451">
        <v>321815.88883811201</v>
      </c>
      <c r="I8" s="726">
        <v>3.6810827217445753E-2</v>
      </c>
    </row>
    <row r="9" spans="1:9" ht="34.5">
      <c r="A9" s="450">
        <v>6</v>
      </c>
      <c r="B9" s="729" t="s">
        <v>141</v>
      </c>
      <c r="C9" s="398">
        <v>29984.992531781001</v>
      </c>
      <c r="D9" s="398">
        <v>11937.575087333</v>
      </c>
      <c r="E9" s="398">
        <v>2216.4492417440001</v>
      </c>
      <c r="F9" s="728">
        <v>1.5118160357037818</v>
      </c>
      <c r="G9" s="727">
        <v>12.52839125167039</v>
      </c>
      <c r="H9" s="451">
        <v>138818.35511558899</v>
      </c>
      <c r="I9" s="726">
        <v>8.3643581267836761E-2</v>
      </c>
    </row>
    <row r="10" spans="1:9" ht="17.25" customHeight="1">
      <c r="A10" s="450">
        <v>7</v>
      </c>
      <c r="B10" s="729" t="s">
        <v>137</v>
      </c>
      <c r="C10" s="398">
        <v>25758.464704488</v>
      </c>
      <c r="D10" s="398">
        <v>8698.1776038970002</v>
      </c>
      <c r="E10" s="398">
        <v>2633.872547986</v>
      </c>
      <c r="F10" s="728">
        <v>1.9613633886881736</v>
      </c>
      <c r="G10" s="727">
        <v>8.7796929180131755</v>
      </c>
      <c r="H10" s="451">
        <v>139189.46409439601</v>
      </c>
      <c r="I10" s="726">
        <v>6.8079504526885382E-2</v>
      </c>
    </row>
    <row r="11" spans="1:9">
      <c r="A11" s="450">
        <v>8</v>
      </c>
      <c r="B11" s="729" t="s">
        <v>143</v>
      </c>
      <c r="C11" s="398">
        <v>22630.998236079002</v>
      </c>
      <c r="D11" s="398">
        <v>10214.580981511999</v>
      </c>
      <c r="E11" s="398">
        <v>2040.373639297</v>
      </c>
      <c r="F11" s="728">
        <v>1.215558159168765</v>
      </c>
      <c r="G11" s="727">
        <v>10.091595088376261</v>
      </c>
      <c r="H11" s="451">
        <v>134263.81900982602</v>
      </c>
      <c r="I11" s="726">
        <v>0.12391938815065473</v>
      </c>
    </row>
    <row r="12" spans="1:9">
      <c r="A12" s="450">
        <v>9</v>
      </c>
      <c r="B12" s="729" t="s">
        <v>139</v>
      </c>
      <c r="C12" s="398">
        <v>20626.962502802999</v>
      </c>
      <c r="D12" s="398">
        <v>7702.2530143329996</v>
      </c>
      <c r="E12" s="398">
        <v>1021.696538335</v>
      </c>
      <c r="F12" s="728">
        <v>1.6780427057405949</v>
      </c>
      <c r="G12" s="727">
        <v>19.188932553708728</v>
      </c>
      <c r="H12" s="451">
        <v>124027.45993181098</v>
      </c>
      <c r="I12" s="726">
        <v>6.4864817009143788E-2</v>
      </c>
    </row>
    <row r="13" spans="1:9" ht="18" thickBot="1">
      <c r="A13" s="450">
        <v>10</v>
      </c>
      <c r="B13" s="729" t="s">
        <v>145</v>
      </c>
      <c r="C13" s="398">
        <v>18606.96784139</v>
      </c>
      <c r="D13" s="398">
        <v>6931.4399871630003</v>
      </c>
      <c r="E13" s="398">
        <v>1272.2433394340001</v>
      </c>
      <c r="F13" s="728">
        <v>1.6844303457650982</v>
      </c>
      <c r="G13" s="727">
        <v>13.625321481083903</v>
      </c>
      <c r="H13" s="451">
        <v>88526.385127437999</v>
      </c>
      <c r="I13" s="726">
        <v>6.3386469427983899E-2</v>
      </c>
    </row>
    <row r="14" spans="1:9" ht="18.75" thickBot="1">
      <c r="A14" s="725"/>
      <c r="B14" s="724" t="s">
        <v>48</v>
      </c>
      <c r="C14" s="607">
        <v>353802.54169792205</v>
      </c>
      <c r="D14" s="607">
        <v>195374.93593088799</v>
      </c>
      <c r="E14" s="607">
        <v>67292.527594500003</v>
      </c>
      <c r="F14" s="723">
        <v>0.81089012268736615</v>
      </c>
      <c r="G14" s="722">
        <v>4.2576794830759077</v>
      </c>
      <c r="H14" s="635">
        <v>2213574.2494066469</v>
      </c>
      <c r="I14" s="721">
        <v>3.5267898752142729E-2</v>
      </c>
    </row>
    <row r="15" spans="1:9" ht="15">
      <c r="B15"/>
      <c r="C15"/>
      <c r="D15"/>
      <c r="E15"/>
      <c r="F15"/>
    </row>
    <row r="16" spans="1:9" ht="30.75" customHeight="1">
      <c r="A16" s="720" t="s">
        <v>368</v>
      </c>
      <c r="B16" s="719"/>
      <c r="C16" s="1194" t="s">
        <v>257</v>
      </c>
      <c r="D16" s="1194"/>
      <c r="E16" s="1194"/>
      <c r="F16" s="1194" t="s">
        <v>258</v>
      </c>
      <c r="G16" s="1194"/>
      <c r="H16" s="718" t="s">
        <v>1870</v>
      </c>
    </row>
    <row r="17" spans="1:8" ht="30.75" customHeight="1">
      <c r="A17" s="717"/>
      <c r="B17" s="716" t="s">
        <v>134</v>
      </c>
      <c r="C17" s="716" t="s">
        <v>2006</v>
      </c>
      <c r="D17" s="716" t="s">
        <v>1878</v>
      </c>
      <c r="E17" s="716" t="s">
        <v>2007</v>
      </c>
      <c r="F17" s="716" t="s">
        <v>259</v>
      </c>
      <c r="G17" s="716" t="s">
        <v>362</v>
      </c>
      <c r="H17" s="716" t="s">
        <v>2008</v>
      </c>
    </row>
    <row r="18" spans="1:8" ht="19.5" customHeight="1">
      <c r="A18" s="715">
        <v>1</v>
      </c>
      <c r="B18" s="706" t="s">
        <v>123</v>
      </c>
      <c r="C18" s="703">
        <v>57040.107421574001</v>
      </c>
      <c r="D18" s="705">
        <v>55840.991594519001</v>
      </c>
      <c r="E18" s="705">
        <v>15339.932239162001</v>
      </c>
      <c r="F18" s="704">
        <v>2.1473755977726938E-2</v>
      </c>
      <c r="G18" s="714">
        <v>2.7184067395000451</v>
      </c>
      <c r="H18" s="703">
        <v>355526.83519323898</v>
      </c>
    </row>
    <row r="19" spans="1:8">
      <c r="A19" s="707">
        <v>2</v>
      </c>
      <c r="B19" s="706" t="s">
        <v>122</v>
      </c>
      <c r="C19" s="703">
        <v>49985.061172950998</v>
      </c>
      <c r="D19" s="705">
        <v>26558.654194825998</v>
      </c>
      <c r="E19" s="705">
        <v>14636.448271470999</v>
      </c>
      <c r="F19" s="704">
        <v>0.88206302948470916</v>
      </c>
      <c r="G19" s="714">
        <v>2.4151086551769962</v>
      </c>
      <c r="H19" s="703">
        <v>389103.01770086098</v>
      </c>
    </row>
    <row r="20" spans="1:8">
      <c r="A20" s="707">
        <v>3</v>
      </c>
      <c r="B20" s="706" t="s">
        <v>130</v>
      </c>
      <c r="C20" s="703">
        <v>46305.081107192003</v>
      </c>
      <c r="D20" s="705">
        <v>22819.503014999998</v>
      </c>
      <c r="E20" s="705">
        <v>2497.492045385</v>
      </c>
      <c r="F20" s="704">
        <v>1.0291888511662228</v>
      </c>
      <c r="G20" s="714">
        <v>17.540632068381168</v>
      </c>
      <c r="H20" s="703">
        <v>217068.50300048999</v>
      </c>
    </row>
    <row r="21" spans="1:8">
      <c r="A21" s="707">
        <v>4</v>
      </c>
      <c r="B21" s="706" t="s">
        <v>135</v>
      </c>
      <c r="C21" s="703">
        <v>43016.275219927003</v>
      </c>
      <c r="D21" s="705">
        <v>25770.603372550999</v>
      </c>
      <c r="E21" s="705">
        <v>12293.483105713</v>
      </c>
      <c r="F21" s="704">
        <v>0.66919938187186023</v>
      </c>
      <c r="G21" s="714">
        <v>2.4991120783284422</v>
      </c>
      <c r="H21" s="703">
        <v>305234.52139488497</v>
      </c>
    </row>
    <row r="22" spans="1:8">
      <c r="A22" s="707">
        <v>5</v>
      </c>
      <c r="B22" s="706" t="s">
        <v>126</v>
      </c>
      <c r="C22" s="703">
        <v>39847.630959736998</v>
      </c>
      <c r="D22" s="705">
        <v>18901.157079754001</v>
      </c>
      <c r="E22" s="705">
        <v>13340.536625973</v>
      </c>
      <c r="F22" s="704">
        <v>1.1082111953040084</v>
      </c>
      <c r="G22" s="714">
        <v>1.9869586266984736</v>
      </c>
      <c r="H22" s="703">
        <v>321815.88883811201</v>
      </c>
    </row>
    <row r="23" spans="1:8">
      <c r="A23" s="707">
        <v>6</v>
      </c>
      <c r="B23" s="706" t="s">
        <v>141</v>
      </c>
      <c r="C23" s="703">
        <v>29984.992531781001</v>
      </c>
      <c r="D23" s="705">
        <v>11937.575087333</v>
      </c>
      <c r="E23" s="705">
        <v>2216.4492417440001</v>
      </c>
      <c r="F23" s="704">
        <v>1.5118160357037818</v>
      </c>
      <c r="G23" s="714">
        <v>12.52839125167039</v>
      </c>
      <c r="H23" s="703">
        <v>138818.35511558899</v>
      </c>
    </row>
    <row r="24" spans="1:8">
      <c r="A24" s="707">
        <v>7</v>
      </c>
      <c r="B24" s="706" t="s">
        <v>137</v>
      </c>
      <c r="C24" s="703">
        <v>25758.464704488</v>
      </c>
      <c r="D24" s="705">
        <v>8698.1776038970002</v>
      </c>
      <c r="E24" s="705">
        <v>2633.872547986</v>
      </c>
      <c r="F24" s="704">
        <v>1.9613633886881736</v>
      </c>
      <c r="G24" s="714">
        <v>8.7796929180131755</v>
      </c>
      <c r="H24" s="703">
        <v>139189.46409439601</v>
      </c>
    </row>
    <row r="25" spans="1:8" ht="17.25" customHeight="1">
      <c r="A25" s="707">
        <v>8</v>
      </c>
      <c r="B25" s="706" t="s">
        <v>143</v>
      </c>
      <c r="C25" s="709">
        <v>22630.998236079002</v>
      </c>
      <c r="D25" s="708">
        <v>10214.580981511999</v>
      </c>
      <c r="E25" s="708">
        <v>2040.373639297</v>
      </c>
      <c r="F25" s="704">
        <v>1.215558159168765</v>
      </c>
      <c r="G25" s="714">
        <v>10.091595088376261</v>
      </c>
      <c r="H25" s="703">
        <v>134263.81900982602</v>
      </c>
    </row>
    <row r="26" spans="1:8">
      <c r="A26" s="707">
        <v>9</v>
      </c>
      <c r="B26" s="706" t="s">
        <v>139</v>
      </c>
      <c r="C26" s="703">
        <v>20626.962502802999</v>
      </c>
      <c r="D26" s="705">
        <v>7702.2530143329996</v>
      </c>
      <c r="E26" s="705">
        <v>1021.696538335</v>
      </c>
      <c r="F26" s="704">
        <v>1.6780427057405949</v>
      </c>
      <c r="G26" s="714">
        <v>19.188932553708728</v>
      </c>
      <c r="H26" s="703">
        <v>124027.45993181098</v>
      </c>
    </row>
    <row r="27" spans="1:8">
      <c r="A27" s="707">
        <v>10</v>
      </c>
      <c r="B27" s="706" t="s">
        <v>145</v>
      </c>
      <c r="C27" s="703">
        <v>18606.96784139</v>
      </c>
      <c r="D27" s="705">
        <v>6931.4399871630003</v>
      </c>
      <c r="E27" s="705">
        <v>1272.2433394340001</v>
      </c>
      <c r="F27" s="704">
        <v>1.6844303457650982</v>
      </c>
      <c r="G27" s="714">
        <v>13.625321481083903</v>
      </c>
      <c r="H27" s="703">
        <v>88526.385127437999</v>
      </c>
    </row>
    <row r="28" spans="1:8">
      <c r="A28" s="707">
        <v>11</v>
      </c>
      <c r="B28" s="706" t="s">
        <v>125</v>
      </c>
      <c r="C28" s="703">
        <v>17210.711633289</v>
      </c>
      <c r="D28" s="705">
        <v>13231.682191836</v>
      </c>
      <c r="E28" s="705">
        <v>8046.5943451789999</v>
      </c>
      <c r="F28" s="704">
        <v>0.30071984678622932</v>
      </c>
      <c r="G28" s="714">
        <v>1.1388814814059254</v>
      </c>
      <c r="H28" s="703">
        <v>152152.82461237701</v>
      </c>
    </row>
    <row r="29" spans="1:8">
      <c r="A29" s="707">
        <v>12</v>
      </c>
      <c r="B29" s="706" t="s">
        <v>156</v>
      </c>
      <c r="C29" s="703">
        <v>15999.525138636</v>
      </c>
      <c r="D29" s="705">
        <v>5261.5348069559996</v>
      </c>
      <c r="E29" s="705">
        <v>1049.230114123</v>
      </c>
      <c r="F29" s="704">
        <v>2.0408475332110063</v>
      </c>
      <c r="G29" s="714">
        <v>14.248823802592835</v>
      </c>
      <c r="H29" s="703">
        <v>68866.508020555993</v>
      </c>
    </row>
    <row r="30" spans="1:8">
      <c r="A30" s="707">
        <v>13</v>
      </c>
      <c r="B30" s="706" t="s">
        <v>159</v>
      </c>
      <c r="C30" s="703">
        <v>14478.740383261</v>
      </c>
      <c r="D30" s="705">
        <v>7177.8190759509998</v>
      </c>
      <c r="E30" s="705">
        <v>1025.593937333</v>
      </c>
      <c r="F30" s="704">
        <v>1.0171503669925936</v>
      </c>
      <c r="G30" s="714">
        <v>13.117420019966342</v>
      </c>
      <c r="H30" s="703">
        <v>51038.632508484996</v>
      </c>
    </row>
    <row r="31" spans="1:8">
      <c r="A31" s="707">
        <v>14</v>
      </c>
      <c r="B31" s="706" t="s">
        <v>124</v>
      </c>
      <c r="C31" s="703">
        <v>14094.862963557</v>
      </c>
      <c r="D31" s="705">
        <v>5076.3152379679996</v>
      </c>
      <c r="E31" s="705">
        <v>10343.134451497001</v>
      </c>
      <c r="F31" s="704">
        <v>1.7765933167694761</v>
      </c>
      <c r="G31" s="714">
        <v>0.36272645682537719</v>
      </c>
      <c r="H31" s="703">
        <v>121046.86267683399</v>
      </c>
    </row>
    <row r="32" spans="1:8">
      <c r="A32" s="707">
        <v>15</v>
      </c>
      <c r="B32" s="706" t="s">
        <v>146</v>
      </c>
      <c r="C32" s="703">
        <v>13729.183179144</v>
      </c>
      <c r="D32" s="705">
        <v>6608.0176167250002</v>
      </c>
      <c r="E32" s="705">
        <v>2442.1204779059999</v>
      </c>
      <c r="F32" s="704">
        <v>1.077655353762256</v>
      </c>
      <c r="G32" s="714">
        <v>4.6218287768161668</v>
      </c>
      <c r="H32" s="703">
        <v>72704.000204473006</v>
      </c>
    </row>
    <row r="33" spans="1:8">
      <c r="A33" s="707">
        <v>16</v>
      </c>
      <c r="B33" s="713" t="s">
        <v>138</v>
      </c>
      <c r="C33" s="712">
        <v>13397.255286193</v>
      </c>
      <c r="D33" s="711">
        <v>6155.5900302829996</v>
      </c>
      <c r="E33" s="711">
        <v>2405.4743838019999</v>
      </c>
      <c r="F33" s="710">
        <v>1.1764372253973954</v>
      </c>
      <c r="G33" s="714">
        <v>4.5694857431895892</v>
      </c>
      <c r="H33" s="703">
        <v>84267.195090384994</v>
      </c>
    </row>
    <row r="34" spans="1:8" ht="15" customHeight="1">
      <c r="A34" s="707">
        <v>17</v>
      </c>
      <c r="B34" s="706" t="s">
        <v>148</v>
      </c>
      <c r="C34" s="703">
        <v>12225.687575329001</v>
      </c>
      <c r="D34" s="705">
        <v>4550.7007984780003</v>
      </c>
      <c r="E34" s="705">
        <v>1097.3925647819999</v>
      </c>
      <c r="F34" s="704">
        <v>1.6865505153443463</v>
      </c>
      <c r="G34" s="714">
        <v>10.140669226019103</v>
      </c>
      <c r="H34" s="703">
        <v>54486.475263403998</v>
      </c>
    </row>
    <row r="35" spans="1:8">
      <c r="A35" s="707">
        <v>18</v>
      </c>
      <c r="B35" s="706" t="s">
        <v>140</v>
      </c>
      <c r="C35" s="703">
        <v>11773.311198236999</v>
      </c>
      <c r="D35" s="705">
        <v>3592.922166716</v>
      </c>
      <c r="E35" s="705">
        <v>165.057772938</v>
      </c>
      <c r="F35" s="704">
        <v>2.2768066359194283</v>
      </c>
      <c r="G35" s="714">
        <v>70.328426336270525</v>
      </c>
      <c r="H35" s="703">
        <v>51090.097255985995</v>
      </c>
    </row>
    <row r="36" spans="1:8">
      <c r="A36" s="707">
        <v>19</v>
      </c>
      <c r="B36" s="706" t="s">
        <v>131</v>
      </c>
      <c r="C36" s="703">
        <v>11031.903246542</v>
      </c>
      <c r="D36" s="705">
        <v>7688.9461980830001</v>
      </c>
      <c r="E36" s="705">
        <v>1722.320794532</v>
      </c>
      <c r="F36" s="704">
        <v>0.43477441021663843</v>
      </c>
      <c r="G36" s="714">
        <v>5.405254631753813</v>
      </c>
      <c r="H36" s="703">
        <v>73099.482614367997</v>
      </c>
    </row>
    <row r="37" spans="1:8">
      <c r="A37" s="707">
        <v>20</v>
      </c>
      <c r="B37" s="706" t="s">
        <v>129</v>
      </c>
      <c r="C37" s="703">
        <v>11025.61745688</v>
      </c>
      <c r="D37" s="705">
        <v>3226.9648628129999</v>
      </c>
      <c r="E37" s="705">
        <v>2592.673642754</v>
      </c>
      <c r="F37" s="704">
        <v>2.4167144439461863</v>
      </c>
      <c r="G37" s="714">
        <v>3.252605216122892</v>
      </c>
      <c r="H37" s="703">
        <v>56968.807371046998</v>
      </c>
    </row>
    <row r="38" spans="1:8" ht="15.75" customHeight="1">
      <c r="A38" s="707">
        <v>21</v>
      </c>
      <c r="B38" s="706" t="s">
        <v>151</v>
      </c>
      <c r="C38" s="703">
        <v>10715.709200322</v>
      </c>
      <c r="D38" s="705">
        <v>5284.9694630009999</v>
      </c>
      <c r="E38" s="705">
        <v>1390.9441526109999</v>
      </c>
      <c r="F38" s="704">
        <v>1.0275820466590222</v>
      </c>
      <c r="G38" s="714">
        <v>6.7039104555039764</v>
      </c>
      <c r="H38" s="703">
        <v>50078.226400357002</v>
      </c>
    </row>
    <row r="39" spans="1:8">
      <c r="A39" s="707">
        <v>22</v>
      </c>
      <c r="B39" s="706" t="s">
        <v>144</v>
      </c>
      <c r="C39" s="703">
        <v>10705.988854941999</v>
      </c>
      <c r="D39" s="705">
        <v>4753.1649459910004</v>
      </c>
      <c r="E39" s="705">
        <v>1973.846322616</v>
      </c>
      <c r="F39" s="704">
        <v>1.2523916120293355</v>
      </c>
      <c r="G39" s="714">
        <v>4.423922182935204</v>
      </c>
      <c r="H39" s="703">
        <v>52463.162522219005</v>
      </c>
    </row>
    <row r="40" spans="1:8">
      <c r="A40" s="707">
        <v>23</v>
      </c>
      <c r="B40" s="706" t="s">
        <v>152</v>
      </c>
      <c r="C40" s="703">
        <v>8734.9746753620002</v>
      </c>
      <c r="D40" s="705">
        <v>3685.7782049520001</v>
      </c>
      <c r="E40" s="705">
        <v>633.72411542700002</v>
      </c>
      <c r="F40" s="704">
        <v>1.3699132692320415</v>
      </c>
      <c r="G40" s="714">
        <v>12.783560484322772</v>
      </c>
      <c r="H40" s="703">
        <v>37230.727303249005</v>
      </c>
    </row>
    <row r="41" spans="1:8">
      <c r="A41" s="707">
        <v>24</v>
      </c>
      <c r="B41" s="706" t="s">
        <v>149</v>
      </c>
      <c r="C41" s="703">
        <v>7904.5326565060004</v>
      </c>
      <c r="D41" s="705">
        <v>2553.3583740039999</v>
      </c>
      <c r="E41" s="705">
        <v>2404.908706876</v>
      </c>
      <c r="F41" s="704">
        <v>2.0957396098341885</v>
      </c>
      <c r="G41" s="714">
        <v>2.2868327325298208</v>
      </c>
      <c r="H41" s="703">
        <v>35967.782025613</v>
      </c>
    </row>
    <row r="42" spans="1:8">
      <c r="A42" s="707">
        <v>25</v>
      </c>
      <c r="B42" s="706" t="s">
        <v>136</v>
      </c>
      <c r="C42" s="703">
        <v>7879.0941893339996</v>
      </c>
      <c r="D42" s="705">
        <v>3260.5662445150001</v>
      </c>
      <c r="E42" s="705">
        <v>1768.505966205</v>
      </c>
      <c r="F42" s="704">
        <v>1.4164803284056546</v>
      </c>
      <c r="G42" s="714">
        <v>3.4552262417534179</v>
      </c>
      <c r="H42" s="703">
        <v>43977.733806751996</v>
      </c>
    </row>
    <row r="43" spans="1:8">
      <c r="A43" s="707">
        <v>26</v>
      </c>
      <c r="B43" s="706" t="s">
        <v>142</v>
      </c>
      <c r="C43" s="703">
        <v>7634.4174241860001</v>
      </c>
      <c r="D43" s="705">
        <v>3812.991140611</v>
      </c>
      <c r="E43" s="705">
        <v>1293.0693325479999</v>
      </c>
      <c r="F43" s="704">
        <v>1.0022122115297254</v>
      </c>
      <c r="G43" s="714">
        <v>4.9041052417060582</v>
      </c>
      <c r="H43" s="703">
        <v>38543.594606938001</v>
      </c>
    </row>
    <row r="44" spans="1:8">
      <c r="A44" s="707">
        <v>27</v>
      </c>
      <c r="B44" s="706" t="s">
        <v>150</v>
      </c>
      <c r="C44" s="703">
        <v>6439.6410454400002</v>
      </c>
      <c r="D44" s="705">
        <v>2712.7096242920002</v>
      </c>
      <c r="E44" s="705">
        <v>1087.136678437</v>
      </c>
      <c r="F44" s="704">
        <v>1.3738777596296194</v>
      </c>
      <c r="G44" s="714">
        <v>4.9234879782534904</v>
      </c>
      <c r="H44" s="703">
        <v>28883.141193482999</v>
      </c>
    </row>
    <row r="45" spans="1:8">
      <c r="A45" s="707">
        <v>28</v>
      </c>
      <c r="B45" s="706" t="s">
        <v>166</v>
      </c>
      <c r="C45" s="703">
        <v>5753.3277053419997</v>
      </c>
      <c r="D45" s="705">
        <v>1920.480674869</v>
      </c>
      <c r="E45" s="705">
        <v>790.72321052500001</v>
      </c>
      <c r="F45" s="704">
        <v>1.9957748498221397</v>
      </c>
      <c r="G45" s="714">
        <v>6.2760324077524965</v>
      </c>
      <c r="H45" s="703">
        <v>30486.497543871999</v>
      </c>
    </row>
    <row r="46" spans="1:8">
      <c r="A46" s="707">
        <v>29</v>
      </c>
      <c r="B46" s="706" t="s">
        <v>127</v>
      </c>
      <c r="C46" s="703">
        <v>5227.7053200749997</v>
      </c>
      <c r="D46" s="705">
        <v>2168.1659660680002</v>
      </c>
      <c r="E46" s="705">
        <v>2028.182240549</v>
      </c>
      <c r="F46" s="704">
        <v>1.4111186144829668</v>
      </c>
      <c r="G46" s="714">
        <v>1.5775323417978133</v>
      </c>
      <c r="H46" s="703">
        <v>47312.357215175005</v>
      </c>
    </row>
    <row r="47" spans="1:8">
      <c r="A47" s="707">
        <v>30</v>
      </c>
      <c r="B47" s="706" t="s">
        <v>169</v>
      </c>
      <c r="C47" s="703">
        <v>4867.6159105420002</v>
      </c>
      <c r="D47" s="705">
        <v>2699.6709488659999</v>
      </c>
      <c r="E47" s="705">
        <v>3470.1165650550001</v>
      </c>
      <c r="F47" s="704">
        <v>0.80304044557231991</v>
      </c>
      <c r="G47" s="714">
        <v>0.40272403514054589</v>
      </c>
      <c r="H47" s="703">
        <v>39436.849773593</v>
      </c>
    </row>
    <row r="48" spans="1:8">
      <c r="A48" s="707">
        <v>31</v>
      </c>
      <c r="B48" s="706" t="s">
        <v>155</v>
      </c>
      <c r="C48" s="703">
        <v>4007.0680665680002</v>
      </c>
      <c r="D48" s="705">
        <v>1726.3901766060001</v>
      </c>
      <c r="E48" s="705">
        <v>164.99814660300001</v>
      </c>
      <c r="F48" s="704">
        <v>1.3210674625394954</v>
      </c>
      <c r="G48" s="714">
        <v>23.285533801839343</v>
      </c>
      <c r="H48" s="703">
        <v>17149.745643243001</v>
      </c>
    </row>
    <row r="49" spans="1:8">
      <c r="A49" s="707">
        <v>32</v>
      </c>
      <c r="B49" s="706" t="s">
        <v>153</v>
      </c>
      <c r="C49" s="703">
        <v>3137.2829350920001</v>
      </c>
      <c r="D49" s="705">
        <v>1640.694147892</v>
      </c>
      <c r="E49" s="705">
        <v>569.11062202599999</v>
      </c>
      <c r="F49" s="704">
        <v>0.91216805345642893</v>
      </c>
      <c r="G49" s="714">
        <v>4.5126065367106651</v>
      </c>
      <c r="H49" s="703">
        <v>14697.777936347999</v>
      </c>
    </row>
    <row r="50" spans="1:8">
      <c r="A50" s="707">
        <v>33</v>
      </c>
      <c r="B50" s="706" t="s">
        <v>170</v>
      </c>
      <c r="C50" s="703">
        <v>2960.9288832789998</v>
      </c>
      <c r="D50" s="705">
        <v>984.66192514500005</v>
      </c>
      <c r="E50" s="705">
        <v>1594.269532996</v>
      </c>
      <c r="F50" s="704">
        <v>2.0070512606070121</v>
      </c>
      <c r="G50" s="714">
        <v>0.85723230733433886</v>
      </c>
      <c r="H50" s="703">
        <v>14011.036885280999</v>
      </c>
    </row>
    <row r="51" spans="1:8">
      <c r="A51" s="707">
        <v>34</v>
      </c>
      <c r="B51" s="706" t="s">
        <v>147</v>
      </c>
      <c r="C51" s="703">
        <v>2764.3534996469998</v>
      </c>
      <c r="D51" s="705">
        <v>1878.8824063889999</v>
      </c>
      <c r="E51" s="705">
        <v>56.764402330000003</v>
      </c>
      <c r="F51" s="704">
        <v>0.47127541896556235</v>
      </c>
      <c r="G51" s="714">
        <v>47.698715853228286</v>
      </c>
      <c r="H51" s="703">
        <v>17501.515379920002</v>
      </c>
    </row>
    <row r="52" spans="1:8" ht="18.75" customHeight="1">
      <c r="A52" s="707">
        <v>35</v>
      </c>
      <c r="B52" s="706" t="s">
        <v>161</v>
      </c>
      <c r="C52" s="703">
        <v>2687.2703227980001</v>
      </c>
      <c r="D52" s="705">
        <v>1376.8630025750001</v>
      </c>
      <c r="E52" s="705">
        <v>794.24275494899996</v>
      </c>
      <c r="F52" s="704">
        <v>0.95173399079812948</v>
      </c>
      <c r="G52" s="714">
        <v>2.3834369983904424</v>
      </c>
      <c r="H52" s="703">
        <v>20287.295005366002</v>
      </c>
    </row>
    <row r="53" spans="1:8">
      <c r="A53" s="707">
        <v>36</v>
      </c>
      <c r="B53" s="706" t="s">
        <v>164</v>
      </c>
      <c r="C53" s="703">
        <v>2518.5434138770001</v>
      </c>
      <c r="D53" s="705">
        <v>723.21644292600001</v>
      </c>
      <c r="E53" s="705">
        <v>193.18819173</v>
      </c>
      <c r="F53" s="704">
        <v>2.4824200120332431</v>
      </c>
      <c r="G53" s="714">
        <v>12.036735792821741</v>
      </c>
      <c r="H53" s="703">
        <v>10032.598581621001</v>
      </c>
    </row>
    <row r="54" spans="1:8">
      <c r="A54" s="707">
        <v>37</v>
      </c>
      <c r="B54" s="706" t="s">
        <v>168</v>
      </c>
      <c r="C54" s="703">
        <v>2264.6515355880001</v>
      </c>
      <c r="D54" s="705">
        <v>1039.569185094</v>
      </c>
      <c r="E54" s="705">
        <v>901.10475933400005</v>
      </c>
      <c r="F54" s="704">
        <v>1.1784519665069002</v>
      </c>
      <c r="G54" s="714">
        <v>1.5131945116589858</v>
      </c>
      <c r="H54" s="703">
        <v>13791.415317994</v>
      </c>
    </row>
    <row r="55" spans="1:8">
      <c r="A55" s="707">
        <v>38</v>
      </c>
      <c r="B55" s="706" t="s">
        <v>128</v>
      </c>
      <c r="C55" s="703">
        <v>2007.2488463330001</v>
      </c>
      <c r="D55" s="705">
        <v>780.16252720900002</v>
      </c>
      <c r="E55" s="705">
        <v>575.85686749499996</v>
      </c>
      <c r="F55" s="704">
        <v>1.5728598546175396</v>
      </c>
      <c r="G55" s="714">
        <v>2.4856731935222229</v>
      </c>
      <c r="H55" s="703">
        <v>26305.681440118002</v>
      </c>
    </row>
    <row r="56" spans="1:8">
      <c r="A56" s="707">
        <v>39</v>
      </c>
      <c r="B56" s="706" t="s">
        <v>163</v>
      </c>
      <c r="C56" s="703">
        <v>1720.439148575</v>
      </c>
      <c r="D56" s="705">
        <v>423.70152143799999</v>
      </c>
      <c r="E56" s="705">
        <v>51.180573090000003</v>
      </c>
      <c r="F56" s="704">
        <v>3.0604979248977067</v>
      </c>
      <c r="G56" s="714">
        <v>32.615081752790118</v>
      </c>
      <c r="H56" s="703">
        <v>8306.3655558539995</v>
      </c>
    </row>
    <row r="57" spans="1:8">
      <c r="A57" s="707">
        <v>40</v>
      </c>
      <c r="B57" s="706" t="s">
        <v>162</v>
      </c>
      <c r="C57" s="703">
        <v>1489.8204826870001</v>
      </c>
      <c r="D57" s="705">
        <v>956.06661318500005</v>
      </c>
      <c r="E57" s="705">
        <v>84.032952636000005</v>
      </c>
      <c r="F57" s="704">
        <v>0.55828104667715039</v>
      </c>
      <c r="G57" s="704">
        <v>16.729003158324772</v>
      </c>
      <c r="H57" s="703">
        <v>7932.5005518580001</v>
      </c>
    </row>
    <row r="58" spans="1:8">
      <c r="A58" s="707">
        <v>41</v>
      </c>
      <c r="B58" s="706" t="s">
        <v>173</v>
      </c>
      <c r="C58" s="703">
        <v>591.62077647700005</v>
      </c>
      <c r="D58" s="705">
        <v>130.16812753400001</v>
      </c>
      <c r="E58" s="705">
        <v>58.656125359000001</v>
      </c>
      <c r="F58" s="704">
        <v>3.5450509866362507</v>
      </c>
      <c r="G58" s="704">
        <v>9.0862573662347046</v>
      </c>
      <c r="H58" s="703">
        <v>3347.6984653410004</v>
      </c>
    </row>
    <row r="59" spans="1:8">
      <c r="A59" s="707">
        <v>42</v>
      </c>
      <c r="B59" s="706" t="s">
        <v>158</v>
      </c>
      <c r="C59" s="703">
        <v>548.91228886600004</v>
      </c>
      <c r="D59" s="705">
        <v>268.17685716099999</v>
      </c>
      <c r="E59" s="705">
        <v>30.716298637000001</v>
      </c>
      <c r="F59" s="704">
        <v>1.0468294493303745</v>
      </c>
      <c r="G59" s="704">
        <v>16.870391721116928</v>
      </c>
      <c r="H59" s="703">
        <v>2974.2030218579998</v>
      </c>
    </row>
    <row r="60" spans="1:8">
      <c r="A60" s="707">
        <v>43</v>
      </c>
      <c r="B60" s="706" t="s">
        <v>171</v>
      </c>
      <c r="C60" s="703">
        <v>449.61159662599999</v>
      </c>
      <c r="D60" s="705">
        <v>243.154465969</v>
      </c>
      <c r="E60" s="705">
        <v>51.778775920000001</v>
      </c>
      <c r="F60" s="704">
        <v>0.84907809459408168</v>
      </c>
      <c r="G60" s="704">
        <v>7.6833183797288953</v>
      </c>
      <c r="H60" s="703">
        <v>4822.7779744440004</v>
      </c>
    </row>
    <row r="61" spans="1:8">
      <c r="A61" s="707">
        <v>44</v>
      </c>
      <c r="B61" s="706" t="s">
        <v>157</v>
      </c>
      <c r="C61" s="703">
        <v>323.81466175700001</v>
      </c>
      <c r="D61" s="705">
        <v>65.092720782000001</v>
      </c>
      <c r="E61" s="708">
        <v>219.950546871</v>
      </c>
      <c r="F61" s="704">
        <v>3.974667794905633</v>
      </c>
      <c r="G61" s="704">
        <v>0.47221576105885221</v>
      </c>
      <c r="H61" s="703">
        <v>1071.0724587120001</v>
      </c>
    </row>
    <row r="62" spans="1:8">
      <c r="A62" s="707">
        <v>45</v>
      </c>
      <c r="B62" s="706" t="s">
        <v>1708</v>
      </c>
      <c r="C62" s="703">
        <v>319.27309639499998</v>
      </c>
      <c r="D62" s="705">
        <v>145.27358640099999</v>
      </c>
      <c r="E62" s="705"/>
      <c r="F62" s="704">
        <v>1.1977367276781314</v>
      </c>
      <c r="G62" s="704"/>
      <c r="H62" s="703">
        <v>745.54565220199993</v>
      </c>
    </row>
    <row r="63" spans="1:8">
      <c r="A63" s="707">
        <v>46</v>
      </c>
      <c r="B63" s="713" t="s">
        <v>160</v>
      </c>
      <c r="C63" s="712">
        <v>274.751458077</v>
      </c>
      <c r="D63" s="711">
        <v>143.75897690799999</v>
      </c>
      <c r="E63" s="711"/>
      <c r="F63" s="710">
        <v>0.91119514054993567</v>
      </c>
      <c r="G63" s="704"/>
      <c r="H63" s="703">
        <v>2693.2215086669999</v>
      </c>
    </row>
    <row r="64" spans="1:8">
      <c r="A64" s="707">
        <v>47</v>
      </c>
      <c r="B64" s="706" t="s">
        <v>154</v>
      </c>
      <c r="C64" s="709"/>
      <c r="D64" s="708"/>
      <c r="E64" s="705"/>
      <c r="F64" s="704"/>
      <c r="G64" s="704"/>
      <c r="H64" s="703">
        <v>8.8808350750000002</v>
      </c>
    </row>
    <row r="65" spans="1:8">
      <c r="A65" s="707">
        <v>48</v>
      </c>
      <c r="B65" s="706" t="s">
        <v>367</v>
      </c>
      <c r="C65" s="703"/>
      <c r="D65" s="705"/>
      <c r="E65" s="705">
        <v>9.1</v>
      </c>
      <c r="F65" s="704"/>
      <c r="G65" s="704"/>
      <c r="H65" s="703">
        <v>20</v>
      </c>
    </row>
    <row r="66" spans="1:8">
      <c r="A66" s="707">
        <v>49</v>
      </c>
      <c r="B66" s="706" t="s">
        <v>172</v>
      </c>
      <c r="C66" s="703"/>
      <c r="D66" s="705"/>
      <c r="E66" s="705">
        <v>104.26486330900001</v>
      </c>
      <c r="F66" s="704"/>
      <c r="G66" s="704"/>
      <c r="H66" s="703">
        <v>1374.9215944799998</v>
      </c>
    </row>
    <row r="67" spans="1:8">
      <c r="A67" s="707">
        <v>50</v>
      </c>
      <c r="B67" s="706" t="s">
        <v>1782</v>
      </c>
      <c r="C67" s="703"/>
      <c r="D67" s="705">
        <v>7.2937993179999996</v>
      </c>
      <c r="E67" s="705"/>
      <c r="F67" s="704"/>
      <c r="G67" s="704"/>
      <c r="H67" s="703">
        <v>46.585792192</v>
      </c>
    </row>
    <row r="68" spans="1:8">
      <c r="A68" s="702"/>
      <c r="B68" s="702"/>
      <c r="C68" s="702"/>
      <c r="D68" s="702"/>
      <c r="E68" s="702"/>
      <c r="F68" s="702"/>
      <c r="G68" s="702"/>
      <c r="H68" s="702"/>
    </row>
    <row r="69" spans="1:8">
      <c r="A69" s="702"/>
      <c r="B69" s="702"/>
      <c r="C69" s="702"/>
      <c r="D69" s="702"/>
      <c r="E69" s="702"/>
      <c r="F69" s="702"/>
      <c r="G69" s="702"/>
      <c r="H69" s="702"/>
    </row>
    <row r="70" spans="1:8">
      <c r="A70" s="702"/>
      <c r="B70" s="702"/>
      <c r="C70" s="702"/>
      <c r="D70" s="702"/>
      <c r="E70" s="702"/>
      <c r="F70" s="702"/>
      <c r="G70" s="702"/>
      <c r="H70" s="702"/>
    </row>
    <row r="71" spans="1:8">
      <c r="A71" s="702"/>
      <c r="B71" s="702"/>
      <c r="C71" s="702"/>
      <c r="D71" s="702"/>
      <c r="E71" s="702"/>
      <c r="F71" s="702"/>
      <c r="G71" s="702"/>
      <c r="H71" s="702"/>
    </row>
    <row r="72" spans="1:8">
      <c r="A72" s="702"/>
      <c r="B72" s="702"/>
      <c r="C72" s="702"/>
      <c r="D72" s="702"/>
      <c r="E72" s="702"/>
      <c r="F72" s="702"/>
      <c r="G72" s="702"/>
      <c r="H72" s="702"/>
    </row>
    <row r="73" spans="1:8">
      <c r="A73" s="702"/>
      <c r="B73" s="702"/>
      <c r="C73" s="702"/>
      <c r="D73" s="702"/>
      <c r="E73" s="702"/>
      <c r="F73" s="702"/>
      <c r="G73" s="702"/>
      <c r="H73" s="702"/>
    </row>
    <row r="74" spans="1:8">
      <c r="A74" s="702"/>
      <c r="B74" s="702"/>
      <c r="C74" s="702"/>
      <c r="D74" s="702"/>
      <c r="E74" s="702"/>
      <c r="F74" s="702"/>
      <c r="G74" s="702"/>
      <c r="H74" s="702"/>
    </row>
    <row r="75" spans="1:8">
      <c r="A75" s="702"/>
      <c r="B75" s="702"/>
      <c r="C75" s="702"/>
      <c r="D75" s="702"/>
      <c r="E75" s="702"/>
      <c r="F75" s="702"/>
      <c r="G75" s="702"/>
      <c r="H75" s="702"/>
    </row>
    <row r="76" spans="1:8">
      <c r="A76" s="702"/>
      <c r="B76" s="702"/>
      <c r="C76" s="702"/>
      <c r="D76" s="702"/>
      <c r="E76" s="702"/>
      <c r="F76" s="702"/>
      <c r="G76" s="702"/>
      <c r="H76" s="702"/>
    </row>
    <row r="77" spans="1:8">
      <c r="A77" s="702"/>
      <c r="B77" s="702"/>
      <c r="C77" s="702"/>
      <c r="D77" s="702"/>
      <c r="E77" s="702"/>
      <c r="F77" s="702"/>
      <c r="G77" s="702"/>
      <c r="H77" s="702"/>
    </row>
    <row r="78" spans="1:8">
      <c r="A78" s="702"/>
      <c r="B78" s="702"/>
      <c r="C78" s="702"/>
      <c r="D78" s="702"/>
      <c r="E78" s="702"/>
      <c r="F78" s="702"/>
      <c r="G78" s="702"/>
      <c r="H78" s="702"/>
    </row>
    <row r="79" spans="1:8">
      <c r="A79" s="702"/>
      <c r="B79" s="702"/>
      <c r="C79" s="702"/>
      <c r="D79" s="702"/>
      <c r="E79" s="702"/>
      <c r="F79" s="702"/>
      <c r="G79" s="702"/>
      <c r="H79" s="702"/>
    </row>
    <row r="80" spans="1:8">
      <c r="A80" s="702"/>
      <c r="B80" s="702"/>
      <c r="C80" s="702"/>
      <c r="D80" s="702"/>
      <c r="E80" s="702"/>
      <c r="F80" s="702"/>
      <c r="G80" s="702"/>
      <c r="H80" s="702"/>
    </row>
    <row r="81" spans="1:8">
      <c r="A81" s="702"/>
      <c r="B81" s="702"/>
      <c r="C81" s="702"/>
      <c r="D81" s="702"/>
      <c r="E81" s="702"/>
      <c r="F81" s="702"/>
      <c r="G81" s="702"/>
      <c r="H81" s="702"/>
    </row>
    <row r="82" spans="1:8">
      <c r="A82" s="702"/>
      <c r="B82" s="702"/>
      <c r="C82" s="702"/>
      <c r="D82" s="702"/>
      <c r="E82" s="702"/>
      <c r="F82" s="702"/>
      <c r="G82" s="702"/>
      <c r="H82" s="702"/>
    </row>
    <row r="83" spans="1:8">
      <c r="A83" s="702"/>
      <c r="B83" s="702"/>
      <c r="C83" s="702"/>
      <c r="D83" s="702"/>
      <c r="E83" s="702"/>
      <c r="F83" s="702"/>
      <c r="G83" s="702"/>
      <c r="H83" s="702"/>
    </row>
    <row r="84" spans="1:8">
      <c r="A84" s="702"/>
      <c r="B84" s="702"/>
      <c r="C84" s="702"/>
      <c r="D84" s="702"/>
      <c r="E84" s="702"/>
      <c r="F84" s="702"/>
      <c r="G84" s="702"/>
      <c r="H84" s="702"/>
    </row>
    <row r="85" spans="1:8">
      <c r="A85" s="702"/>
      <c r="B85" s="702"/>
      <c r="C85" s="702"/>
      <c r="D85" s="702"/>
      <c r="E85" s="702"/>
      <c r="F85" s="702"/>
      <c r="G85" s="702"/>
      <c r="H85" s="702"/>
    </row>
    <row r="86" spans="1:8">
      <c r="A86" s="702"/>
      <c r="B86" s="702"/>
      <c r="C86" s="702"/>
      <c r="D86" s="702"/>
      <c r="E86" s="702"/>
      <c r="F86" s="702"/>
      <c r="G86" s="702"/>
      <c r="H86" s="702"/>
    </row>
    <row r="87" spans="1:8">
      <c r="A87" s="702"/>
      <c r="B87" s="702"/>
      <c r="C87" s="702"/>
      <c r="D87" s="702"/>
      <c r="E87" s="702"/>
      <c r="F87" s="702"/>
      <c r="G87" s="702"/>
      <c r="H87" s="702"/>
    </row>
    <row r="88" spans="1:8">
      <c r="A88" s="702"/>
      <c r="B88" s="702"/>
      <c r="C88" s="702"/>
      <c r="D88" s="702"/>
      <c r="E88" s="702"/>
      <c r="F88" s="702"/>
      <c r="G88" s="702"/>
      <c r="H88" s="702"/>
    </row>
    <row r="89" spans="1:8">
      <c r="A89" s="702"/>
      <c r="B89" s="702"/>
      <c r="C89" s="702"/>
      <c r="D89" s="702"/>
      <c r="E89" s="702"/>
      <c r="F89" s="702"/>
      <c r="G89" s="702"/>
      <c r="H89" s="702"/>
    </row>
    <row r="90" spans="1:8">
      <c r="A90" s="702"/>
      <c r="B90" s="702"/>
      <c r="C90" s="702"/>
      <c r="D90" s="702"/>
      <c r="E90" s="702"/>
      <c r="F90" s="702"/>
      <c r="G90" s="702"/>
      <c r="H90" s="702"/>
    </row>
    <row r="91" spans="1:8">
      <c r="A91" s="702"/>
      <c r="B91" s="702"/>
      <c r="C91" s="702"/>
      <c r="D91" s="702"/>
      <c r="E91" s="702"/>
      <c r="F91" s="702"/>
      <c r="G91" s="702"/>
      <c r="H91" s="702"/>
    </row>
    <row r="92" spans="1:8">
      <c r="A92" s="702"/>
      <c r="B92" s="702"/>
      <c r="C92" s="702"/>
      <c r="D92" s="702"/>
      <c r="E92" s="702"/>
      <c r="F92" s="702"/>
      <c r="G92" s="702"/>
      <c r="H92" s="702"/>
    </row>
    <row r="93" spans="1:8">
      <c r="A93" s="702"/>
      <c r="B93" s="702"/>
      <c r="C93" s="702"/>
      <c r="D93" s="702"/>
      <c r="E93" s="702"/>
      <c r="F93" s="702"/>
      <c r="G93" s="702"/>
      <c r="H93" s="702"/>
    </row>
    <row r="94" spans="1:8">
      <c r="A94" s="702"/>
      <c r="B94" s="702"/>
      <c r="C94" s="702"/>
      <c r="D94" s="702"/>
      <c r="E94" s="702"/>
      <c r="F94" s="702"/>
      <c r="G94" s="702"/>
      <c r="H94" s="702"/>
    </row>
    <row r="95" spans="1:8">
      <c r="A95" s="702"/>
      <c r="B95" s="702"/>
      <c r="C95" s="702"/>
      <c r="D95" s="702"/>
      <c r="E95" s="702"/>
      <c r="F95" s="702"/>
      <c r="G95" s="702"/>
      <c r="H95" s="702"/>
    </row>
    <row r="96" spans="1:8">
      <c r="A96" s="702"/>
      <c r="B96" s="702"/>
      <c r="C96" s="702"/>
      <c r="D96" s="702"/>
      <c r="E96" s="702"/>
      <c r="F96" s="702"/>
      <c r="G96" s="702"/>
      <c r="H96" s="702"/>
    </row>
    <row r="97" spans="1:8">
      <c r="A97" s="702"/>
      <c r="B97" s="702"/>
      <c r="C97" s="702"/>
      <c r="D97" s="702"/>
      <c r="E97" s="702"/>
      <c r="F97" s="702"/>
      <c r="G97" s="702"/>
      <c r="H97" s="702"/>
    </row>
    <row r="98" spans="1:8">
      <c r="A98" s="702"/>
      <c r="B98" s="702"/>
      <c r="C98" s="702"/>
      <c r="D98" s="702"/>
      <c r="E98" s="702"/>
      <c r="F98" s="702"/>
      <c r="G98" s="702"/>
      <c r="H98" s="702"/>
    </row>
    <row r="99" spans="1:8">
      <c r="A99" s="702"/>
      <c r="B99" s="702"/>
      <c r="C99" s="702"/>
      <c r="D99" s="702"/>
      <c r="E99" s="702"/>
      <c r="F99" s="702"/>
      <c r="G99" s="702"/>
      <c r="H99" s="702"/>
    </row>
    <row r="100" spans="1:8">
      <c r="A100" s="702"/>
      <c r="B100" s="702"/>
      <c r="C100" s="702"/>
      <c r="D100" s="702"/>
      <c r="E100" s="702"/>
      <c r="F100" s="702"/>
      <c r="G100" s="702"/>
      <c r="H100" s="702"/>
    </row>
    <row r="101" spans="1:8">
      <c r="A101" s="702"/>
      <c r="B101" s="702"/>
      <c r="C101" s="702"/>
      <c r="D101" s="702"/>
      <c r="E101" s="702"/>
      <c r="F101" s="702"/>
      <c r="G101" s="702"/>
      <c r="H101" s="702"/>
    </row>
    <row r="102" spans="1:8">
      <c r="A102" s="702"/>
      <c r="B102" s="702"/>
      <c r="C102" s="702"/>
      <c r="D102" s="702"/>
      <c r="E102" s="702"/>
      <c r="F102" s="702"/>
      <c r="G102" s="702"/>
      <c r="H102" s="702"/>
    </row>
    <row r="103" spans="1:8">
      <c r="A103" s="702"/>
      <c r="B103" s="702"/>
      <c r="C103" s="702"/>
      <c r="D103" s="702"/>
      <c r="E103" s="702"/>
      <c r="F103" s="702"/>
      <c r="G103" s="702"/>
      <c r="H103" s="702"/>
    </row>
    <row r="104" spans="1:8">
      <c r="A104" s="702"/>
      <c r="B104" s="702"/>
      <c r="C104" s="702"/>
      <c r="D104" s="702"/>
      <c r="E104" s="702"/>
      <c r="F104" s="702"/>
      <c r="G104" s="702"/>
      <c r="H104" s="702"/>
    </row>
    <row r="105" spans="1:8">
      <c r="A105" s="702"/>
      <c r="B105" s="702"/>
      <c r="C105" s="702"/>
      <c r="D105" s="702"/>
      <c r="E105" s="702"/>
      <c r="F105" s="702"/>
      <c r="G105" s="702"/>
      <c r="H105" s="702"/>
    </row>
    <row r="106" spans="1:8">
      <c r="A106" s="702"/>
      <c r="B106" s="702"/>
      <c r="C106" s="702"/>
      <c r="D106" s="702"/>
      <c r="E106" s="702"/>
      <c r="F106" s="702"/>
      <c r="G106" s="702"/>
      <c r="H106" s="702"/>
    </row>
    <row r="107" spans="1:8">
      <c r="A107" s="702"/>
      <c r="B107" s="702"/>
      <c r="C107" s="702"/>
      <c r="D107" s="702"/>
      <c r="E107" s="702"/>
      <c r="F107" s="702"/>
      <c r="G107" s="702"/>
      <c r="H107" s="702"/>
    </row>
    <row r="108" spans="1:8">
      <c r="A108" s="702"/>
      <c r="B108" s="702"/>
      <c r="C108" s="702"/>
      <c r="D108" s="702"/>
      <c r="E108" s="702"/>
      <c r="F108" s="702"/>
      <c r="G108" s="702"/>
      <c r="H108" s="702"/>
    </row>
    <row r="109" spans="1:8">
      <c r="A109" s="702"/>
      <c r="B109" s="702"/>
      <c r="C109" s="702"/>
      <c r="D109" s="702"/>
      <c r="E109" s="702"/>
      <c r="F109" s="702"/>
      <c r="G109" s="702"/>
      <c r="H109" s="702"/>
    </row>
    <row r="110" spans="1:8">
      <c r="A110" s="702"/>
      <c r="B110" s="702"/>
      <c r="C110" s="702"/>
      <c r="D110" s="702"/>
      <c r="E110" s="702"/>
      <c r="F110" s="702"/>
      <c r="G110" s="702"/>
      <c r="H110" s="702"/>
    </row>
    <row r="111" spans="1:8">
      <c r="A111" s="702"/>
      <c r="B111" s="702"/>
      <c r="C111" s="702"/>
      <c r="D111" s="702"/>
      <c r="E111" s="702"/>
      <c r="F111" s="702"/>
      <c r="G111" s="702"/>
      <c r="H111" s="702"/>
    </row>
    <row r="112" spans="1:8">
      <c r="A112" s="702"/>
      <c r="B112" s="702"/>
      <c r="C112" s="702"/>
      <c r="D112" s="702"/>
      <c r="E112" s="702"/>
      <c r="F112" s="702"/>
      <c r="G112" s="702"/>
      <c r="H112" s="702"/>
    </row>
    <row r="113" spans="1:8">
      <c r="A113" s="702"/>
      <c r="B113" s="702"/>
      <c r="C113" s="702"/>
      <c r="D113" s="702"/>
      <c r="E113" s="702"/>
      <c r="F113" s="702"/>
      <c r="G113" s="702"/>
      <c r="H113" s="702"/>
    </row>
    <row r="114" spans="1:8">
      <c r="A114" s="702"/>
      <c r="B114" s="702"/>
      <c r="C114" s="702"/>
      <c r="D114" s="702"/>
      <c r="E114" s="702"/>
      <c r="F114" s="702"/>
      <c r="G114" s="702"/>
      <c r="H114" s="702"/>
    </row>
    <row r="115" spans="1:8">
      <c r="A115" s="702"/>
      <c r="B115" s="702"/>
      <c r="C115" s="702"/>
      <c r="D115" s="702"/>
      <c r="E115" s="702"/>
      <c r="F115" s="702"/>
      <c r="G115" s="702"/>
      <c r="H115" s="702"/>
    </row>
    <row r="116" spans="1:8">
      <c r="A116" s="702"/>
      <c r="B116" s="702"/>
      <c r="C116" s="702"/>
      <c r="D116" s="702"/>
      <c r="E116" s="702"/>
      <c r="F116" s="702"/>
      <c r="G116" s="702"/>
      <c r="H116" s="702"/>
    </row>
    <row r="117" spans="1:8">
      <c r="A117" s="702"/>
      <c r="B117" s="702"/>
      <c r="C117" s="702"/>
      <c r="D117" s="702"/>
      <c r="E117" s="702"/>
      <c r="F117" s="702"/>
      <c r="G117" s="702"/>
      <c r="H117" s="702"/>
    </row>
    <row r="118" spans="1:8">
      <c r="A118" s="702"/>
      <c r="B118" s="702"/>
      <c r="C118" s="702"/>
      <c r="D118" s="702"/>
      <c r="E118" s="702"/>
      <c r="F118" s="702"/>
      <c r="G118" s="702"/>
      <c r="H118" s="702"/>
    </row>
    <row r="119" spans="1:8">
      <c r="A119" s="702"/>
      <c r="B119" s="702"/>
      <c r="C119" s="702"/>
      <c r="D119" s="702"/>
      <c r="E119" s="702"/>
      <c r="F119" s="702"/>
      <c r="G119" s="702"/>
      <c r="H119" s="702"/>
    </row>
    <row r="120" spans="1:8">
      <c r="A120" s="702"/>
      <c r="B120" s="702"/>
      <c r="C120" s="702"/>
      <c r="D120" s="702"/>
      <c r="E120" s="702"/>
      <c r="F120" s="702"/>
      <c r="G120" s="702"/>
      <c r="H120" s="702"/>
    </row>
    <row r="121" spans="1:8">
      <c r="A121" s="702"/>
      <c r="B121" s="702"/>
      <c r="C121" s="702"/>
      <c r="D121" s="702"/>
      <c r="E121" s="702"/>
      <c r="F121" s="702"/>
      <c r="G121" s="702"/>
      <c r="H121" s="702"/>
    </row>
    <row r="122" spans="1:8">
      <c r="A122" s="702"/>
      <c r="B122" s="702"/>
      <c r="C122" s="702"/>
      <c r="D122" s="702"/>
      <c r="E122" s="702"/>
      <c r="F122" s="702"/>
      <c r="G122" s="702"/>
      <c r="H122" s="702"/>
    </row>
    <row r="123" spans="1:8">
      <c r="A123" s="702"/>
      <c r="B123" s="702"/>
      <c r="C123" s="702"/>
      <c r="D123" s="702"/>
      <c r="E123" s="702"/>
      <c r="F123" s="702"/>
      <c r="G123" s="702"/>
      <c r="H123" s="702"/>
    </row>
    <row r="124" spans="1:8">
      <c r="A124" s="702"/>
      <c r="B124" s="702"/>
      <c r="C124" s="702"/>
      <c r="D124" s="702"/>
      <c r="E124" s="702"/>
      <c r="F124" s="702"/>
      <c r="G124" s="702"/>
      <c r="H124" s="702"/>
    </row>
    <row r="125" spans="1:8">
      <c r="A125" s="702"/>
      <c r="B125" s="702"/>
      <c r="C125" s="702"/>
      <c r="D125" s="702"/>
      <c r="E125" s="702"/>
      <c r="F125" s="702"/>
      <c r="G125" s="702"/>
      <c r="H125" s="702"/>
    </row>
    <row r="126" spans="1:8">
      <c r="A126" s="702"/>
      <c r="B126" s="702"/>
      <c r="C126" s="702"/>
      <c r="D126" s="702"/>
      <c r="E126" s="702"/>
      <c r="F126" s="702"/>
      <c r="G126" s="702"/>
      <c r="H126" s="702"/>
    </row>
    <row r="127" spans="1:8">
      <c r="A127" s="702"/>
      <c r="B127" s="702"/>
      <c r="C127" s="702"/>
      <c r="D127" s="702"/>
      <c r="E127" s="702"/>
      <c r="F127" s="702"/>
      <c r="G127" s="702"/>
      <c r="H127" s="702"/>
    </row>
    <row r="128" spans="1:8">
      <c r="A128" s="702"/>
      <c r="B128" s="702"/>
      <c r="C128" s="702"/>
      <c r="D128" s="702"/>
      <c r="E128" s="702"/>
      <c r="F128" s="702"/>
      <c r="G128" s="702"/>
      <c r="H128" s="702"/>
    </row>
    <row r="129" spans="1:8">
      <c r="A129" s="702"/>
      <c r="B129" s="702"/>
      <c r="C129" s="702"/>
      <c r="D129" s="702"/>
      <c r="E129" s="702"/>
      <c r="F129" s="702"/>
      <c r="G129" s="702"/>
      <c r="H129" s="702"/>
    </row>
    <row r="130" spans="1:8">
      <c r="A130" s="702"/>
      <c r="B130" s="702"/>
      <c r="C130" s="702"/>
      <c r="D130" s="702"/>
      <c r="E130" s="702"/>
      <c r="F130" s="702"/>
      <c r="G130" s="702"/>
      <c r="H130" s="702"/>
    </row>
    <row r="131" spans="1:8">
      <c r="A131" s="702"/>
      <c r="B131" s="702"/>
      <c r="C131" s="702"/>
      <c r="D131" s="702"/>
      <c r="E131" s="702"/>
      <c r="F131" s="702"/>
      <c r="G131" s="702"/>
      <c r="H131" s="702"/>
    </row>
    <row r="132" spans="1:8">
      <c r="A132" s="702"/>
      <c r="B132" s="702"/>
      <c r="C132" s="702"/>
      <c r="D132" s="702"/>
      <c r="E132" s="702"/>
      <c r="F132" s="702"/>
      <c r="G132" s="702"/>
      <c r="H132" s="702"/>
    </row>
    <row r="133" spans="1:8">
      <c r="A133" s="702"/>
      <c r="B133" s="702"/>
      <c r="C133" s="702"/>
      <c r="D133" s="702"/>
      <c r="E133" s="702"/>
      <c r="F133" s="702"/>
      <c r="G133" s="702"/>
      <c r="H133" s="702"/>
    </row>
    <row r="134" spans="1:8">
      <c r="A134" s="702"/>
      <c r="B134" s="702"/>
      <c r="C134" s="702"/>
      <c r="D134" s="702"/>
      <c r="E134" s="702"/>
      <c r="F134" s="702"/>
      <c r="G134" s="702"/>
      <c r="H134" s="702"/>
    </row>
    <row r="135" spans="1:8">
      <c r="A135" s="702"/>
      <c r="B135" s="702"/>
      <c r="C135" s="702"/>
      <c r="D135" s="702"/>
      <c r="E135" s="702"/>
      <c r="F135" s="702"/>
      <c r="G135" s="702"/>
      <c r="H135" s="702"/>
    </row>
    <row r="136" spans="1:8">
      <c r="A136" s="702"/>
      <c r="B136" s="702"/>
      <c r="C136" s="702"/>
      <c r="D136" s="702"/>
      <c r="E136" s="702"/>
      <c r="F136" s="702"/>
      <c r="G136" s="702"/>
      <c r="H136" s="702"/>
    </row>
    <row r="137" spans="1:8">
      <c r="A137" s="702"/>
      <c r="B137" s="702"/>
      <c r="C137" s="702"/>
      <c r="D137" s="702"/>
      <c r="E137" s="702"/>
      <c r="F137" s="702"/>
      <c r="G137" s="702"/>
      <c r="H137" s="702"/>
    </row>
    <row r="138" spans="1:8">
      <c r="A138" s="702"/>
      <c r="B138" s="702"/>
      <c r="C138" s="702"/>
      <c r="D138" s="702"/>
      <c r="E138" s="702"/>
      <c r="F138" s="702"/>
      <c r="G138" s="702"/>
      <c r="H138" s="702"/>
    </row>
    <row r="139" spans="1:8">
      <c r="A139" s="702"/>
      <c r="B139" s="702"/>
      <c r="C139" s="702"/>
      <c r="D139" s="702"/>
      <c r="E139" s="702"/>
      <c r="F139" s="702"/>
      <c r="G139" s="702"/>
      <c r="H139" s="702"/>
    </row>
    <row r="140" spans="1:8">
      <c r="A140" s="702"/>
      <c r="B140" s="702"/>
      <c r="C140" s="702"/>
      <c r="D140" s="702"/>
      <c r="E140" s="702"/>
      <c r="F140" s="702"/>
      <c r="G140" s="702"/>
      <c r="H140" s="702"/>
    </row>
    <row r="141" spans="1:8">
      <c r="A141" s="702"/>
      <c r="B141" s="702"/>
      <c r="C141" s="702"/>
      <c r="D141" s="702"/>
      <c r="E141" s="702"/>
      <c r="F141" s="702"/>
      <c r="G141" s="702"/>
      <c r="H141" s="702"/>
    </row>
    <row r="142" spans="1:8">
      <c r="A142" s="702"/>
      <c r="B142" s="702"/>
      <c r="C142" s="702"/>
      <c r="D142" s="702"/>
      <c r="E142" s="702"/>
      <c r="F142" s="702"/>
      <c r="G142" s="702"/>
      <c r="H142" s="702"/>
    </row>
    <row r="143" spans="1:8">
      <c r="A143" s="702"/>
      <c r="B143" s="702"/>
      <c r="C143" s="702"/>
      <c r="D143" s="702"/>
      <c r="E143" s="702"/>
      <c r="F143" s="702"/>
      <c r="G143" s="702"/>
      <c r="H143" s="702"/>
    </row>
    <row r="144" spans="1:8">
      <c r="A144" s="702"/>
      <c r="B144" s="702"/>
      <c r="C144" s="702"/>
      <c r="D144" s="702"/>
      <c r="E144" s="702"/>
      <c r="F144" s="702"/>
      <c r="G144" s="702"/>
      <c r="H144" s="702"/>
    </row>
    <row r="145" spans="1:8">
      <c r="A145" s="702"/>
      <c r="B145" s="702"/>
      <c r="C145" s="702"/>
      <c r="D145" s="702"/>
      <c r="E145" s="702"/>
      <c r="F145" s="702"/>
      <c r="G145" s="702"/>
      <c r="H145" s="702"/>
    </row>
    <row r="146" spans="1:8">
      <c r="A146" s="702"/>
      <c r="B146" s="702"/>
      <c r="C146" s="702"/>
      <c r="D146" s="702"/>
      <c r="E146" s="702"/>
      <c r="F146" s="702"/>
      <c r="G146" s="702"/>
      <c r="H146" s="702"/>
    </row>
    <row r="147" spans="1:8">
      <c r="A147" s="702"/>
      <c r="B147" s="702"/>
      <c r="C147" s="702"/>
      <c r="D147" s="702"/>
      <c r="E147" s="702"/>
      <c r="F147" s="702"/>
      <c r="G147" s="702"/>
      <c r="H147" s="702"/>
    </row>
    <row r="148" spans="1:8">
      <c r="A148" s="702"/>
      <c r="B148" s="702"/>
      <c r="C148" s="702"/>
      <c r="D148" s="702"/>
      <c r="E148" s="702"/>
      <c r="F148" s="702"/>
      <c r="G148" s="702"/>
      <c r="H148" s="702"/>
    </row>
    <row r="149" spans="1:8">
      <c r="A149" s="702"/>
      <c r="B149" s="702"/>
      <c r="C149" s="702"/>
      <c r="D149" s="702"/>
      <c r="E149" s="702"/>
      <c r="F149" s="702"/>
      <c r="G149" s="702"/>
      <c r="H149" s="702"/>
    </row>
    <row r="150" spans="1:8">
      <c r="A150" s="702"/>
      <c r="B150" s="702"/>
      <c r="C150" s="702"/>
      <c r="D150" s="702"/>
      <c r="E150" s="702"/>
      <c r="F150" s="702"/>
      <c r="G150" s="702"/>
      <c r="H150" s="702"/>
    </row>
    <row r="151" spans="1:8">
      <c r="A151" s="702"/>
      <c r="B151" s="702"/>
      <c r="C151" s="702"/>
      <c r="D151" s="702"/>
      <c r="E151" s="702"/>
      <c r="F151" s="702"/>
      <c r="G151" s="702"/>
      <c r="H151" s="702"/>
    </row>
    <row r="152" spans="1:8">
      <c r="A152" s="702"/>
      <c r="B152" s="702"/>
      <c r="C152" s="702"/>
      <c r="D152" s="702"/>
      <c r="E152" s="702"/>
      <c r="F152" s="702"/>
      <c r="G152" s="702"/>
      <c r="H152" s="702"/>
    </row>
    <row r="153" spans="1:8">
      <c r="A153" s="702"/>
      <c r="B153" s="702"/>
      <c r="C153" s="702"/>
      <c r="D153" s="702"/>
      <c r="E153" s="702"/>
      <c r="F153" s="702"/>
      <c r="G153" s="702"/>
      <c r="H153" s="702"/>
    </row>
    <row r="154" spans="1:8">
      <c r="A154" s="702"/>
      <c r="B154" s="702"/>
      <c r="C154" s="702"/>
      <c r="D154" s="702"/>
      <c r="E154" s="702"/>
      <c r="F154" s="702"/>
      <c r="G154" s="702"/>
      <c r="H154" s="702"/>
    </row>
    <row r="155" spans="1:8">
      <c r="A155" s="702"/>
      <c r="B155" s="702"/>
      <c r="C155" s="702"/>
      <c r="D155" s="702"/>
      <c r="E155" s="702"/>
      <c r="F155" s="702"/>
      <c r="G155" s="702"/>
      <c r="H155" s="702"/>
    </row>
    <row r="156" spans="1:8">
      <c r="A156" s="702"/>
      <c r="B156" s="702"/>
      <c r="C156" s="702"/>
      <c r="D156" s="702"/>
      <c r="E156" s="702"/>
      <c r="F156" s="702"/>
      <c r="G156" s="702"/>
      <c r="H156" s="702"/>
    </row>
  </sheetData>
  <mergeCells count="5">
    <mergeCell ref="A1:I1"/>
    <mergeCell ref="C2:E2"/>
    <mergeCell ref="F2:G2"/>
    <mergeCell ref="C16:E16"/>
    <mergeCell ref="F16:G1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5776EEA-6AE9-4140-951F-15B38E2EED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F18:G67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92"/>
  <sheetViews>
    <sheetView rightToLeft="1" zoomScaleNormal="100" workbookViewId="0">
      <selection activeCell="A9" sqref="A9"/>
    </sheetView>
  </sheetViews>
  <sheetFormatPr defaultRowHeight="17.25"/>
  <cols>
    <col min="1" max="1" width="5.140625" customWidth="1"/>
    <col min="2" max="2" width="29.5703125" style="46" customWidth="1"/>
    <col min="3" max="3" width="10.5703125" style="45" customWidth="1"/>
    <col min="4" max="5" width="10.28515625" style="45" customWidth="1"/>
    <col min="6" max="6" width="12.7109375" style="45" customWidth="1"/>
    <col min="7" max="7" width="14.7109375" customWidth="1"/>
    <col min="8" max="8" width="13.140625" customWidth="1"/>
    <col min="9" max="9" width="9.42578125" customWidth="1"/>
    <col min="10" max="10" width="12" bestFit="1" customWidth="1"/>
    <col min="11" max="11" width="28.28515625" customWidth="1"/>
    <col min="12" max="12" width="11.42578125" bestFit="1" customWidth="1"/>
    <col min="13" max="13" width="14.140625" customWidth="1"/>
    <col min="15" max="15" width="12.140625" bestFit="1" customWidth="1"/>
  </cols>
  <sheetData>
    <row r="1" spans="1:9" ht="18" thickBot="1">
      <c r="A1" s="775"/>
      <c r="B1" s="775"/>
      <c r="C1" s="1195"/>
      <c r="D1" s="1195"/>
      <c r="E1" s="1195"/>
      <c r="F1" s="1195"/>
      <c r="G1" s="1195"/>
      <c r="I1" s="774" t="s">
        <v>1881</v>
      </c>
    </row>
    <row r="2" spans="1:9" ht="36.75" customHeight="1" thickBot="1">
      <c r="A2" s="773" t="s">
        <v>368</v>
      </c>
      <c r="B2" s="772" t="s">
        <v>370</v>
      </c>
      <c r="C2" s="1196" t="s">
        <v>257</v>
      </c>
      <c r="D2" s="1192"/>
      <c r="E2" s="1193"/>
      <c r="F2" s="1191" t="s">
        <v>258</v>
      </c>
      <c r="G2" s="1193"/>
      <c r="H2" s="771" t="s">
        <v>1870</v>
      </c>
      <c r="I2" s="770" t="s">
        <v>1880</v>
      </c>
    </row>
    <row r="3" spans="1:9" ht="20.25" customHeight="1" thickBot="1">
      <c r="A3" s="769"/>
      <c r="B3" s="768"/>
      <c r="C3" s="734" t="s">
        <v>2006</v>
      </c>
      <c r="D3" s="734" t="s">
        <v>1878</v>
      </c>
      <c r="E3" s="734" t="s">
        <v>2007</v>
      </c>
      <c r="F3" s="733" t="s">
        <v>259</v>
      </c>
      <c r="G3" s="767" t="s">
        <v>362</v>
      </c>
      <c r="H3" s="733" t="s">
        <v>2008</v>
      </c>
      <c r="I3" s="766" t="s">
        <v>2006</v>
      </c>
    </row>
    <row r="4" spans="1:9" ht="19.5" customHeight="1">
      <c r="A4" s="395">
        <v>1</v>
      </c>
      <c r="B4" s="763" t="s">
        <v>126</v>
      </c>
      <c r="C4" s="398">
        <v>25388489.120999999</v>
      </c>
      <c r="D4" s="398">
        <v>13916444.691</v>
      </c>
      <c r="E4" s="398">
        <v>8983590.4020000007</v>
      </c>
      <c r="F4" s="728">
        <v>0.82435167061161563</v>
      </c>
      <c r="G4" s="765">
        <v>1.8260960245190838</v>
      </c>
      <c r="H4" s="398">
        <v>285595328.34000003</v>
      </c>
      <c r="I4" s="726">
        <v>0.22051086423106117</v>
      </c>
    </row>
    <row r="5" spans="1:9">
      <c r="A5" s="395">
        <v>2</v>
      </c>
      <c r="B5" s="763" t="s">
        <v>135</v>
      </c>
      <c r="C5" s="398">
        <v>12553626.312999999</v>
      </c>
      <c r="D5" s="398">
        <v>8536380.8959999997</v>
      </c>
      <c r="E5" s="398">
        <v>7577164.9780000001</v>
      </c>
      <c r="F5" s="728">
        <v>0.47060287795761435</v>
      </c>
      <c r="G5" s="764">
        <v>0.6567708832325756</v>
      </c>
      <c r="H5" s="398">
        <v>129668332.566</v>
      </c>
      <c r="I5" s="726">
        <v>0.10903409707920365</v>
      </c>
    </row>
    <row r="6" spans="1:9" ht="17.25" customHeight="1">
      <c r="A6" s="395">
        <v>3</v>
      </c>
      <c r="B6" s="763" t="s">
        <v>123</v>
      </c>
      <c r="C6" s="398">
        <v>10382948.435000001</v>
      </c>
      <c r="D6" s="398">
        <v>10216466.342</v>
      </c>
      <c r="E6" s="398">
        <v>5231183.0360000003</v>
      </c>
      <c r="F6" s="728">
        <v>1.6295467280657672E-2</v>
      </c>
      <c r="G6" s="764">
        <v>0.98481841746819732</v>
      </c>
      <c r="H6" s="398">
        <v>83677080.752000004</v>
      </c>
      <c r="I6" s="726">
        <v>9.0180747730064736E-2</v>
      </c>
    </row>
    <row r="7" spans="1:9">
      <c r="A7" s="395">
        <v>4</v>
      </c>
      <c r="B7" s="763" t="s">
        <v>122</v>
      </c>
      <c r="C7" s="398">
        <v>7842884.7529999996</v>
      </c>
      <c r="D7" s="398">
        <v>3050503.09</v>
      </c>
      <c r="E7" s="398">
        <v>4032896.361</v>
      </c>
      <c r="F7" s="728">
        <v>1.5710135415729081</v>
      </c>
      <c r="G7" s="764">
        <v>0.94472757317653255</v>
      </c>
      <c r="H7" s="398">
        <v>63233712.830999993</v>
      </c>
      <c r="I7" s="726">
        <v>6.8119110464046534E-2</v>
      </c>
    </row>
    <row r="8" spans="1:9">
      <c r="A8" s="395">
        <v>5</v>
      </c>
      <c r="B8" s="763" t="s">
        <v>137</v>
      </c>
      <c r="C8" s="398">
        <v>6647044.4390000002</v>
      </c>
      <c r="D8" s="398">
        <v>3206790.389</v>
      </c>
      <c r="E8" s="398">
        <v>1823944.861</v>
      </c>
      <c r="F8" s="728">
        <v>1.0728029065450713</v>
      </c>
      <c r="G8" s="764">
        <v>2.6443231268272425</v>
      </c>
      <c r="H8" s="398">
        <v>51619404.431000002</v>
      </c>
      <c r="I8" s="726">
        <v>5.7732679831419075E-2</v>
      </c>
    </row>
    <row r="9" spans="1:9">
      <c r="A9" s="395">
        <v>6</v>
      </c>
      <c r="B9" s="763" t="s">
        <v>143</v>
      </c>
      <c r="C9" s="398">
        <v>5868238.0539999995</v>
      </c>
      <c r="D9" s="398">
        <v>2669791.2549999999</v>
      </c>
      <c r="E9" s="398">
        <v>1054803.58</v>
      </c>
      <c r="F9" s="728">
        <v>1.1980138121322899</v>
      </c>
      <c r="G9" s="764">
        <v>4.5633467360814217</v>
      </c>
      <c r="H9" s="398">
        <v>40777403.092</v>
      </c>
      <c r="I9" s="726">
        <v>5.0968383295042337E-2</v>
      </c>
    </row>
    <row r="10" spans="1:9" ht="17.25" customHeight="1">
      <c r="A10" s="395">
        <v>7</v>
      </c>
      <c r="B10" s="763" t="s">
        <v>144</v>
      </c>
      <c r="C10" s="398">
        <v>4464239.8720000004</v>
      </c>
      <c r="D10" s="398">
        <v>13004953.619999999</v>
      </c>
      <c r="E10" s="398">
        <v>571031.21400000004</v>
      </c>
      <c r="F10" s="728">
        <v>-0.656727736027097</v>
      </c>
      <c r="G10" s="764">
        <v>6.8178561216094922</v>
      </c>
      <c r="H10" s="398">
        <v>35838939.538000003</v>
      </c>
      <c r="I10" s="726">
        <v>3.8774004534804236E-2</v>
      </c>
    </row>
    <row r="11" spans="1:9">
      <c r="A11" s="395">
        <v>8</v>
      </c>
      <c r="B11" s="763" t="s">
        <v>145</v>
      </c>
      <c r="C11" s="398">
        <v>4180629.8220000002</v>
      </c>
      <c r="D11" s="398">
        <v>1767171.4680000001</v>
      </c>
      <c r="E11" s="398">
        <v>1034364.5429999999</v>
      </c>
      <c r="F11" s="728">
        <v>1.3657182665649512</v>
      </c>
      <c r="G11" s="764">
        <v>3.0417373645415067</v>
      </c>
      <c r="H11" s="398">
        <v>27405702.477999996</v>
      </c>
      <c r="I11" s="726">
        <v>3.6310719030414551E-2</v>
      </c>
    </row>
    <row r="12" spans="1:9">
      <c r="A12" s="395">
        <v>9</v>
      </c>
      <c r="B12" s="763" t="s">
        <v>130</v>
      </c>
      <c r="C12" s="398">
        <v>3371834.3149999999</v>
      </c>
      <c r="D12" s="398">
        <v>1910802.78</v>
      </c>
      <c r="E12" s="398">
        <v>543398.32299999997</v>
      </c>
      <c r="F12" s="728">
        <v>0.76461660527833231</v>
      </c>
      <c r="G12" s="764">
        <v>5.2050878191613412</v>
      </c>
      <c r="H12" s="398">
        <v>24256569.287999999</v>
      </c>
      <c r="I12" s="726">
        <v>2.9285952988419194E-2</v>
      </c>
    </row>
    <row r="13" spans="1:9" ht="18" thickBot="1">
      <c r="A13" s="395">
        <v>10</v>
      </c>
      <c r="B13" s="763" t="s">
        <v>139</v>
      </c>
      <c r="C13" s="398">
        <v>3260930.4249999998</v>
      </c>
      <c r="D13" s="398">
        <v>1542435.2169999999</v>
      </c>
      <c r="E13" s="398">
        <v>596465.96699999995</v>
      </c>
      <c r="F13" s="728">
        <v>1.1141441721892429</v>
      </c>
      <c r="G13" s="762">
        <v>4.467085475808882</v>
      </c>
      <c r="H13" s="398">
        <v>27844911.659000002</v>
      </c>
      <c r="I13" s="761">
        <v>2.8322700999932084E-2</v>
      </c>
    </row>
    <row r="14" spans="1:9" ht="18.75" thickBot="1">
      <c r="A14" s="725"/>
      <c r="B14" s="760" t="s">
        <v>48</v>
      </c>
      <c r="C14" s="607">
        <v>83960865.548999995</v>
      </c>
      <c r="D14" s="607">
        <v>59821739.747999996</v>
      </c>
      <c r="E14" s="607">
        <v>31448843.265000004</v>
      </c>
      <c r="F14" s="723">
        <v>0.4035176158815581</v>
      </c>
      <c r="G14" s="759">
        <v>1.6697600557678247</v>
      </c>
      <c r="H14" s="635">
        <v>769917384.97500002</v>
      </c>
      <c r="I14" s="721">
        <v>0.72923926018440766</v>
      </c>
    </row>
    <row r="15" spans="1:9" ht="15">
      <c r="B15"/>
      <c r="C15"/>
      <c r="D15"/>
      <c r="E15"/>
      <c r="F15"/>
    </row>
    <row r="16" spans="1:9" ht="30" customHeight="1">
      <c r="A16" s="720" t="s">
        <v>368</v>
      </c>
      <c r="B16" s="719"/>
      <c r="C16" s="1194" t="s">
        <v>257</v>
      </c>
      <c r="D16" s="1194"/>
      <c r="E16" s="1194"/>
      <c r="F16" s="1194" t="s">
        <v>258</v>
      </c>
      <c r="G16" s="1194"/>
      <c r="H16" s="718" t="s">
        <v>1870</v>
      </c>
    </row>
    <row r="17" spans="1:8" ht="30.75" customHeight="1">
      <c r="A17" s="717"/>
      <c r="B17" s="757" t="s">
        <v>134</v>
      </c>
      <c r="C17" s="757" t="s">
        <v>2006</v>
      </c>
      <c r="D17" s="757" t="s">
        <v>1878</v>
      </c>
      <c r="E17" s="758" t="s">
        <v>2007</v>
      </c>
      <c r="F17" s="757" t="s">
        <v>259</v>
      </c>
      <c r="G17" s="757" t="s">
        <v>362</v>
      </c>
      <c r="H17" s="756" t="s">
        <v>2008</v>
      </c>
    </row>
    <row r="18" spans="1:8">
      <c r="A18" s="91">
        <v>1</v>
      </c>
      <c r="B18" s="745" t="s">
        <v>126</v>
      </c>
      <c r="C18" s="744">
        <v>25388489.120999999</v>
      </c>
      <c r="D18" s="744">
        <v>13916444.691</v>
      </c>
      <c r="E18" s="743">
        <v>8983590.4020000007</v>
      </c>
      <c r="F18" s="755">
        <v>0.82435167061161563</v>
      </c>
      <c r="G18" s="754">
        <v>1.8260960245190838</v>
      </c>
      <c r="H18" s="46">
        <v>285595328.34000003</v>
      </c>
    </row>
    <row r="19" spans="1:8">
      <c r="A19" s="91">
        <v>2</v>
      </c>
      <c r="B19" s="745" t="s">
        <v>135</v>
      </c>
      <c r="C19" s="744">
        <v>12553626.312999999</v>
      </c>
      <c r="D19" s="744">
        <v>8536380.8959999997</v>
      </c>
      <c r="E19" s="743">
        <v>7577164.9780000001</v>
      </c>
      <c r="F19" s="742">
        <v>0.47060287795761435</v>
      </c>
      <c r="G19" s="747">
        <v>0.6567708832325756</v>
      </c>
      <c r="H19" s="46">
        <v>129668332.566</v>
      </c>
    </row>
    <row r="20" spans="1:8">
      <c r="A20" s="91">
        <v>3</v>
      </c>
      <c r="B20" s="745" t="s">
        <v>123</v>
      </c>
      <c r="C20" s="744">
        <v>10382948.435000001</v>
      </c>
      <c r="D20" s="744">
        <v>10216466.342</v>
      </c>
      <c r="E20" s="744">
        <v>5231183.0360000003</v>
      </c>
      <c r="F20" s="742">
        <v>1.6295467280657672E-2</v>
      </c>
      <c r="G20" s="747">
        <v>0.98481841746819732</v>
      </c>
      <c r="H20" s="46">
        <v>83677080.752000004</v>
      </c>
    </row>
    <row r="21" spans="1:8">
      <c r="A21" s="91">
        <v>4</v>
      </c>
      <c r="B21" s="745" t="s">
        <v>122</v>
      </c>
      <c r="C21" s="744">
        <v>7842884.7529999996</v>
      </c>
      <c r="D21" s="744">
        <v>3050503.09</v>
      </c>
      <c r="E21" s="743">
        <v>4032896.361</v>
      </c>
      <c r="F21" s="742">
        <v>1.5710135415729081</v>
      </c>
      <c r="G21" s="747">
        <v>0.94472757317653255</v>
      </c>
      <c r="H21" s="46">
        <v>63233712.830999993</v>
      </c>
    </row>
    <row r="22" spans="1:8">
      <c r="A22" s="91">
        <v>5</v>
      </c>
      <c r="B22" s="745" t="s">
        <v>137</v>
      </c>
      <c r="C22" s="744">
        <v>6647044.4390000002</v>
      </c>
      <c r="D22" s="744">
        <v>3206790.389</v>
      </c>
      <c r="E22" s="743">
        <v>1823944.861</v>
      </c>
      <c r="F22" s="742">
        <v>1.0728029065450713</v>
      </c>
      <c r="G22" s="747">
        <v>2.6443231268272425</v>
      </c>
      <c r="H22" s="46">
        <v>51619404.431000002</v>
      </c>
    </row>
    <row r="23" spans="1:8">
      <c r="A23" s="91">
        <v>6</v>
      </c>
      <c r="B23" s="745" t="s">
        <v>143</v>
      </c>
      <c r="C23" s="744">
        <v>5868238.0539999995</v>
      </c>
      <c r="D23" s="744">
        <v>2669791.2549999999</v>
      </c>
      <c r="E23" s="743">
        <v>1054803.58</v>
      </c>
      <c r="F23" s="742">
        <v>1.1980138121322899</v>
      </c>
      <c r="G23" s="747">
        <v>4.5633467360814217</v>
      </c>
      <c r="H23" s="46">
        <v>40777403.092</v>
      </c>
    </row>
    <row r="24" spans="1:8">
      <c r="A24" s="91">
        <v>7</v>
      </c>
      <c r="B24" s="745" t="s">
        <v>144</v>
      </c>
      <c r="C24" s="744">
        <v>4464239.8720000004</v>
      </c>
      <c r="D24" s="744">
        <v>13004953.619999999</v>
      </c>
      <c r="E24" s="743">
        <v>571031.21400000004</v>
      </c>
      <c r="F24" s="742">
        <v>-0.656727736027097</v>
      </c>
      <c r="G24" s="747">
        <v>6.8178561216094922</v>
      </c>
      <c r="H24" s="46">
        <v>35838939.538000003</v>
      </c>
    </row>
    <row r="25" spans="1:8" ht="17.25" customHeight="1">
      <c r="A25" s="91">
        <v>8</v>
      </c>
      <c r="B25" s="745" t="s">
        <v>145</v>
      </c>
      <c r="C25" s="744">
        <v>4180629.8220000002</v>
      </c>
      <c r="D25" s="744">
        <v>1767171.4680000001</v>
      </c>
      <c r="E25" s="743">
        <v>1034364.5429999999</v>
      </c>
      <c r="F25" s="742">
        <v>1.3657182665649512</v>
      </c>
      <c r="G25" s="747">
        <v>3.0417373645415067</v>
      </c>
      <c r="H25" s="46">
        <v>27405702.477999996</v>
      </c>
    </row>
    <row r="26" spans="1:8">
      <c r="A26" s="91">
        <v>9</v>
      </c>
      <c r="B26" s="745" t="s">
        <v>130</v>
      </c>
      <c r="C26" s="744">
        <v>3371834.3149999999</v>
      </c>
      <c r="D26" s="744">
        <v>1910802.78</v>
      </c>
      <c r="E26" s="743">
        <v>543398.32299999997</v>
      </c>
      <c r="F26" s="742">
        <v>0.76461660527833231</v>
      </c>
      <c r="G26" s="747">
        <v>5.2050878191613412</v>
      </c>
      <c r="H26" s="46">
        <v>24256569.287999999</v>
      </c>
    </row>
    <row r="27" spans="1:8">
      <c r="A27" s="91">
        <v>10</v>
      </c>
      <c r="B27" s="745" t="s">
        <v>139</v>
      </c>
      <c r="C27" s="744">
        <v>3260930.4249999998</v>
      </c>
      <c r="D27" s="744">
        <v>1542435.2169999999</v>
      </c>
      <c r="E27" s="743">
        <v>596465.96699999995</v>
      </c>
      <c r="F27" s="742">
        <v>1.1141441721892429</v>
      </c>
      <c r="G27" s="747">
        <v>4.467085475808882</v>
      </c>
      <c r="H27" s="46">
        <v>27844911.659000002</v>
      </c>
    </row>
    <row r="28" spans="1:8">
      <c r="A28" s="91">
        <v>11</v>
      </c>
      <c r="B28" s="745" t="s">
        <v>131</v>
      </c>
      <c r="C28" s="744">
        <v>3165313.6860000002</v>
      </c>
      <c r="D28" s="744">
        <v>2981260.6069999998</v>
      </c>
      <c r="E28" s="743">
        <v>472075.24900000001</v>
      </c>
      <c r="F28" s="742">
        <v>6.1736662191773428E-2</v>
      </c>
      <c r="G28" s="747">
        <v>5.705104096656421</v>
      </c>
      <c r="H28" s="46">
        <v>21302287.635000002</v>
      </c>
    </row>
    <row r="29" spans="1:8">
      <c r="A29" s="91">
        <v>12</v>
      </c>
      <c r="B29" s="745" t="s">
        <v>141</v>
      </c>
      <c r="C29" s="744">
        <v>2609973.3509999998</v>
      </c>
      <c r="D29" s="744">
        <v>958278.15700000001</v>
      </c>
      <c r="E29" s="743">
        <v>745123.76</v>
      </c>
      <c r="F29" s="742">
        <v>1.7236072657346395</v>
      </c>
      <c r="G29" s="747">
        <v>2.5027380565612347</v>
      </c>
      <c r="H29" s="46">
        <v>15982193.886</v>
      </c>
    </row>
    <row r="30" spans="1:8">
      <c r="A30" s="91">
        <v>13</v>
      </c>
      <c r="B30" s="745" t="s">
        <v>124</v>
      </c>
      <c r="C30" s="744">
        <v>2461223.1749999998</v>
      </c>
      <c r="D30" s="744">
        <v>955244.21200000006</v>
      </c>
      <c r="E30" s="743">
        <v>1463064.2590000001</v>
      </c>
      <c r="F30" s="742">
        <v>1.5765381711624542</v>
      </c>
      <c r="G30" s="747">
        <v>0.68223860289105698</v>
      </c>
      <c r="H30" s="46">
        <v>32472022.722000003</v>
      </c>
    </row>
    <row r="31" spans="1:8">
      <c r="A31" s="91">
        <v>14</v>
      </c>
      <c r="B31" s="745" t="s">
        <v>151</v>
      </c>
      <c r="C31" s="743">
        <v>2380348.7850000001</v>
      </c>
      <c r="D31" s="743">
        <v>1517305.9680000001</v>
      </c>
      <c r="E31" s="743">
        <v>835287.84299999999</v>
      </c>
      <c r="F31" s="742">
        <v>0.56879946115126589</v>
      </c>
      <c r="G31" s="747">
        <v>1.8497347410813449</v>
      </c>
      <c r="H31" s="46">
        <v>15661173.797999999</v>
      </c>
    </row>
    <row r="32" spans="1:8">
      <c r="A32" s="91">
        <v>15</v>
      </c>
      <c r="B32" s="745" t="s">
        <v>152</v>
      </c>
      <c r="C32" s="744">
        <v>2376668.662</v>
      </c>
      <c r="D32" s="744">
        <v>1268395.571</v>
      </c>
      <c r="E32" s="743">
        <v>482030.97100000002</v>
      </c>
      <c r="F32" s="742">
        <v>0.87375982409512853</v>
      </c>
      <c r="G32" s="747">
        <v>3.9305310342807829</v>
      </c>
      <c r="H32" s="46">
        <v>16644514.370000001</v>
      </c>
    </row>
    <row r="33" spans="1:8">
      <c r="A33" s="91">
        <v>16</v>
      </c>
      <c r="B33" s="745" t="s">
        <v>138</v>
      </c>
      <c r="C33" s="744">
        <v>1932267.2520000001</v>
      </c>
      <c r="D33" s="744">
        <v>1037747.529</v>
      </c>
      <c r="E33" s="743">
        <v>928002.89099999995</v>
      </c>
      <c r="F33" s="742">
        <v>0.86198203127689665</v>
      </c>
      <c r="G33" s="747">
        <v>1.0821780521802276</v>
      </c>
      <c r="H33" s="46">
        <v>17034002.474999998</v>
      </c>
    </row>
    <row r="34" spans="1:8">
      <c r="A34" s="91">
        <v>17</v>
      </c>
      <c r="B34" s="745" t="s">
        <v>125</v>
      </c>
      <c r="C34" s="744">
        <v>1812618.0009999999</v>
      </c>
      <c r="D34" s="744">
        <v>1357241.4310000001</v>
      </c>
      <c r="E34" s="743">
        <v>994660.53799999994</v>
      </c>
      <c r="F34" s="742">
        <v>0.33551626085013009</v>
      </c>
      <c r="G34" s="747">
        <v>0.82234836082337881</v>
      </c>
      <c r="H34" s="46">
        <v>13626836.478</v>
      </c>
    </row>
    <row r="35" spans="1:8">
      <c r="A35" s="91">
        <v>18</v>
      </c>
      <c r="B35" s="745" t="s">
        <v>140</v>
      </c>
      <c r="C35" s="744">
        <v>1565394.662</v>
      </c>
      <c r="D35" s="744">
        <v>472691.53899999999</v>
      </c>
      <c r="E35" s="743">
        <v>122730.405</v>
      </c>
      <c r="F35" s="742">
        <v>2.3116621154498813</v>
      </c>
      <c r="G35" s="747">
        <v>11.754742086934368</v>
      </c>
      <c r="H35" s="46">
        <v>8473468.8940000013</v>
      </c>
    </row>
    <row r="36" spans="1:8">
      <c r="A36" s="91">
        <v>19</v>
      </c>
      <c r="B36" s="745" t="s">
        <v>127</v>
      </c>
      <c r="C36" s="744">
        <v>1307539.733</v>
      </c>
      <c r="D36" s="744">
        <v>595599.19700000004</v>
      </c>
      <c r="E36" s="743">
        <v>916925.44299999997</v>
      </c>
      <c r="F36" s="742">
        <v>1.1953349493854337</v>
      </c>
      <c r="G36" s="747">
        <v>0.4260044183330618</v>
      </c>
      <c r="H36" s="46">
        <v>13524721.838000003</v>
      </c>
    </row>
    <row r="37" spans="1:8">
      <c r="A37" s="91">
        <v>20</v>
      </c>
      <c r="B37" s="745" t="s">
        <v>129</v>
      </c>
      <c r="C37" s="744">
        <v>1272580.557</v>
      </c>
      <c r="D37" s="744">
        <v>448885.28600000002</v>
      </c>
      <c r="E37" s="743">
        <v>399991.58100000001</v>
      </c>
      <c r="F37" s="742">
        <v>1.8349794406047875</v>
      </c>
      <c r="G37" s="747">
        <v>2.1815183555075874</v>
      </c>
      <c r="H37" s="46">
        <v>8662494.0549999997</v>
      </c>
    </row>
    <row r="38" spans="1:8">
      <c r="A38" s="91">
        <v>21</v>
      </c>
      <c r="B38" s="745" t="s">
        <v>146</v>
      </c>
      <c r="C38" s="744">
        <v>1079813.1429999999</v>
      </c>
      <c r="D38" s="744">
        <v>578456.65</v>
      </c>
      <c r="E38" s="743">
        <v>630997.63500000001</v>
      </c>
      <c r="F38" s="742">
        <v>0.86671402774952955</v>
      </c>
      <c r="G38" s="747">
        <v>0.7112792237327481</v>
      </c>
      <c r="H38" s="46">
        <v>8563133.3779999986</v>
      </c>
    </row>
    <row r="39" spans="1:8">
      <c r="A39" s="91">
        <v>22</v>
      </c>
      <c r="B39" s="745" t="s">
        <v>159</v>
      </c>
      <c r="C39" s="744">
        <v>1044021.289</v>
      </c>
      <c r="D39" s="744">
        <v>685197.576</v>
      </c>
      <c r="E39" s="743">
        <v>167004.83900000001</v>
      </c>
      <c r="F39" s="742">
        <v>0.52367919205832103</v>
      </c>
      <c r="G39" s="747">
        <v>5.2514433429081651</v>
      </c>
      <c r="H39" s="46">
        <v>5786392.0360000003</v>
      </c>
    </row>
    <row r="40" spans="1:8">
      <c r="A40" s="91">
        <v>23</v>
      </c>
      <c r="B40" s="745" t="s">
        <v>156</v>
      </c>
      <c r="C40" s="744">
        <v>841701.10199999996</v>
      </c>
      <c r="D40" s="744">
        <v>353536.43</v>
      </c>
      <c r="E40" s="743">
        <v>257622.144</v>
      </c>
      <c r="F40" s="742">
        <v>1.3808044393048831</v>
      </c>
      <c r="G40" s="747">
        <v>2.2671923652649983</v>
      </c>
      <c r="H40" s="46">
        <v>5655371.159</v>
      </c>
    </row>
    <row r="41" spans="1:8">
      <c r="A41" s="91">
        <v>24</v>
      </c>
      <c r="B41" s="745" t="s">
        <v>149</v>
      </c>
      <c r="C41" s="744">
        <v>750791.88300000003</v>
      </c>
      <c r="D41" s="744">
        <v>284176.90899999999</v>
      </c>
      <c r="E41" s="743">
        <v>305280.39899999998</v>
      </c>
      <c r="F41" s="742">
        <v>1.6419876465050862</v>
      </c>
      <c r="G41" s="747">
        <v>1.4593517482922316</v>
      </c>
      <c r="H41" s="46">
        <v>4012129.8290000004</v>
      </c>
    </row>
    <row r="42" spans="1:8">
      <c r="A42" s="91">
        <v>25</v>
      </c>
      <c r="B42" s="745" t="s">
        <v>150</v>
      </c>
      <c r="C42" s="744">
        <v>688627.277</v>
      </c>
      <c r="D42" s="744">
        <v>347237.54200000002</v>
      </c>
      <c r="E42" s="743">
        <v>265308.67099999997</v>
      </c>
      <c r="F42" s="742">
        <v>0.98315905887848953</v>
      </c>
      <c r="G42" s="747">
        <v>1.5955701877531174</v>
      </c>
      <c r="H42" s="46">
        <v>4179418.67</v>
      </c>
    </row>
    <row r="43" spans="1:8">
      <c r="A43" s="91">
        <v>26</v>
      </c>
      <c r="B43" s="745" t="s">
        <v>136</v>
      </c>
      <c r="C43" s="744">
        <v>636114.55700000003</v>
      </c>
      <c r="D43" s="744">
        <v>244854.11900000001</v>
      </c>
      <c r="E43" s="743">
        <v>316583.234</v>
      </c>
      <c r="F43" s="742">
        <v>1.5979328409827569</v>
      </c>
      <c r="G43" s="747">
        <v>1.0093122082390504</v>
      </c>
      <c r="H43" s="46">
        <v>4913988.8049999997</v>
      </c>
    </row>
    <row r="44" spans="1:8">
      <c r="A44" s="91">
        <v>27</v>
      </c>
      <c r="B44" s="745" t="s">
        <v>142</v>
      </c>
      <c r="C44" s="744">
        <v>630100.00800000003</v>
      </c>
      <c r="D44" s="744">
        <v>381050.36200000002</v>
      </c>
      <c r="E44" s="743">
        <v>213698.00899999999</v>
      </c>
      <c r="F44" s="742">
        <v>0.65358721795414532</v>
      </c>
      <c r="G44" s="747">
        <v>1.9485534795038735</v>
      </c>
      <c r="H44" s="46">
        <v>3970907.7100000004</v>
      </c>
    </row>
    <row r="45" spans="1:8">
      <c r="A45" s="91">
        <v>28</v>
      </c>
      <c r="B45" s="745" t="s">
        <v>169</v>
      </c>
      <c r="C45" s="744">
        <v>605032.56999999995</v>
      </c>
      <c r="D45" s="744">
        <v>363986.71899999998</v>
      </c>
      <c r="E45" s="743">
        <v>732811.14399999997</v>
      </c>
      <c r="F45" s="742">
        <v>0.66223803896537214</v>
      </c>
      <c r="G45" s="747">
        <v>-0.1743676730985958</v>
      </c>
      <c r="H45" s="46">
        <v>5345968.7379999999</v>
      </c>
    </row>
    <row r="46" spans="1:8">
      <c r="A46" s="91">
        <v>29</v>
      </c>
      <c r="B46" s="745" t="s">
        <v>148</v>
      </c>
      <c r="C46" s="744">
        <v>590468.35499999998</v>
      </c>
      <c r="D46" s="744">
        <v>269095.66200000001</v>
      </c>
      <c r="E46" s="743">
        <v>260722.96400000001</v>
      </c>
      <c r="F46" s="742">
        <v>1.1942693189903593</v>
      </c>
      <c r="G46" s="747">
        <v>1.2647347435034528</v>
      </c>
      <c r="H46" s="46">
        <v>4205250.5500000007</v>
      </c>
    </row>
    <row r="47" spans="1:8">
      <c r="A47" s="91">
        <v>30</v>
      </c>
      <c r="B47" s="745" t="s">
        <v>166</v>
      </c>
      <c r="C47" s="744">
        <v>584152.103</v>
      </c>
      <c r="D47" s="744">
        <v>202234.16</v>
      </c>
      <c r="E47" s="743">
        <v>155943.19</v>
      </c>
      <c r="F47" s="742">
        <v>1.8884937292493018</v>
      </c>
      <c r="G47" s="747">
        <v>2.7459289052635127</v>
      </c>
      <c r="H47" s="46">
        <v>3772834.6930000004</v>
      </c>
    </row>
    <row r="48" spans="1:8">
      <c r="A48" s="91">
        <v>31</v>
      </c>
      <c r="B48" s="745" t="s">
        <v>153</v>
      </c>
      <c r="C48" s="744">
        <v>558521.45799999998</v>
      </c>
      <c r="D48" s="744">
        <v>311931.196</v>
      </c>
      <c r="E48" s="743">
        <v>280652.09299999999</v>
      </c>
      <c r="F48" s="742">
        <v>0.79052773548176947</v>
      </c>
      <c r="G48" s="747">
        <v>0.99008477731181577</v>
      </c>
      <c r="H48" s="46">
        <v>3130425.7760000001</v>
      </c>
    </row>
    <row r="49" spans="1:8">
      <c r="A49" s="91">
        <v>32</v>
      </c>
      <c r="B49" s="745" t="s">
        <v>161</v>
      </c>
      <c r="C49" s="744">
        <v>433026.429</v>
      </c>
      <c r="D49" s="744">
        <v>264752.951</v>
      </c>
      <c r="E49" s="743">
        <v>385279.32699999999</v>
      </c>
      <c r="F49" s="742">
        <v>0.63558678898351539</v>
      </c>
      <c r="G49" s="747">
        <v>0.12392853354418376</v>
      </c>
      <c r="H49" s="46">
        <v>5778455.2379999999</v>
      </c>
    </row>
    <row r="50" spans="1:8">
      <c r="A50" s="91">
        <v>33</v>
      </c>
      <c r="B50" s="745" t="s">
        <v>128</v>
      </c>
      <c r="C50" s="744">
        <v>389124.89199999999</v>
      </c>
      <c r="D50" s="744">
        <v>166871.99100000001</v>
      </c>
      <c r="E50" s="743">
        <v>116202.053</v>
      </c>
      <c r="F50" s="742">
        <v>1.3318766059428149</v>
      </c>
      <c r="G50" s="747">
        <v>2.3486920579621771</v>
      </c>
      <c r="H50" s="46">
        <v>6404129.4110000003</v>
      </c>
    </row>
    <row r="51" spans="1:8">
      <c r="A51" s="91">
        <v>34</v>
      </c>
      <c r="B51" s="745" t="s">
        <v>155</v>
      </c>
      <c r="C51" s="744">
        <v>322086.58199999999</v>
      </c>
      <c r="D51" s="744">
        <v>152128.45000000001</v>
      </c>
      <c r="E51" s="743">
        <v>68127.248000000007</v>
      </c>
      <c r="F51" s="742">
        <v>1.117201496498518</v>
      </c>
      <c r="G51" s="747">
        <v>3.7277204269281503</v>
      </c>
      <c r="H51" s="46">
        <v>1991102.595</v>
      </c>
    </row>
    <row r="52" spans="1:8" ht="18.75" customHeight="1">
      <c r="A52" s="91">
        <v>35</v>
      </c>
      <c r="B52" s="745" t="s">
        <v>170</v>
      </c>
      <c r="C52" s="744">
        <v>288629.35600000003</v>
      </c>
      <c r="D52" s="744">
        <v>125401.507</v>
      </c>
      <c r="E52" s="743">
        <v>336534.16200000001</v>
      </c>
      <c r="F52" s="749">
        <v>1.3016418455003098</v>
      </c>
      <c r="G52" s="747">
        <v>-0.14234752785662208</v>
      </c>
      <c r="H52" s="753">
        <v>1061220.4750000001</v>
      </c>
    </row>
    <row r="53" spans="1:8">
      <c r="A53" s="91">
        <v>36</v>
      </c>
      <c r="B53" s="745" t="s">
        <v>168</v>
      </c>
      <c r="C53" s="744">
        <v>201421.81400000001</v>
      </c>
      <c r="D53" s="744">
        <v>131817.53200000001</v>
      </c>
      <c r="E53" s="743">
        <v>224003.12400000001</v>
      </c>
      <c r="F53" s="742">
        <v>0.52803508716882974</v>
      </c>
      <c r="G53" s="747">
        <v>-0.10080801373109416</v>
      </c>
      <c r="H53" s="46">
        <v>1378629.96</v>
      </c>
    </row>
    <row r="54" spans="1:8">
      <c r="A54" s="91">
        <v>37</v>
      </c>
      <c r="B54" s="745" t="s">
        <v>164</v>
      </c>
      <c r="C54" s="744">
        <v>133712.47500000001</v>
      </c>
      <c r="D54" s="744">
        <v>46010.618999999999</v>
      </c>
      <c r="E54" s="743">
        <v>18553.376</v>
      </c>
      <c r="F54" s="742">
        <v>1.906122062822063</v>
      </c>
      <c r="G54" s="747">
        <v>6.2069080581345411</v>
      </c>
      <c r="H54" s="46">
        <v>616971.27100000007</v>
      </c>
    </row>
    <row r="55" spans="1:8">
      <c r="A55" s="91">
        <v>38</v>
      </c>
      <c r="B55" s="745" t="s">
        <v>1708</v>
      </c>
      <c r="C55" s="744">
        <v>88107.034</v>
      </c>
      <c r="D55" s="744">
        <v>52871.953000000001</v>
      </c>
      <c r="E55" s="743"/>
      <c r="F55" s="742">
        <v>0.66642291424339861</v>
      </c>
      <c r="G55" s="747"/>
      <c r="H55" s="46">
        <v>252624.19900000002</v>
      </c>
    </row>
    <row r="56" spans="1:8">
      <c r="A56" s="91">
        <v>39</v>
      </c>
      <c r="B56" s="752" t="s">
        <v>173</v>
      </c>
      <c r="C56" s="751">
        <v>81122.960999999996</v>
      </c>
      <c r="D56" s="751">
        <v>22926.556</v>
      </c>
      <c r="E56" s="750">
        <v>18803.670999999998</v>
      </c>
      <c r="F56" s="749">
        <v>2.5383840904844144</v>
      </c>
      <c r="G56" s="747">
        <v>3.3142086989290549</v>
      </c>
      <c r="H56" s="748">
        <v>600656.39099999983</v>
      </c>
    </row>
    <row r="57" spans="1:8">
      <c r="A57" s="91">
        <v>40</v>
      </c>
      <c r="B57" s="745" t="s">
        <v>160</v>
      </c>
      <c r="C57" s="744">
        <v>78576.774999999994</v>
      </c>
      <c r="D57" s="744">
        <v>45233.495999999999</v>
      </c>
      <c r="E57" s="743"/>
      <c r="F57" s="742">
        <v>0.73713689961085471</v>
      </c>
      <c r="G57" s="747"/>
      <c r="H57" s="46">
        <v>937784.28500000015</v>
      </c>
    </row>
    <row r="58" spans="1:8">
      <c r="A58" s="91">
        <v>41</v>
      </c>
      <c r="B58" s="745" t="s">
        <v>163</v>
      </c>
      <c r="C58" s="744">
        <v>69768.258000000002</v>
      </c>
      <c r="D58" s="744">
        <v>23859.517</v>
      </c>
      <c r="E58" s="743">
        <v>10778.174999999999</v>
      </c>
      <c r="F58" s="742">
        <v>1.9241270055885877</v>
      </c>
      <c r="G58" s="747">
        <v>5.4731049551524267</v>
      </c>
      <c r="H58" s="46">
        <v>573319.30099999998</v>
      </c>
    </row>
    <row r="59" spans="1:8">
      <c r="A59" s="91">
        <v>42</v>
      </c>
      <c r="B59" s="745" t="s">
        <v>171</v>
      </c>
      <c r="C59" s="744">
        <v>52919.552000000003</v>
      </c>
      <c r="D59" s="744">
        <v>32206.874</v>
      </c>
      <c r="E59" s="743">
        <v>22697.241000000002</v>
      </c>
      <c r="F59" s="742">
        <v>0.64311357879687425</v>
      </c>
      <c r="G59" s="747">
        <v>1.3315411771853678</v>
      </c>
      <c r="H59" s="46">
        <v>632471.53299999994</v>
      </c>
    </row>
    <row r="60" spans="1:8">
      <c r="A60" s="91">
        <v>43</v>
      </c>
      <c r="B60" s="745" t="s">
        <v>147</v>
      </c>
      <c r="C60" s="744">
        <v>52092.904999999999</v>
      </c>
      <c r="D60" s="744">
        <v>33037.139000000003</v>
      </c>
      <c r="E60" s="743">
        <v>16143.252</v>
      </c>
      <c r="F60" s="742">
        <v>0.57679831174243001</v>
      </c>
      <c r="G60" s="747">
        <v>2.2269151841277086</v>
      </c>
      <c r="H60" s="46">
        <v>446602.52</v>
      </c>
    </row>
    <row r="61" spans="1:8">
      <c r="A61" s="91">
        <v>44</v>
      </c>
      <c r="B61" s="745" t="s">
        <v>162</v>
      </c>
      <c r="C61" s="744">
        <v>45103.125999999997</v>
      </c>
      <c r="D61" s="744">
        <v>34389.718999999997</v>
      </c>
      <c r="E61" s="743">
        <v>9334.9279999999999</v>
      </c>
      <c r="F61" s="742">
        <v>0.31152935561933504</v>
      </c>
      <c r="G61" s="747">
        <v>3.8316522634132797</v>
      </c>
      <c r="H61" s="46">
        <v>341884.22799999994</v>
      </c>
    </row>
    <row r="62" spans="1:8">
      <c r="A62" s="91">
        <v>45</v>
      </c>
      <c r="B62" s="745" t="s">
        <v>158</v>
      </c>
      <c r="C62" s="744">
        <v>41286.534</v>
      </c>
      <c r="D62" s="744">
        <v>23745.02</v>
      </c>
      <c r="E62" s="743">
        <v>7165.384</v>
      </c>
      <c r="F62" s="742">
        <v>0.7387449663129364</v>
      </c>
      <c r="G62" s="747">
        <v>4.7619429747240343</v>
      </c>
      <c r="H62" s="46">
        <v>293476.86300000001</v>
      </c>
    </row>
    <row r="63" spans="1:8">
      <c r="A63" s="91">
        <v>46</v>
      </c>
      <c r="B63" s="745" t="s">
        <v>157</v>
      </c>
      <c r="C63" s="744">
        <v>3751.5830000000001</v>
      </c>
      <c r="D63" s="744">
        <v>1023.645</v>
      </c>
      <c r="E63" s="743">
        <v>14090.441000000001</v>
      </c>
      <c r="F63" s="742">
        <v>2.6649258287785318</v>
      </c>
      <c r="G63" s="747">
        <v>-0.73374978114595568</v>
      </c>
      <c r="H63" s="46">
        <v>17312.795000000002</v>
      </c>
    </row>
    <row r="64" spans="1:8">
      <c r="A64" s="91">
        <v>47</v>
      </c>
      <c r="B64" s="745" t="s">
        <v>154</v>
      </c>
      <c r="C64" s="744"/>
      <c r="D64" s="744"/>
      <c r="E64" s="743"/>
      <c r="F64" s="746"/>
      <c r="G64" s="746"/>
      <c r="H64" s="46">
        <v>336.721</v>
      </c>
    </row>
    <row r="65" spans="1:8">
      <c r="A65" s="91">
        <v>48</v>
      </c>
      <c r="B65" s="745" t="s">
        <v>367</v>
      </c>
      <c r="C65" s="744"/>
      <c r="D65" s="744"/>
      <c r="E65" s="743">
        <v>1</v>
      </c>
      <c r="F65" s="742"/>
      <c r="G65" s="742"/>
      <c r="H65" s="46">
        <v>10</v>
      </c>
    </row>
    <row r="66" spans="1:8">
      <c r="A66" s="91">
        <v>49</v>
      </c>
      <c r="B66" s="745" t="s">
        <v>172</v>
      </c>
      <c r="C66" s="744"/>
      <c r="D66" s="744"/>
      <c r="E66" s="743">
        <v>38879.523999999998</v>
      </c>
      <c r="F66" s="742"/>
      <c r="G66" s="742"/>
      <c r="H66" s="46">
        <v>315185.891</v>
      </c>
    </row>
    <row r="67" spans="1:8">
      <c r="A67" s="91">
        <v>50</v>
      </c>
      <c r="B67" s="745" t="s">
        <v>1782</v>
      </c>
      <c r="C67" s="744"/>
      <c r="D67" s="744">
        <v>708.33699999999999</v>
      </c>
      <c r="E67" s="743"/>
      <c r="F67" s="742"/>
      <c r="G67" s="742"/>
      <c r="H67" s="741">
        <v>5224.3379999999997</v>
      </c>
    </row>
    <row r="68" spans="1:8">
      <c r="A68" s="46"/>
      <c r="C68" s="46"/>
      <c r="D68" s="46"/>
      <c r="E68" s="46"/>
      <c r="F68" s="46"/>
      <c r="G68" s="46"/>
      <c r="H68" s="46"/>
    </row>
    <row r="69" spans="1:8">
      <c r="A69" s="46"/>
      <c r="C69" s="46"/>
      <c r="D69" s="46"/>
      <c r="E69" s="46"/>
      <c r="F69" s="46"/>
      <c r="G69" s="46"/>
      <c r="H69" s="46"/>
    </row>
    <row r="70" spans="1:8">
      <c r="A70" s="46"/>
      <c r="C70" s="46"/>
      <c r="D70" s="46"/>
      <c r="E70" s="46"/>
      <c r="F70" s="46"/>
      <c r="G70" s="46"/>
      <c r="H70" s="46"/>
    </row>
    <row r="71" spans="1:8">
      <c r="A71" s="46"/>
      <c r="C71" s="46"/>
      <c r="D71" s="46"/>
      <c r="E71" s="46"/>
      <c r="F71" s="46"/>
      <c r="G71" s="46"/>
      <c r="H71" s="46"/>
    </row>
    <row r="72" spans="1:8">
      <c r="A72" s="46"/>
      <c r="C72" s="46"/>
      <c r="D72" s="46"/>
      <c r="E72" s="46"/>
      <c r="F72" s="46"/>
      <c r="G72" s="46"/>
      <c r="H72" s="46"/>
    </row>
    <row r="73" spans="1:8">
      <c r="A73" s="46"/>
      <c r="C73" s="46"/>
      <c r="D73" s="46"/>
      <c r="E73" s="46"/>
      <c r="F73" s="46"/>
      <c r="G73" s="46"/>
      <c r="H73" s="46"/>
    </row>
    <row r="74" spans="1:8">
      <c r="A74" s="46"/>
      <c r="C74" s="46"/>
      <c r="D74" s="46"/>
      <c r="E74" s="46"/>
      <c r="F74" s="46"/>
      <c r="G74" s="46"/>
      <c r="H74" s="46"/>
    </row>
    <row r="75" spans="1:8">
      <c r="A75" s="46"/>
      <c r="C75" s="46"/>
      <c r="D75" s="46"/>
      <c r="E75" s="46"/>
      <c r="F75" s="46"/>
      <c r="G75" s="46"/>
      <c r="H75" s="46"/>
    </row>
    <row r="76" spans="1:8">
      <c r="A76" s="46"/>
      <c r="C76" s="46"/>
      <c r="D76" s="46"/>
      <c r="E76" s="46"/>
      <c r="F76" s="46"/>
      <c r="G76" s="46"/>
      <c r="H76" s="46"/>
    </row>
    <row r="77" spans="1:8">
      <c r="A77" s="46"/>
      <c r="C77" s="46"/>
      <c r="D77" s="46"/>
      <c r="E77" s="46"/>
      <c r="F77" s="46"/>
      <c r="G77" s="46"/>
      <c r="H77" s="46"/>
    </row>
    <row r="78" spans="1:8">
      <c r="A78" s="46"/>
      <c r="C78" s="46"/>
      <c r="D78" s="46"/>
      <c r="E78" s="46"/>
      <c r="F78" s="46"/>
      <c r="G78" s="46"/>
      <c r="H78" s="46"/>
    </row>
    <row r="79" spans="1:8">
      <c r="A79" s="46"/>
      <c r="C79" s="46"/>
      <c r="D79" s="46"/>
      <c r="E79" s="46"/>
      <c r="F79" s="46"/>
      <c r="G79" s="46"/>
      <c r="H79" s="46"/>
    </row>
    <row r="80" spans="1:8">
      <c r="A80" s="46"/>
      <c r="C80" s="46"/>
      <c r="D80" s="46"/>
      <c r="E80" s="46"/>
      <c r="F80" s="46"/>
      <c r="G80" s="46"/>
      <c r="H80" s="46"/>
    </row>
    <row r="81" spans="1:8">
      <c r="A81" s="46"/>
      <c r="C81" s="46"/>
      <c r="D81" s="46"/>
      <c r="E81" s="46"/>
      <c r="F81" s="46"/>
      <c r="G81" s="46"/>
      <c r="H81" s="46"/>
    </row>
    <row r="82" spans="1:8">
      <c r="A82" s="46"/>
      <c r="C82" s="46"/>
      <c r="D82" s="46"/>
      <c r="E82" s="46"/>
      <c r="F82" s="46"/>
      <c r="G82" s="46"/>
      <c r="H82" s="46"/>
    </row>
    <row r="83" spans="1:8">
      <c r="A83" s="46"/>
      <c r="C83" s="46"/>
      <c r="D83" s="46"/>
      <c r="E83" s="46"/>
      <c r="F83" s="46"/>
      <c r="G83" s="46"/>
      <c r="H83" s="46"/>
    </row>
    <row r="84" spans="1:8">
      <c r="A84" s="46"/>
      <c r="C84" s="46"/>
      <c r="D84" s="46"/>
      <c r="E84" s="46"/>
      <c r="F84" s="46"/>
      <c r="G84" s="46"/>
      <c r="H84" s="46"/>
    </row>
    <row r="85" spans="1:8">
      <c r="A85" s="46"/>
      <c r="C85" s="46"/>
      <c r="D85" s="46"/>
      <c r="E85" s="46"/>
      <c r="F85" s="46"/>
      <c r="G85" s="46"/>
      <c r="H85" s="46"/>
    </row>
    <row r="86" spans="1:8">
      <c r="A86" s="46"/>
      <c r="C86" s="46"/>
      <c r="D86" s="46"/>
      <c r="E86" s="46"/>
      <c r="F86" s="46"/>
      <c r="G86" s="46"/>
      <c r="H86" s="46"/>
    </row>
    <row r="87" spans="1:8">
      <c r="A87" s="46"/>
      <c r="C87" s="46"/>
      <c r="D87" s="46"/>
      <c r="E87" s="46"/>
      <c r="F87" s="46"/>
      <c r="G87" s="46"/>
      <c r="H87" s="46"/>
    </row>
    <row r="88" spans="1:8">
      <c r="A88" s="46"/>
      <c r="C88" s="46"/>
      <c r="D88" s="46"/>
      <c r="E88" s="46"/>
      <c r="F88" s="46"/>
      <c r="G88" s="46"/>
      <c r="H88" s="46"/>
    </row>
    <row r="89" spans="1:8">
      <c r="A89" s="46"/>
      <c r="C89" s="46"/>
      <c r="D89" s="46"/>
      <c r="E89" s="46"/>
      <c r="F89" s="46"/>
      <c r="G89" s="46"/>
      <c r="H89" s="46"/>
    </row>
    <row r="90" spans="1:8">
      <c r="A90" s="46"/>
      <c r="C90" s="46"/>
      <c r="D90" s="46"/>
      <c r="E90" s="46"/>
      <c r="F90" s="46"/>
      <c r="G90" s="46"/>
      <c r="H90" s="46"/>
    </row>
    <row r="91" spans="1:8">
      <c r="A91" s="46"/>
      <c r="C91" s="46"/>
      <c r="D91" s="46"/>
      <c r="E91" s="46"/>
      <c r="F91" s="46"/>
      <c r="G91" s="46"/>
      <c r="H91" s="46"/>
    </row>
    <row r="92" spans="1:8">
      <c r="A92" s="46"/>
      <c r="C92" s="46"/>
      <c r="D92" s="46"/>
      <c r="E92" s="46"/>
      <c r="F92" s="46"/>
      <c r="G92" s="46"/>
      <c r="H92" s="46"/>
    </row>
  </sheetData>
  <mergeCells count="6">
    <mergeCell ref="C1:E1"/>
    <mergeCell ref="F1:G1"/>
    <mergeCell ref="C2:E2"/>
    <mergeCell ref="F2:G2"/>
    <mergeCell ref="C16:E16"/>
    <mergeCell ref="F16:G1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13970EF-571D-4BF6-8DD2-F86099FC2C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F60:G65</xm:sqref>
        </x14:conditionalFormatting>
        <x14:conditionalFormatting xmlns:xm="http://schemas.microsoft.com/office/excel/2006/main">
          <x14:cfRule type="iconSet" priority="2" id="{0FF747FB-0AE4-4E77-B12B-724807BB3D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F18:G59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C54"/>
  <sheetViews>
    <sheetView rightToLeft="1" topLeftCell="A4" zoomScaleNormal="100" workbookViewId="0">
      <selection activeCell="A6" sqref="A6:A10"/>
    </sheetView>
  </sheetViews>
  <sheetFormatPr defaultRowHeight="18" customHeight="1"/>
  <cols>
    <col min="1" max="1" width="9.140625" style="147"/>
    <col min="2" max="2" width="21.42578125" style="147" customWidth="1"/>
    <col min="3" max="4" width="10.140625" style="147" customWidth="1"/>
    <col min="5" max="12" width="10.140625" style="147" bestFit="1" customWidth="1"/>
    <col min="13" max="13" width="10.140625" style="147" customWidth="1"/>
    <col min="14" max="15" width="10.140625" style="147" bestFit="1" customWidth="1"/>
    <col min="16" max="16" width="9.85546875" style="147" bestFit="1" customWidth="1"/>
    <col min="17" max="18" width="9.85546875" style="147" customWidth="1"/>
    <col min="19" max="19" width="10.140625" style="147" bestFit="1" customWidth="1"/>
    <col min="20" max="20" width="10.140625" style="147" customWidth="1"/>
    <col min="21" max="21" width="12.85546875" style="147" customWidth="1"/>
    <col min="22" max="22" width="10.140625" style="147" customWidth="1"/>
    <col min="23" max="29" width="11.28515625" style="147" customWidth="1"/>
    <col min="30" max="30" width="13.5703125" style="147" customWidth="1"/>
    <col min="31" max="16384" width="9.140625" style="147"/>
  </cols>
  <sheetData>
    <row r="1" spans="1:29" ht="28.5" customHeight="1">
      <c r="A1" s="1040" t="s">
        <v>17</v>
      </c>
      <c r="B1" s="182" t="s">
        <v>0</v>
      </c>
      <c r="C1" s="182" t="s">
        <v>1</v>
      </c>
      <c r="D1" s="182" t="s">
        <v>230</v>
      </c>
      <c r="E1" s="182" t="s">
        <v>3</v>
      </c>
      <c r="F1" s="182" t="s">
        <v>229</v>
      </c>
      <c r="G1" s="182" t="s">
        <v>5</v>
      </c>
      <c r="H1" s="182" t="s">
        <v>228</v>
      </c>
      <c r="I1" s="182" t="s">
        <v>7</v>
      </c>
      <c r="J1" s="182" t="s">
        <v>8</v>
      </c>
      <c r="K1" s="182" t="s">
        <v>9</v>
      </c>
      <c r="L1" s="182" t="s">
        <v>225</v>
      </c>
      <c r="M1" s="182" t="s">
        <v>11</v>
      </c>
      <c r="N1" s="182" t="s">
        <v>12</v>
      </c>
      <c r="O1" s="182" t="s">
        <v>49</v>
      </c>
      <c r="P1" s="182" t="s">
        <v>227</v>
      </c>
      <c r="Q1" s="182" t="s">
        <v>1518</v>
      </c>
      <c r="R1" s="182" t="s">
        <v>1556</v>
      </c>
      <c r="S1" s="182" t="s">
        <v>1610</v>
      </c>
      <c r="T1" s="182" t="s">
        <v>1672</v>
      </c>
      <c r="U1" s="182" t="s">
        <v>1706</v>
      </c>
      <c r="V1" s="182" t="s">
        <v>1439</v>
      </c>
      <c r="W1" s="182" t="s">
        <v>1863</v>
      </c>
      <c r="X1" s="182" t="s">
        <v>1999</v>
      </c>
      <c r="Y1" s="182"/>
      <c r="Z1" s="182"/>
      <c r="AA1" s="182"/>
      <c r="AB1" s="182"/>
      <c r="AC1" s="182"/>
    </row>
    <row r="2" spans="1:29" ht="21" customHeight="1">
      <c r="A2" s="1040"/>
      <c r="B2" s="182" t="s">
        <v>15</v>
      </c>
      <c r="C2" s="183">
        <v>3822856.6602745</v>
      </c>
      <c r="D2" s="183">
        <v>3799030.45242002</v>
      </c>
      <c r="E2" s="183">
        <v>3727259.6823775498</v>
      </c>
      <c r="F2" s="183">
        <v>4209331.7799570598</v>
      </c>
      <c r="G2" s="183">
        <v>4236948.4886483401</v>
      </c>
      <c r="H2" s="183">
        <v>5231137.4884003</v>
      </c>
      <c r="I2" s="183">
        <v>6124138.5967050102</v>
      </c>
      <c r="J2" s="183">
        <v>7162446.8201427003</v>
      </c>
      <c r="K2" s="183">
        <v>6681324.8667768398</v>
      </c>
      <c r="L2" s="183">
        <v>5924682.48594297</v>
      </c>
      <c r="M2" s="183">
        <v>6272917.4676469397</v>
      </c>
      <c r="N2" s="183">
        <v>6015099.2167147696</v>
      </c>
      <c r="O2" s="183">
        <v>6840614.6210029703</v>
      </c>
      <c r="P2" s="183">
        <v>7857710.3570234403</v>
      </c>
      <c r="Q2" s="183">
        <v>8281317.8758086897</v>
      </c>
      <c r="R2" s="183">
        <v>8987700.4920411203</v>
      </c>
      <c r="S2" s="183">
        <v>9432465.6082781292</v>
      </c>
      <c r="T2" s="183">
        <v>9829903.1751877908</v>
      </c>
      <c r="U2" s="183">
        <v>11115313.6987046</v>
      </c>
      <c r="V2" s="183">
        <v>11310493.4834207</v>
      </c>
      <c r="W2" s="183">
        <v>11201334.0774606</v>
      </c>
      <c r="X2" s="183">
        <v>13027125.204265701</v>
      </c>
      <c r="Y2" s="183"/>
      <c r="Z2" s="183"/>
      <c r="AA2" s="183"/>
      <c r="AB2" s="183"/>
      <c r="AC2" s="183"/>
    </row>
    <row r="3" spans="1:29" ht="18" customHeight="1">
      <c r="A3" s="1040"/>
      <c r="B3" s="182" t="s">
        <v>14</v>
      </c>
      <c r="C3" s="183">
        <v>105142.62933470499</v>
      </c>
      <c r="D3" s="183">
        <v>105607.21689267999</v>
      </c>
      <c r="E3" s="183">
        <v>105765.21833579399</v>
      </c>
      <c r="F3" s="183">
        <v>109759.18484936</v>
      </c>
      <c r="G3" s="183">
        <v>111141.73138762001</v>
      </c>
      <c r="H3" s="183">
        <v>110618.900449126</v>
      </c>
      <c r="I3" s="183">
        <v>111229.60433332399</v>
      </c>
      <c r="J3" s="183">
        <v>110525.69278880001</v>
      </c>
      <c r="K3" s="183">
        <v>110033.79944129501</v>
      </c>
      <c r="L3" s="183">
        <v>113222.92340561999</v>
      </c>
      <c r="M3" s="183">
        <v>113475.4432161</v>
      </c>
      <c r="N3" s="183">
        <v>111456.22162549999</v>
      </c>
      <c r="O3" s="183">
        <v>73805.6826</v>
      </c>
      <c r="P3" s="183">
        <v>73421.959300000002</v>
      </c>
      <c r="Q3" s="183">
        <v>73129.197549999997</v>
      </c>
      <c r="R3" s="183">
        <v>72543.546300000002</v>
      </c>
      <c r="S3" s="183">
        <v>90850.359349999999</v>
      </c>
      <c r="T3" s="183">
        <v>93987.204549999995</v>
      </c>
      <c r="U3" s="183">
        <v>101881.378813845</v>
      </c>
      <c r="V3" s="183">
        <v>104200.87993784501</v>
      </c>
      <c r="W3" s="183">
        <v>105076.600708645</v>
      </c>
      <c r="X3" s="183">
        <v>104150.277158645</v>
      </c>
      <c r="Y3" s="183"/>
      <c r="Z3" s="183"/>
      <c r="AA3" s="183"/>
      <c r="AB3" s="183"/>
      <c r="AC3" s="183"/>
    </row>
    <row r="4" spans="1:29" ht="18" customHeight="1">
      <c r="A4" s="1040"/>
      <c r="B4" s="182" t="s">
        <v>13</v>
      </c>
      <c r="C4" s="183">
        <v>10537.3675</v>
      </c>
      <c r="D4" s="183">
        <v>10561.619000000001</v>
      </c>
      <c r="E4" s="183">
        <v>11061.985500000001</v>
      </c>
      <c r="F4" s="183">
        <v>11327.77</v>
      </c>
      <c r="G4" s="183">
        <v>11589.93</v>
      </c>
      <c r="H4" s="183">
        <v>12102.338064566</v>
      </c>
      <c r="I4" s="183">
        <v>12286.805573525</v>
      </c>
      <c r="J4" s="183">
        <v>14381.3305</v>
      </c>
      <c r="K4" s="183">
        <v>14867.688196617</v>
      </c>
      <c r="L4" s="183">
        <v>16144.527924439</v>
      </c>
      <c r="M4" s="183">
        <v>18971.411882717999</v>
      </c>
      <c r="N4" s="183">
        <v>20064.069827772</v>
      </c>
      <c r="O4" s="183">
        <v>22849.171023407998</v>
      </c>
      <c r="P4" s="183">
        <v>25628.481857085</v>
      </c>
      <c r="Q4" s="183">
        <v>27668.037866638999</v>
      </c>
      <c r="R4" s="183">
        <v>30851.100111221</v>
      </c>
      <c r="S4" s="183">
        <v>37965.519891525997</v>
      </c>
      <c r="T4" s="183">
        <v>39741.287591394997</v>
      </c>
      <c r="U4" s="183">
        <v>47328.916119914997</v>
      </c>
      <c r="V4" s="183">
        <v>60509.168065108002</v>
      </c>
      <c r="W4" s="183">
        <v>67222.291572639995</v>
      </c>
      <c r="X4" s="183">
        <v>82767.101478099998</v>
      </c>
      <c r="Y4" s="183"/>
      <c r="Z4" s="183"/>
      <c r="AA4" s="183"/>
      <c r="AB4" s="183"/>
      <c r="AC4" s="183"/>
    </row>
    <row r="5" spans="1:29" ht="18" customHeight="1">
      <c r="A5" s="1040"/>
      <c r="B5" s="184" t="s">
        <v>16</v>
      </c>
      <c r="C5" s="185">
        <v>3938536.6571092</v>
      </c>
      <c r="D5" s="185">
        <v>3915199.2883127001</v>
      </c>
      <c r="E5" s="185">
        <v>3844086.8862133399</v>
      </c>
      <c r="F5" s="185">
        <v>4330418.7348064203</v>
      </c>
      <c r="G5" s="185">
        <v>4359680.1500359597</v>
      </c>
      <c r="H5" s="185">
        <v>5353858.7269139905</v>
      </c>
      <c r="I5" s="185">
        <v>6247655.0066118604</v>
      </c>
      <c r="J5" s="185">
        <v>7287353.8434314998</v>
      </c>
      <c r="K5" s="185">
        <v>6806226.3544147499</v>
      </c>
      <c r="L5" s="185">
        <v>6054049.9372730302</v>
      </c>
      <c r="M5" s="185">
        <v>6405364.32274576</v>
      </c>
      <c r="N5" s="185">
        <v>6146619.5081680398</v>
      </c>
      <c r="O5" s="185">
        <v>6937269.47462638</v>
      </c>
      <c r="P5" s="185">
        <v>7956760.7981805298</v>
      </c>
      <c r="Q5" s="185">
        <v>8382115.1112253303</v>
      </c>
      <c r="R5" s="185">
        <v>9091095.1384523399</v>
      </c>
      <c r="S5" s="185">
        <v>9561281.4875196554</v>
      </c>
      <c r="T5" s="185">
        <v>9963631.6673291866</v>
      </c>
      <c r="U5" s="185">
        <v>11264523.993638359</v>
      </c>
      <c r="V5" s="185">
        <v>11475203.531423653</v>
      </c>
      <c r="W5" s="185">
        <v>11373632.969741885</v>
      </c>
      <c r="X5" s="185">
        <v>13214042.582902446</v>
      </c>
      <c r="Y5" s="185"/>
      <c r="Z5" s="185"/>
      <c r="AA5" s="185"/>
      <c r="AB5" s="185"/>
      <c r="AC5" s="185"/>
    </row>
    <row r="6" spans="1:29" ht="18" customHeight="1">
      <c r="A6" s="1040" t="s">
        <v>18</v>
      </c>
      <c r="B6" s="182" t="s">
        <v>0</v>
      </c>
      <c r="C6" s="182" t="s">
        <v>1</v>
      </c>
      <c r="D6" s="182" t="s">
        <v>2</v>
      </c>
      <c r="E6" s="182" t="s">
        <v>3</v>
      </c>
      <c r="F6" s="182" t="s">
        <v>4</v>
      </c>
      <c r="G6" s="182" t="s">
        <v>5</v>
      </c>
      <c r="H6" s="182" t="s">
        <v>6</v>
      </c>
      <c r="I6" s="182" t="s">
        <v>7</v>
      </c>
      <c r="J6" s="182" t="s">
        <v>8</v>
      </c>
      <c r="K6" s="182" t="s">
        <v>9</v>
      </c>
      <c r="L6" s="182" t="s">
        <v>10</v>
      </c>
      <c r="M6" s="182" t="s">
        <v>11</v>
      </c>
      <c r="N6" s="182" t="s">
        <v>12</v>
      </c>
      <c r="O6" s="182" t="s">
        <v>358</v>
      </c>
      <c r="P6" s="182" t="s">
        <v>227</v>
      </c>
      <c r="Q6" s="182" t="s">
        <v>1518</v>
      </c>
      <c r="R6" s="182" t="s">
        <v>1556</v>
      </c>
      <c r="S6" s="182" t="s">
        <v>1610</v>
      </c>
      <c r="T6" s="182" t="s">
        <v>1672</v>
      </c>
      <c r="U6" s="182" t="s">
        <v>1706</v>
      </c>
      <c r="V6" s="182" t="s">
        <v>1439</v>
      </c>
      <c r="W6" s="182" t="s">
        <v>1863</v>
      </c>
      <c r="X6" s="182" t="s">
        <v>1999</v>
      </c>
      <c r="Y6" s="182"/>
      <c r="Z6" s="182"/>
      <c r="AA6" s="182"/>
      <c r="AB6" s="182"/>
      <c r="AC6" s="182"/>
    </row>
    <row r="7" spans="1:29" ht="18" customHeight="1">
      <c r="A7" s="1040"/>
      <c r="B7" s="182" t="s">
        <v>15</v>
      </c>
      <c r="C7" s="183">
        <v>973260.93878038996</v>
      </c>
      <c r="D7" s="183">
        <v>952948.91450948897</v>
      </c>
      <c r="E7" s="183">
        <v>953793.97652584803</v>
      </c>
      <c r="F7" s="183">
        <v>1036451.98837711</v>
      </c>
      <c r="G7" s="183">
        <v>1007464.89916064</v>
      </c>
      <c r="H7" s="183">
        <v>1196486.8105730801</v>
      </c>
      <c r="I7" s="183">
        <v>1517729.14983439</v>
      </c>
      <c r="J7" s="183">
        <v>1649683.5435301601</v>
      </c>
      <c r="K7" s="183">
        <v>1626129.0913326</v>
      </c>
      <c r="L7" s="183">
        <v>1506435.30441472</v>
      </c>
      <c r="M7" s="183">
        <v>1665580.4632538499</v>
      </c>
      <c r="N7" s="183">
        <v>1617048.3997321599</v>
      </c>
      <c r="O7" s="183">
        <v>1816869.8477914501</v>
      </c>
      <c r="P7" s="183">
        <v>2023760.7442985901</v>
      </c>
      <c r="Q7" s="183">
        <v>2109197.86180626</v>
      </c>
      <c r="R7" s="183">
        <v>2368910.1754969298</v>
      </c>
      <c r="S7" s="183">
        <v>2621625.0565607999</v>
      </c>
      <c r="T7" s="183">
        <v>2921208.64243</v>
      </c>
      <c r="U7" s="183">
        <v>3127748.1669796798</v>
      </c>
      <c r="V7" s="183">
        <v>3020167.9290135698</v>
      </c>
      <c r="W7" s="183">
        <v>3165945.3887821999</v>
      </c>
      <c r="X7" s="183">
        <v>3779197.66503033</v>
      </c>
      <c r="Y7" s="183"/>
      <c r="Z7" s="183"/>
      <c r="AA7" s="183"/>
      <c r="AB7" s="183"/>
      <c r="AC7" s="183"/>
    </row>
    <row r="8" spans="1:29" ht="18" customHeight="1">
      <c r="A8" s="1040"/>
      <c r="B8" s="182" t="s">
        <v>14</v>
      </c>
      <c r="C8" s="183">
        <v>450889.33303385897</v>
      </c>
      <c r="D8" s="183">
        <v>503418.537213812</v>
      </c>
      <c r="E8" s="183">
        <v>533327.06856438098</v>
      </c>
      <c r="F8" s="183">
        <v>528441.94271640002</v>
      </c>
      <c r="G8" s="183">
        <v>533122.33151528705</v>
      </c>
      <c r="H8" s="183">
        <v>521236.37045819499</v>
      </c>
      <c r="I8" s="183">
        <v>592553.74042514199</v>
      </c>
      <c r="J8" s="183">
        <v>669453.90743549098</v>
      </c>
      <c r="K8" s="183">
        <v>713964.38985328004</v>
      </c>
      <c r="L8" s="183">
        <v>681396.43699845497</v>
      </c>
      <c r="M8" s="183">
        <v>640883.19218282599</v>
      </c>
      <c r="N8" s="183">
        <v>656642.16982645704</v>
      </c>
      <c r="O8" s="183">
        <v>637741.92693321698</v>
      </c>
      <c r="P8" s="183">
        <v>663379.21456927701</v>
      </c>
      <c r="Q8" s="183">
        <v>678198.36222314194</v>
      </c>
      <c r="R8" s="183">
        <v>751795.06029909104</v>
      </c>
      <c r="S8" s="183">
        <v>740866.75071177399</v>
      </c>
      <c r="T8" s="183">
        <v>713415.666000898</v>
      </c>
      <c r="U8" s="183">
        <v>696891.99673919496</v>
      </c>
      <c r="V8" s="183">
        <v>780464.20574046497</v>
      </c>
      <c r="W8" s="183">
        <v>884387.94965027797</v>
      </c>
      <c r="X8" s="183">
        <v>929022.67565332598</v>
      </c>
      <c r="Y8" s="183"/>
      <c r="Z8" s="183"/>
      <c r="AA8" s="183"/>
      <c r="AB8" s="183"/>
      <c r="AC8" s="183"/>
    </row>
    <row r="9" spans="1:29" ht="18" customHeight="1">
      <c r="A9" s="1040"/>
      <c r="B9" s="182" t="s">
        <v>13</v>
      </c>
      <c r="C9" s="183">
        <v>12877.023514991</v>
      </c>
      <c r="D9" s="183">
        <v>13017.661047084999</v>
      </c>
      <c r="E9" s="183">
        <v>11682.696176531999</v>
      </c>
      <c r="F9" s="183">
        <v>12048.848581265</v>
      </c>
      <c r="G9" s="183">
        <v>12228.958253991001</v>
      </c>
      <c r="H9" s="183">
        <v>12934.81123607</v>
      </c>
      <c r="I9" s="183">
        <v>13118.592672796</v>
      </c>
      <c r="J9" s="183">
        <v>15836.517060183</v>
      </c>
      <c r="K9" s="183">
        <v>16262.804577305</v>
      </c>
      <c r="L9" s="183">
        <v>16212.248982248</v>
      </c>
      <c r="M9" s="183">
        <v>15416.052952681001</v>
      </c>
      <c r="N9" s="183">
        <v>15121.036291879</v>
      </c>
      <c r="O9" s="183">
        <v>16144.625338382</v>
      </c>
      <c r="P9" s="183">
        <v>17410.544226647999</v>
      </c>
      <c r="Q9" s="183">
        <v>19198.079929104999</v>
      </c>
      <c r="R9" s="183">
        <v>20344.025225786001</v>
      </c>
      <c r="S9" s="183">
        <v>21940.252995835999</v>
      </c>
      <c r="T9" s="183">
        <v>23809.137866898</v>
      </c>
      <c r="U9" s="183">
        <v>26224.142884180001</v>
      </c>
      <c r="V9" s="183">
        <v>31658.957177378001</v>
      </c>
      <c r="W9" s="183">
        <v>34418.818034515003</v>
      </c>
      <c r="X9" s="183">
        <v>35720.263879216996</v>
      </c>
      <c r="Y9" s="183"/>
      <c r="Z9" s="183"/>
      <c r="AA9" s="183"/>
      <c r="AB9" s="183"/>
      <c r="AC9" s="183"/>
    </row>
    <row r="10" spans="1:29" ht="18" customHeight="1">
      <c r="A10" s="1040"/>
      <c r="B10" s="184" t="s">
        <v>16</v>
      </c>
      <c r="C10" s="185">
        <v>1437027.2953292399</v>
      </c>
      <c r="D10" s="185">
        <v>1469385.11277038</v>
      </c>
      <c r="E10" s="185">
        <v>1498803.741266761</v>
      </c>
      <c r="F10" s="185">
        <v>1576942.779674775</v>
      </c>
      <c r="G10" s="185">
        <v>1552816.188929918</v>
      </c>
      <c r="H10" s="185">
        <v>1730657.9922673451</v>
      </c>
      <c r="I10" s="185">
        <v>2123401.4829323282</v>
      </c>
      <c r="J10" s="185">
        <v>2334973.9680258343</v>
      </c>
      <c r="K10" s="185">
        <v>2356356.285763185</v>
      </c>
      <c r="L10" s="185">
        <v>2204043.990395423</v>
      </c>
      <c r="M10" s="185">
        <v>2321879.7083893572</v>
      </c>
      <c r="N10" s="185">
        <v>2288811.6058504959</v>
      </c>
      <c r="O10" s="185">
        <v>2470756.400063049</v>
      </c>
      <c r="P10" s="185">
        <v>2704550.5030945148</v>
      </c>
      <c r="Q10" s="185">
        <v>2806594.3039585068</v>
      </c>
      <c r="R10" s="185">
        <v>3141049.2610217999</v>
      </c>
      <c r="S10" s="185">
        <v>3384432.06026841</v>
      </c>
      <c r="T10" s="185">
        <v>3658433.446297796</v>
      </c>
      <c r="U10" s="185">
        <v>3850864.3066030545</v>
      </c>
      <c r="V10" s="185">
        <v>3832291.0919314125</v>
      </c>
      <c r="W10" s="185">
        <v>4084752.1564669926</v>
      </c>
      <c r="X10" s="185">
        <v>4743940.604562873</v>
      </c>
      <c r="Y10" s="185"/>
      <c r="Z10" s="185"/>
      <c r="AA10" s="185"/>
      <c r="AB10" s="185"/>
      <c r="AC10" s="185"/>
    </row>
    <row r="11" spans="1:29" ht="18" customHeight="1">
      <c r="A11" s="186" t="s">
        <v>19</v>
      </c>
      <c r="B11" s="186" t="s">
        <v>0</v>
      </c>
      <c r="C11" s="182" t="s">
        <v>1</v>
      </c>
      <c r="D11" s="182" t="s">
        <v>2</v>
      </c>
      <c r="E11" s="182" t="s">
        <v>3</v>
      </c>
      <c r="F11" s="182" t="s">
        <v>4</v>
      </c>
      <c r="G11" s="182" t="s">
        <v>5</v>
      </c>
      <c r="H11" s="182" t="s">
        <v>6</v>
      </c>
      <c r="I11" s="182" t="s">
        <v>7</v>
      </c>
      <c r="J11" s="182" t="s">
        <v>8</v>
      </c>
      <c r="K11" s="182" t="s">
        <v>9</v>
      </c>
      <c r="L11" s="182" t="s">
        <v>10</v>
      </c>
      <c r="M11" s="182" t="s">
        <v>11</v>
      </c>
      <c r="N11" s="182" t="s">
        <v>12</v>
      </c>
      <c r="O11" s="182" t="s">
        <v>358</v>
      </c>
      <c r="P11" s="182" t="s">
        <v>227</v>
      </c>
      <c r="Q11" s="182" t="s">
        <v>1518</v>
      </c>
      <c r="R11" s="182" t="s">
        <v>1556</v>
      </c>
      <c r="S11" s="182" t="s">
        <v>1610</v>
      </c>
      <c r="T11" s="182" t="s">
        <v>1672</v>
      </c>
      <c r="U11" s="182" t="s">
        <v>1706</v>
      </c>
      <c r="V11" s="182" t="s">
        <v>1439</v>
      </c>
      <c r="W11" s="182" t="s">
        <v>1863</v>
      </c>
      <c r="X11" s="182" t="s">
        <v>1999</v>
      </c>
      <c r="Y11" s="182"/>
      <c r="Z11" s="182"/>
      <c r="AA11" s="182"/>
      <c r="AB11" s="182"/>
      <c r="AC11" s="182"/>
    </row>
    <row r="12" spans="1:29" ht="18" customHeight="1">
      <c r="A12" s="186" t="s">
        <v>197</v>
      </c>
      <c r="B12" s="182" t="s">
        <v>13</v>
      </c>
      <c r="C12" s="183">
        <v>31698.700861099998</v>
      </c>
      <c r="D12" s="183">
        <v>32449.67915</v>
      </c>
      <c r="E12" s="183">
        <v>32903.9746581</v>
      </c>
      <c r="F12" s="183">
        <v>33469.526209000003</v>
      </c>
      <c r="G12" s="183">
        <v>33719.852305300003</v>
      </c>
      <c r="H12" s="183">
        <v>34053.620433700002</v>
      </c>
      <c r="I12" s="183">
        <v>34628.443321500003</v>
      </c>
      <c r="J12" s="183">
        <v>35741.0037495</v>
      </c>
      <c r="K12" s="183">
        <v>36427.0826801</v>
      </c>
      <c r="L12" s="183">
        <v>36427.0826801</v>
      </c>
      <c r="M12" s="183">
        <v>37187.332305900003</v>
      </c>
      <c r="N12" s="183">
        <v>38040.295300700003</v>
      </c>
      <c r="O12" s="183">
        <v>38763.459578900001</v>
      </c>
      <c r="P12" s="183">
        <v>38763.459578900001</v>
      </c>
      <c r="Q12" s="183">
        <v>39764.763964099999</v>
      </c>
      <c r="R12" s="183">
        <v>40682.626317200004</v>
      </c>
      <c r="S12" s="183">
        <v>40682.626317200004</v>
      </c>
      <c r="T12" s="183">
        <v>41878.6287773</v>
      </c>
      <c r="U12" s="183">
        <v>42527.622360300003</v>
      </c>
      <c r="V12" s="183">
        <v>44789.828563900002</v>
      </c>
      <c r="W12" s="183">
        <v>45373.922788600001</v>
      </c>
      <c r="X12" s="183">
        <v>45373.922788600001</v>
      </c>
      <c r="Y12" s="183"/>
      <c r="Z12" s="183"/>
      <c r="AA12" s="183"/>
      <c r="AB12" s="183"/>
      <c r="AC12" s="183"/>
    </row>
    <row r="13" spans="1:29" ht="18" customHeight="1">
      <c r="A13" s="186" t="s">
        <v>196</v>
      </c>
      <c r="B13" s="182" t="s">
        <v>13</v>
      </c>
      <c r="C13" s="183">
        <v>3381.7429999999999</v>
      </c>
      <c r="D13" s="183">
        <v>3712.3519999999999</v>
      </c>
      <c r="E13" s="183">
        <v>3992.6190000000001</v>
      </c>
      <c r="F13" s="183">
        <v>5859.5230000000001</v>
      </c>
      <c r="G13" s="183">
        <v>6993.8270000000002</v>
      </c>
      <c r="H13" s="183">
        <v>8180.4459999999999</v>
      </c>
      <c r="I13" s="183">
        <v>9794.0139999999992</v>
      </c>
      <c r="J13" s="183">
        <v>8913.8629999999994</v>
      </c>
      <c r="K13" s="183">
        <v>8679.1319999999996</v>
      </c>
      <c r="L13" s="183">
        <v>7384.1959999999999</v>
      </c>
      <c r="M13" s="183">
        <v>8542.5920000000006</v>
      </c>
      <c r="N13" s="183">
        <v>9747.5110000000004</v>
      </c>
      <c r="O13" s="183">
        <v>9726.0120000000006</v>
      </c>
      <c r="P13" s="183">
        <v>10260.710999999999</v>
      </c>
      <c r="Q13" s="183">
        <v>9817.9500000000007</v>
      </c>
      <c r="R13" s="183">
        <v>9566.6170000000002</v>
      </c>
      <c r="S13" s="183">
        <v>8842.4549999999999</v>
      </c>
      <c r="T13" s="183">
        <v>8460.3369999999995</v>
      </c>
      <c r="U13" s="183">
        <v>8231.5040000000008</v>
      </c>
      <c r="V13" s="183">
        <v>8029.8059999999996</v>
      </c>
      <c r="W13" s="183">
        <v>8602.3649999999998</v>
      </c>
      <c r="X13" s="183">
        <v>9276.384</v>
      </c>
      <c r="Y13" s="183"/>
      <c r="Z13" s="183"/>
      <c r="AA13" s="183"/>
      <c r="AB13" s="183"/>
      <c r="AC13" s="183"/>
    </row>
    <row r="14" spans="1:29" ht="18" customHeight="1">
      <c r="A14" s="1041" t="s">
        <v>16</v>
      </c>
      <c r="B14" s="1041"/>
      <c r="C14" s="185">
        <v>35080.443861100001</v>
      </c>
      <c r="D14" s="185">
        <v>36162.031150000003</v>
      </c>
      <c r="E14" s="185">
        <v>36896.593658099999</v>
      </c>
      <c r="F14" s="185">
        <v>39329.049208999997</v>
      </c>
      <c r="G14" s="185">
        <v>40713.6793053</v>
      </c>
      <c r="H14" s="185">
        <v>42234.066433699998</v>
      </c>
      <c r="I14" s="185">
        <v>44422.457321499998</v>
      </c>
      <c r="J14" s="185">
        <v>44654.866749499997</v>
      </c>
      <c r="K14" s="185">
        <v>45106.214680099998</v>
      </c>
      <c r="L14" s="185">
        <v>43811.278680099997</v>
      </c>
      <c r="M14" s="185">
        <v>45729.9243059</v>
      </c>
      <c r="N14" s="185">
        <v>47787.806300700002</v>
      </c>
      <c r="O14" s="185">
        <v>48489.471578899997</v>
      </c>
      <c r="P14" s="185">
        <v>49024.170578899997</v>
      </c>
      <c r="Q14" s="185">
        <v>49582.713964100003</v>
      </c>
      <c r="R14" s="185">
        <v>50249.243317200002</v>
      </c>
      <c r="S14" s="185">
        <v>49525.081317200005</v>
      </c>
      <c r="T14" s="185">
        <v>50338.9657773</v>
      </c>
      <c r="U14" s="185">
        <v>50759.126360300004</v>
      </c>
      <c r="V14" s="185">
        <v>52819.634563899999</v>
      </c>
      <c r="W14" s="185">
        <v>53976.287788599999</v>
      </c>
      <c r="X14" s="185">
        <v>54650.306788599999</v>
      </c>
      <c r="Y14" s="185"/>
      <c r="Z14" s="185"/>
      <c r="AA14" s="185"/>
      <c r="AB14" s="185"/>
      <c r="AC14" s="185"/>
    </row>
    <row r="15" spans="1:29" ht="18" customHeight="1">
      <c r="A15" s="420"/>
      <c r="B15" s="187" t="s">
        <v>1070</v>
      </c>
      <c r="C15" s="185">
        <v>5410644.3962995401</v>
      </c>
      <c r="D15" s="185">
        <v>5420746.4322330803</v>
      </c>
      <c r="E15" s="185">
        <v>5379787.2211382007</v>
      </c>
      <c r="F15" s="185">
        <v>5946690.5636901949</v>
      </c>
      <c r="G15" s="185">
        <v>5953210.018271178</v>
      </c>
      <c r="H15" s="185">
        <v>7126750.7856150353</v>
      </c>
      <c r="I15" s="185">
        <v>8415478.946865689</v>
      </c>
      <c r="J15" s="185">
        <v>9666982.6782068349</v>
      </c>
      <c r="K15" s="185">
        <v>9207688.8548580352</v>
      </c>
      <c r="L15" s="185">
        <v>8301905.2063485533</v>
      </c>
      <c r="M15" s="185">
        <v>8772973.9554410167</v>
      </c>
      <c r="N15" s="185">
        <v>8483218.920319235</v>
      </c>
      <c r="O15" s="185">
        <v>9456515.3462683298</v>
      </c>
      <c r="P15" s="185">
        <v>10710335.471853945</v>
      </c>
      <c r="Q15" s="185">
        <v>11238292.129147938</v>
      </c>
      <c r="R15" s="185">
        <v>12282393.64279134</v>
      </c>
      <c r="S15" s="185">
        <v>12995238.629105264</v>
      </c>
      <c r="T15" s="185">
        <v>13672404.07940428</v>
      </c>
      <c r="U15" s="185">
        <v>15166147.426601715</v>
      </c>
      <c r="V15" s="185">
        <v>15360314.257918967</v>
      </c>
      <c r="W15" s="185">
        <v>15512361.413997477</v>
      </c>
      <c r="X15" s="185">
        <v>18012633.494253922</v>
      </c>
      <c r="Y15" s="185"/>
      <c r="Z15" s="185"/>
      <c r="AA15" s="185"/>
      <c r="AB15" s="185"/>
      <c r="AC15" s="185"/>
    </row>
    <row r="17" spans="1:15" ht="28.5" customHeight="1">
      <c r="A17" s="420"/>
      <c r="B17" s="182" t="s">
        <v>0</v>
      </c>
      <c r="C17" s="182" t="s">
        <v>225</v>
      </c>
      <c r="D17" s="182" t="s">
        <v>11</v>
      </c>
      <c r="E17" s="182" t="s">
        <v>12</v>
      </c>
      <c r="F17" s="182" t="s">
        <v>49</v>
      </c>
      <c r="G17" s="182" t="s">
        <v>227</v>
      </c>
      <c r="H17" s="182" t="s">
        <v>1518</v>
      </c>
      <c r="I17" s="182" t="s">
        <v>1556</v>
      </c>
      <c r="J17" s="182" t="s">
        <v>1610</v>
      </c>
      <c r="K17" s="182" t="s">
        <v>1672</v>
      </c>
      <c r="L17" s="182" t="s">
        <v>1706</v>
      </c>
      <c r="M17" s="182" t="s">
        <v>1439</v>
      </c>
      <c r="N17" s="182" t="s">
        <v>1863</v>
      </c>
      <c r="O17" s="182" t="s">
        <v>1999</v>
      </c>
    </row>
    <row r="18" spans="1:15" ht="18" customHeight="1">
      <c r="A18" s="462" t="s">
        <v>17</v>
      </c>
      <c r="B18" s="184" t="s">
        <v>16</v>
      </c>
      <c r="C18" s="185">
        <v>6054049.9372730302</v>
      </c>
      <c r="D18" s="185">
        <v>6405364.32274576</v>
      </c>
      <c r="E18" s="185">
        <v>6146619.5081680398</v>
      </c>
      <c r="F18" s="185">
        <v>6937269.47462638</v>
      </c>
      <c r="G18" s="185">
        <v>7956760.7981805298</v>
      </c>
      <c r="H18" s="185">
        <v>8382115.1112253303</v>
      </c>
      <c r="I18" s="185">
        <v>9091095.1384523399</v>
      </c>
      <c r="J18" s="185">
        <v>9561281.4875196554</v>
      </c>
      <c r="K18" s="185">
        <v>9963631.6673291866</v>
      </c>
      <c r="L18" s="185">
        <v>11264523.993638359</v>
      </c>
      <c r="M18" s="185">
        <v>11475203.531423653</v>
      </c>
      <c r="N18" s="185">
        <v>11373632.969741885</v>
      </c>
      <c r="O18" s="185">
        <v>13214042.582902446</v>
      </c>
    </row>
    <row r="19" spans="1:15" ht="18" customHeight="1">
      <c r="A19" s="463" t="s">
        <v>18</v>
      </c>
      <c r="B19" s="184" t="s">
        <v>16</v>
      </c>
      <c r="C19" s="185">
        <v>2204043.990395423</v>
      </c>
      <c r="D19" s="185">
        <v>2321879.7083893572</v>
      </c>
      <c r="E19" s="185">
        <v>2288811.6058504959</v>
      </c>
      <c r="F19" s="185">
        <v>2470756.400063049</v>
      </c>
      <c r="G19" s="185">
        <v>2704550.5030945148</v>
      </c>
      <c r="H19" s="185">
        <v>2806594.3039585068</v>
      </c>
      <c r="I19" s="185">
        <v>3141049.2610217999</v>
      </c>
      <c r="J19" s="185">
        <v>3384432.06026841</v>
      </c>
      <c r="K19" s="185">
        <v>3658433.446297796</v>
      </c>
      <c r="L19" s="185">
        <v>3850864.3066030545</v>
      </c>
      <c r="M19" s="185">
        <v>3832291.0919314125</v>
      </c>
      <c r="N19" s="185">
        <v>4084752.1564669926</v>
      </c>
      <c r="O19" s="185">
        <v>4743940.604562873</v>
      </c>
    </row>
    <row r="20" spans="1:15" ht="25.5">
      <c r="A20" s="420"/>
      <c r="B20" s="187" t="s">
        <v>1070</v>
      </c>
      <c r="C20" s="185">
        <v>8301905.2063485533</v>
      </c>
      <c r="D20" s="185">
        <v>8772973.9554410167</v>
      </c>
      <c r="E20" s="185">
        <v>8483218.920319235</v>
      </c>
      <c r="F20" s="185">
        <v>9456515.3462683298</v>
      </c>
      <c r="G20" s="185">
        <v>10710335.471853945</v>
      </c>
      <c r="H20" s="185">
        <v>11238292.129147938</v>
      </c>
      <c r="I20" s="185">
        <v>12282393.64279134</v>
      </c>
      <c r="J20" s="185">
        <v>12995238.629105264</v>
      </c>
      <c r="K20" s="185">
        <v>13672404.07940428</v>
      </c>
      <c r="L20" s="185">
        <v>15166147.426601715</v>
      </c>
      <c r="M20" s="185">
        <v>15360314.257918967</v>
      </c>
      <c r="N20" s="185">
        <v>15512361.413997477</v>
      </c>
      <c r="O20" s="185">
        <v>18012633.494253922</v>
      </c>
    </row>
    <row r="23" spans="1:15" ht="18.75" customHeight="1"/>
    <row r="38" spans="1:7" ht="18" customHeight="1" thickBot="1">
      <c r="A38" s="423"/>
      <c r="B38" s="423"/>
      <c r="C38" s="1042"/>
      <c r="D38" s="1042"/>
      <c r="E38" s="1042"/>
      <c r="F38" s="1043" t="s">
        <v>1822</v>
      </c>
      <c r="G38" s="1043"/>
    </row>
    <row r="39" spans="1:7" ht="18" customHeight="1" thickBot="1">
      <c r="A39" s="1044" t="s">
        <v>19</v>
      </c>
      <c r="B39" s="1046" t="s">
        <v>0</v>
      </c>
      <c r="C39" s="1048" t="s">
        <v>120</v>
      </c>
      <c r="D39" s="1048"/>
      <c r="E39" s="1048"/>
      <c r="F39" s="1048" t="s">
        <v>258</v>
      </c>
      <c r="G39" s="1048"/>
    </row>
    <row r="40" spans="1:7" ht="18" customHeight="1">
      <c r="A40" s="1045"/>
      <c r="B40" s="1047"/>
      <c r="C40" s="949" t="s">
        <v>2000</v>
      </c>
      <c r="D40" s="950" t="s">
        <v>1865</v>
      </c>
      <c r="E40" s="951" t="s">
        <v>1553</v>
      </c>
      <c r="F40" s="464" t="s">
        <v>259</v>
      </c>
      <c r="G40" s="465" t="s">
        <v>1866</v>
      </c>
    </row>
    <row r="41" spans="1:7" ht="18" customHeight="1">
      <c r="A41" s="1038" t="s">
        <v>17</v>
      </c>
      <c r="B41" s="466" t="s">
        <v>15</v>
      </c>
      <c r="C41" s="467">
        <v>13027125.204265701</v>
      </c>
      <c r="D41" s="467">
        <v>11201334.0774606</v>
      </c>
      <c r="E41" s="468">
        <v>6840614.6210029703</v>
      </c>
      <c r="F41" s="469">
        <v>0.16299764958166629</v>
      </c>
      <c r="G41" s="470">
        <v>0.90437934688910526</v>
      </c>
    </row>
    <row r="42" spans="1:7" ht="18" customHeight="1">
      <c r="A42" s="1038"/>
      <c r="B42" s="466" t="s">
        <v>14</v>
      </c>
      <c r="C42" s="467">
        <v>104150.277158645</v>
      </c>
      <c r="D42" s="467">
        <v>105076.600708645</v>
      </c>
      <c r="E42" s="468">
        <v>73805.6826</v>
      </c>
      <c r="F42" s="469">
        <v>-8.8156977267327408E-3</v>
      </c>
      <c r="G42" s="470">
        <v>0.41114171009164258</v>
      </c>
    </row>
    <row r="43" spans="1:7" ht="18" customHeight="1" thickBot="1">
      <c r="A43" s="1038"/>
      <c r="B43" s="471" t="s">
        <v>13</v>
      </c>
      <c r="C43" s="472">
        <v>82767.101478099998</v>
      </c>
      <c r="D43" s="472">
        <v>67222.291572639995</v>
      </c>
      <c r="E43" s="473">
        <v>22849.171023407998</v>
      </c>
      <c r="F43" s="469">
        <v>0.23124486746576278</v>
      </c>
      <c r="G43" s="470">
        <v>2.6223240393845644</v>
      </c>
    </row>
    <row r="44" spans="1:7" ht="18" customHeight="1">
      <c r="A44" s="1038"/>
      <c r="B44" s="474" t="s">
        <v>48</v>
      </c>
      <c r="C44" s="475">
        <v>13214042.582902446</v>
      </c>
      <c r="D44" s="475">
        <v>11373632.969741885</v>
      </c>
      <c r="E44" s="476">
        <v>6937269.47462638</v>
      </c>
      <c r="F44" s="477">
        <v>0.16181369823140401</v>
      </c>
      <c r="G44" s="478">
        <v>0.90479015284527553</v>
      </c>
    </row>
    <row r="45" spans="1:7" ht="18" customHeight="1">
      <c r="A45" s="479"/>
      <c r="B45" s="480"/>
      <c r="C45" s="481"/>
      <c r="D45" s="482"/>
      <c r="E45" s="483"/>
      <c r="F45" s="482"/>
      <c r="G45" s="483"/>
    </row>
    <row r="46" spans="1:7" ht="18" customHeight="1">
      <c r="A46" s="1038" t="s">
        <v>18</v>
      </c>
      <c r="B46" s="466" t="s">
        <v>15</v>
      </c>
      <c r="C46" s="467">
        <v>3779197.66503033</v>
      </c>
      <c r="D46" s="467">
        <v>3165945.3887821999</v>
      </c>
      <c r="E46" s="468">
        <v>1816869.8477914501</v>
      </c>
      <c r="F46" s="469">
        <v>0.19370273360401247</v>
      </c>
      <c r="G46" s="470">
        <v>1.0800596529378512</v>
      </c>
    </row>
    <row r="47" spans="1:7" ht="18" customHeight="1">
      <c r="A47" s="1038"/>
      <c r="B47" s="466" t="s">
        <v>14</v>
      </c>
      <c r="C47" s="467">
        <v>929022.67565332598</v>
      </c>
      <c r="D47" s="467">
        <v>884387.94965027797</v>
      </c>
      <c r="E47" s="468">
        <v>637741.92693321698</v>
      </c>
      <c r="F47" s="469">
        <v>5.0469622545963322E-2</v>
      </c>
      <c r="G47" s="470">
        <v>0.456737649539249</v>
      </c>
    </row>
    <row r="48" spans="1:7" ht="18" customHeight="1" thickBot="1">
      <c r="A48" s="1038"/>
      <c r="B48" s="471" t="s">
        <v>13</v>
      </c>
      <c r="C48" s="472">
        <v>35720.263879216996</v>
      </c>
      <c r="D48" s="472">
        <v>34418.818034515003</v>
      </c>
      <c r="E48" s="473">
        <v>16144.625338382</v>
      </c>
      <c r="F48" s="484">
        <v>3.7812043498905545E-2</v>
      </c>
      <c r="G48" s="485">
        <v>1.2125173629329233</v>
      </c>
    </row>
    <row r="49" spans="1:7" ht="18" customHeight="1" thickBot="1">
      <c r="A49" s="1039"/>
      <c r="B49" s="486" t="s">
        <v>48</v>
      </c>
      <c r="C49" s="487">
        <v>4743940.604562873</v>
      </c>
      <c r="D49" s="487">
        <v>4084752.1564669926</v>
      </c>
      <c r="E49" s="488">
        <v>2470756.400063049</v>
      </c>
      <c r="F49" s="489">
        <v>0.16137783220268354</v>
      </c>
      <c r="G49" s="490">
        <v>0.92003574469818905</v>
      </c>
    </row>
    <row r="50" spans="1:7" ht="18" customHeight="1" thickBot="1">
      <c r="A50" s="491"/>
      <c r="B50" s="492"/>
      <c r="C50" s="493"/>
      <c r="D50" s="494"/>
      <c r="E50" s="495"/>
      <c r="F50" s="493"/>
      <c r="G50" s="494"/>
    </row>
    <row r="51" spans="1:7" ht="18" customHeight="1" thickBot="1">
      <c r="A51" s="496" t="s">
        <v>197</v>
      </c>
      <c r="B51" s="471" t="s">
        <v>13</v>
      </c>
      <c r="C51" s="472">
        <v>45373.922788600001</v>
      </c>
      <c r="D51" s="472">
        <v>45373.922788600001</v>
      </c>
      <c r="E51" s="473">
        <v>38763.459578900001</v>
      </c>
      <c r="F51" s="484">
        <v>0</v>
      </c>
      <c r="G51" s="485">
        <v>0.17053336522363072</v>
      </c>
    </row>
    <row r="52" spans="1:7" ht="18" customHeight="1" thickBot="1">
      <c r="A52" s="491"/>
      <c r="B52" s="492"/>
      <c r="C52" s="493"/>
      <c r="D52" s="497"/>
      <c r="E52" s="498"/>
      <c r="F52" s="493"/>
      <c r="G52" s="494"/>
    </row>
    <row r="53" spans="1:7" ht="18" customHeight="1" thickBot="1">
      <c r="A53" s="496" t="s">
        <v>196</v>
      </c>
      <c r="B53" s="471" t="s">
        <v>13</v>
      </c>
      <c r="C53" s="472">
        <v>9276.384</v>
      </c>
      <c r="D53" s="472">
        <v>8602.3649999999998</v>
      </c>
      <c r="E53" s="473">
        <v>9726.0120000000006</v>
      </c>
      <c r="F53" s="484">
        <v>7.8352755317869116E-2</v>
      </c>
      <c r="G53" s="485">
        <v>-4.6229430932225979E-2</v>
      </c>
    </row>
    <row r="54" spans="1:7" ht="18" customHeight="1" thickBot="1">
      <c r="A54" s="499"/>
      <c r="B54" s="500" t="s">
        <v>133</v>
      </c>
      <c r="C54" s="501">
        <v>18012633.494253922</v>
      </c>
      <c r="D54" s="501">
        <v>15512361.413997477</v>
      </c>
      <c r="E54" s="502">
        <v>9456515.3462683298</v>
      </c>
      <c r="F54" s="503">
        <v>0.16117933392141959</v>
      </c>
      <c r="G54" s="504">
        <v>0.90478551926233108</v>
      </c>
    </row>
  </sheetData>
  <mergeCells count="11">
    <mergeCell ref="C38:E38"/>
    <mergeCell ref="F38:G38"/>
    <mergeCell ref="A39:A40"/>
    <mergeCell ref="B39:B40"/>
    <mergeCell ref="C39:E39"/>
    <mergeCell ref="F39:G39"/>
    <mergeCell ref="A41:A44"/>
    <mergeCell ref="A46:A49"/>
    <mergeCell ref="A1:A5"/>
    <mergeCell ref="A6:A10"/>
    <mergeCell ref="A14:B1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43"/>
  <sheetViews>
    <sheetView showGridLines="0" rightToLeft="1" zoomScaleNormal="100" workbookViewId="0">
      <selection activeCell="I15" sqref="I15"/>
    </sheetView>
  </sheetViews>
  <sheetFormatPr defaultRowHeight="15"/>
  <cols>
    <col min="1" max="1" width="25.85546875" customWidth="1"/>
    <col min="2" max="13" width="9.28515625" customWidth="1"/>
    <col min="14" max="16384" width="9.140625" style="776"/>
  </cols>
  <sheetData>
    <row r="1" spans="1:13" ht="16.5" customHeight="1">
      <c r="A1" s="1197" t="s">
        <v>134</v>
      </c>
      <c r="B1" s="1199" t="s">
        <v>31</v>
      </c>
      <c r="C1" s="1200"/>
      <c r="D1" s="1200"/>
      <c r="E1" s="1201"/>
      <c r="F1" s="1199" t="s">
        <v>1496</v>
      </c>
      <c r="G1" s="1200"/>
      <c r="H1" s="1200"/>
      <c r="I1" s="1201"/>
      <c r="J1" s="1199" t="s">
        <v>1495</v>
      </c>
      <c r="K1" s="1200"/>
      <c r="L1" s="1200"/>
      <c r="M1" s="1200"/>
    </row>
    <row r="2" spans="1:13" ht="16.5" customHeight="1">
      <c r="A2" s="1198"/>
      <c r="B2" s="306" t="s">
        <v>42</v>
      </c>
      <c r="C2" s="306" t="s">
        <v>195</v>
      </c>
      <c r="D2" s="306" t="s">
        <v>1864</v>
      </c>
      <c r="E2" s="307" t="s">
        <v>2001</v>
      </c>
      <c r="F2" s="306" t="s">
        <v>42</v>
      </c>
      <c r="G2" s="306" t="s">
        <v>195</v>
      </c>
      <c r="H2" s="306" t="s">
        <v>1864</v>
      </c>
      <c r="I2" s="307" t="s">
        <v>2001</v>
      </c>
      <c r="J2" s="306" t="s">
        <v>42</v>
      </c>
      <c r="K2" s="306" t="s">
        <v>195</v>
      </c>
      <c r="L2" s="306" t="s">
        <v>1864</v>
      </c>
      <c r="M2" s="307" t="s">
        <v>2001</v>
      </c>
    </row>
    <row r="3" spans="1:13" ht="16.5" customHeight="1">
      <c r="A3" s="297" t="s">
        <v>154</v>
      </c>
      <c r="B3" s="298"/>
      <c r="C3" s="298">
        <v>26.234328600000001</v>
      </c>
      <c r="D3" s="298"/>
      <c r="E3" s="296"/>
      <c r="F3" s="298"/>
      <c r="G3" s="298">
        <v>1244.808</v>
      </c>
      <c r="H3" s="298"/>
      <c r="I3" s="296"/>
      <c r="J3" s="298"/>
      <c r="K3" s="298">
        <v>526</v>
      </c>
      <c r="L3" s="298"/>
      <c r="M3" s="296"/>
    </row>
    <row r="4" spans="1:13" ht="16.5" customHeight="1">
      <c r="A4" s="297" t="s">
        <v>164</v>
      </c>
      <c r="B4" s="298">
        <v>66.260225218000002</v>
      </c>
      <c r="C4" s="298">
        <v>221.870500139</v>
      </c>
      <c r="D4" s="298">
        <v>398.77528400199998</v>
      </c>
      <c r="E4" s="296">
        <v>830.08736771700001</v>
      </c>
      <c r="F4" s="298">
        <v>9457.1450000000004</v>
      </c>
      <c r="G4" s="298">
        <v>37171.169000000002</v>
      </c>
      <c r="H4" s="298">
        <v>27093.666000000001</v>
      </c>
      <c r="I4" s="296">
        <v>45032.296000000002</v>
      </c>
      <c r="J4" s="298">
        <v>2475</v>
      </c>
      <c r="K4" s="298">
        <v>5435</v>
      </c>
      <c r="L4" s="298">
        <v>11844</v>
      </c>
      <c r="M4" s="296">
        <v>25132</v>
      </c>
    </row>
    <row r="5" spans="1:13" ht="16.5" customHeight="1">
      <c r="A5" s="297" t="s">
        <v>163</v>
      </c>
      <c r="B5" s="298">
        <v>51.180573090000003</v>
      </c>
      <c r="C5" s="298">
        <v>494.95131814699999</v>
      </c>
      <c r="D5" s="298">
        <v>423.70152143799999</v>
      </c>
      <c r="E5" s="296">
        <v>1720.439148575</v>
      </c>
      <c r="F5" s="298">
        <v>10778.174999999999</v>
      </c>
      <c r="G5" s="298">
        <v>67470.289000000004</v>
      </c>
      <c r="H5" s="298">
        <v>23859.517</v>
      </c>
      <c r="I5" s="296">
        <v>69768.258000000002</v>
      </c>
      <c r="J5" s="298">
        <v>3114</v>
      </c>
      <c r="K5" s="298">
        <v>10687</v>
      </c>
      <c r="L5" s="298">
        <v>9646</v>
      </c>
      <c r="M5" s="296">
        <v>26061</v>
      </c>
    </row>
    <row r="6" spans="1:13" ht="16.5" customHeight="1">
      <c r="A6" s="297" t="s">
        <v>153</v>
      </c>
      <c r="B6" s="298">
        <v>569.11062202599999</v>
      </c>
      <c r="C6" s="298">
        <v>194.99392886999999</v>
      </c>
      <c r="D6" s="298">
        <v>1640.694147892</v>
      </c>
      <c r="E6" s="296">
        <v>3137.2829350920001</v>
      </c>
      <c r="F6" s="298">
        <v>280652.09299999999</v>
      </c>
      <c r="G6" s="298">
        <v>75134.311000000002</v>
      </c>
      <c r="H6" s="298">
        <v>311931.196</v>
      </c>
      <c r="I6" s="296">
        <v>558521.45799999998</v>
      </c>
      <c r="J6" s="298">
        <v>22729</v>
      </c>
      <c r="K6" s="298">
        <v>10972</v>
      </c>
      <c r="L6" s="298">
        <v>42520</v>
      </c>
      <c r="M6" s="296">
        <v>77783</v>
      </c>
    </row>
    <row r="7" spans="1:13" ht="16.5" customHeight="1">
      <c r="A7" s="297" t="s">
        <v>124</v>
      </c>
      <c r="B7" s="298">
        <v>4092.964921966</v>
      </c>
      <c r="C7" s="298">
        <v>5592.3706157489996</v>
      </c>
      <c r="D7" s="298">
        <v>5038.0792514479999</v>
      </c>
      <c r="E7" s="296">
        <v>13544.722979908</v>
      </c>
      <c r="F7" s="298">
        <v>718849.07400000002</v>
      </c>
      <c r="G7" s="298">
        <v>1068513.8959999999</v>
      </c>
      <c r="H7" s="298">
        <v>952586.51</v>
      </c>
      <c r="I7" s="296">
        <v>2428870.699</v>
      </c>
      <c r="J7" s="298">
        <v>63206</v>
      </c>
      <c r="K7" s="298">
        <v>89534</v>
      </c>
      <c r="L7" s="298">
        <v>167316</v>
      </c>
      <c r="M7" s="296">
        <v>291257</v>
      </c>
    </row>
    <row r="8" spans="1:13" ht="16.5" customHeight="1">
      <c r="A8" s="297" t="s">
        <v>149</v>
      </c>
      <c r="B8" s="298">
        <v>1948.9119484790001</v>
      </c>
      <c r="C8" s="298">
        <v>2358.1169108919999</v>
      </c>
      <c r="D8" s="298">
        <v>2020.435204417</v>
      </c>
      <c r="E8" s="296">
        <v>5707.0394066879999</v>
      </c>
      <c r="F8" s="298">
        <v>278252.43099999998</v>
      </c>
      <c r="G8" s="298">
        <v>414695.864</v>
      </c>
      <c r="H8" s="298">
        <v>251424.68599999999</v>
      </c>
      <c r="I8" s="296">
        <v>649234.00399999996</v>
      </c>
      <c r="J8" s="298">
        <v>32867</v>
      </c>
      <c r="K8" s="298">
        <v>42228</v>
      </c>
      <c r="L8" s="298">
        <v>38040</v>
      </c>
      <c r="M8" s="296">
        <v>87486</v>
      </c>
    </row>
    <row r="9" spans="1:13" ht="16.5" customHeight="1">
      <c r="A9" s="297" t="s">
        <v>143</v>
      </c>
      <c r="B9" s="298">
        <v>633.42186142599996</v>
      </c>
      <c r="C9" s="298">
        <v>1114.968332615</v>
      </c>
      <c r="D9" s="298">
        <v>4326.2763212230002</v>
      </c>
      <c r="E9" s="296">
        <v>12122.062960564999</v>
      </c>
      <c r="F9" s="298">
        <v>349336.05</v>
      </c>
      <c r="G9" s="298">
        <v>567653.80200000003</v>
      </c>
      <c r="H9" s="298">
        <v>1554000.4010000001</v>
      </c>
      <c r="I9" s="296">
        <v>3387780.7650000001</v>
      </c>
      <c r="J9" s="298">
        <v>41986</v>
      </c>
      <c r="K9" s="298">
        <v>46300</v>
      </c>
      <c r="L9" s="298">
        <v>153233</v>
      </c>
      <c r="M9" s="296">
        <v>323385</v>
      </c>
    </row>
    <row r="10" spans="1:13" ht="16.5" customHeight="1">
      <c r="A10" s="297" t="s">
        <v>158</v>
      </c>
      <c r="B10" s="298">
        <v>30.716298637000001</v>
      </c>
      <c r="C10" s="298">
        <v>22.582982374</v>
      </c>
      <c r="D10" s="298">
        <v>268.17685716099999</v>
      </c>
      <c r="E10" s="296">
        <v>548.91228886600004</v>
      </c>
      <c r="F10" s="298">
        <v>7165.384</v>
      </c>
      <c r="G10" s="298">
        <v>4544.5640000000003</v>
      </c>
      <c r="H10" s="298">
        <v>23745.02</v>
      </c>
      <c r="I10" s="296">
        <v>41286.534</v>
      </c>
      <c r="J10" s="298">
        <v>2211</v>
      </c>
      <c r="K10" s="298">
        <v>1308</v>
      </c>
      <c r="L10" s="298">
        <v>7931</v>
      </c>
      <c r="M10" s="296">
        <v>19407</v>
      </c>
    </row>
    <row r="11" spans="1:13" ht="16.5" customHeight="1">
      <c r="A11" s="297" t="s">
        <v>126</v>
      </c>
      <c r="B11" s="298">
        <v>9716.852538309</v>
      </c>
      <c r="C11" s="298">
        <v>16963.037137646999</v>
      </c>
      <c r="D11" s="298">
        <v>16429.330882979</v>
      </c>
      <c r="E11" s="296">
        <v>30112.457144333999</v>
      </c>
      <c r="F11" s="298">
        <v>6300661.176</v>
      </c>
      <c r="G11" s="298">
        <v>10392376.646</v>
      </c>
      <c r="H11" s="298">
        <v>12536574.785</v>
      </c>
      <c r="I11" s="296">
        <v>21599196.980999999</v>
      </c>
      <c r="J11" s="298">
        <v>284189</v>
      </c>
      <c r="K11" s="298">
        <v>330071</v>
      </c>
      <c r="L11" s="298">
        <v>600061</v>
      </c>
      <c r="M11" s="296">
        <v>991796</v>
      </c>
    </row>
    <row r="12" spans="1:13" ht="16.5" customHeight="1">
      <c r="A12" s="297" t="s">
        <v>145</v>
      </c>
      <c r="B12" s="298">
        <v>498.07188142899997</v>
      </c>
      <c r="C12" s="298">
        <v>620.82168885600004</v>
      </c>
      <c r="D12" s="298">
        <v>4467.2121757069999</v>
      </c>
      <c r="E12" s="296">
        <v>9426.725323273</v>
      </c>
      <c r="F12" s="298">
        <v>280532.93199999997</v>
      </c>
      <c r="G12" s="298">
        <v>327221.92200000002</v>
      </c>
      <c r="H12" s="298">
        <v>1025052.857</v>
      </c>
      <c r="I12" s="296">
        <v>1877213.2250000001</v>
      </c>
      <c r="J12" s="298">
        <v>27547</v>
      </c>
      <c r="K12" s="298">
        <v>33198</v>
      </c>
      <c r="L12" s="298">
        <v>103655</v>
      </c>
      <c r="M12" s="296">
        <v>191024</v>
      </c>
    </row>
    <row r="13" spans="1:13" ht="16.5" customHeight="1">
      <c r="A13" s="297" t="s">
        <v>138</v>
      </c>
      <c r="B13" s="298">
        <v>1140.5232906680001</v>
      </c>
      <c r="C13" s="298">
        <v>7143.6305954509999</v>
      </c>
      <c r="D13" s="298">
        <v>3132.599606928</v>
      </c>
      <c r="E13" s="296">
        <v>6882.8594564880004</v>
      </c>
      <c r="F13" s="298">
        <v>250983.89499999999</v>
      </c>
      <c r="G13" s="298">
        <v>1738738.4010000001</v>
      </c>
      <c r="H13" s="298">
        <v>570414.26899999997</v>
      </c>
      <c r="I13" s="296">
        <v>1114571.703</v>
      </c>
      <c r="J13" s="298">
        <v>18791</v>
      </c>
      <c r="K13" s="298">
        <v>26411</v>
      </c>
      <c r="L13" s="298">
        <v>108037</v>
      </c>
      <c r="M13" s="296">
        <v>209559</v>
      </c>
    </row>
    <row r="14" spans="1:13" ht="16.5" customHeight="1">
      <c r="A14" s="297" t="s">
        <v>136</v>
      </c>
      <c r="B14" s="298">
        <v>1580.761492439</v>
      </c>
      <c r="C14" s="298">
        <v>1591.0533089789999</v>
      </c>
      <c r="D14" s="298">
        <v>1803.6001045410001</v>
      </c>
      <c r="E14" s="296">
        <v>4669.41487237</v>
      </c>
      <c r="F14" s="298">
        <v>283423.50300000003</v>
      </c>
      <c r="G14" s="298">
        <v>161324.61300000001</v>
      </c>
      <c r="H14" s="298">
        <v>133754.02799999999</v>
      </c>
      <c r="I14" s="296">
        <v>441861.55699999997</v>
      </c>
      <c r="J14" s="298">
        <v>31949</v>
      </c>
      <c r="K14" s="298">
        <v>38035</v>
      </c>
      <c r="L14" s="298">
        <v>37389</v>
      </c>
      <c r="M14" s="296">
        <v>53282</v>
      </c>
    </row>
    <row r="15" spans="1:13" ht="16.5" customHeight="1">
      <c r="A15" s="297" t="s">
        <v>147</v>
      </c>
      <c r="B15" s="298"/>
      <c r="C15" s="298">
        <v>3059.5851157229999</v>
      </c>
      <c r="D15" s="298">
        <v>1346.4982003380001</v>
      </c>
      <c r="E15" s="296">
        <v>1180.4941946060001</v>
      </c>
      <c r="F15" s="298"/>
      <c r="G15" s="298">
        <v>135476.109</v>
      </c>
      <c r="H15" s="298">
        <v>21480.813999999998</v>
      </c>
      <c r="I15" s="296">
        <v>17966.153999999999</v>
      </c>
      <c r="J15" s="298"/>
      <c r="K15" s="298">
        <v>393581</v>
      </c>
      <c r="L15" s="298">
        <v>9498</v>
      </c>
      <c r="M15" s="296">
        <v>19214</v>
      </c>
    </row>
    <row r="16" spans="1:13" ht="16.5" customHeight="1">
      <c r="A16" s="297" t="s">
        <v>135</v>
      </c>
      <c r="B16" s="298">
        <v>10888.422150603999</v>
      </c>
      <c r="C16" s="298">
        <v>8750.1814063380007</v>
      </c>
      <c r="D16" s="298">
        <v>24382.034856034999</v>
      </c>
      <c r="E16" s="296">
        <v>37608.747311576997</v>
      </c>
      <c r="F16" s="298">
        <v>6722310.2209999999</v>
      </c>
      <c r="G16" s="298">
        <v>5928879.6519999998</v>
      </c>
      <c r="H16" s="298">
        <v>8034904.9210000001</v>
      </c>
      <c r="I16" s="296">
        <v>10617820.904999999</v>
      </c>
      <c r="J16" s="298">
        <v>463785</v>
      </c>
      <c r="K16" s="298">
        <v>426619</v>
      </c>
      <c r="L16" s="298">
        <v>696907</v>
      </c>
      <c r="M16" s="296">
        <v>1097612</v>
      </c>
    </row>
    <row r="17" spans="1:13" ht="16.5" customHeight="1">
      <c r="A17" s="297" t="s">
        <v>157</v>
      </c>
      <c r="B17" s="298">
        <v>219.950546871</v>
      </c>
      <c r="C17" s="298">
        <v>299.25775742799999</v>
      </c>
      <c r="D17" s="298">
        <v>65.092720782000001</v>
      </c>
      <c r="E17" s="296">
        <v>323.81466175700001</v>
      </c>
      <c r="F17" s="298">
        <v>14090.441000000001</v>
      </c>
      <c r="G17" s="298">
        <v>19953.856</v>
      </c>
      <c r="H17" s="298">
        <v>1023.645</v>
      </c>
      <c r="I17" s="296">
        <v>3751.5830000000001</v>
      </c>
      <c r="J17" s="298">
        <v>58</v>
      </c>
      <c r="K17" s="298">
        <v>392</v>
      </c>
      <c r="L17" s="298">
        <v>1660</v>
      </c>
      <c r="M17" s="296">
        <v>6807</v>
      </c>
    </row>
    <row r="18" spans="1:13" ht="16.5" customHeight="1">
      <c r="A18" s="297" t="s">
        <v>129</v>
      </c>
      <c r="B18" s="298">
        <v>2115.9388638410001</v>
      </c>
      <c r="C18" s="298">
        <v>2205.5417734080002</v>
      </c>
      <c r="D18" s="298">
        <v>2740.2679691170001</v>
      </c>
      <c r="E18" s="296">
        <v>8760.1415938240007</v>
      </c>
      <c r="F18" s="298">
        <v>274060.717</v>
      </c>
      <c r="G18" s="298">
        <v>422257.35200000001</v>
      </c>
      <c r="H18" s="298">
        <v>397636.36499999999</v>
      </c>
      <c r="I18" s="296">
        <v>1089515.8359999999</v>
      </c>
      <c r="J18" s="298">
        <v>47371</v>
      </c>
      <c r="K18" s="298">
        <v>49932</v>
      </c>
      <c r="L18" s="298">
        <v>86506</v>
      </c>
      <c r="M18" s="296">
        <v>229134</v>
      </c>
    </row>
    <row r="19" spans="1:13" ht="16.5" customHeight="1">
      <c r="A19" s="297" t="s">
        <v>156</v>
      </c>
      <c r="B19" s="298">
        <v>743.39018437499999</v>
      </c>
      <c r="C19" s="298">
        <v>352.52995925200003</v>
      </c>
      <c r="D19" s="298">
        <v>835.34947457700002</v>
      </c>
      <c r="E19" s="296">
        <v>3880.9905767790001</v>
      </c>
      <c r="F19" s="298">
        <v>142109.424</v>
      </c>
      <c r="G19" s="298">
        <v>60076.646999999997</v>
      </c>
      <c r="H19" s="298">
        <v>67332.195000000007</v>
      </c>
      <c r="I19" s="296">
        <v>201008.22099999999</v>
      </c>
      <c r="J19" s="298">
        <v>59423</v>
      </c>
      <c r="K19" s="298">
        <v>17919</v>
      </c>
      <c r="L19" s="298">
        <v>40428</v>
      </c>
      <c r="M19" s="296">
        <v>83808</v>
      </c>
    </row>
    <row r="20" spans="1:13" ht="16.5" customHeight="1">
      <c r="A20" s="297" t="s">
        <v>161</v>
      </c>
      <c r="B20" s="298">
        <v>65.460942399000004</v>
      </c>
      <c r="C20" s="298">
        <v>34.779373618000001</v>
      </c>
      <c r="D20" s="298">
        <v>400.635993735</v>
      </c>
      <c r="E20" s="296">
        <v>524.04814816199996</v>
      </c>
      <c r="F20" s="298">
        <v>10570.225</v>
      </c>
      <c r="G20" s="298">
        <v>5659.1719999999996</v>
      </c>
      <c r="H20" s="298">
        <v>17810.166000000001</v>
      </c>
      <c r="I20" s="296">
        <v>21003.519</v>
      </c>
      <c r="J20" s="298">
        <v>3218</v>
      </c>
      <c r="K20" s="298">
        <v>2101</v>
      </c>
      <c r="L20" s="298">
        <v>10083</v>
      </c>
      <c r="M20" s="296">
        <v>17675</v>
      </c>
    </row>
    <row r="21" spans="1:13" ht="16.5" customHeight="1">
      <c r="A21" s="297" t="s">
        <v>151</v>
      </c>
      <c r="B21" s="298">
        <v>1091.800534902</v>
      </c>
      <c r="C21" s="298">
        <v>1146.8976357500001</v>
      </c>
      <c r="D21" s="298">
        <v>4830.9372835080003</v>
      </c>
      <c r="E21" s="296">
        <v>9457.2994951929995</v>
      </c>
      <c r="F21" s="298">
        <v>703622.14300000004</v>
      </c>
      <c r="G21" s="298">
        <v>617325.68299999996</v>
      </c>
      <c r="H21" s="298">
        <v>1359239.3330000001</v>
      </c>
      <c r="I21" s="296">
        <v>2096767.2949999999</v>
      </c>
      <c r="J21" s="298">
        <v>63406</v>
      </c>
      <c r="K21" s="298">
        <v>55304</v>
      </c>
      <c r="L21" s="298">
        <v>126200</v>
      </c>
      <c r="M21" s="296">
        <v>233229</v>
      </c>
    </row>
    <row r="22" spans="1:13" ht="16.5" customHeight="1">
      <c r="A22" s="297" t="s">
        <v>146</v>
      </c>
      <c r="B22" s="298">
        <v>1601.022429351</v>
      </c>
      <c r="C22" s="298">
        <v>1683.819488463</v>
      </c>
      <c r="D22" s="298">
        <v>5573.2504002449996</v>
      </c>
      <c r="E22" s="296">
        <v>10495.79513266</v>
      </c>
      <c r="F22" s="298">
        <v>428186.16700000002</v>
      </c>
      <c r="G22" s="298">
        <v>342959.06900000002</v>
      </c>
      <c r="H22" s="298">
        <v>394614.196</v>
      </c>
      <c r="I22" s="296">
        <v>655658.97699999996</v>
      </c>
      <c r="J22" s="298">
        <v>75040</v>
      </c>
      <c r="K22" s="298">
        <v>67610</v>
      </c>
      <c r="L22" s="298">
        <v>134490</v>
      </c>
      <c r="M22" s="296">
        <v>240135</v>
      </c>
    </row>
    <row r="23" spans="1:13" ht="16.5" customHeight="1">
      <c r="A23" s="297" t="s">
        <v>152</v>
      </c>
      <c r="B23" s="298">
        <v>627.87400720799997</v>
      </c>
      <c r="C23" s="298">
        <v>631.80012160599995</v>
      </c>
      <c r="D23" s="298">
        <v>3226.150066449</v>
      </c>
      <c r="E23" s="296">
        <v>6858.9815473640001</v>
      </c>
      <c r="F23" s="298">
        <v>478238.37</v>
      </c>
      <c r="G23" s="298">
        <v>553963.45799999998</v>
      </c>
      <c r="H23" s="298">
        <v>1131773.4169999999</v>
      </c>
      <c r="I23" s="296">
        <v>2048554.2590000001</v>
      </c>
      <c r="J23" s="298">
        <v>42495</v>
      </c>
      <c r="K23" s="298">
        <v>43213</v>
      </c>
      <c r="L23" s="298">
        <v>87704</v>
      </c>
      <c r="M23" s="296">
        <v>176819</v>
      </c>
    </row>
    <row r="24" spans="1:13" ht="16.5" customHeight="1">
      <c r="A24" s="297" t="s">
        <v>137</v>
      </c>
      <c r="B24" s="298">
        <v>1737.607764119</v>
      </c>
      <c r="C24" s="298">
        <v>3364.8859216699998</v>
      </c>
      <c r="D24" s="298">
        <v>5174.3811295369997</v>
      </c>
      <c r="E24" s="296">
        <v>15495.680653989</v>
      </c>
      <c r="F24" s="298">
        <v>1354162.2</v>
      </c>
      <c r="G24" s="298">
        <v>2214524.0189999999</v>
      </c>
      <c r="H24" s="298">
        <v>2022361.2749999999</v>
      </c>
      <c r="I24" s="296">
        <v>4462521.2889999999</v>
      </c>
      <c r="J24" s="298">
        <v>99557</v>
      </c>
      <c r="K24" s="298">
        <v>143161</v>
      </c>
      <c r="L24" s="298">
        <v>207978</v>
      </c>
      <c r="M24" s="296">
        <v>447507</v>
      </c>
    </row>
    <row r="25" spans="1:13" ht="16.5" customHeight="1">
      <c r="A25" s="297" t="s">
        <v>139</v>
      </c>
      <c r="B25" s="298">
        <v>898.521616666</v>
      </c>
      <c r="C25" s="298">
        <v>2400.7809573459999</v>
      </c>
      <c r="D25" s="298">
        <v>6889.062479665</v>
      </c>
      <c r="E25" s="296">
        <v>18211.198846527001</v>
      </c>
      <c r="F25" s="298">
        <v>513483.03499999997</v>
      </c>
      <c r="G25" s="298">
        <v>1096175.4069999999</v>
      </c>
      <c r="H25" s="298">
        <v>1264850.7080000001</v>
      </c>
      <c r="I25" s="296">
        <v>2819608.78</v>
      </c>
      <c r="J25" s="298">
        <v>59046</v>
      </c>
      <c r="K25" s="298">
        <v>96343</v>
      </c>
      <c r="L25" s="298">
        <v>238853</v>
      </c>
      <c r="M25" s="296">
        <v>520597</v>
      </c>
    </row>
    <row r="26" spans="1:13" ht="16.5" customHeight="1">
      <c r="A26" s="297" t="s">
        <v>127</v>
      </c>
      <c r="B26" s="298">
        <v>2028.182240549</v>
      </c>
      <c r="C26" s="298">
        <v>6738.9209064690003</v>
      </c>
      <c r="D26" s="298">
        <v>2168.1659660680002</v>
      </c>
      <c r="E26" s="296">
        <v>5227.7053200749997</v>
      </c>
      <c r="F26" s="298">
        <v>916925.44299999997</v>
      </c>
      <c r="G26" s="298">
        <v>3293847.6540000001</v>
      </c>
      <c r="H26" s="298">
        <v>595599.19700000004</v>
      </c>
      <c r="I26" s="296">
        <v>1307539.733</v>
      </c>
      <c r="J26" s="298">
        <v>44782</v>
      </c>
      <c r="K26" s="298">
        <v>54869</v>
      </c>
      <c r="L26" s="298">
        <v>40598</v>
      </c>
      <c r="M26" s="296">
        <v>84756</v>
      </c>
    </row>
    <row r="27" spans="1:13" ht="16.5" customHeight="1">
      <c r="A27" s="297" t="s">
        <v>131</v>
      </c>
      <c r="B27" s="298">
        <v>1403.4613748260001</v>
      </c>
      <c r="C27" s="298">
        <v>11759.777043816001</v>
      </c>
      <c r="D27" s="298">
        <v>3525.2442953999998</v>
      </c>
      <c r="E27" s="296">
        <v>3037.8785657789999</v>
      </c>
      <c r="F27" s="298">
        <v>409906.00300000003</v>
      </c>
      <c r="G27" s="298">
        <v>1888227.7109999999</v>
      </c>
      <c r="H27" s="298">
        <v>1787255.365</v>
      </c>
      <c r="I27" s="296">
        <v>683641.43099999998</v>
      </c>
      <c r="J27" s="298">
        <v>31559</v>
      </c>
      <c r="K27" s="298">
        <v>33390</v>
      </c>
      <c r="L27" s="298">
        <v>89231</v>
      </c>
      <c r="M27" s="296">
        <v>70681</v>
      </c>
    </row>
    <row r="28" spans="1:13" ht="16.5" customHeight="1">
      <c r="A28" s="297" t="s">
        <v>125</v>
      </c>
      <c r="B28" s="298">
        <v>7186.6945126780001</v>
      </c>
      <c r="C28" s="298">
        <v>11041.871233934</v>
      </c>
      <c r="D28" s="298">
        <v>11874.731864948</v>
      </c>
      <c r="E28" s="296">
        <v>14324.247359595</v>
      </c>
      <c r="F28" s="298">
        <v>924683.25399999996</v>
      </c>
      <c r="G28" s="298">
        <v>1454355.189</v>
      </c>
      <c r="H28" s="298">
        <v>1276758.8670000001</v>
      </c>
      <c r="I28" s="296">
        <v>1665773.81</v>
      </c>
      <c r="J28" s="298">
        <v>109437</v>
      </c>
      <c r="K28" s="298">
        <v>108542</v>
      </c>
      <c r="L28" s="298">
        <v>227269</v>
      </c>
      <c r="M28" s="296">
        <v>373634</v>
      </c>
    </row>
    <row r="29" spans="1:13" ht="16.5" customHeight="1">
      <c r="A29" s="297" t="s">
        <v>140</v>
      </c>
      <c r="B29" s="298">
        <v>134.80676694100001</v>
      </c>
      <c r="C29" s="298">
        <v>4422.0296762079997</v>
      </c>
      <c r="D29" s="298">
        <v>1787.9153049189999</v>
      </c>
      <c r="E29" s="296">
        <v>7234.3961026119996</v>
      </c>
      <c r="F29" s="298">
        <v>113410.56299999999</v>
      </c>
      <c r="G29" s="298">
        <v>1741907.1440000001</v>
      </c>
      <c r="H29" s="298">
        <v>374590.01</v>
      </c>
      <c r="I29" s="296">
        <v>1397592.6229999999</v>
      </c>
      <c r="J29" s="298">
        <v>9886</v>
      </c>
      <c r="K29" s="298">
        <v>677290</v>
      </c>
      <c r="L29" s="298">
        <v>53195</v>
      </c>
      <c r="M29" s="296">
        <v>122842</v>
      </c>
    </row>
    <row r="30" spans="1:13" ht="16.5" customHeight="1">
      <c r="A30" s="297" t="s">
        <v>123</v>
      </c>
      <c r="B30" s="298">
        <v>8094.3883764319999</v>
      </c>
      <c r="C30" s="298">
        <v>22484.264483922001</v>
      </c>
      <c r="D30" s="298">
        <v>47747.032989564002</v>
      </c>
      <c r="E30" s="296">
        <v>38618.985637240999</v>
      </c>
      <c r="F30" s="298">
        <v>1850514.9380000001</v>
      </c>
      <c r="G30" s="298">
        <v>5936902.3949999996</v>
      </c>
      <c r="H30" s="298">
        <v>7288454.892</v>
      </c>
      <c r="I30" s="296">
        <v>4724921.5580000002</v>
      </c>
      <c r="J30" s="298">
        <v>177939</v>
      </c>
      <c r="K30" s="298">
        <v>327586</v>
      </c>
      <c r="L30" s="298">
        <v>988186</v>
      </c>
      <c r="M30" s="296">
        <v>1018318</v>
      </c>
    </row>
    <row r="31" spans="1:13" ht="16.5" customHeight="1">
      <c r="A31" s="297" t="s">
        <v>148</v>
      </c>
      <c r="B31" s="298">
        <v>634.35631349100004</v>
      </c>
      <c r="C31" s="298">
        <v>2013.5623584330001</v>
      </c>
      <c r="D31" s="298">
        <v>2623.597366297</v>
      </c>
      <c r="E31" s="296">
        <v>5999.5033352219998</v>
      </c>
      <c r="F31" s="298">
        <v>118176.36199999999</v>
      </c>
      <c r="G31" s="298">
        <v>237448.98</v>
      </c>
      <c r="H31" s="298">
        <v>139579.35699999999</v>
      </c>
      <c r="I31" s="296">
        <v>282610.37400000001</v>
      </c>
      <c r="J31" s="298">
        <v>25877</v>
      </c>
      <c r="K31" s="298">
        <v>63425</v>
      </c>
      <c r="L31" s="298">
        <v>64031</v>
      </c>
      <c r="M31" s="296">
        <v>141308</v>
      </c>
    </row>
    <row r="32" spans="1:13" ht="16.5" customHeight="1">
      <c r="A32" s="297" t="s">
        <v>155</v>
      </c>
      <c r="B32" s="298">
        <v>164.639556094</v>
      </c>
      <c r="C32" s="298">
        <v>657.37969966399999</v>
      </c>
      <c r="D32" s="298">
        <v>1698.891658408</v>
      </c>
      <c r="E32" s="296">
        <v>3904.796741015</v>
      </c>
      <c r="F32" s="298">
        <v>67891.135999999999</v>
      </c>
      <c r="G32" s="298">
        <v>189677.93400000001</v>
      </c>
      <c r="H32" s="298">
        <v>148863.37</v>
      </c>
      <c r="I32" s="296">
        <v>312879.42099999997</v>
      </c>
      <c r="J32" s="298">
        <v>11867</v>
      </c>
      <c r="K32" s="298">
        <v>30835</v>
      </c>
      <c r="L32" s="298">
        <v>42297</v>
      </c>
      <c r="M32" s="296">
        <v>106924</v>
      </c>
    </row>
    <row r="33" spans="1:13" ht="16.5" customHeight="1">
      <c r="A33" s="297" t="s">
        <v>150</v>
      </c>
      <c r="B33" s="298">
        <v>528.89752807800005</v>
      </c>
      <c r="C33" s="298">
        <v>962.00606212100001</v>
      </c>
      <c r="D33" s="298">
        <v>2359.438298994</v>
      </c>
      <c r="E33" s="296">
        <v>6011.073132429</v>
      </c>
      <c r="F33" s="298">
        <v>184190.747</v>
      </c>
      <c r="G33" s="298">
        <v>258117.04800000001</v>
      </c>
      <c r="H33" s="298">
        <v>301936.78899999999</v>
      </c>
      <c r="I33" s="296">
        <v>652399.61800000002</v>
      </c>
      <c r="J33" s="298">
        <v>28821</v>
      </c>
      <c r="K33" s="298">
        <v>47778</v>
      </c>
      <c r="L33" s="298">
        <v>70499</v>
      </c>
      <c r="M33" s="296">
        <v>147522</v>
      </c>
    </row>
    <row r="34" spans="1:13" ht="16.5" customHeight="1">
      <c r="A34" s="297" t="s">
        <v>144</v>
      </c>
      <c r="B34" s="298">
        <v>953.41756193799995</v>
      </c>
      <c r="C34" s="298">
        <v>780.73293263000005</v>
      </c>
      <c r="D34" s="298">
        <v>2236.6327213549998</v>
      </c>
      <c r="E34" s="296">
        <v>6537.8869686919998</v>
      </c>
      <c r="F34" s="298">
        <v>354443.435</v>
      </c>
      <c r="G34" s="298">
        <v>285728.63199999998</v>
      </c>
      <c r="H34" s="298">
        <v>310180.83100000001</v>
      </c>
      <c r="I34" s="296">
        <v>759334.97600000002</v>
      </c>
      <c r="J34" s="298">
        <v>33901</v>
      </c>
      <c r="K34" s="298">
        <v>44276</v>
      </c>
      <c r="L34" s="298">
        <v>84947</v>
      </c>
      <c r="M34" s="296">
        <v>189618</v>
      </c>
    </row>
    <row r="35" spans="1:13" ht="16.5" customHeight="1">
      <c r="A35" s="297" t="s">
        <v>142</v>
      </c>
      <c r="B35" s="298">
        <v>1140.66429077</v>
      </c>
      <c r="C35" s="298">
        <v>756.18323116800002</v>
      </c>
      <c r="D35" s="298">
        <v>3678.8520522580002</v>
      </c>
      <c r="E35" s="296">
        <v>7138.2445153580002</v>
      </c>
      <c r="F35" s="298">
        <v>196479.49799999999</v>
      </c>
      <c r="G35" s="298">
        <v>155051.21799999999</v>
      </c>
      <c r="H35" s="298">
        <v>370744.77600000001</v>
      </c>
      <c r="I35" s="296">
        <v>604470.11600000004</v>
      </c>
      <c r="J35" s="298">
        <v>21757</v>
      </c>
      <c r="K35" s="298">
        <v>37880</v>
      </c>
      <c r="L35" s="298">
        <v>100817</v>
      </c>
      <c r="M35" s="296">
        <v>178080</v>
      </c>
    </row>
    <row r="36" spans="1:13" ht="16.5" customHeight="1">
      <c r="A36" s="297" t="s">
        <v>122</v>
      </c>
      <c r="B36" s="298">
        <v>8894.6435824639993</v>
      </c>
      <c r="C36" s="298">
        <v>37876.743675814003</v>
      </c>
      <c r="D36" s="298">
        <v>21604.542382516</v>
      </c>
      <c r="E36" s="296">
        <v>35973.859568893</v>
      </c>
      <c r="F36" s="298">
        <v>2241569.818</v>
      </c>
      <c r="G36" s="298">
        <v>11292167.843</v>
      </c>
      <c r="H36" s="298">
        <v>1904066.3729999999</v>
      </c>
      <c r="I36" s="296">
        <v>5120071.4330000002</v>
      </c>
      <c r="J36" s="298">
        <v>232454</v>
      </c>
      <c r="K36" s="298">
        <v>329211</v>
      </c>
      <c r="L36" s="298">
        <v>441577</v>
      </c>
      <c r="M36" s="296">
        <v>721926</v>
      </c>
    </row>
    <row r="37" spans="1:13" ht="16.5" customHeight="1">
      <c r="A37" s="297" t="s">
        <v>141</v>
      </c>
      <c r="B37" s="298">
        <v>1479.871103443</v>
      </c>
      <c r="C37" s="298">
        <v>1909.408052386</v>
      </c>
      <c r="D37" s="298">
        <v>7451.1207665020002</v>
      </c>
      <c r="E37" s="296">
        <v>18133.748662450002</v>
      </c>
      <c r="F37" s="298">
        <v>549628.82200000004</v>
      </c>
      <c r="G37" s="298">
        <v>544204.90399999998</v>
      </c>
      <c r="H37" s="298">
        <v>544997.1</v>
      </c>
      <c r="I37" s="296">
        <v>1602489.507</v>
      </c>
      <c r="J37" s="298">
        <v>55604</v>
      </c>
      <c r="K37" s="298">
        <v>76086</v>
      </c>
      <c r="L37" s="298">
        <v>214007</v>
      </c>
      <c r="M37" s="296">
        <v>469363</v>
      </c>
    </row>
    <row r="38" spans="1:13" ht="16.5" customHeight="1">
      <c r="A38" s="297" t="s">
        <v>159</v>
      </c>
      <c r="B38" s="298">
        <v>404.37964023500001</v>
      </c>
      <c r="C38" s="298">
        <v>1017.904666395</v>
      </c>
      <c r="D38" s="298">
        <v>1270.7512802619999</v>
      </c>
      <c r="E38" s="296">
        <v>2936.4026065799999</v>
      </c>
      <c r="F38" s="298">
        <v>65273.241000000002</v>
      </c>
      <c r="G38" s="298">
        <v>93370.555999999997</v>
      </c>
      <c r="H38" s="298">
        <v>46375.805</v>
      </c>
      <c r="I38" s="296">
        <v>93186.236000000004</v>
      </c>
      <c r="J38" s="298">
        <v>14683</v>
      </c>
      <c r="K38" s="298">
        <v>32395</v>
      </c>
      <c r="L38" s="298">
        <v>32269</v>
      </c>
      <c r="M38" s="296">
        <v>88818</v>
      </c>
    </row>
    <row r="39" spans="1:13" ht="16.5" customHeight="1">
      <c r="A39" s="297" t="s">
        <v>160</v>
      </c>
      <c r="B39" s="298"/>
      <c r="C39" s="298">
        <v>84.638850633000004</v>
      </c>
      <c r="D39" s="298">
        <v>143.75897690799999</v>
      </c>
      <c r="E39" s="296">
        <v>274.751458077</v>
      </c>
      <c r="F39" s="298"/>
      <c r="G39" s="298">
        <v>54219.696000000004</v>
      </c>
      <c r="H39" s="298">
        <v>45233.495999999999</v>
      </c>
      <c r="I39" s="296">
        <v>78576.774999999994</v>
      </c>
      <c r="J39" s="298"/>
      <c r="K39" s="298">
        <v>7378</v>
      </c>
      <c r="L39" s="298">
        <v>8989</v>
      </c>
      <c r="M39" s="296">
        <v>13535</v>
      </c>
    </row>
    <row r="40" spans="1:13" ht="16.5" customHeight="1">
      <c r="A40" s="297" t="s">
        <v>128</v>
      </c>
      <c r="B40" s="298">
        <v>575.85686749499996</v>
      </c>
      <c r="C40" s="298">
        <v>398.78077194899998</v>
      </c>
      <c r="D40" s="298">
        <v>780.16252720900002</v>
      </c>
      <c r="E40" s="296">
        <v>2007.2488463330001</v>
      </c>
      <c r="F40" s="298">
        <v>116202.053</v>
      </c>
      <c r="G40" s="298">
        <v>21850.969000000001</v>
      </c>
      <c r="H40" s="298">
        <v>166871.99100000001</v>
      </c>
      <c r="I40" s="296">
        <v>389124.89199999999</v>
      </c>
      <c r="J40" s="298">
        <v>12534</v>
      </c>
      <c r="K40" s="298">
        <v>7266</v>
      </c>
      <c r="L40" s="298">
        <v>25882</v>
      </c>
      <c r="M40" s="296">
        <v>53617</v>
      </c>
    </row>
    <row r="41" spans="1:13" ht="16.5" customHeight="1">
      <c r="A41" s="297" t="s">
        <v>162</v>
      </c>
      <c r="B41" s="298">
        <v>8.0212033320000007</v>
      </c>
      <c r="C41" s="298">
        <v>3.088097286</v>
      </c>
      <c r="D41" s="298">
        <v>98.189840453000002</v>
      </c>
      <c r="E41" s="296">
        <v>263.47192705600003</v>
      </c>
      <c r="F41" s="298">
        <v>887.69299999999998</v>
      </c>
      <c r="G41" s="298">
        <v>404.55500000000001</v>
      </c>
      <c r="H41" s="298">
        <v>4030.665</v>
      </c>
      <c r="I41" s="296">
        <v>8902.8870000000006</v>
      </c>
      <c r="J41" s="298">
        <v>781</v>
      </c>
      <c r="K41" s="298">
        <v>303</v>
      </c>
      <c r="L41" s="298">
        <v>3561</v>
      </c>
      <c r="M41" s="296">
        <v>8190</v>
      </c>
    </row>
    <row r="42" spans="1:13" ht="16.5" customHeight="1">
      <c r="A42" s="297" t="s">
        <v>130</v>
      </c>
      <c r="B42" s="298">
        <v>1795.713944825</v>
      </c>
      <c r="C42" s="298">
        <v>2253.5065498690001</v>
      </c>
      <c r="D42" s="298">
        <v>13467.566657955</v>
      </c>
      <c r="E42" s="296">
        <v>31192.131180973</v>
      </c>
      <c r="F42" s="298">
        <v>396022.696</v>
      </c>
      <c r="G42" s="298">
        <v>475542.484</v>
      </c>
      <c r="H42" s="298">
        <v>1318645.9950000001</v>
      </c>
      <c r="I42" s="296">
        <v>2559864.6159999999</v>
      </c>
      <c r="J42" s="298">
        <v>57705</v>
      </c>
      <c r="K42" s="298">
        <v>78473</v>
      </c>
      <c r="L42" s="298">
        <v>431428</v>
      </c>
      <c r="M42" s="296">
        <v>874017</v>
      </c>
    </row>
    <row r="43" spans="1:13" ht="16.5" customHeight="1">
      <c r="A43" s="777" t="s">
        <v>1882</v>
      </c>
      <c r="B43" s="298">
        <v>75746.759557614001</v>
      </c>
      <c r="C43" s="298">
        <v>165435.48945161799</v>
      </c>
      <c r="D43" s="298">
        <v>219929.13688174001</v>
      </c>
      <c r="E43" s="296">
        <v>390315.52797469398</v>
      </c>
      <c r="F43" s="298">
        <v>27917130.502999999</v>
      </c>
      <c r="G43" s="298">
        <v>54176365.620999999</v>
      </c>
      <c r="H43" s="298">
        <v>48747648.848999999</v>
      </c>
      <c r="I43" s="296">
        <v>78490894.304000005</v>
      </c>
      <c r="J43" s="298">
        <v>2314050</v>
      </c>
      <c r="K43" s="298">
        <v>3887863</v>
      </c>
      <c r="L43" s="298">
        <v>5838762</v>
      </c>
      <c r="M43" s="296">
        <v>10031858</v>
      </c>
    </row>
  </sheetData>
  <mergeCells count="4">
    <mergeCell ref="A1:A2"/>
    <mergeCell ref="B1:E1"/>
    <mergeCell ref="F1:I1"/>
    <mergeCell ref="J1:M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88"/>
  <sheetViews>
    <sheetView showGridLines="0" rightToLeft="1" topLeftCell="A25" zoomScaleNormal="100" workbookViewId="0">
      <selection activeCell="E16" sqref="E16"/>
    </sheetView>
  </sheetViews>
  <sheetFormatPr defaultRowHeight="17.25"/>
  <cols>
    <col min="1" max="1" width="26" style="780" customWidth="1"/>
    <col min="2" max="2" width="9.28515625" style="779" customWidth="1"/>
    <col min="3" max="5" width="9.28515625" style="778" customWidth="1"/>
    <col min="6" max="13" width="9.28515625" style="776" customWidth="1"/>
    <col min="14" max="16384" width="9.140625" style="776"/>
  </cols>
  <sheetData>
    <row r="1" spans="1:13" ht="16.5" customHeight="1">
      <c r="A1" s="1197" t="s">
        <v>134</v>
      </c>
      <c r="B1" s="1199" t="s">
        <v>31</v>
      </c>
      <c r="C1" s="1200"/>
      <c r="D1" s="1200"/>
      <c r="E1" s="1201"/>
      <c r="F1" s="1199" t="s">
        <v>1496</v>
      </c>
      <c r="G1" s="1200"/>
      <c r="H1" s="1200"/>
      <c r="I1" s="1201"/>
      <c r="J1" s="1199" t="s">
        <v>1495</v>
      </c>
      <c r="K1" s="1200"/>
      <c r="L1" s="1200"/>
      <c r="M1" s="1200"/>
    </row>
    <row r="2" spans="1:13" ht="16.5" customHeight="1">
      <c r="A2" s="1198"/>
      <c r="B2" s="306" t="s">
        <v>42</v>
      </c>
      <c r="C2" s="306" t="s">
        <v>195</v>
      </c>
      <c r="D2" s="306" t="s">
        <v>1864</v>
      </c>
      <c r="E2" s="307" t="s">
        <v>2001</v>
      </c>
      <c r="F2" s="306" t="s">
        <v>42</v>
      </c>
      <c r="G2" s="306" t="s">
        <v>195</v>
      </c>
      <c r="H2" s="306" t="s">
        <v>1864</v>
      </c>
      <c r="I2" s="307" t="s">
        <v>2001</v>
      </c>
      <c r="J2" s="306" t="s">
        <v>42</v>
      </c>
      <c r="K2" s="306" t="s">
        <v>195</v>
      </c>
      <c r="L2" s="306" t="s">
        <v>1864</v>
      </c>
      <c r="M2" s="307" t="s">
        <v>2001</v>
      </c>
    </row>
    <row r="3" spans="1:13" ht="16.5" customHeight="1">
      <c r="A3" s="297" t="s">
        <v>164</v>
      </c>
      <c r="B3" s="298">
        <v>126.927966512</v>
      </c>
      <c r="C3" s="298">
        <v>375.03106452200001</v>
      </c>
      <c r="D3" s="298">
        <v>324.44115892399998</v>
      </c>
      <c r="E3" s="296">
        <v>1688.4560461599999</v>
      </c>
      <c r="F3" s="298">
        <v>9096.2309999999998</v>
      </c>
      <c r="G3" s="298">
        <v>28881.224999999999</v>
      </c>
      <c r="H3" s="298">
        <v>18916.953000000001</v>
      </c>
      <c r="I3" s="296">
        <v>88680.179000000004</v>
      </c>
      <c r="J3" s="298">
        <v>2618</v>
      </c>
      <c r="K3" s="298">
        <v>5333</v>
      </c>
      <c r="L3" s="298">
        <v>14149</v>
      </c>
      <c r="M3" s="296">
        <v>43593</v>
      </c>
    </row>
    <row r="4" spans="1:13" ht="16.5" customHeight="1">
      <c r="A4" s="297" t="s">
        <v>124</v>
      </c>
      <c r="B4" s="298">
        <v>6250.1695295310001</v>
      </c>
      <c r="C4" s="298">
        <v>1177.306343597</v>
      </c>
      <c r="D4" s="298">
        <v>38.235986519999997</v>
      </c>
      <c r="E4" s="296">
        <v>550.13998364899999</v>
      </c>
      <c r="F4" s="298">
        <v>744215.18500000006</v>
      </c>
      <c r="G4" s="298">
        <v>139235.50599999999</v>
      </c>
      <c r="H4" s="298">
        <v>2657.7020000000002</v>
      </c>
      <c r="I4" s="296">
        <v>32352.475999999999</v>
      </c>
      <c r="J4" s="298">
        <v>431898</v>
      </c>
      <c r="K4" s="298">
        <v>29121</v>
      </c>
      <c r="L4" s="298">
        <v>1127</v>
      </c>
      <c r="M4" s="296">
        <v>8569</v>
      </c>
    </row>
    <row r="5" spans="1:13" ht="16.5" customHeight="1">
      <c r="A5" s="297" t="s">
        <v>149</v>
      </c>
      <c r="B5" s="298">
        <v>455.99675839700001</v>
      </c>
      <c r="C5" s="298">
        <v>260.03974529999999</v>
      </c>
      <c r="D5" s="298">
        <v>532.92316958699996</v>
      </c>
      <c r="E5" s="296">
        <v>2197.4932498180001</v>
      </c>
      <c r="F5" s="298">
        <v>27027.968000000001</v>
      </c>
      <c r="G5" s="298">
        <v>22191.954000000002</v>
      </c>
      <c r="H5" s="298">
        <v>32752.223000000002</v>
      </c>
      <c r="I5" s="296">
        <v>101557.879</v>
      </c>
      <c r="J5" s="298">
        <v>8173</v>
      </c>
      <c r="K5" s="298">
        <v>9442</v>
      </c>
      <c r="L5" s="298">
        <v>11334</v>
      </c>
      <c r="M5" s="296">
        <v>46824</v>
      </c>
    </row>
    <row r="6" spans="1:13" ht="16.5" customHeight="1">
      <c r="A6" s="297" t="s">
        <v>143</v>
      </c>
      <c r="B6" s="298">
        <v>1406.9517778710001</v>
      </c>
      <c r="C6" s="298">
        <v>2132.1213903920002</v>
      </c>
      <c r="D6" s="298">
        <v>5888.3046602889999</v>
      </c>
      <c r="E6" s="296">
        <v>10508.935275514001</v>
      </c>
      <c r="F6" s="298">
        <v>705467.53</v>
      </c>
      <c r="G6" s="298">
        <v>926422.28599999996</v>
      </c>
      <c r="H6" s="298">
        <v>1115790.8540000001</v>
      </c>
      <c r="I6" s="296">
        <v>2480457.2889999999</v>
      </c>
      <c r="J6" s="298">
        <v>84714</v>
      </c>
      <c r="K6" s="298">
        <v>123957</v>
      </c>
      <c r="L6" s="298">
        <v>172109</v>
      </c>
      <c r="M6" s="296">
        <v>340212</v>
      </c>
    </row>
    <row r="7" spans="1:13" ht="16.5" customHeight="1">
      <c r="A7" s="297" t="s">
        <v>367</v>
      </c>
      <c r="B7" s="298">
        <v>9.1</v>
      </c>
      <c r="C7" s="298"/>
      <c r="D7" s="298"/>
      <c r="E7" s="296"/>
      <c r="F7" s="298">
        <v>1</v>
      </c>
      <c r="G7" s="298"/>
      <c r="H7" s="298"/>
      <c r="I7" s="296"/>
      <c r="J7" s="298">
        <v>1</v>
      </c>
      <c r="K7" s="298"/>
      <c r="L7" s="298"/>
      <c r="M7" s="296"/>
    </row>
    <row r="8" spans="1:13" ht="16.5" customHeight="1">
      <c r="A8" s="297" t="s">
        <v>126</v>
      </c>
      <c r="B8" s="298">
        <v>3623.6840876639999</v>
      </c>
      <c r="C8" s="298">
        <v>955.221277773</v>
      </c>
      <c r="D8" s="298">
        <v>2471.826196775</v>
      </c>
      <c r="E8" s="296">
        <v>9735.1738154030008</v>
      </c>
      <c r="F8" s="298">
        <v>2682929.2259999998</v>
      </c>
      <c r="G8" s="298">
        <v>837967.62300000002</v>
      </c>
      <c r="H8" s="298">
        <v>1379869.906</v>
      </c>
      <c r="I8" s="296">
        <v>3789292.14</v>
      </c>
      <c r="J8" s="298">
        <v>46379</v>
      </c>
      <c r="K8" s="298">
        <v>46199</v>
      </c>
      <c r="L8" s="298">
        <v>105555</v>
      </c>
      <c r="M8" s="296">
        <v>256745</v>
      </c>
    </row>
    <row r="9" spans="1:13" ht="16.5" customHeight="1">
      <c r="A9" s="297" t="s">
        <v>145</v>
      </c>
      <c r="B9" s="298">
        <v>774.17145800499998</v>
      </c>
      <c r="C9" s="298">
        <v>1676.0318649400001</v>
      </c>
      <c r="D9" s="298">
        <v>2464.2278114559999</v>
      </c>
      <c r="E9" s="296">
        <v>9180.2425181170001</v>
      </c>
      <c r="F9" s="298">
        <v>753831.61100000003</v>
      </c>
      <c r="G9" s="298">
        <v>762294.9</v>
      </c>
      <c r="H9" s="298">
        <v>742118.61100000003</v>
      </c>
      <c r="I9" s="296">
        <v>2303416.5970000001</v>
      </c>
      <c r="J9" s="298">
        <v>63689</v>
      </c>
      <c r="K9" s="298">
        <v>462514</v>
      </c>
      <c r="L9" s="298">
        <v>100160</v>
      </c>
      <c r="M9" s="296">
        <v>252684</v>
      </c>
    </row>
    <row r="10" spans="1:13" ht="16.5" customHeight="1">
      <c r="A10" s="297" t="s">
        <v>173</v>
      </c>
      <c r="B10" s="298">
        <v>58.656125359000001</v>
      </c>
      <c r="C10" s="298">
        <v>138.17772142300001</v>
      </c>
      <c r="D10" s="298">
        <v>130.16812753400001</v>
      </c>
      <c r="E10" s="296">
        <v>591.62077647700005</v>
      </c>
      <c r="F10" s="298">
        <v>18803.670999999998</v>
      </c>
      <c r="G10" s="298">
        <v>41155.442000000003</v>
      </c>
      <c r="H10" s="298">
        <v>22926.556</v>
      </c>
      <c r="I10" s="296">
        <v>81122.960999999996</v>
      </c>
      <c r="J10" s="298">
        <v>3621</v>
      </c>
      <c r="K10" s="298">
        <v>6447</v>
      </c>
      <c r="L10" s="298">
        <v>5444</v>
      </c>
      <c r="M10" s="296">
        <v>12323</v>
      </c>
    </row>
    <row r="11" spans="1:13" ht="16.5" customHeight="1">
      <c r="A11" s="297" t="s">
        <v>172</v>
      </c>
      <c r="B11" s="298">
        <v>104.26486330900001</v>
      </c>
      <c r="C11" s="298">
        <v>304.94494330100002</v>
      </c>
      <c r="D11" s="298"/>
      <c r="E11" s="296"/>
      <c r="F11" s="298">
        <v>38879.523999999998</v>
      </c>
      <c r="G11" s="298">
        <v>76321.034</v>
      </c>
      <c r="H11" s="298"/>
      <c r="I11" s="296"/>
      <c r="J11" s="298">
        <v>6804</v>
      </c>
      <c r="K11" s="298">
        <v>12234</v>
      </c>
      <c r="L11" s="298"/>
      <c r="M11" s="296"/>
    </row>
    <row r="12" spans="1:13" ht="16.5" customHeight="1">
      <c r="A12" s="297" t="s">
        <v>170</v>
      </c>
      <c r="B12" s="298">
        <v>1594.269532996</v>
      </c>
      <c r="C12" s="298">
        <v>529.06492101100002</v>
      </c>
      <c r="D12" s="298">
        <v>984.66192514500005</v>
      </c>
      <c r="E12" s="296">
        <v>2960.9288832789998</v>
      </c>
      <c r="F12" s="298">
        <v>336534.16200000001</v>
      </c>
      <c r="G12" s="298">
        <v>76670.178</v>
      </c>
      <c r="H12" s="298">
        <v>125401.507</v>
      </c>
      <c r="I12" s="296">
        <v>288629.35600000003</v>
      </c>
      <c r="J12" s="298">
        <v>549804</v>
      </c>
      <c r="K12" s="298">
        <v>17448</v>
      </c>
      <c r="L12" s="298">
        <v>33703</v>
      </c>
      <c r="M12" s="296">
        <v>80131</v>
      </c>
    </row>
    <row r="13" spans="1:13" ht="16.5" customHeight="1">
      <c r="A13" s="297" t="s">
        <v>171</v>
      </c>
      <c r="B13" s="298">
        <v>51.778775920000001</v>
      </c>
      <c r="C13" s="298">
        <v>75.627588779000007</v>
      </c>
      <c r="D13" s="298">
        <v>243.154465969</v>
      </c>
      <c r="E13" s="296">
        <v>449.61159662599999</v>
      </c>
      <c r="F13" s="298">
        <v>22697.241000000002</v>
      </c>
      <c r="G13" s="298">
        <v>31992.186000000002</v>
      </c>
      <c r="H13" s="298">
        <v>32206.874</v>
      </c>
      <c r="I13" s="296">
        <v>52919.552000000003</v>
      </c>
      <c r="J13" s="298">
        <v>3438</v>
      </c>
      <c r="K13" s="298">
        <v>6510</v>
      </c>
      <c r="L13" s="298">
        <v>10357</v>
      </c>
      <c r="M13" s="296">
        <v>13223</v>
      </c>
    </row>
    <row r="14" spans="1:13" ht="16.5" customHeight="1">
      <c r="A14" s="297" t="s">
        <v>138</v>
      </c>
      <c r="B14" s="298">
        <v>1264.9510931340001</v>
      </c>
      <c r="C14" s="298">
        <v>1527.190462435</v>
      </c>
      <c r="D14" s="298">
        <v>3022.9904233550001</v>
      </c>
      <c r="E14" s="296">
        <v>6514.3958297050003</v>
      </c>
      <c r="F14" s="298">
        <v>677018.99600000004</v>
      </c>
      <c r="G14" s="298">
        <v>540859.80599999998</v>
      </c>
      <c r="H14" s="298">
        <v>467333.26</v>
      </c>
      <c r="I14" s="296">
        <v>817695.549</v>
      </c>
      <c r="J14" s="298">
        <v>66561</v>
      </c>
      <c r="K14" s="298">
        <v>60743</v>
      </c>
      <c r="L14" s="298">
        <v>100906</v>
      </c>
      <c r="M14" s="296">
        <v>165875</v>
      </c>
    </row>
    <row r="15" spans="1:13" ht="16.5" customHeight="1">
      <c r="A15" s="297" t="s">
        <v>136</v>
      </c>
      <c r="B15" s="298">
        <v>187.744473766</v>
      </c>
      <c r="C15" s="298">
        <v>134.95312899300001</v>
      </c>
      <c r="D15" s="298">
        <v>1456.966139974</v>
      </c>
      <c r="E15" s="296">
        <v>3209.679316964</v>
      </c>
      <c r="F15" s="298">
        <v>33159.731</v>
      </c>
      <c r="G15" s="298">
        <v>20725.703000000001</v>
      </c>
      <c r="H15" s="298">
        <v>111100.091</v>
      </c>
      <c r="I15" s="296">
        <v>194253</v>
      </c>
      <c r="J15" s="298">
        <v>10944</v>
      </c>
      <c r="K15" s="298">
        <v>9767</v>
      </c>
      <c r="L15" s="298">
        <v>141764</v>
      </c>
      <c r="M15" s="296">
        <v>138321</v>
      </c>
    </row>
    <row r="16" spans="1:13" ht="16.5" customHeight="1">
      <c r="A16" s="297" t="s">
        <v>147</v>
      </c>
      <c r="B16" s="298">
        <v>56.764402330000003</v>
      </c>
      <c r="C16" s="298">
        <v>340.40916618199998</v>
      </c>
      <c r="D16" s="298">
        <v>532.38420605099998</v>
      </c>
      <c r="E16" s="296">
        <v>1583.859305041</v>
      </c>
      <c r="F16" s="298">
        <v>16143.252</v>
      </c>
      <c r="G16" s="298">
        <v>45159.796999999999</v>
      </c>
      <c r="H16" s="298">
        <v>11556.325000000001</v>
      </c>
      <c r="I16" s="296">
        <v>34126.750999999997</v>
      </c>
      <c r="J16" s="298">
        <v>3793</v>
      </c>
      <c r="K16" s="298">
        <v>11640</v>
      </c>
      <c r="L16" s="298">
        <v>14896</v>
      </c>
      <c r="M16" s="296">
        <v>46091</v>
      </c>
    </row>
    <row r="17" spans="1:13" ht="16.5" customHeight="1">
      <c r="A17" s="297" t="s">
        <v>135</v>
      </c>
      <c r="B17" s="298">
        <v>1405.0609551089999</v>
      </c>
      <c r="C17" s="298">
        <v>1170.4917444099999</v>
      </c>
      <c r="D17" s="298">
        <v>1388.568516516</v>
      </c>
      <c r="E17" s="296">
        <v>5407.52790835</v>
      </c>
      <c r="F17" s="298">
        <v>854854.75699999998</v>
      </c>
      <c r="G17" s="298">
        <v>950145.08100000001</v>
      </c>
      <c r="H17" s="298">
        <v>501475.97499999998</v>
      </c>
      <c r="I17" s="296">
        <v>1935805.4080000001</v>
      </c>
      <c r="J17" s="298">
        <v>72818</v>
      </c>
      <c r="K17" s="298">
        <v>77875</v>
      </c>
      <c r="L17" s="298">
        <v>64488</v>
      </c>
      <c r="M17" s="296">
        <v>201103</v>
      </c>
    </row>
    <row r="18" spans="1:13" ht="16.5" customHeight="1">
      <c r="A18" s="297" t="s">
        <v>129</v>
      </c>
      <c r="B18" s="298">
        <v>476.73477891300001</v>
      </c>
      <c r="C18" s="298">
        <v>351.54645990699998</v>
      </c>
      <c r="D18" s="298">
        <v>486.69689369600002</v>
      </c>
      <c r="E18" s="296">
        <v>2265.475863056</v>
      </c>
      <c r="F18" s="298">
        <v>125930.864</v>
      </c>
      <c r="G18" s="298">
        <v>84929.122000000003</v>
      </c>
      <c r="H18" s="298">
        <v>51248.921000000002</v>
      </c>
      <c r="I18" s="296">
        <v>183064.72099999999</v>
      </c>
      <c r="J18" s="298">
        <v>41733</v>
      </c>
      <c r="K18" s="298">
        <v>21879</v>
      </c>
      <c r="L18" s="298">
        <v>19351</v>
      </c>
      <c r="M18" s="296">
        <v>51155</v>
      </c>
    </row>
    <row r="19" spans="1:13" ht="16.5" customHeight="1">
      <c r="A19" s="297" t="s">
        <v>156</v>
      </c>
      <c r="B19" s="298">
        <v>305.83992974799997</v>
      </c>
      <c r="C19" s="298">
        <v>2557.2655372939998</v>
      </c>
      <c r="D19" s="298">
        <v>4426.1853323790001</v>
      </c>
      <c r="E19" s="296">
        <v>12118.534561857001</v>
      </c>
      <c r="F19" s="298">
        <v>115512.72</v>
      </c>
      <c r="G19" s="298">
        <v>450215.821</v>
      </c>
      <c r="H19" s="298">
        <v>286204.23499999999</v>
      </c>
      <c r="I19" s="296">
        <v>640692.88100000005</v>
      </c>
      <c r="J19" s="298">
        <v>275825</v>
      </c>
      <c r="K19" s="298">
        <v>627008</v>
      </c>
      <c r="L19" s="298">
        <v>121205</v>
      </c>
      <c r="M19" s="296">
        <v>297307</v>
      </c>
    </row>
    <row r="20" spans="1:13" ht="16.5" customHeight="1">
      <c r="A20" s="297" t="s">
        <v>161</v>
      </c>
      <c r="B20" s="298">
        <v>728.78181255000004</v>
      </c>
      <c r="C20" s="298">
        <v>712.24266835699996</v>
      </c>
      <c r="D20" s="298">
        <v>976.22700884000005</v>
      </c>
      <c r="E20" s="296">
        <v>2163.2221746360001</v>
      </c>
      <c r="F20" s="298">
        <v>374709.10200000001</v>
      </c>
      <c r="G20" s="298">
        <v>314964.946</v>
      </c>
      <c r="H20" s="298">
        <v>246942.785</v>
      </c>
      <c r="I20" s="296">
        <v>412022.91</v>
      </c>
      <c r="J20" s="298">
        <v>40156</v>
      </c>
      <c r="K20" s="298">
        <v>37020</v>
      </c>
      <c r="L20" s="298">
        <v>29413</v>
      </c>
      <c r="M20" s="296">
        <v>63663</v>
      </c>
    </row>
    <row r="21" spans="1:13" ht="16.5" customHeight="1">
      <c r="A21" s="297" t="s">
        <v>151</v>
      </c>
      <c r="B21" s="298">
        <v>299.14361770900001</v>
      </c>
      <c r="C21" s="298">
        <v>353.26537571</v>
      </c>
      <c r="D21" s="298">
        <v>454.032179493</v>
      </c>
      <c r="E21" s="296">
        <v>1258.409705129</v>
      </c>
      <c r="F21" s="298">
        <v>131665.70000000001</v>
      </c>
      <c r="G21" s="298">
        <v>256951.17499999999</v>
      </c>
      <c r="H21" s="298">
        <v>158066.63500000001</v>
      </c>
      <c r="I21" s="296">
        <v>283581.49</v>
      </c>
      <c r="J21" s="298">
        <v>15951</v>
      </c>
      <c r="K21" s="298">
        <v>28313</v>
      </c>
      <c r="L21" s="298">
        <v>22054</v>
      </c>
      <c r="M21" s="296">
        <v>42896</v>
      </c>
    </row>
    <row r="22" spans="1:13" ht="16.5" customHeight="1">
      <c r="A22" s="297" t="s">
        <v>146</v>
      </c>
      <c r="B22" s="298">
        <v>841.09804855499999</v>
      </c>
      <c r="C22" s="298">
        <v>984.08909496499996</v>
      </c>
      <c r="D22" s="298">
        <v>1034.7672164799999</v>
      </c>
      <c r="E22" s="296">
        <v>3233.3880464839999</v>
      </c>
      <c r="F22" s="298">
        <v>202811.46799999999</v>
      </c>
      <c r="G22" s="298">
        <v>176691.64300000001</v>
      </c>
      <c r="H22" s="298">
        <v>183842.454</v>
      </c>
      <c r="I22" s="296">
        <v>424154.16600000003</v>
      </c>
      <c r="J22" s="298">
        <v>36228</v>
      </c>
      <c r="K22" s="298">
        <v>44404</v>
      </c>
      <c r="L22" s="298">
        <v>38688</v>
      </c>
      <c r="M22" s="296">
        <v>91365</v>
      </c>
    </row>
    <row r="23" spans="1:13" ht="16.5" customHeight="1">
      <c r="A23" s="297" t="s">
        <v>152</v>
      </c>
      <c r="B23" s="298">
        <v>5.850108219</v>
      </c>
      <c r="C23" s="298">
        <v>15.880072376999999</v>
      </c>
      <c r="D23" s="298">
        <v>459.628138503</v>
      </c>
      <c r="E23" s="296">
        <v>1875.9931279980001</v>
      </c>
      <c r="F23" s="298">
        <v>3792.6010000000001</v>
      </c>
      <c r="G23" s="298">
        <v>10503.146000000001</v>
      </c>
      <c r="H23" s="298">
        <v>136622.15400000001</v>
      </c>
      <c r="I23" s="296">
        <v>328114.40299999999</v>
      </c>
      <c r="J23" s="298">
        <v>724</v>
      </c>
      <c r="K23" s="298">
        <v>1908</v>
      </c>
      <c r="L23" s="298">
        <v>13699</v>
      </c>
      <c r="M23" s="296">
        <v>51934</v>
      </c>
    </row>
    <row r="24" spans="1:13" ht="16.5" customHeight="1">
      <c r="A24" s="297" t="s">
        <v>137</v>
      </c>
      <c r="B24" s="298">
        <v>896.26478386700001</v>
      </c>
      <c r="C24" s="298">
        <v>2061.799855538</v>
      </c>
      <c r="D24" s="298">
        <v>3523.79647436</v>
      </c>
      <c r="E24" s="296">
        <v>10262.784050499</v>
      </c>
      <c r="F24" s="298">
        <v>469782.66100000002</v>
      </c>
      <c r="G24" s="298">
        <v>1061012.2930000001</v>
      </c>
      <c r="H24" s="298">
        <v>1184429.1140000001</v>
      </c>
      <c r="I24" s="296">
        <v>2184523.15</v>
      </c>
      <c r="J24" s="298">
        <v>57483</v>
      </c>
      <c r="K24" s="298">
        <v>75689</v>
      </c>
      <c r="L24" s="298">
        <v>1138566</v>
      </c>
      <c r="M24" s="296">
        <v>620490</v>
      </c>
    </row>
    <row r="25" spans="1:13" ht="16.5" customHeight="1">
      <c r="A25" s="297" t="s">
        <v>139</v>
      </c>
      <c r="B25" s="298">
        <v>123.174921669</v>
      </c>
      <c r="C25" s="298">
        <v>307.21613585300003</v>
      </c>
      <c r="D25" s="298">
        <v>813.19053466800005</v>
      </c>
      <c r="E25" s="296">
        <v>2415.7636562759999</v>
      </c>
      <c r="F25" s="298">
        <v>82982.932000000001</v>
      </c>
      <c r="G25" s="298">
        <v>153148.40700000001</v>
      </c>
      <c r="H25" s="298">
        <v>277584.50900000002</v>
      </c>
      <c r="I25" s="296">
        <v>441321.64500000002</v>
      </c>
      <c r="J25" s="298">
        <v>11036</v>
      </c>
      <c r="K25" s="298">
        <v>25810</v>
      </c>
      <c r="L25" s="298">
        <v>37315</v>
      </c>
      <c r="M25" s="296">
        <v>81771</v>
      </c>
    </row>
    <row r="26" spans="1:13" ht="16.5" customHeight="1">
      <c r="A26" s="297" t="s">
        <v>131</v>
      </c>
      <c r="B26" s="298">
        <v>318.85941970599998</v>
      </c>
      <c r="C26" s="298">
        <v>3390.9206748229999</v>
      </c>
      <c r="D26" s="298">
        <v>4163.7019026830003</v>
      </c>
      <c r="E26" s="296">
        <v>7994.0246807630001</v>
      </c>
      <c r="F26" s="298">
        <v>62169.245999999999</v>
      </c>
      <c r="G26" s="298">
        <v>356487.97100000002</v>
      </c>
      <c r="H26" s="298">
        <v>1194005.2420000001</v>
      </c>
      <c r="I26" s="296">
        <v>2481672.2549999999</v>
      </c>
      <c r="J26" s="298">
        <v>11250</v>
      </c>
      <c r="K26" s="298">
        <v>369822</v>
      </c>
      <c r="L26" s="298">
        <v>289174</v>
      </c>
      <c r="M26" s="296">
        <v>319712</v>
      </c>
    </row>
    <row r="27" spans="1:13" ht="16.5" customHeight="1">
      <c r="A27" s="297" t="s">
        <v>125</v>
      </c>
      <c r="B27" s="298">
        <v>859.89983250099999</v>
      </c>
      <c r="C27" s="298">
        <v>920.82629581799995</v>
      </c>
      <c r="D27" s="298">
        <v>1356.9503268880001</v>
      </c>
      <c r="E27" s="296">
        <v>2886.464273694</v>
      </c>
      <c r="F27" s="298">
        <v>69977.284</v>
      </c>
      <c r="G27" s="298">
        <v>116941.56200000001</v>
      </c>
      <c r="H27" s="298">
        <v>80482.563999999998</v>
      </c>
      <c r="I27" s="296">
        <v>146844.19099999999</v>
      </c>
      <c r="J27" s="298">
        <v>22269</v>
      </c>
      <c r="K27" s="298">
        <v>35213</v>
      </c>
      <c r="L27" s="298">
        <v>30287</v>
      </c>
      <c r="M27" s="296">
        <v>58408</v>
      </c>
    </row>
    <row r="28" spans="1:13" ht="16.5" customHeight="1">
      <c r="A28" s="297" t="s">
        <v>1782</v>
      </c>
      <c r="B28" s="298"/>
      <c r="C28" s="298"/>
      <c r="D28" s="298">
        <v>7.2937993179999996</v>
      </c>
      <c r="E28" s="296"/>
      <c r="F28" s="298"/>
      <c r="G28" s="298"/>
      <c r="H28" s="298">
        <v>708.33699999999999</v>
      </c>
      <c r="I28" s="296"/>
      <c r="J28" s="298"/>
      <c r="K28" s="298"/>
      <c r="L28" s="298">
        <v>146</v>
      </c>
      <c r="M28" s="296"/>
    </row>
    <row r="29" spans="1:13" ht="16.5" customHeight="1">
      <c r="A29" s="297" t="s">
        <v>1708</v>
      </c>
      <c r="B29" s="298"/>
      <c r="C29" s="298"/>
      <c r="D29" s="298">
        <v>145.27358640099999</v>
      </c>
      <c r="E29" s="296">
        <v>319.27309639499998</v>
      </c>
      <c r="F29" s="298"/>
      <c r="G29" s="298"/>
      <c r="H29" s="298">
        <v>52871.953000000001</v>
      </c>
      <c r="I29" s="296">
        <v>88107.034</v>
      </c>
      <c r="J29" s="298"/>
      <c r="K29" s="298"/>
      <c r="L29" s="298">
        <v>5545</v>
      </c>
      <c r="M29" s="296">
        <v>10146</v>
      </c>
    </row>
    <row r="30" spans="1:13" ht="16.5" customHeight="1">
      <c r="A30" s="297" t="s">
        <v>140</v>
      </c>
      <c r="B30" s="298">
        <v>30.251005997</v>
      </c>
      <c r="C30" s="298">
        <v>4439.4317360730001</v>
      </c>
      <c r="D30" s="298">
        <v>1805.0068617970001</v>
      </c>
      <c r="E30" s="296">
        <v>4538.9150956249996</v>
      </c>
      <c r="F30" s="298">
        <v>9319.8420000000006</v>
      </c>
      <c r="G30" s="298">
        <v>213624.79500000001</v>
      </c>
      <c r="H30" s="298">
        <v>98101.528999999995</v>
      </c>
      <c r="I30" s="296">
        <v>167802.03899999999</v>
      </c>
      <c r="J30" s="298">
        <v>2207</v>
      </c>
      <c r="K30" s="298">
        <v>94153</v>
      </c>
      <c r="L30" s="298">
        <v>33715</v>
      </c>
      <c r="M30" s="296">
        <v>80672</v>
      </c>
    </row>
    <row r="31" spans="1:13" ht="16.5" customHeight="1">
      <c r="A31" s="297" t="s">
        <v>123</v>
      </c>
      <c r="B31" s="298">
        <v>7245.54386273</v>
      </c>
      <c r="C31" s="298">
        <v>10810.182080311</v>
      </c>
      <c r="D31" s="298">
        <v>8093.9586049549998</v>
      </c>
      <c r="E31" s="296">
        <v>18421.121784333001</v>
      </c>
      <c r="F31" s="298">
        <v>3380668.0980000002</v>
      </c>
      <c r="G31" s="298">
        <v>4647164.01</v>
      </c>
      <c r="H31" s="298">
        <v>2928011.45</v>
      </c>
      <c r="I31" s="296">
        <v>5658026.8770000003</v>
      </c>
      <c r="J31" s="298">
        <v>243213</v>
      </c>
      <c r="K31" s="298">
        <v>263422</v>
      </c>
      <c r="L31" s="298">
        <v>265130</v>
      </c>
      <c r="M31" s="296">
        <v>499719</v>
      </c>
    </row>
    <row r="32" spans="1:13" ht="16.5" customHeight="1">
      <c r="A32" s="297" t="s">
        <v>148</v>
      </c>
      <c r="B32" s="298">
        <v>463.03625129099999</v>
      </c>
      <c r="C32" s="298">
        <v>1093.1598749029999</v>
      </c>
      <c r="D32" s="298">
        <v>1927.103432181</v>
      </c>
      <c r="E32" s="296">
        <v>6226.1842401069998</v>
      </c>
      <c r="F32" s="298">
        <v>142546.60200000001</v>
      </c>
      <c r="G32" s="298">
        <v>270132.41800000001</v>
      </c>
      <c r="H32" s="298">
        <v>129516.30499999999</v>
      </c>
      <c r="I32" s="296">
        <v>307857.98100000003</v>
      </c>
      <c r="J32" s="298">
        <v>21476</v>
      </c>
      <c r="K32" s="298">
        <v>52414</v>
      </c>
      <c r="L32" s="298">
        <v>34644</v>
      </c>
      <c r="M32" s="296">
        <v>128261</v>
      </c>
    </row>
    <row r="33" spans="1:13" ht="16.5" customHeight="1">
      <c r="A33" s="297" t="s">
        <v>155</v>
      </c>
      <c r="B33" s="298">
        <v>0.358590509</v>
      </c>
      <c r="C33" s="298">
        <v>1.2657613249999999</v>
      </c>
      <c r="D33" s="298">
        <v>27.498518197999999</v>
      </c>
      <c r="E33" s="296">
        <v>102.271325553</v>
      </c>
      <c r="F33" s="298">
        <v>236.11199999999999</v>
      </c>
      <c r="G33" s="298">
        <v>790.45399999999995</v>
      </c>
      <c r="H33" s="298">
        <v>3265.08</v>
      </c>
      <c r="I33" s="296">
        <v>9207.1610000000001</v>
      </c>
      <c r="J33" s="298">
        <v>65</v>
      </c>
      <c r="K33" s="298">
        <v>109</v>
      </c>
      <c r="L33" s="298">
        <v>849</v>
      </c>
      <c r="M33" s="296">
        <v>2310</v>
      </c>
    </row>
    <row r="34" spans="1:13" ht="16.5" customHeight="1">
      <c r="A34" s="297" t="s">
        <v>150</v>
      </c>
      <c r="B34" s="298">
        <v>558.23915035899995</v>
      </c>
      <c r="C34" s="298">
        <v>374.949507332</v>
      </c>
      <c r="D34" s="298">
        <v>353.27132529800002</v>
      </c>
      <c r="E34" s="296">
        <v>428.56791301099997</v>
      </c>
      <c r="F34" s="298">
        <v>81117.923999999999</v>
      </c>
      <c r="G34" s="298">
        <v>69471.339000000007</v>
      </c>
      <c r="H34" s="298">
        <v>45300.752999999997</v>
      </c>
      <c r="I34" s="296">
        <v>36227.659</v>
      </c>
      <c r="J34" s="298">
        <v>22052</v>
      </c>
      <c r="K34" s="298">
        <v>20590</v>
      </c>
      <c r="L34" s="298">
        <v>9106</v>
      </c>
      <c r="M34" s="296">
        <v>9621</v>
      </c>
    </row>
    <row r="35" spans="1:13" ht="16.5" customHeight="1">
      <c r="A35" s="297" t="s">
        <v>144</v>
      </c>
      <c r="B35" s="298">
        <v>1020.428760678</v>
      </c>
      <c r="C35" s="298">
        <v>758.18432588200005</v>
      </c>
      <c r="D35" s="298">
        <v>2516.5322246360001</v>
      </c>
      <c r="E35" s="296">
        <v>4168.1018862499996</v>
      </c>
      <c r="F35" s="298">
        <v>216587.77900000001</v>
      </c>
      <c r="G35" s="298">
        <v>180307.18</v>
      </c>
      <c r="H35" s="298">
        <v>12694772.789000001</v>
      </c>
      <c r="I35" s="296">
        <v>3704904.8960000002</v>
      </c>
      <c r="J35" s="298">
        <v>37542</v>
      </c>
      <c r="K35" s="298">
        <v>33439</v>
      </c>
      <c r="L35" s="298">
        <v>16111</v>
      </c>
      <c r="M35" s="296">
        <v>238279</v>
      </c>
    </row>
    <row r="36" spans="1:13" ht="16.5" customHeight="1">
      <c r="A36" s="297" t="s">
        <v>142</v>
      </c>
      <c r="B36" s="298">
        <v>152.405041778</v>
      </c>
      <c r="C36" s="298">
        <v>44.295895842</v>
      </c>
      <c r="D36" s="298">
        <v>134.13908835300001</v>
      </c>
      <c r="E36" s="296">
        <v>496.172908828</v>
      </c>
      <c r="F36" s="298">
        <v>17218.510999999999</v>
      </c>
      <c r="G36" s="298">
        <v>6272.473</v>
      </c>
      <c r="H36" s="298">
        <v>10305.585999999999</v>
      </c>
      <c r="I36" s="296">
        <v>25629.892</v>
      </c>
      <c r="J36" s="298">
        <v>7190</v>
      </c>
      <c r="K36" s="298">
        <v>3532</v>
      </c>
      <c r="L36" s="298">
        <v>3358</v>
      </c>
      <c r="M36" s="296">
        <v>7809</v>
      </c>
    </row>
    <row r="37" spans="1:13" ht="16.5" customHeight="1">
      <c r="A37" s="297" t="s">
        <v>122</v>
      </c>
      <c r="B37" s="298">
        <v>5741.804689007</v>
      </c>
      <c r="C37" s="298">
        <v>11976.188513268</v>
      </c>
      <c r="D37" s="298">
        <v>4954.1118123099996</v>
      </c>
      <c r="E37" s="296">
        <v>14011.201604058</v>
      </c>
      <c r="F37" s="298">
        <v>1791326.5430000001</v>
      </c>
      <c r="G37" s="298">
        <v>4204408.9800000004</v>
      </c>
      <c r="H37" s="298">
        <v>1146436.7169999999</v>
      </c>
      <c r="I37" s="296">
        <v>2722813.32</v>
      </c>
      <c r="J37" s="298">
        <v>439339</v>
      </c>
      <c r="K37" s="298">
        <v>324871</v>
      </c>
      <c r="L37" s="298">
        <v>190222</v>
      </c>
      <c r="M37" s="296">
        <v>432236</v>
      </c>
    </row>
    <row r="38" spans="1:13" ht="16.5" customHeight="1">
      <c r="A38" s="297" t="s">
        <v>141</v>
      </c>
      <c r="B38" s="298">
        <v>736.57813830099997</v>
      </c>
      <c r="C38" s="298">
        <v>1856.3970450710001</v>
      </c>
      <c r="D38" s="298">
        <v>4486.4543208309997</v>
      </c>
      <c r="E38" s="296">
        <v>11851.243869331</v>
      </c>
      <c r="F38" s="298">
        <v>195494.93799999999</v>
      </c>
      <c r="G38" s="298">
        <v>307342.99200000003</v>
      </c>
      <c r="H38" s="298">
        <v>413281.05699999997</v>
      </c>
      <c r="I38" s="296">
        <v>1007483.844</v>
      </c>
      <c r="J38" s="298">
        <v>38104</v>
      </c>
      <c r="K38" s="298">
        <v>72285</v>
      </c>
      <c r="L38" s="298">
        <v>142536</v>
      </c>
      <c r="M38" s="296">
        <v>288587</v>
      </c>
    </row>
    <row r="39" spans="1:13" ht="16.5" customHeight="1">
      <c r="A39" s="297" t="s">
        <v>159</v>
      </c>
      <c r="B39" s="298">
        <v>621.21429709799997</v>
      </c>
      <c r="C39" s="298">
        <v>716.67669408500001</v>
      </c>
      <c r="D39" s="298">
        <v>5907.0677956890004</v>
      </c>
      <c r="E39" s="296">
        <v>11542.337776681001</v>
      </c>
      <c r="F39" s="298">
        <v>101731.598</v>
      </c>
      <c r="G39" s="298">
        <v>137537.041</v>
      </c>
      <c r="H39" s="298">
        <v>638821.77099999995</v>
      </c>
      <c r="I39" s="296">
        <v>950835.05299999996</v>
      </c>
      <c r="J39" s="298">
        <v>15706</v>
      </c>
      <c r="K39" s="298">
        <v>31022</v>
      </c>
      <c r="L39" s="298">
        <v>136306</v>
      </c>
      <c r="M39" s="296">
        <v>250425</v>
      </c>
    </row>
    <row r="40" spans="1:13" ht="16.5" customHeight="1">
      <c r="A40" s="297" t="s">
        <v>162</v>
      </c>
      <c r="B40" s="298">
        <v>76.011749304000006</v>
      </c>
      <c r="C40" s="298">
        <v>269.21392214799999</v>
      </c>
      <c r="D40" s="298">
        <v>857.87677273199995</v>
      </c>
      <c r="E40" s="296">
        <v>1226.348555631</v>
      </c>
      <c r="F40" s="298">
        <v>8447.2350000000006</v>
      </c>
      <c r="G40" s="298">
        <v>20818.131000000001</v>
      </c>
      <c r="H40" s="298">
        <v>30359.054</v>
      </c>
      <c r="I40" s="296">
        <v>36200.239000000001</v>
      </c>
      <c r="J40" s="298">
        <v>9343</v>
      </c>
      <c r="K40" s="298">
        <v>7656</v>
      </c>
      <c r="L40" s="298">
        <v>17654</v>
      </c>
      <c r="M40" s="296">
        <v>25081</v>
      </c>
    </row>
    <row r="41" spans="1:13" ht="16.5" customHeight="1">
      <c r="A41" s="297" t="s">
        <v>130</v>
      </c>
      <c r="B41" s="298">
        <v>701.77810055999998</v>
      </c>
      <c r="C41" s="298">
        <v>541.59169017900001</v>
      </c>
      <c r="D41" s="298">
        <v>9351.9363570450005</v>
      </c>
      <c r="E41" s="296">
        <v>15112.949926219</v>
      </c>
      <c r="F41" s="298">
        <v>147375.62700000001</v>
      </c>
      <c r="G41" s="298">
        <v>117170.307</v>
      </c>
      <c r="H41" s="298">
        <v>592156.78500000003</v>
      </c>
      <c r="I41" s="296">
        <v>811969.69900000002</v>
      </c>
      <c r="J41" s="298">
        <v>57355</v>
      </c>
      <c r="K41" s="298">
        <v>36097</v>
      </c>
      <c r="L41" s="298">
        <v>874204</v>
      </c>
      <c r="M41" s="296">
        <v>594439</v>
      </c>
    </row>
    <row r="42" spans="1:13" ht="16.5" customHeight="1">
      <c r="A42" s="297" t="s">
        <v>169</v>
      </c>
      <c r="B42" s="298">
        <v>3470.1165650550001</v>
      </c>
      <c r="C42" s="298">
        <v>699.76403850199995</v>
      </c>
      <c r="D42" s="298">
        <v>2699.6709488659999</v>
      </c>
      <c r="E42" s="296">
        <v>4867.6159105420002</v>
      </c>
      <c r="F42" s="298">
        <v>732811.14399999997</v>
      </c>
      <c r="G42" s="298">
        <v>145195.99100000001</v>
      </c>
      <c r="H42" s="298">
        <v>363986.71899999998</v>
      </c>
      <c r="I42" s="296">
        <v>605032.56999999995</v>
      </c>
      <c r="J42" s="298">
        <v>99624</v>
      </c>
      <c r="K42" s="298">
        <v>32888</v>
      </c>
      <c r="L42" s="298">
        <v>88023</v>
      </c>
      <c r="M42" s="296">
        <v>149830</v>
      </c>
    </row>
    <row r="43" spans="1:13" ht="16.5" customHeight="1">
      <c r="A43" s="297" t="s">
        <v>166</v>
      </c>
      <c r="B43" s="298">
        <v>790.72321052500001</v>
      </c>
      <c r="C43" s="298">
        <v>1574.2429772420001</v>
      </c>
      <c r="D43" s="298">
        <v>1920.480674869</v>
      </c>
      <c r="E43" s="296">
        <v>5753.3277053419997</v>
      </c>
      <c r="F43" s="298">
        <v>155943.19</v>
      </c>
      <c r="G43" s="298">
        <v>274945.74</v>
      </c>
      <c r="H43" s="298">
        <v>202234.16</v>
      </c>
      <c r="I43" s="296">
        <v>584152.103</v>
      </c>
      <c r="J43" s="298">
        <v>38888</v>
      </c>
      <c r="K43" s="298">
        <v>67853</v>
      </c>
      <c r="L43" s="298">
        <v>55544</v>
      </c>
      <c r="M43" s="296">
        <v>134617</v>
      </c>
    </row>
    <row r="44" spans="1:13" ht="16.5" customHeight="1">
      <c r="A44" s="297" t="s">
        <v>168</v>
      </c>
      <c r="B44" s="298">
        <v>901.10475933400005</v>
      </c>
      <c r="C44" s="298">
        <v>1131.4425634920001</v>
      </c>
      <c r="D44" s="298">
        <v>1039.569185094</v>
      </c>
      <c r="E44" s="296">
        <v>2264.6515355880001</v>
      </c>
      <c r="F44" s="298">
        <v>224003.12400000001</v>
      </c>
      <c r="G44" s="298">
        <v>130143.622</v>
      </c>
      <c r="H44" s="298">
        <v>131817.53200000001</v>
      </c>
      <c r="I44" s="296">
        <v>201421.81400000001</v>
      </c>
      <c r="J44" s="298">
        <v>23021</v>
      </c>
      <c r="K44" s="298">
        <v>49537</v>
      </c>
      <c r="L44" s="298">
        <v>30367</v>
      </c>
      <c r="M44" s="296">
        <v>52178</v>
      </c>
    </row>
    <row r="45" spans="1:13" ht="16.5" customHeight="1">
      <c r="A45" s="297" t="s">
        <v>1882</v>
      </c>
      <c r="B45" s="298">
        <v>44735.733225866003</v>
      </c>
      <c r="C45" s="298">
        <v>58738.650159354998</v>
      </c>
      <c r="D45" s="298">
        <v>83401.274104658005</v>
      </c>
      <c r="E45" s="296">
        <v>202382.40977898901</v>
      </c>
      <c r="F45" s="298">
        <v>15764822.93</v>
      </c>
      <c r="G45" s="298">
        <v>18207194.280000001</v>
      </c>
      <c r="H45" s="298">
        <v>27845483.026999999</v>
      </c>
      <c r="I45" s="296">
        <v>36643973.130000003</v>
      </c>
      <c r="J45" s="298">
        <v>2923035</v>
      </c>
      <c r="K45" s="298">
        <v>3236164</v>
      </c>
      <c r="L45" s="298">
        <v>4419204</v>
      </c>
      <c r="M45" s="296">
        <v>6188605</v>
      </c>
    </row>
    <row r="46" spans="1:13" ht="16.5" customHeight="1">
      <c r="A46" s="777"/>
      <c r="B46" s="298"/>
      <c r="C46" s="298"/>
      <c r="D46" s="298"/>
      <c r="E46" s="296"/>
      <c r="F46" s="298"/>
      <c r="G46" s="298"/>
      <c r="H46" s="298"/>
      <c r="I46" s="296"/>
      <c r="J46" s="298"/>
      <c r="K46" s="298"/>
      <c r="L46" s="298"/>
      <c r="M46" s="296"/>
    </row>
    <row r="47" spans="1:13" ht="16.5" customHeight="1"/>
    <row r="48" spans="1:13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</sheetData>
  <mergeCells count="4">
    <mergeCell ref="A1:A2"/>
    <mergeCell ref="B1:E1"/>
    <mergeCell ref="F1:I1"/>
    <mergeCell ref="J1:M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G5"/>
  <sheetViews>
    <sheetView rightToLeft="1" workbookViewId="0">
      <selection activeCell="L2" sqref="L2"/>
    </sheetView>
  </sheetViews>
  <sheetFormatPr defaultRowHeight="15"/>
  <cols>
    <col min="1" max="1" width="9.5703125" customWidth="1"/>
    <col min="2" max="8" width="9.140625" hidden="1" customWidth="1"/>
    <col min="9" max="10" width="9.140625" customWidth="1"/>
    <col min="14" max="15" width="9.140625" customWidth="1"/>
    <col min="16" max="16" width="10.5703125" customWidth="1"/>
  </cols>
  <sheetData>
    <row r="1" spans="1:33">
      <c r="A1" s="117" t="s">
        <v>189</v>
      </c>
      <c r="B1" s="92" t="s">
        <v>176</v>
      </c>
      <c r="C1" s="92" t="s">
        <v>177</v>
      </c>
      <c r="D1" s="92" t="s">
        <v>178</v>
      </c>
      <c r="E1" s="92" t="s">
        <v>179</v>
      </c>
      <c r="F1" s="92" t="s">
        <v>180</v>
      </c>
      <c r="G1" s="92" t="s">
        <v>181</v>
      </c>
      <c r="H1" s="92" t="s">
        <v>182</v>
      </c>
      <c r="I1" s="92" t="s">
        <v>183</v>
      </c>
      <c r="J1" s="92" t="s">
        <v>184</v>
      </c>
      <c r="K1" s="92" t="s">
        <v>185</v>
      </c>
      <c r="L1" s="92" t="s">
        <v>186</v>
      </c>
      <c r="M1" s="92" t="s">
        <v>187</v>
      </c>
      <c r="N1" s="92" t="s">
        <v>175</v>
      </c>
      <c r="O1" s="92" t="s">
        <v>188</v>
      </c>
      <c r="P1" s="92" t="s">
        <v>1519</v>
      </c>
      <c r="Q1" s="92" t="s">
        <v>1555</v>
      </c>
      <c r="R1" s="92" t="s">
        <v>1630</v>
      </c>
      <c r="S1" s="92" t="s">
        <v>1675</v>
      </c>
      <c r="T1" s="92" t="s">
        <v>1728</v>
      </c>
      <c r="U1" s="92" t="s">
        <v>1801</v>
      </c>
      <c r="V1" s="92" t="s">
        <v>1829</v>
      </c>
      <c r="W1" s="92" t="s">
        <v>2265</v>
      </c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3">
      <c r="A2" s="117" t="s">
        <v>174</v>
      </c>
      <c r="B2" s="181">
        <v>1</v>
      </c>
      <c r="C2" s="181">
        <v>0</v>
      </c>
      <c r="D2" s="181">
        <v>0</v>
      </c>
      <c r="E2" s="181">
        <v>1</v>
      </c>
      <c r="F2" s="181">
        <v>1</v>
      </c>
      <c r="G2" s="181">
        <v>0</v>
      </c>
      <c r="H2" s="181">
        <v>0</v>
      </c>
      <c r="I2" s="181">
        <v>1</v>
      </c>
      <c r="J2" s="181">
        <v>0</v>
      </c>
      <c r="K2" s="181">
        <v>0</v>
      </c>
      <c r="L2" s="181">
        <v>0</v>
      </c>
      <c r="M2" s="181">
        <v>2</v>
      </c>
      <c r="N2" s="181">
        <v>0</v>
      </c>
      <c r="O2" s="181">
        <v>0</v>
      </c>
      <c r="P2" s="181">
        <v>1</v>
      </c>
      <c r="Q2" s="181">
        <v>1</v>
      </c>
      <c r="R2" s="181">
        <v>2</v>
      </c>
      <c r="S2" s="181">
        <v>1</v>
      </c>
      <c r="T2" s="181">
        <v>0</v>
      </c>
      <c r="U2" s="181">
        <v>1</v>
      </c>
      <c r="V2" s="181">
        <v>0</v>
      </c>
      <c r="W2" s="181">
        <v>0</v>
      </c>
      <c r="X2" s="181"/>
      <c r="Y2" s="181"/>
      <c r="Z2" s="181"/>
      <c r="AA2" s="181"/>
      <c r="AB2" s="181"/>
      <c r="AC2" s="181"/>
      <c r="AD2" s="181"/>
      <c r="AE2" s="181"/>
      <c r="AF2" s="181"/>
      <c r="AG2" s="181"/>
    </row>
    <row r="3" spans="1:33" ht="33.75" customHeight="1">
      <c r="A3" s="117" t="s">
        <v>1526</v>
      </c>
      <c r="B3" s="181">
        <v>1</v>
      </c>
      <c r="C3" s="181">
        <v>0</v>
      </c>
      <c r="D3" s="181">
        <v>0</v>
      </c>
      <c r="E3" s="93">
        <v>0</v>
      </c>
      <c r="F3" s="181">
        <v>3</v>
      </c>
      <c r="G3" s="181">
        <v>0</v>
      </c>
      <c r="H3" s="181">
        <v>2</v>
      </c>
      <c r="I3" s="181">
        <v>2</v>
      </c>
      <c r="J3" s="181">
        <v>2</v>
      </c>
      <c r="K3" s="181">
        <v>2</v>
      </c>
      <c r="L3" s="181">
        <v>1</v>
      </c>
      <c r="M3" s="181">
        <v>1</v>
      </c>
      <c r="N3" s="181">
        <v>3</v>
      </c>
      <c r="O3" s="181">
        <v>0</v>
      </c>
      <c r="P3" s="181">
        <v>1</v>
      </c>
      <c r="Q3" s="181">
        <v>1</v>
      </c>
      <c r="R3" s="181">
        <v>2</v>
      </c>
      <c r="S3" s="181">
        <v>2</v>
      </c>
      <c r="T3" s="181">
        <v>1</v>
      </c>
      <c r="U3" s="181">
        <v>2</v>
      </c>
      <c r="V3" s="181">
        <v>1</v>
      </c>
      <c r="W3" s="181">
        <v>0</v>
      </c>
      <c r="X3" s="181"/>
      <c r="Y3" s="181"/>
      <c r="Z3" s="181"/>
      <c r="AA3" s="181"/>
      <c r="AB3" s="181"/>
      <c r="AC3" s="181"/>
      <c r="AD3" s="181"/>
      <c r="AE3" s="181"/>
      <c r="AF3" s="181"/>
      <c r="AG3" s="181"/>
    </row>
    <row r="4" spans="1:33" ht="37.5" customHeight="1">
      <c r="A4" s="117" t="s">
        <v>1527</v>
      </c>
      <c r="B4" s="181">
        <v>0</v>
      </c>
      <c r="C4" s="181">
        <v>1</v>
      </c>
      <c r="D4" s="181">
        <v>0</v>
      </c>
      <c r="E4" s="93">
        <v>2</v>
      </c>
      <c r="F4" s="181">
        <v>1</v>
      </c>
      <c r="G4" s="181">
        <v>4</v>
      </c>
      <c r="H4" s="181">
        <v>0</v>
      </c>
      <c r="I4" s="181">
        <v>1</v>
      </c>
      <c r="J4" s="181">
        <v>3</v>
      </c>
      <c r="K4" s="181">
        <v>0</v>
      </c>
      <c r="L4" s="181">
        <v>0</v>
      </c>
      <c r="M4" s="181">
        <v>1</v>
      </c>
      <c r="N4" s="181">
        <v>1</v>
      </c>
      <c r="O4" s="181">
        <v>2</v>
      </c>
      <c r="P4" s="181">
        <v>2</v>
      </c>
      <c r="Q4" s="181">
        <v>0</v>
      </c>
      <c r="R4" s="181">
        <v>0</v>
      </c>
      <c r="S4" s="181">
        <v>1</v>
      </c>
      <c r="T4" s="181">
        <v>4</v>
      </c>
      <c r="U4" s="181">
        <v>1</v>
      </c>
      <c r="V4" s="181">
        <v>0</v>
      </c>
      <c r="W4" s="181">
        <v>0</v>
      </c>
      <c r="X4" s="181"/>
      <c r="Y4" s="181"/>
      <c r="Z4" s="181"/>
      <c r="AA4" s="181"/>
      <c r="AB4" s="181"/>
      <c r="AC4" s="181"/>
      <c r="AD4" s="181"/>
      <c r="AE4" s="181"/>
      <c r="AF4" s="181"/>
      <c r="AG4" s="181"/>
    </row>
    <row r="5" spans="1:33">
      <c r="A5" s="117" t="s">
        <v>48</v>
      </c>
      <c r="B5" s="181">
        <f t="shared" ref="B5:V5" si="0">SUM(B2:B4)</f>
        <v>2</v>
      </c>
      <c r="C5" s="181">
        <f t="shared" si="0"/>
        <v>1</v>
      </c>
      <c r="D5" s="181">
        <f t="shared" si="0"/>
        <v>0</v>
      </c>
      <c r="E5" s="181">
        <f t="shared" si="0"/>
        <v>3</v>
      </c>
      <c r="F5" s="181">
        <f t="shared" si="0"/>
        <v>5</v>
      </c>
      <c r="G5" s="181">
        <f t="shared" si="0"/>
        <v>4</v>
      </c>
      <c r="H5" s="181">
        <f t="shared" si="0"/>
        <v>2</v>
      </c>
      <c r="I5" s="181">
        <f t="shared" si="0"/>
        <v>4</v>
      </c>
      <c r="J5" s="181">
        <f t="shared" si="0"/>
        <v>5</v>
      </c>
      <c r="K5" s="181">
        <f t="shared" si="0"/>
        <v>2</v>
      </c>
      <c r="L5" s="181">
        <f t="shared" si="0"/>
        <v>1</v>
      </c>
      <c r="M5" s="181">
        <f t="shared" si="0"/>
        <v>4</v>
      </c>
      <c r="N5" s="181">
        <f t="shared" si="0"/>
        <v>4</v>
      </c>
      <c r="O5" s="181">
        <f t="shared" si="0"/>
        <v>2</v>
      </c>
      <c r="P5" s="181">
        <f t="shared" si="0"/>
        <v>4</v>
      </c>
      <c r="Q5" s="181">
        <f t="shared" si="0"/>
        <v>2</v>
      </c>
      <c r="R5" s="181">
        <f t="shared" si="0"/>
        <v>4</v>
      </c>
      <c r="S5" s="181">
        <f t="shared" si="0"/>
        <v>4</v>
      </c>
      <c r="T5" s="181">
        <f t="shared" si="0"/>
        <v>5</v>
      </c>
      <c r="U5" s="181">
        <f t="shared" si="0"/>
        <v>4</v>
      </c>
      <c r="V5" s="181">
        <f t="shared" si="0"/>
        <v>1</v>
      </c>
      <c r="W5" s="181">
        <f t="shared" ref="W5" si="1">SUM(W2:W4)</f>
        <v>0</v>
      </c>
      <c r="X5" s="181"/>
      <c r="Y5" s="181"/>
      <c r="Z5" s="181"/>
      <c r="AA5" s="181"/>
      <c r="AB5" s="181"/>
      <c r="AC5" s="181"/>
      <c r="AD5" s="181"/>
      <c r="AE5" s="181"/>
      <c r="AF5" s="181"/>
      <c r="AG5" s="181"/>
    </row>
  </sheetData>
  <pageMargins left="0.7" right="0.7" top="0.75" bottom="0.75" header="0.3" footer="0.3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904"/>
  <sheetViews>
    <sheetView rightToLeft="1" topLeftCell="C1" zoomScaleNormal="100" workbookViewId="0">
      <selection activeCell="M2" sqref="M2"/>
    </sheetView>
  </sheetViews>
  <sheetFormatPr defaultColWidth="9.140625" defaultRowHeight="15"/>
  <cols>
    <col min="1" max="1" width="10.42578125" style="58" bestFit="1" customWidth="1"/>
    <col min="2" max="2" width="15.85546875" style="59" bestFit="1" customWidth="1"/>
    <col min="3" max="4" width="9.140625" style="58"/>
    <col min="5" max="5" width="12.5703125" style="58" customWidth="1"/>
    <col min="6" max="7" width="9.140625" style="57"/>
    <col min="8" max="8" width="13.28515625" style="57" customWidth="1"/>
    <col min="9" max="9" width="9.140625" style="56"/>
    <col min="10" max="10" width="10.7109375" style="56" bestFit="1" customWidth="1"/>
    <col min="11" max="16384" width="9.140625" style="56"/>
  </cols>
  <sheetData>
    <row r="1" spans="1:13">
      <c r="A1" s="228" t="s">
        <v>1069</v>
      </c>
      <c r="B1" s="229" t="s">
        <v>1068</v>
      </c>
      <c r="C1" s="228" t="s">
        <v>1066</v>
      </c>
      <c r="D1" s="228" t="s">
        <v>1065</v>
      </c>
      <c r="E1" s="228" t="s">
        <v>1064</v>
      </c>
    </row>
    <row r="2" spans="1:13">
      <c r="A2" s="61" t="s">
        <v>1067</v>
      </c>
      <c r="B2" s="62">
        <v>42445</v>
      </c>
      <c r="C2" s="61">
        <v>80219.399999999994</v>
      </c>
      <c r="D2" s="61">
        <v>791.18</v>
      </c>
      <c r="E2" s="61">
        <v>171.37</v>
      </c>
      <c r="F2" s="228" t="s">
        <v>1066</v>
      </c>
      <c r="G2" s="228" t="s">
        <v>1065</v>
      </c>
      <c r="H2" s="228" t="s">
        <v>1064</v>
      </c>
      <c r="J2" s="228" t="s">
        <v>1899</v>
      </c>
      <c r="K2" s="228" t="s">
        <v>1066</v>
      </c>
      <c r="L2" s="228" t="s">
        <v>1065</v>
      </c>
      <c r="M2" s="228" t="s">
        <v>1064</v>
      </c>
    </row>
    <row r="3" spans="1:13">
      <c r="A3" s="61" t="s">
        <v>1063</v>
      </c>
      <c r="B3" s="62">
        <v>42455</v>
      </c>
      <c r="C3" s="61">
        <v>81200.3</v>
      </c>
      <c r="D3" s="61">
        <v>809.39666666666699</v>
      </c>
      <c r="E3" s="61">
        <v>171.92454545454501</v>
      </c>
      <c r="F3" s="60">
        <v>0.29125069571439943</v>
      </c>
      <c r="G3" s="60">
        <v>-0.1708275708992808</v>
      </c>
      <c r="H3" s="60">
        <v>-0.10910692582368631</v>
      </c>
      <c r="J3" s="56" t="s">
        <v>10</v>
      </c>
      <c r="K3" s="56">
        <v>0.63265750146180966</v>
      </c>
      <c r="L3" s="56">
        <v>-0.14221052874190887</v>
      </c>
      <c r="M3" s="56">
        <v>4.895849171354727E-2</v>
      </c>
    </row>
    <row r="4" spans="1:13">
      <c r="A4" s="61" t="s">
        <v>1062</v>
      </c>
      <c r="B4" s="62">
        <v>42456</v>
      </c>
      <c r="C4" s="61">
        <v>81261</v>
      </c>
      <c r="D4" s="61">
        <v>811.21833333333302</v>
      </c>
      <c r="E4" s="61">
        <v>171.98</v>
      </c>
      <c r="F4" s="60">
        <v>0.27717660372020658</v>
      </c>
      <c r="G4" s="60">
        <v>-0.16524663015732255</v>
      </c>
      <c r="H4" s="60">
        <v>-0.1094771453352148</v>
      </c>
      <c r="J4" s="56" t="s">
        <v>427</v>
      </c>
      <c r="K4" s="56">
        <v>0.61871291007086504</v>
      </c>
      <c r="L4" s="56">
        <v>-0.1518290147648157</v>
      </c>
      <c r="M4" s="56">
        <v>3.7545972089273905E-2</v>
      </c>
    </row>
    <row r="5" spans="1:13">
      <c r="A5" s="61" t="s">
        <v>1061</v>
      </c>
      <c r="B5" s="62">
        <v>42457</v>
      </c>
      <c r="C5" s="61">
        <v>80935.7</v>
      </c>
      <c r="D5" s="61">
        <v>813.04</v>
      </c>
      <c r="E5" s="61">
        <v>171.5</v>
      </c>
      <c r="F5" s="60">
        <v>0.24325382988299515</v>
      </c>
      <c r="G5" s="60">
        <v>-0.16212366982082904</v>
      </c>
      <c r="H5" s="60">
        <v>-0.11218098048351188</v>
      </c>
      <c r="J5" s="56" t="s">
        <v>426</v>
      </c>
      <c r="K5" s="56">
        <v>0.63921766366148947</v>
      </c>
      <c r="L5" s="56">
        <v>-0.1558010952128599</v>
      </c>
      <c r="M5" s="56">
        <v>3.6969788672012838E-2</v>
      </c>
    </row>
    <row r="6" spans="1:13">
      <c r="A6" s="61" t="s">
        <v>1060</v>
      </c>
      <c r="B6" s="62">
        <v>42458</v>
      </c>
      <c r="C6" s="61">
        <v>80561.3</v>
      </c>
      <c r="D6" s="61">
        <v>814.83</v>
      </c>
      <c r="E6" s="61">
        <v>171.67</v>
      </c>
      <c r="F6" s="60">
        <v>0.23607481998493296</v>
      </c>
      <c r="G6" s="60">
        <v>-0.15902405796203978</v>
      </c>
      <c r="H6" s="60">
        <v>-0.11203641442093799</v>
      </c>
      <c r="J6" s="56" t="s">
        <v>425</v>
      </c>
      <c r="K6" s="56">
        <v>0.64889863321208763</v>
      </c>
      <c r="L6" s="56">
        <v>-0.1589001191684688</v>
      </c>
      <c r="M6" s="56">
        <v>4.49858471492115E-2</v>
      </c>
    </row>
    <row r="7" spans="1:13">
      <c r="A7" s="61" t="s">
        <v>1059</v>
      </c>
      <c r="B7" s="62">
        <v>42459</v>
      </c>
      <c r="C7" s="61">
        <v>81480.399999999994</v>
      </c>
      <c r="D7" s="61">
        <v>833.98</v>
      </c>
      <c r="E7" s="61">
        <v>174.46</v>
      </c>
      <c r="F7" s="60">
        <v>0.23966041869522869</v>
      </c>
      <c r="G7" s="60">
        <v>-0.14425849348943642</v>
      </c>
      <c r="H7" s="60">
        <v>-9.6155838773184121E-2</v>
      </c>
      <c r="J7" s="56" t="s">
        <v>424</v>
      </c>
      <c r="K7" s="56">
        <v>0.62111944306726152</v>
      </c>
      <c r="L7" s="56">
        <v>-0.16482247413003626</v>
      </c>
      <c r="M7" s="56">
        <v>3.0711233978386598E-2</v>
      </c>
    </row>
    <row r="8" spans="1:13">
      <c r="A8" s="61" t="s">
        <v>1058</v>
      </c>
      <c r="B8" s="62">
        <v>42462</v>
      </c>
      <c r="C8" s="61">
        <v>81536.899999999994</v>
      </c>
      <c r="D8" s="61">
        <v>829.66</v>
      </c>
      <c r="E8" s="61">
        <v>174.35499999999999</v>
      </c>
      <c r="F8" s="60">
        <v>0.20213042003921733</v>
      </c>
      <c r="G8" s="60">
        <v>-0.16653104688426101</v>
      </c>
      <c r="H8" s="60">
        <v>-0.10109607968488998</v>
      </c>
      <c r="J8" s="56" t="s">
        <v>423</v>
      </c>
      <c r="K8" s="56">
        <v>0.62457538401280432</v>
      </c>
      <c r="L8" s="56">
        <v>-0.16613863784360638</v>
      </c>
      <c r="M8" s="56">
        <v>2.3730684326710882E-2</v>
      </c>
    </row>
    <row r="9" spans="1:13">
      <c r="A9" s="61" t="s">
        <v>1057</v>
      </c>
      <c r="B9" s="62">
        <v>42463</v>
      </c>
      <c r="C9" s="61">
        <v>80852.7</v>
      </c>
      <c r="D9" s="61">
        <v>828.22</v>
      </c>
      <c r="E9" s="61">
        <v>174.32</v>
      </c>
      <c r="F9" s="60">
        <v>0.15073646097375959</v>
      </c>
      <c r="G9" s="60">
        <v>-0.17231385756187256</v>
      </c>
      <c r="H9" s="60">
        <v>-0.10236869207003085</v>
      </c>
      <c r="J9" s="56" t="s">
        <v>422</v>
      </c>
      <c r="K9" s="56">
        <v>0.63457315287763949</v>
      </c>
      <c r="L9" s="56">
        <v>-0.15918535461086125</v>
      </c>
      <c r="M9" s="56">
        <v>3.0786015248795984E-2</v>
      </c>
    </row>
    <row r="10" spans="1:13">
      <c r="A10" s="61" t="s">
        <v>1056</v>
      </c>
      <c r="B10" s="62">
        <v>42464</v>
      </c>
      <c r="C10" s="61">
        <v>80872.100000000006</v>
      </c>
      <c r="D10" s="61">
        <v>826.78</v>
      </c>
      <c r="E10" s="61">
        <v>175.68</v>
      </c>
      <c r="F10" s="60">
        <v>0.1415534717879734</v>
      </c>
      <c r="G10" s="60">
        <v>-0.17803670490923196</v>
      </c>
      <c r="H10" s="60">
        <v>-0.10234530683153642</v>
      </c>
      <c r="J10" s="56" t="s">
        <v>421</v>
      </c>
      <c r="K10" s="56">
        <v>0.6434575920988419</v>
      </c>
      <c r="L10" s="56">
        <v>-0.15462793005629583</v>
      </c>
      <c r="M10" s="56">
        <v>3.4815373021853668E-2</v>
      </c>
    </row>
    <row r="11" spans="1:13">
      <c r="A11" s="61" t="s">
        <v>1055</v>
      </c>
      <c r="B11" s="62">
        <v>42465</v>
      </c>
      <c r="C11" s="61">
        <v>80965.8</v>
      </c>
      <c r="D11" s="61">
        <v>812.97</v>
      </c>
      <c r="E11" s="61">
        <v>174.08</v>
      </c>
      <c r="F11" s="60">
        <v>0.15401817847516908</v>
      </c>
      <c r="G11" s="60">
        <v>-0.1920875320493709</v>
      </c>
      <c r="H11" s="60">
        <v>-0.11786763960677005</v>
      </c>
      <c r="J11" s="56" t="s">
        <v>420</v>
      </c>
      <c r="K11" s="56">
        <v>0.64869033525333708</v>
      </c>
      <c r="L11" s="56">
        <v>-0.1561705362682303</v>
      </c>
      <c r="M11" s="56">
        <v>3.5903590359035897E-2</v>
      </c>
    </row>
    <row r="12" spans="1:13">
      <c r="A12" s="61" t="s">
        <v>1054</v>
      </c>
      <c r="B12" s="62">
        <v>42466</v>
      </c>
      <c r="C12" s="61">
        <v>80752.7</v>
      </c>
      <c r="D12" s="61">
        <v>809.03</v>
      </c>
      <c r="E12" s="61">
        <v>174.17</v>
      </c>
      <c r="F12" s="60">
        <v>0.14243535022430587</v>
      </c>
      <c r="G12" s="60">
        <v>-0.20764898878605353</v>
      </c>
      <c r="H12" s="60">
        <v>-0.1182158768732281</v>
      </c>
      <c r="J12" s="56" t="s">
        <v>419</v>
      </c>
      <c r="K12" s="56">
        <v>0.66483354832869401</v>
      </c>
      <c r="L12" s="56">
        <v>-0.16172721008499635</v>
      </c>
      <c r="M12" s="56">
        <v>2.3784799485734087E-2</v>
      </c>
    </row>
    <row r="13" spans="1:13">
      <c r="A13" s="61" t="s">
        <v>1053</v>
      </c>
      <c r="B13" s="62">
        <v>42469</v>
      </c>
      <c r="C13" s="61">
        <v>80654</v>
      </c>
      <c r="D13" s="61">
        <v>818.01800000000003</v>
      </c>
      <c r="E13" s="61">
        <v>175.98500000000001</v>
      </c>
      <c r="F13" s="60">
        <v>0.15182483419686155</v>
      </c>
      <c r="G13" s="60">
        <v>-0.20834107554853598</v>
      </c>
      <c r="H13" s="60">
        <v>-0.10987190673090297</v>
      </c>
      <c r="J13" s="56" t="s">
        <v>418</v>
      </c>
      <c r="K13" s="56">
        <v>0.68372095456852389</v>
      </c>
      <c r="L13" s="56">
        <v>-0.17252999780070966</v>
      </c>
      <c r="M13" s="56">
        <v>1.073997438171248E-2</v>
      </c>
    </row>
    <row r="14" spans="1:13">
      <c r="A14" s="61" t="s">
        <v>1052</v>
      </c>
      <c r="B14" s="62">
        <v>42470</v>
      </c>
      <c r="C14" s="61">
        <v>80280.7</v>
      </c>
      <c r="D14" s="61">
        <v>821.01400000000001</v>
      </c>
      <c r="E14" s="61">
        <v>176.59</v>
      </c>
      <c r="F14" s="60">
        <v>0.16714376474727377</v>
      </c>
      <c r="G14" s="60">
        <v>-0.20856814006080704</v>
      </c>
      <c r="H14" s="60">
        <v>-0.10709409920614854</v>
      </c>
      <c r="J14" s="56" t="s">
        <v>417</v>
      </c>
      <c r="K14" s="56">
        <v>0.67457558059161471</v>
      </c>
      <c r="L14" s="56">
        <v>-0.16285257656256746</v>
      </c>
      <c r="M14" s="56">
        <v>2.6797594992854057E-2</v>
      </c>
    </row>
    <row r="15" spans="1:13">
      <c r="A15" s="61" t="s">
        <v>1051</v>
      </c>
      <c r="B15" s="62">
        <v>42471</v>
      </c>
      <c r="C15" s="61">
        <v>80262.399999999994</v>
      </c>
      <c r="D15" s="61">
        <v>824.01</v>
      </c>
      <c r="E15" s="61">
        <v>176.26</v>
      </c>
      <c r="F15" s="60">
        <v>0.17249952888139619</v>
      </c>
      <c r="G15" s="60">
        <v>-0.2087934246154437</v>
      </c>
      <c r="H15" s="60">
        <v>-0.10149360248763828</v>
      </c>
      <c r="J15" s="56" t="s">
        <v>416</v>
      </c>
      <c r="K15" s="56">
        <v>0.67574593832994601</v>
      </c>
      <c r="L15" s="56">
        <v>-0.17358529007283652</v>
      </c>
      <c r="M15" s="56">
        <v>2.7678264710212508E-2</v>
      </c>
    </row>
    <row r="16" spans="1:13">
      <c r="A16" s="61" t="s">
        <v>1050</v>
      </c>
      <c r="B16" s="62">
        <v>42472</v>
      </c>
      <c r="C16" s="61">
        <v>80109.3</v>
      </c>
      <c r="D16" s="61">
        <v>830.88</v>
      </c>
      <c r="E16" s="61">
        <v>176.91</v>
      </c>
      <c r="F16" s="60">
        <v>0.17007155449548894</v>
      </c>
      <c r="G16" s="60">
        <v>-0.19858792210422749</v>
      </c>
      <c r="H16" s="60">
        <v>-9.4580070627974799E-2</v>
      </c>
      <c r="J16" s="56" t="s">
        <v>415</v>
      </c>
      <c r="K16" s="56">
        <v>0.69211524308501904</v>
      </c>
      <c r="L16" s="56">
        <v>-0.17416674407410848</v>
      </c>
      <c r="M16" s="56">
        <v>3.7629397046558433E-2</v>
      </c>
    </row>
    <row r="17" spans="1:13">
      <c r="A17" s="61" t="s">
        <v>1049</v>
      </c>
      <c r="B17" s="62">
        <v>42473</v>
      </c>
      <c r="C17" s="61">
        <v>79588.3</v>
      </c>
      <c r="D17" s="61">
        <v>844.15</v>
      </c>
      <c r="E17" s="61">
        <v>177.78</v>
      </c>
      <c r="F17" s="60">
        <v>0.16906144056593231</v>
      </c>
      <c r="G17" s="60">
        <v>-0.18586708073336089</v>
      </c>
      <c r="H17" s="60">
        <v>-9.7196831200487499E-2</v>
      </c>
      <c r="J17" s="56" t="s">
        <v>414</v>
      </c>
      <c r="K17" s="56">
        <v>0.70319610513315123</v>
      </c>
      <c r="L17" s="56">
        <v>-0.18558190015027554</v>
      </c>
      <c r="M17" s="56">
        <v>1.6887685407927622E-2</v>
      </c>
    </row>
    <row r="18" spans="1:13">
      <c r="A18" s="61" t="s">
        <v>1048</v>
      </c>
      <c r="B18" s="62">
        <v>42476</v>
      </c>
      <c r="C18" s="61">
        <v>77984.800000000003</v>
      </c>
      <c r="D18" s="61">
        <v>843.86800000000005</v>
      </c>
      <c r="E18" s="61">
        <v>178.095</v>
      </c>
      <c r="F18" s="60">
        <v>0.1574910202748836</v>
      </c>
      <c r="G18" s="60">
        <v>-0.18467647655578201</v>
      </c>
      <c r="H18" s="60">
        <v>-0.11590155999851071</v>
      </c>
      <c r="J18" s="56" t="s">
        <v>413</v>
      </c>
      <c r="K18" s="56">
        <v>0.71278907252596513</v>
      </c>
      <c r="L18" s="56">
        <v>-0.17293089251702942</v>
      </c>
      <c r="M18" s="56">
        <v>1.3522617901828626E-2</v>
      </c>
    </row>
    <row r="19" spans="1:13">
      <c r="A19" s="61" t="s">
        <v>1047</v>
      </c>
      <c r="B19" s="62">
        <v>42477</v>
      </c>
      <c r="C19" s="61">
        <v>77516.2</v>
      </c>
      <c r="D19" s="61">
        <v>843.774</v>
      </c>
      <c r="E19" s="61">
        <v>178.2</v>
      </c>
      <c r="F19" s="60">
        <v>0.1504538519534333</v>
      </c>
      <c r="G19" s="60">
        <v>-0.18427865698624313</v>
      </c>
      <c r="H19" s="60">
        <v>-0.12195121951219512</v>
      </c>
      <c r="J19" s="56" t="s">
        <v>412</v>
      </c>
      <c r="K19" s="56">
        <v>0.71208989697142711</v>
      </c>
      <c r="L19" s="56">
        <v>-0.17688049980942278</v>
      </c>
      <c r="M19" s="56">
        <v>2.8215160097931014E-2</v>
      </c>
    </row>
    <row r="20" spans="1:13">
      <c r="A20" s="61" t="s">
        <v>1046</v>
      </c>
      <c r="B20" s="62">
        <v>42478</v>
      </c>
      <c r="C20" s="61">
        <v>78435.399999999994</v>
      </c>
      <c r="D20" s="61">
        <v>843.68</v>
      </c>
      <c r="E20" s="61">
        <v>178.17</v>
      </c>
      <c r="F20" s="60">
        <v>0.17038588889038109</v>
      </c>
      <c r="G20" s="60">
        <v>-0.18388036023486853</v>
      </c>
      <c r="H20" s="60">
        <v>-0.12266102028757153</v>
      </c>
      <c r="J20" s="56" t="s">
        <v>411</v>
      </c>
      <c r="K20" s="56">
        <v>0.71081818673478292</v>
      </c>
      <c r="L20" s="56">
        <v>-0.17598785203378875</v>
      </c>
      <c r="M20" s="56">
        <v>3.7625861155272888E-2</v>
      </c>
    </row>
    <row r="21" spans="1:13">
      <c r="A21" s="61" t="s">
        <v>387</v>
      </c>
      <c r="B21" s="62">
        <v>42479</v>
      </c>
      <c r="C21" s="61">
        <v>78430.899999999994</v>
      </c>
      <c r="D21" s="61">
        <v>852.73</v>
      </c>
      <c r="E21" s="61">
        <v>179.36</v>
      </c>
      <c r="F21" s="60">
        <v>0.17361279452210554</v>
      </c>
      <c r="G21" s="60">
        <v>-0.18180597000604481</v>
      </c>
      <c r="H21" s="60">
        <v>-0.11823410845091187</v>
      </c>
      <c r="J21" s="56" t="s">
        <v>410</v>
      </c>
      <c r="K21" s="56">
        <v>0.71227175708705759</v>
      </c>
      <c r="L21" s="56">
        <v>-0.17103538115955341</v>
      </c>
      <c r="M21" s="56">
        <v>3.0624036979969071E-2</v>
      </c>
    </row>
    <row r="22" spans="1:13">
      <c r="A22" s="61" t="s">
        <v>1045</v>
      </c>
      <c r="B22" s="62">
        <v>42480</v>
      </c>
      <c r="C22" s="61">
        <v>78269</v>
      </c>
      <c r="D22" s="61">
        <v>849.45</v>
      </c>
      <c r="E22" s="61">
        <v>178.94</v>
      </c>
      <c r="F22" s="60">
        <v>0.17575395227823076</v>
      </c>
      <c r="G22" s="60">
        <v>-0.18915436087857107</v>
      </c>
      <c r="H22" s="60">
        <v>-0.12051508896097518</v>
      </c>
      <c r="J22" s="56" t="s">
        <v>409</v>
      </c>
      <c r="K22" s="56">
        <v>0.71219890817831355</v>
      </c>
      <c r="L22" s="56">
        <v>-0.16615784356344299</v>
      </c>
      <c r="M22" s="56">
        <v>3.46108229205353E-2</v>
      </c>
    </row>
    <row r="23" spans="1:13">
      <c r="A23" s="61" t="s">
        <v>1044</v>
      </c>
      <c r="B23" s="62">
        <v>42483</v>
      </c>
      <c r="C23" s="61">
        <v>78281.7</v>
      </c>
      <c r="D23" s="61">
        <v>843.3</v>
      </c>
      <c r="E23" s="61">
        <v>179.9675</v>
      </c>
      <c r="F23" s="60">
        <v>0.17645016726630036</v>
      </c>
      <c r="G23" s="60">
        <v>-0.2032433372133452</v>
      </c>
      <c r="H23" s="60">
        <v>-0.12286922298985026</v>
      </c>
      <c r="J23" s="56" t="s">
        <v>408</v>
      </c>
      <c r="K23" s="56">
        <v>0.70315113042870081</v>
      </c>
      <c r="L23" s="56">
        <v>-0.16442470228092632</v>
      </c>
      <c r="M23" s="56">
        <v>3.1577436486292632E-2</v>
      </c>
    </row>
    <row r="24" spans="1:13">
      <c r="A24" s="61" t="s">
        <v>1043</v>
      </c>
      <c r="B24" s="62">
        <v>42484</v>
      </c>
      <c r="C24" s="61">
        <v>78448.3</v>
      </c>
      <c r="D24" s="61">
        <v>841.25</v>
      </c>
      <c r="E24" s="61">
        <v>180.31</v>
      </c>
      <c r="F24" s="60">
        <v>0.18486034354897929</v>
      </c>
      <c r="G24" s="60">
        <v>-0.20787594937185627</v>
      </c>
      <c r="H24" s="60">
        <v>-0.12364520048602667</v>
      </c>
      <c r="J24" s="56" t="s">
        <v>407</v>
      </c>
      <c r="K24" s="56">
        <v>0.69618455443927152</v>
      </c>
      <c r="L24" s="56">
        <v>-0.15562842793894149</v>
      </c>
      <c r="M24" s="56">
        <v>3.6243664530936304E-2</v>
      </c>
    </row>
    <row r="25" spans="1:13">
      <c r="A25" s="61" t="s">
        <v>1042</v>
      </c>
      <c r="B25" s="62">
        <v>42485</v>
      </c>
      <c r="C25" s="61">
        <v>78688.399999999994</v>
      </c>
      <c r="D25" s="61">
        <v>839.2</v>
      </c>
      <c r="E25" s="61">
        <v>181.12</v>
      </c>
      <c r="F25" s="60">
        <v>0.19994266264898553</v>
      </c>
      <c r="G25" s="60">
        <v>-0.21247724329498308</v>
      </c>
      <c r="H25" s="60">
        <v>-0.1171768375901735</v>
      </c>
      <c r="J25" s="56" t="s">
        <v>11</v>
      </c>
      <c r="K25" s="56">
        <v>0.67931344697449925</v>
      </c>
      <c r="L25" s="56">
        <v>-0.15712678693128157</v>
      </c>
      <c r="M25" s="56">
        <v>2.9887565823805806E-2</v>
      </c>
    </row>
    <row r="26" spans="1:13">
      <c r="A26" s="61" t="s">
        <v>1041</v>
      </c>
      <c r="B26" s="62">
        <v>42486</v>
      </c>
      <c r="C26" s="61">
        <v>78394.399999999994</v>
      </c>
      <c r="D26" s="61">
        <v>842.63</v>
      </c>
      <c r="E26" s="61">
        <v>179.2</v>
      </c>
      <c r="F26" s="60">
        <v>0.19671125141585333</v>
      </c>
      <c r="G26" s="60">
        <v>-0.21028856336866575</v>
      </c>
      <c r="H26" s="60">
        <v>-0.1274710293115201</v>
      </c>
      <c r="J26" s="56" t="s">
        <v>1091</v>
      </c>
      <c r="K26" s="56">
        <v>0.63684261070423109</v>
      </c>
      <c r="L26" s="56">
        <v>-0.16699383291619629</v>
      </c>
      <c r="M26" s="56">
        <v>2.3984891406987563E-2</v>
      </c>
    </row>
    <row r="27" spans="1:13">
      <c r="A27" s="61" t="s">
        <v>1040</v>
      </c>
      <c r="B27" s="62">
        <v>42487</v>
      </c>
      <c r="C27" s="61">
        <v>78404.7</v>
      </c>
      <c r="D27" s="61">
        <v>843.17</v>
      </c>
      <c r="E27" s="61">
        <v>179.71</v>
      </c>
      <c r="F27" s="60">
        <v>0.19457263830844007</v>
      </c>
      <c r="G27" s="60">
        <v>-0.20418872875197025</v>
      </c>
      <c r="H27" s="60">
        <v>-0.12190950845304405</v>
      </c>
      <c r="J27" s="56" t="s">
        <v>1092</v>
      </c>
      <c r="K27" s="56">
        <v>0.64754415223260753</v>
      </c>
      <c r="L27" s="56">
        <v>-0.18291332152934414</v>
      </c>
      <c r="M27" s="56">
        <v>9.356235162686799E-3</v>
      </c>
    </row>
    <row r="28" spans="1:13">
      <c r="A28" s="61" t="s">
        <v>1039</v>
      </c>
      <c r="B28" s="62">
        <v>42490</v>
      </c>
      <c r="C28" s="61">
        <v>78414.600000000006</v>
      </c>
      <c r="D28" s="61">
        <v>838.61</v>
      </c>
      <c r="E28" s="61">
        <v>179.08</v>
      </c>
      <c r="F28" s="60">
        <v>0.20474186604965872</v>
      </c>
      <c r="G28" s="60">
        <v>-0.20167507249191308</v>
      </c>
      <c r="H28" s="60">
        <v>-0.11704960063110137</v>
      </c>
      <c r="J28" s="56" t="s">
        <v>1093</v>
      </c>
      <c r="K28" s="56">
        <v>0.65892120829557821</v>
      </c>
      <c r="L28" s="56">
        <v>-0.18113790390213425</v>
      </c>
      <c r="M28" s="56">
        <v>2.2497400510445242E-2</v>
      </c>
    </row>
    <row r="29" spans="1:13">
      <c r="A29" s="61" t="s">
        <v>1038</v>
      </c>
      <c r="B29" s="62">
        <v>42491</v>
      </c>
      <c r="C29" s="61">
        <v>78384.399999999994</v>
      </c>
      <c r="D29" s="61">
        <v>837.09</v>
      </c>
      <c r="E29" s="61">
        <v>178.87</v>
      </c>
      <c r="F29" s="60">
        <v>0.21685052425026141</v>
      </c>
      <c r="G29" s="60">
        <v>-0.20140240412135091</v>
      </c>
      <c r="H29" s="60">
        <v>-0.11873675912696458</v>
      </c>
      <c r="J29" s="56" t="s">
        <v>1094</v>
      </c>
      <c r="K29" s="56">
        <v>0.64737033146639322</v>
      </c>
      <c r="L29" s="56">
        <v>-0.17524424707307229</v>
      </c>
      <c r="M29" s="56">
        <v>2.5474241922512908E-2</v>
      </c>
    </row>
    <row r="30" spans="1:13">
      <c r="A30" s="61" t="s">
        <v>1037</v>
      </c>
      <c r="B30" s="62">
        <v>42492</v>
      </c>
      <c r="C30" s="61">
        <v>78285.399999999994</v>
      </c>
      <c r="D30" s="61">
        <v>835.57</v>
      </c>
      <c r="E30" s="61">
        <v>177.64</v>
      </c>
      <c r="F30" s="60">
        <v>0.22000495573345624</v>
      </c>
      <c r="G30" s="60">
        <v>-0.20264712337656143</v>
      </c>
      <c r="H30" s="60">
        <v>-0.12272210973381414</v>
      </c>
      <c r="J30" s="56" t="s">
        <v>1095</v>
      </c>
      <c r="K30" s="56">
        <v>0.62054407823858382</v>
      </c>
      <c r="L30" s="56">
        <v>-0.18175648160716718</v>
      </c>
      <c r="M30" s="56">
        <v>1.9408806804831036E-2</v>
      </c>
    </row>
    <row r="31" spans="1:13">
      <c r="A31" s="61" t="s">
        <v>1036</v>
      </c>
      <c r="B31" s="62">
        <v>42493</v>
      </c>
      <c r="C31" s="61">
        <v>78044.399999999994</v>
      </c>
      <c r="D31" s="61">
        <v>821.09</v>
      </c>
      <c r="E31" s="61">
        <v>175.63</v>
      </c>
      <c r="F31" s="60">
        <v>0.21812855182919688</v>
      </c>
      <c r="G31" s="60">
        <v>-0.21082426665641463</v>
      </c>
      <c r="H31" s="60">
        <v>-0.13784301212507988</v>
      </c>
      <c r="J31" s="56" t="s">
        <v>1096</v>
      </c>
      <c r="K31" s="56">
        <v>0.60585638767670691</v>
      </c>
      <c r="L31" s="56">
        <v>-0.18326911618669317</v>
      </c>
      <c r="M31" s="56">
        <v>2.1074865055151326E-2</v>
      </c>
    </row>
    <row r="32" spans="1:13">
      <c r="A32" s="61" t="s">
        <v>1035</v>
      </c>
      <c r="B32" s="62">
        <v>42494</v>
      </c>
      <c r="C32" s="61">
        <v>78033.8</v>
      </c>
      <c r="D32" s="61">
        <v>813.52</v>
      </c>
      <c r="E32" s="61">
        <v>174.47</v>
      </c>
      <c r="F32" s="60">
        <v>0.22829457486360827</v>
      </c>
      <c r="G32" s="60">
        <v>-0.21610193989523874</v>
      </c>
      <c r="H32" s="60">
        <v>-0.14138779527559053</v>
      </c>
      <c r="J32" s="56" t="s">
        <v>1097</v>
      </c>
      <c r="K32" s="56">
        <v>0.6119188167741092</v>
      </c>
      <c r="L32" s="56">
        <v>-0.1855099471006606</v>
      </c>
      <c r="M32" s="56">
        <v>1.1269511654494968E-2</v>
      </c>
    </row>
    <row r="33" spans="1:13">
      <c r="A33" s="61" t="s">
        <v>1034</v>
      </c>
      <c r="B33" s="62">
        <v>42497</v>
      </c>
      <c r="C33" s="61">
        <v>77423.899999999994</v>
      </c>
      <c r="D33" s="61">
        <v>805.95399999999995</v>
      </c>
      <c r="E33" s="61">
        <v>174.6575</v>
      </c>
      <c r="F33" s="60">
        <v>0.23118059851254413</v>
      </c>
      <c r="G33" s="60">
        <v>-0.22273035883746228</v>
      </c>
      <c r="H33" s="60">
        <v>-0.1397453578288923</v>
      </c>
      <c r="J33" s="56" t="s">
        <v>1098</v>
      </c>
      <c r="K33" s="56">
        <v>0.61238954076115659</v>
      </c>
      <c r="L33" s="56">
        <v>-0.18126359453264818</v>
      </c>
      <c r="M33" s="56">
        <v>5.4957850123420471E-3</v>
      </c>
    </row>
    <row r="34" spans="1:13">
      <c r="A34" s="61" t="s">
        <v>1033</v>
      </c>
      <c r="B34" s="62">
        <v>42498</v>
      </c>
      <c r="C34" s="61">
        <v>77045.3</v>
      </c>
      <c r="D34" s="61">
        <v>803.43200000000002</v>
      </c>
      <c r="E34" s="61">
        <v>174.72</v>
      </c>
      <c r="F34" s="60">
        <v>0.22158782808887922</v>
      </c>
      <c r="G34" s="60">
        <v>-0.2245014575008204</v>
      </c>
      <c r="H34" s="60">
        <v>-0.13522074836666009</v>
      </c>
      <c r="J34" s="56" t="s">
        <v>1099</v>
      </c>
      <c r="K34" s="56">
        <v>0.61394946393648997</v>
      </c>
      <c r="L34" s="56">
        <v>-0.17705168851243713</v>
      </c>
      <c r="M34" s="56">
        <v>1.0543153371940894E-2</v>
      </c>
    </row>
    <row r="35" spans="1:13">
      <c r="A35" s="61" t="s">
        <v>1032</v>
      </c>
      <c r="B35" s="62">
        <v>42499</v>
      </c>
      <c r="C35" s="61">
        <v>77106</v>
      </c>
      <c r="D35" s="61">
        <v>800.91</v>
      </c>
      <c r="E35" s="61">
        <v>173.74</v>
      </c>
      <c r="F35" s="60">
        <v>0.21779644955461497</v>
      </c>
      <c r="G35" s="60">
        <v>-0.2216844989941984</v>
      </c>
      <c r="H35" s="60">
        <v>-0.13904856293359757</v>
      </c>
      <c r="J35" s="56" t="s">
        <v>1101</v>
      </c>
      <c r="K35" s="56">
        <v>0.59657784569054928</v>
      </c>
      <c r="L35" s="56">
        <v>-0.16179796894912757</v>
      </c>
      <c r="M35" s="56">
        <v>1.9107680722891596E-2</v>
      </c>
    </row>
    <row r="36" spans="1:13">
      <c r="A36" s="61" t="s">
        <v>1031</v>
      </c>
      <c r="B36" s="62">
        <v>42500</v>
      </c>
      <c r="C36" s="61">
        <v>76630.399999999994</v>
      </c>
      <c r="D36" s="61">
        <v>806.91</v>
      </c>
      <c r="E36" s="61">
        <v>173.41</v>
      </c>
      <c r="F36" s="60">
        <v>0.20618151024532749</v>
      </c>
      <c r="G36" s="60">
        <v>-0.2195322474561846</v>
      </c>
      <c r="H36" s="60">
        <v>-0.14777865146451741</v>
      </c>
      <c r="J36" s="56" t="s">
        <v>1100</v>
      </c>
      <c r="K36" s="56">
        <v>0.61049896314714136</v>
      </c>
      <c r="L36" s="56">
        <v>-0.16462748786456127</v>
      </c>
      <c r="M36" s="56">
        <v>1.8734701562794109E-2</v>
      </c>
    </row>
    <row r="37" spans="1:13">
      <c r="A37" s="61" t="s">
        <v>1030</v>
      </c>
      <c r="B37" s="62">
        <v>42501</v>
      </c>
      <c r="C37" s="61">
        <v>75982.600000000006</v>
      </c>
      <c r="D37" s="61">
        <v>807.97</v>
      </c>
      <c r="E37" s="61">
        <v>173.42</v>
      </c>
      <c r="F37" s="60">
        <v>0.1972343855126677</v>
      </c>
      <c r="G37" s="60">
        <v>-0.22275900016930628</v>
      </c>
      <c r="H37" s="60">
        <v>-0.15635337614321865</v>
      </c>
      <c r="J37" s="56" t="s">
        <v>1102</v>
      </c>
      <c r="K37" s="56">
        <v>0.62091839031997953</v>
      </c>
      <c r="L37" s="56">
        <v>-0.14301310043668114</v>
      </c>
      <c r="M37" s="56">
        <v>2.5945319795274369E-2</v>
      </c>
    </row>
    <row r="38" spans="1:13">
      <c r="A38" s="61" t="s">
        <v>1029</v>
      </c>
      <c r="B38" s="62">
        <v>42504</v>
      </c>
      <c r="C38" s="61">
        <v>76138.600000000006</v>
      </c>
      <c r="D38" s="61">
        <v>801.64599999999996</v>
      </c>
      <c r="E38" s="61">
        <v>172.37</v>
      </c>
      <c r="F38" s="60">
        <v>0.19860270642981726</v>
      </c>
      <c r="G38" s="60">
        <v>-0.22989000432297424</v>
      </c>
      <c r="H38" s="60">
        <v>-0.16113490364025684</v>
      </c>
      <c r="J38" s="56" t="s">
        <v>1103</v>
      </c>
      <c r="K38" s="56">
        <v>0.6208831374906576</v>
      </c>
      <c r="L38" s="56">
        <v>-0.13947094116005554</v>
      </c>
      <c r="M38" s="56">
        <v>3.2245844973720406E-2</v>
      </c>
    </row>
    <row r="39" spans="1:13">
      <c r="A39" s="61" t="s">
        <v>1028</v>
      </c>
      <c r="B39" s="62">
        <v>42505</v>
      </c>
      <c r="C39" s="61">
        <v>75863.199999999997</v>
      </c>
      <c r="D39" s="61">
        <v>799.53800000000001</v>
      </c>
      <c r="E39" s="61">
        <v>172.02</v>
      </c>
      <c r="F39" s="60">
        <v>0.19198734215004309</v>
      </c>
      <c r="G39" s="60">
        <v>-0.23187080287062045</v>
      </c>
      <c r="H39" s="60">
        <v>-0.16022261277094318</v>
      </c>
      <c r="J39" s="56" t="s">
        <v>1104</v>
      </c>
      <c r="K39" s="56">
        <v>0.61646988019401538</v>
      </c>
      <c r="L39" s="56">
        <v>-0.13652074685365567</v>
      </c>
      <c r="M39" s="56">
        <v>3.016562455252747E-2</v>
      </c>
    </row>
    <row r="40" spans="1:13">
      <c r="A40" s="61" t="s">
        <v>1027</v>
      </c>
      <c r="B40" s="62">
        <v>42506</v>
      </c>
      <c r="C40" s="61">
        <v>75980.5</v>
      </c>
      <c r="D40" s="61">
        <v>797.43</v>
      </c>
      <c r="E40" s="61">
        <v>171.61</v>
      </c>
      <c r="F40" s="60">
        <v>0.19272845434523589</v>
      </c>
      <c r="G40" s="60">
        <v>-0.23035421291381142</v>
      </c>
      <c r="H40" s="60">
        <v>-0.15757694762161889</v>
      </c>
      <c r="J40" s="56" t="s">
        <v>1105</v>
      </c>
      <c r="K40" s="56">
        <v>0.6131658625003189</v>
      </c>
      <c r="L40" s="56">
        <v>-0.11397065075073542</v>
      </c>
      <c r="M40" s="56">
        <v>4.0982012639766641E-2</v>
      </c>
    </row>
    <row r="41" spans="1:13">
      <c r="A41" s="61" t="s">
        <v>1026</v>
      </c>
      <c r="B41" s="62">
        <v>42507</v>
      </c>
      <c r="C41" s="61">
        <v>76292.899999999994</v>
      </c>
      <c r="D41" s="61">
        <v>801.64</v>
      </c>
      <c r="E41" s="61">
        <v>172.18</v>
      </c>
      <c r="F41" s="60">
        <v>0.2028306200120451</v>
      </c>
      <c r="G41" s="60">
        <v>-0.22594574552111835</v>
      </c>
      <c r="H41" s="60">
        <v>-0.15190621613634125</v>
      </c>
      <c r="J41" s="56" t="s">
        <v>1106</v>
      </c>
      <c r="K41" s="56">
        <v>0.6003182105337046</v>
      </c>
      <c r="L41" s="56">
        <v>-0.11210349588368662</v>
      </c>
      <c r="M41" s="56">
        <v>3.3555426805716326E-2</v>
      </c>
    </row>
    <row r="42" spans="1:13">
      <c r="A42" s="61" t="s">
        <v>1025</v>
      </c>
      <c r="B42" s="62">
        <v>42508</v>
      </c>
      <c r="C42" s="61">
        <v>76413.3</v>
      </c>
      <c r="D42" s="61">
        <v>794.22</v>
      </c>
      <c r="E42" s="61">
        <v>171.66</v>
      </c>
      <c r="F42" s="60">
        <v>0.20594566613744747</v>
      </c>
      <c r="G42" s="60">
        <v>-0.23299635725902079</v>
      </c>
      <c r="H42" s="60">
        <v>-0.15350855564870058</v>
      </c>
      <c r="J42" s="56" t="s">
        <v>1107</v>
      </c>
      <c r="K42" s="56">
        <v>0.60676275046608463</v>
      </c>
      <c r="L42" s="56">
        <v>-0.10556461570519071</v>
      </c>
      <c r="M42" s="56">
        <v>3.0781913299101626E-2</v>
      </c>
    </row>
    <row r="43" spans="1:13">
      <c r="A43" s="61" t="s">
        <v>1024</v>
      </c>
      <c r="B43" s="62">
        <v>42511</v>
      </c>
      <c r="C43" s="61">
        <v>76448.3</v>
      </c>
      <c r="D43" s="61">
        <v>791.02800000000002</v>
      </c>
      <c r="E43" s="61">
        <v>169.59</v>
      </c>
      <c r="F43" s="60">
        <v>0.20397659713527516</v>
      </c>
      <c r="G43" s="60">
        <v>-0.23596534438295025</v>
      </c>
      <c r="H43" s="60">
        <v>-0.16094399366712842</v>
      </c>
      <c r="J43" s="56" t="s">
        <v>1108</v>
      </c>
      <c r="K43" s="56">
        <v>0.59464363944949539</v>
      </c>
      <c r="L43" s="56">
        <v>-0.10024363387291146</v>
      </c>
      <c r="M43" s="56">
        <v>3.034409330687704E-2</v>
      </c>
    </row>
    <row r="44" spans="1:13">
      <c r="A44" s="61" t="s">
        <v>1023</v>
      </c>
      <c r="B44" s="62">
        <v>42513</v>
      </c>
      <c r="C44" s="61">
        <v>76613.899999999994</v>
      </c>
      <c r="D44" s="61">
        <v>788.9</v>
      </c>
      <c r="E44" s="61">
        <v>168.21</v>
      </c>
      <c r="F44" s="60">
        <v>0.20805719412605983</v>
      </c>
      <c r="G44" s="60">
        <v>-0.23142871060451076</v>
      </c>
      <c r="H44" s="60">
        <v>-0.16715353765410701</v>
      </c>
      <c r="J44" s="56" t="s">
        <v>1109</v>
      </c>
      <c r="K44" s="56">
        <v>0.59734789757327222</v>
      </c>
      <c r="L44" s="56">
        <v>-0.10971326503447865</v>
      </c>
      <c r="M44" s="56">
        <v>3.4707472485035806E-2</v>
      </c>
    </row>
    <row r="45" spans="1:13">
      <c r="A45" s="61" t="s">
        <v>1022</v>
      </c>
      <c r="B45" s="62">
        <v>42514</v>
      </c>
      <c r="C45" s="61">
        <v>76692.800000000003</v>
      </c>
      <c r="D45" s="61">
        <v>787.99</v>
      </c>
      <c r="E45" s="61">
        <v>168.47</v>
      </c>
      <c r="F45" s="60">
        <v>0.20962554868056427</v>
      </c>
      <c r="G45" s="60">
        <v>-0.22677094270378473</v>
      </c>
      <c r="H45" s="60">
        <v>-0.15786053486628349</v>
      </c>
      <c r="J45" s="56" t="s">
        <v>12</v>
      </c>
      <c r="K45" s="56">
        <v>0.60031378402589186</v>
      </c>
      <c r="L45" s="56">
        <v>-0.12516345659014783</v>
      </c>
      <c r="M45" s="56">
        <v>3.2790832049306662E-2</v>
      </c>
    </row>
    <row r="46" spans="1:13">
      <c r="A46" s="61" t="s">
        <v>1021</v>
      </c>
      <c r="B46" s="62">
        <v>42515</v>
      </c>
      <c r="C46" s="61">
        <v>76853</v>
      </c>
      <c r="D46" s="61">
        <v>799.68</v>
      </c>
      <c r="E46" s="61">
        <v>170.26</v>
      </c>
      <c r="F46" s="60">
        <v>0.21181206529811614</v>
      </c>
      <c r="G46" s="60">
        <v>-0.20776228113105488</v>
      </c>
      <c r="H46" s="60">
        <v>-0.14506653276424808</v>
      </c>
      <c r="J46" s="56" t="s">
        <v>1110</v>
      </c>
      <c r="K46" s="56">
        <v>0.62034083243252014</v>
      </c>
      <c r="L46" s="56">
        <v>-0.12172862073929747</v>
      </c>
      <c r="M46" s="56">
        <v>3.8106967345425957E-2</v>
      </c>
    </row>
    <row r="47" spans="1:13">
      <c r="A47" s="61" t="s">
        <v>1020</v>
      </c>
      <c r="B47" s="62">
        <v>42518</v>
      </c>
      <c r="C47" s="61">
        <v>76690.600000000006</v>
      </c>
      <c r="D47" s="61">
        <v>804.46799999999996</v>
      </c>
      <c r="E47" s="61">
        <v>170.47749999999999</v>
      </c>
      <c r="F47" s="60">
        <v>0.21292340881161653</v>
      </c>
      <c r="G47" s="60">
        <v>-0.2004587730405244</v>
      </c>
      <c r="H47" s="60">
        <v>-0.14268292682926831</v>
      </c>
      <c r="J47" s="56" t="s">
        <v>1111</v>
      </c>
      <c r="K47" s="56">
        <v>0.67088929485432014</v>
      </c>
      <c r="L47" s="56">
        <v>-0.11485618975906131</v>
      </c>
      <c r="M47" s="56">
        <v>3.3607730851825224E-2</v>
      </c>
    </row>
    <row r="48" spans="1:13">
      <c r="A48" s="61" t="s">
        <v>1019</v>
      </c>
      <c r="B48" s="62">
        <v>42519</v>
      </c>
      <c r="C48" s="61">
        <v>76387</v>
      </c>
      <c r="D48" s="61">
        <v>806.06399999999996</v>
      </c>
      <c r="E48" s="61">
        <v>170.55</v>
      </c>
      <c r="F48" s="60">
        <v>0.20813892798962463</v>
      </c>
      <c r="G48" s="60">
        <v>-0.19629086775747062</v>
      </c>
      <c r="H48" s="60">
        <v>-0.14006958100136135</v>
      </c>
      <c r="J48" s="56" t="s">
        <v>1112</v>
      </c>
      <c r="K48" s="56">
        <v>0.69162340738778472</v>
      </c>
      <c r="L48" s="56">
        <v>-0.11412109505095569</v>
      </c>
      <c r="M48" s="56">
        <v>2.7047546740058825E-2</v>
      </c>
    </row>
    <row r="49" spans="1:13">
      <c r="A49" s="61" t="s">
        <v>1018</v>
      </c>
      <c r="B49" s="62">
        <v>42520</v>
      </c>
      <c r="C49" s="61">
        <v>76431.5</v>
      </c>
      <c r="D49" s="61">
        <v>807.66</v>
      </c>
      <c r="E49" s="61">
        <v>169.22</v>
      </c>
      <c r="F49" s="60">
        <v>0.20764325373124892</v>
      </c>
      <c r="G49" s="60">
        <v>-0.19223499054877136</v>
      </c>
      <c r="H49" s="60">
        <v>-0.15058729043268748</v>
      </c>
      <c r="J49" s="56" t="s">
        <v>1113</v>
      </c>
      <c r="K49" s="56">
        <v>0.69924804370128357</v>
      </c>
      <c r="L49" s="56">
        <v>-0.11741218679474563</v>
      </c>
      <c r="M49" s="56">
        <v>3.2542405183914713E-2</v>
      </c>
    </row>
    <row r="50" spans="1:13">
      <c r="A50" s="61" t="s">
        <v>1017</v>
      </c>
      <c r="B50" s="62">
        <v>42521</v>
      </c>
      <c r="C50" s="61">
        <v>76144.2</v>
      </c>
      <c r="D50" s="61">
        <v>807.45</v>
      </c>
      <c r="E50" s="61">
        <v>169.1</v>
      </c>
      <c r="F50" s="60">
        <v>0.20295556229620071</v>
      </c>
      <c r="G50" s="60">
        <v>-0.17999018296914382</v>
      </c>
      <c r="H50" s="60">
        <v>-0.14683861072430426</v>
      </c>
      <c r="J50" s="56" t="s">
        <v>1114</v>
      </c>
      <c r="K50" s="56">
        <v>0.67770830001762139</v>
      </c>
      <c r="L50" s="56">
        <v>-0.12459844342367876</v>
      </c>
      <c r="M50" s="56">
        <v>3.9187574671445624E-2</v>
      </c>
    </row>
    <row r="51" spans="1:13">
      <c r="A51" s="61" t="s">
        <v>1016</v>
      </c>
      <c r="B51" s="62">
        <v>42522</v>
      </c>
      <c r="C51" s="61">
        <v>76084.2</v>
      </c>
      <c r="D51" s="61">
        <v>807.22</v>
      </c>
      <c r="E51" s="61">
        <v>169.73</v>
      </c>
      <c r="F51" s="60">
        <v>0.20410588836680787</v>
      </c>
      <c r="G51" s="60">
        <v>-0.1770506956291249</v>
      </c>
      <c r="H51" s="60">
        <v>-0.14256125284162668</v>
      </c>
      <c r="J51" s="56" t="s">
        <v>1115</v>
      </c>
      <c r="K51" s="56">
        <v>0.68530549489091586</v>
      </c>
      <c r="L51" s="56">
        <v>-0.12925685798631115</v>
      </c>
      <c r="M51" s="56">
        <v>3.7313432835820892E-2</v>
      </c>
    </row>
    <row r="52" spans="1:13">
      <c r="A52" s="61" t="s">
        <v>1015</v>
      </c>
      <c r="B52" s="62">
        <v>42526</v>
      </c>
      <c r="C52" s="61">
        <v>76160.600000000006</v>
      </c>
      <c r="D52" s="61">
        <v>820.05200000000002</v>
      </c>
      <c r="E52" s="61">
        <v>170.52</v>
      </c>
      <c r="F52" s="60">
        <v>0.20981441504122977</v>
      </c>
      <c r="G52" s="60">
        <v>-0.16072009743217108</v>
      </c>
      <c r="H52" s="60">
        <v>-0.12647917627170735</v>
      </c>
      <c r="J52" s="56" t="s">
        <v>1116</v>
      </c>
      <c r="K52" s="56">
        <v>0.67556384654199597</v>
      </c>
      <c r="L52" s="56">
        <v>-0.13463818914403647</v>
      </c>
      <c r="M52" s="56">
        <v>3.2160455437018509E-2</v>
      </c>
    </row>
    <row r="53" spans="1:13">
      <c r="A53" s="61" t="s">
        <v>1014</v>
      </c>
      <c r="B53" s="62">
        <v>42527</v>
      </c>
      <c r="C53" s="61">
        <v>76128.600000000006</v>
      </c>
      <c r="D53" s="61">
        <v>823.26</v>
      </c>
      <c r="E53" s="61">
        <v>172.86</v>
      </c>
      <c r="F53" s="60">
        <v>0.22161690300860593</v>
      </c>
      <c r="G53" s="60">
        <v>-0.15223099815671048</v>
      </c>
      <c r="H53" s="60">
        <v>-0.11308363263211896</v>
      </c>
      <c r="J53" s="56" t="s">
        <v>1117</v>
      </c>
      <c r="K53" s="56">
        <v>0.67626257889843933</v>
      </c>
      <c r="L53" s="56">
        <v>-0.12965281730221967</v>
      </c>
      <c r="M53" s="56">
        <v>2.9490488481024757E-2</v>
      </c>
    </row>
    <row r="54" spans="1:13">
      <c r="A54" s="61" t="s">
        <v>1013</v>
      </c>
      <c r="B54" s="62">
        <v>42528</v>
      </c>
      <c r="C54" s="61">
        <v>75874.5</v>
      </c>
      <c r="D54" s="61">
        <v>835.9</v>
      </c>
      <c r="E54" s="61">
        <v>174.99</v>
      </c>
      <c r="F54" s="60">
        <v>0.21745541717076744</v>
      </c>
      <c r="G54" s="60">
        <v>-0.14516541391829019</v>
      </c>
      <c r="H54" s="60">
        <v>-0.10810397553516815</v>
      </c>
      <c r="J54" s="56" t="s">
        <v>1118</v>
      </c>
      <c r="K54" s="56">
        <v>0.67655930838276612</v>
      </c>
      <c r="L54" s="56">
        <v>-0.11844978622645785</v>
      </c>
      <c r="M54" s="56">
        <v>3.755664834635053E-2</v>
      </c>
    </row>
    <row r="55" spans="1:13">
      <c r="A55" s="61" t="s">
        <v>1012</v>
      </c>
      <c r="B55" s="62">
        <v>42529</v>
      </c>
      <c r="C55" s="61">
        <v>75876.2</v>
      </c>
      <c r="D55" s="61">
        <v>842.38</v>
      </c>
      <c r="E55" s="61">
        <v>175.3</v>
      </c>
      <c r="F55" s="60">
        <v>0.21263776306032178</v>
      </c>
      <c r="G55" s="60">
        <v>-0.13464126412764554</v>
      </c>
      <c r="H55" s="60">
        <v>-0.10843250940901228</v>
      </c>
      <c r="J55" s="56" t="s">
        <v>1119</v>
      </c>
      <c r="K55" s="56">
        <v>0.66953250223075167</v>
      </c>
      <c r="L55" s="56">
        <v>-0.1086616408222022</v>
      </c>
      <c r="M55" s="56">
        <v>3.3826561991244786E-2</v>
      </c>
    </row>
    <row r="56" spans="1:13">
      <c r="A56" s="61" t="s">
        <v>1011</v>
      </c>
      <c r="B56" s="62">
        <v>42532</v>
      </c>
      <c r="C56" s="61">
        <v>74850.100000000006</v>
      </c>
      <c r="D56" s="61">
        <v>822.62800000000004</v>
      </c>
      <c r="E56" s="61">
        <v>173.8075</v>
      </c>
      <c r="F56" s="60">
        <v>0.19467131021031614</v>
      </c>
      <c r="G56" s="60">
        <v>-0.15365574117932701</v>
      </c>
      <c r="H56" s="60">
        <v>-0.11665226672087814</v>
      </c>
      <c r="J56" s="56" t="s">
        <v>1120</v>
      </c>
      <c r="K56" s="56">
        <v>0.67252293940791508</v>
      </c>
      <c r="L56" s="56">
        <v>-0.10530588999045698</v>
      </c>
      <c r="M56" s="56">
        <v>3.2566217976552236E-2</v>
      </c>
    </row>
    <row r="57" spans="1:13">
      <c r="A57" s="61" t="s">
        <v>1010</v>
      </c>
      <c r="B57" s="62">
        <v>42533</v>
      </c>
      <c r="C57" s="61">
        <v>74817.8</v>
      </c>
      <c r="D57" s="61">
        <v>816.04399999999998</v>
      </c>
      <c r="E57" s="61">
        <v>173.31</v>
      </c>
      <c r="F57" s="60">
        <v>0.19819672656224974</v>
      </c>
      <c r="G57" s="60">
        <v>-0.15915961710853055</v>
      </c>
      <c r="H57" s="60">
        <v>-0.11182288730589862</v>
      </c>
      <c r="J57" s="56" t="s">
        <v>1121</v>
      </c>
      <c r="K57" s="56">
        <v>0.67733009818630063</v>
      </c>
      <c r="L57" s="56">
        <v>-0.10981702547359107</v>
      </c>
      <c r="M57" s="56">
        <v>2.7173124365113877E-2</v>
      </c>
    </row>
    <row r="58" spans="1:13">
      <c r="A58" s="61" t="s">
        <v>1009</v>
      </c>
      <c r="B58" s="62">
        <v>42534</v>
      </c>
      <c r="C58" s="61">
        <v>74700.5</v>
      </c>
      <c r="D58" s="61">
        <v>809.46</v>
      </c>
      <c r="E58" s="61">
        <v>172.76</v>
      </c>
      <c r="F58" s="60">
        <v>0.19408269646684961</v>
      </c>
      <c r="G58" s="60">
        <v>-0.16147678538131638</v>
      </c>
      <c r="H58" s="60">
        <v>-0.11514034009424312</v>
      </c>
      <c r="J58" s="56" t="s">
        <v>1122</v>
      </c>
      <c r="K58" s="56">
        <v>0.69572846965182333</v>
      </c>
      <c r="L58" s="56">
        <v>-0.12552997244394559</v>
      </c>
      <c r="M58" s="56">
        <v>2.3387291616332462E-2</v>
      </c>
    </row>
    <row r="59" spans="1:13">
      <c r="A59" s="61" t="s">
        <v>1008</v>
      </c>
      <c r="B59" s="62">
        <v>42535</v>
      </c>
      <c r="C59" s="61">
        <v>73959.7</v>
      </c>
      <c r="D59" s="61">
        <v>803.06</v>
      </c>
      <c r="E59" s="61">
        <v>172.92</v>
      </c>
      <c r="F59" s="60">
        <v>0.16362569363920842</v>
      </c>
      <c r="G59" s="60">
        <v>-0.17159067464410982</v>
      </c>
      <c r="H59" s="60">
        <v>-0.11649294911097496</v>
      </c>
      <c r="J59" s="56" t="s">
        <v>1123</v>
      </c>
      <c r="K59" s="56">
        <v>0.72796801166215674</v>
      </c>
      <c r="L59" s="56">
        <v>-0.12449545913218962</v>
      </c>
      <c r="M59" s="56">
        <v>2.8859256375316278E-2</v>
      </c>
    </row>
    <row r="60" spans="1:13">
      <c r="A60" s="61" t="s">
        <v>1007</v>
      </c>
      <c r="B60" s="62">
        <v>42536</v>
      </c>
      <c r="C60" s="61">
        <v>73877.100000000006</v>
      </c>
      <c r="D60" s="61">
        <v>808.19</v>
      </c>
      <c r="E60" s="61">
        <v>173.49</v>
      </c>
      <c r="F60" s="60">
        <v>0.15729163076749564</v>
      </c>
      <c r="G60" s="60">
        <v>-0.17543412165608985</v>
      </c>
      <c r="H60" s="60">
        <v>-0.1120835252571778</v>
      </c>
      <c r="J60" s="56" t="s">
        <v>1124</v>
      </c>
      <c r="K60" s="56">
        <v>0.73829462339988305</v>
      </c>
      <c r="L60" s="56">
        <v>-0.13025641025641033</v>
      </c>
      <c r="M60" s="56">
        <v>2.1190375685943508E-2</v>
      </c>
    </row>
    <row r="61" spans="1:13">
      <c r="A61" s="61" t="s">
        <v>1006</v>
      </c>
      <c r="B61" s="62">
        <v>42539</v>
      </c>
      <c r="C61" s="61">
        <v>73906.5</v>
      </c>
      <c r="D61" s="61">
        <v>815.97799999999995</v>
      </c>
      <c r="E61" s="61">
        <v>173.45249999999999</v>
      </c>
      <c r="F61" s="60">
        <v>0.15821484484577053</v>
      </c>
      <c r="G61" s="60">
        <v>-0.17051803358679307</v>
      </c>
      <c r="H61" s="60">
        <v>-0.11177539942646464</v>
      </c>
      <c r="J61" s="56" t="s">
        <v>1125</v>
      </c>
      <c r="K61" s="56">
        <v>0.76109879993835161</v>
      </c>
      <c r="L61" s="56">
        <v>-0.13585060875287913</v>
      </c>
      <c r="M61" s="56">
        <v>2.2415700610900036E-2</v>
      </c>
    </row>
    <row r="62" spans="1:13">
      <c r="A62" s="61" t="s">
        <v>1005</v>
      </c>
      <c r="B62" s="62">
        <v>42540</v>
      </c>
      <c r="C62" s="61">
        <v>73027.899999999994</v>
      </c>
      <c r="D62" s="61">
        <v>818.57399999999996</v>
      </c>
      <c r="E62" s="61">
        <v>173.44</v>
      </c>
      <c r="F62" s="60">
        <v>0.13615240406680496</v>
      </c>
      <c r="G62" s="60">
        <v>-0.17089638407778796</v>
      </c>
      <c r="H62" s="60">
        <v>-0.11329243353783225</v>
      </c>
      <c r="J62" s="56" t="s">
        <v>1126</v>
      </c>
      <c r="K62" s="56">
        <v>0.77894867060868411</v>
      </c>
      <c r="L62" s="56">
        <v>-0.13128784159711993</v>
      </c>
      <c r="M62" s="56">
        <v>1.7036808065436615E-2</v>
      </c>
    </row>
    <row r="63" spans="1:13">
      <c r="A63" s="61" t="s">
        <v>386</v>
      </c>
      <c r="B63" s="62">
        <v>42541</v>
      </c>
      <c r="C63" s="61">
        <v>72615</v>
      </c>
      <c r="D63" s="61">
        <v>821.17</v>
      </c>
      <c r="E63" s="61">
        <v>174.1</v>
      </c>
      <c r="F63" s="60">
        <v>0.11991918506465971</v>
      </c>
      <c r="G63" s="60">
        <v>-0.17109632874721148</v>
      </c>
      <c r="H63" s="60">
        <v>-0.10905276086177784</v>
      </c>
      <c r="J63" s="56" t="s">
        <v>1127</v>
      </c>
      <c r="K63" s="56">
        <v>0.79124863337766738</v>
      </c>
      <c r="L63" s="56">
        <v>-0.12937254357222816</v>
      </c>
      <c r="M63" s="56">
        <v>2.1302959538674227E-2</v>
      </c>
    </row>
    <row r="64" spans="1:13">
      <c r="A64" s="61" t="s">
        <v>1004</v>
      </c>
      <c r="B64" s="62">
        <v>42542</v>
      </c>
      <c r="C64" s="61">
        <v>72799.199999999997</v>
      </c>
      <c r="D64" s="61">
        <v>825.35</v>
      </c>
      <c r="E64" s="61">
        <v>174.48</v>
      </c>
      <c r="F64" s="60">
        <v>0.1224467140319716</v>
      </c>
      <c r="G64" s="60">
        <v>-0.16909122026356316</v>
      </c>
      <c r="H64" s="60">
        <v>-0.10929603348818218</v>
      </c>
      <c r="J64" s="56" t="s">
        <v>1128</v>
      </c>
      <c r="K64" s="56">
        <v>0.84137286327582372</v>
      </c>
      <c r="L64" s="56">
        <v>-0.12262246656273079</v>
      </c>
      <c r="M64" s="56">
        <v>3.9184652278177357E-2</v>
      </c>
    </row>
    <row r="65" spans="1:13">
      <c r="A65" s="61" t="s">
        <v>1003</v>
      </c>
      <c r="B65" s="62">
        <v>42543</v>
      </c>
      <c r="C65" s="61">
        <v>73644.800000000003</v>
      </c>
      <c r="D65" s="61">
        <v>829.33</v>
      </c>
      <c r="E65" s="61">
        <v>174.54</v>
      </c>
      <c r="F65" s="60">
        <v>0.13627989792045336</v>
      </c>
      <c r="G65" s="60">
        <v>-0.14763570735557707</v>
      </c>
      <c r="H65" s="60">
        <v>-0.10201036695949695</v>
      </c>
      <c r="J65" s="56" t="s">
        <v>358</v>
      </c>
      <c r="K65" s="56">
        <v>0.86926288982844246</v>
      </c>
      <c r="L65" s="56">
        <v>-0.11464955515469966</v>
      </c>
      <c r="M65" s="56">
        <v>4.417496229260931E-2</v>
      </c>
    </row>
    <row r="66" spans="1:13">
      <c r="A66" s="61" t="s">
        <v>1002</v>
      </c>
      <c r="B66" s="62">
        <v>42546</v>
      </c>
      <c r="C66" s="61">
        <v>73672</v>
      </c>
      <c r="D66" s="61">
        <v>817.28499999999997</v>
      </c>
      <c r="E66" s="61">
        <v>172.89750000000001</v>
      </c>
      <c r="F66" s="60">
        <v>0.14572933093214147</v>
      </c>
      <c r="G66" s="60">
        <v>-0.15412265394877656</v>
      </c>
      <c r="H66" s="60">
        <v>-0.10813215722686476</v>
      </c>
      <c r="J66" s="56" t="s">
        <v>1076</v>
      </c>
      <c r="K66" s="56">
        <v>0.87012156176815569</v>
      </c>
      <c r="L66" s="56">
        <v>-0.13169270652040588</v>
      </c>
      <c r="M66" s="56">
        <v>4.8270858524788407E-2</v>
      </c>
    </row>
    <row r="67" spans="1:13">
      <c r="A67" s="61" t="s">
        <v>1001</v>
      </c>
      <c r="B67" s="62">
        <v>42547</v>
      </c>
      <c r="C67" s="61">
        <v>73743.5</v>
      </c>
      <c r="D67" s="61">
        <v>813.27</v>
      </c>
      <c r="E67" s="61">
        <v>172.35</v>
      </c>
      <c r="F67" s="60">
        <v>0.14627974178064407</v>
      </c>
      <c r="G67" s="60">
        <v>-0.15233161701861542</v>
      </c>
      <c r="H67" s="60">
        <v>-0.10196957065443935</v>
      </c>
      <c r="J67" s="56" t="s">
        <v>1077</v>
      </c>
      <c r="K67" s="56">
        <v>0.86692893024086648</v>
      </c>
      <c r="L67" s="56">
        <v>-0.12723601891009384</v>
      </c>
      <c r="M67" s="56">
        <v>5.2998740432128821E-2</v>
      </c>
    </row>
    <row r="68" spans="1:13">
      <c r="A68" s="61" t="s">
        <v>1000</v>
      </c>
      <c r="B68" s="62">
        <v>42549</v>
      </c>
      <c r="C68" s="61">
        <v>74190.5</v>
      </c>
      <c r="D68" s="61">
        <v>805.24</v>
      </c>
      <c r="E68" s="61">
        <v>173.1</v>
      </c>
      <c r="F68" s="60">
        <v>0.14275306287795009</v>
      </c>
      <c r="G68" s="60">
        <v>-0.17177680637696069</v>
      </c>
      <c r="H68" s="60">
        <v>-0.10231810402945607</v>
      </c>
      <c r="J68" s="56" t="s">
        <v>1078</v>
      </c>
      <c r="K68" s="56">
        <v>0.88271408407907015</v>
      </c>
      <c r="L68" s="56">
        <v>-0.11914400760732469</v>
      </c>
      <c r="M68" s="56">
        <v>5.1490514905149221E-2</v>
      </c>
    </row>
    <row r="69" spans="1:13">
      <c r="A69" s="61" t="s">
        <v>999</v>
      </c>
      <c r="B69" s="62">
        <v>42550</v>
      </c>
      <c r="C69" s="61">
        <v>73940.3</v>
      </c>
      <c r="D69" s="61">
        <v>821.82</v>
      </c>
      <c r="E69" s="61">
        <v>175.1</v>
      </c>
      <c r="F69" s="60">
        <v>0.13996682176566178</v>
      </c>
      <c r="G69" s="60">
        <v>-0.1544278791246102</v>
      </c>
      <c r="H69" s="60">
        <v>-9.3544546254594407E-2</v>
      </c>
      <c r="J69" s="56" t="s">
        <v>1079</v>
      </c>
      <c r="K69" s="56">
        <v>0.92101333095656845</v>
      </c>
      <c r="L69" s="56">
        <v>-0.10748722806780109</v>
      </c>
      <c r="M69" s="56">
        <v>4.8148863252401419E-2</v>
      </c>
    </row>
    <row r="70" spans="1:13">
      <c r="A70" s="61" t="s">
        <v>998</v>
      </c>
      <c r="B70" s="62">
        <v>42553</v>
      </c>
      <c r="C70" s="61">
        <v>73965.5</v>
      </c>
      <c r="D70" s="61">
        <v>834.78</v>
      </c>
      <c r="E70" s="61">
        <v>175.7525</v>
      </c>
      <c r="F70" s="60">
        <v>0.12305802541117017</v>
      </c>
      <c r="G70" s="60">
        <v>-0.1257273561311566</v>
      </c>
      <c r="H70" s="60">
        <v>-9.1295693087224072E-2</v>
      </c>
      <c r="J70" s="56" t="s">
        <v>1080</v>
      </c>
      <c r="K70" s="56">
        <v>0.91809131998434723</v>
      </c>
      <c r="L70" s="56">
        <v>-0.10654921615282065</v>
      </c>
      <c r="M70" s="56">
        <v>4.3499158856044051E-2</v>
      </c>
    </row>
    <row r="71" spans="1:13">
      <c r="A71" s="61" t="s">
        <v>997</v>
      </c>
      <c r="B71" s="62">
        <v>42554</v>
      </c>
      <c r="C71" s="61">
        <v>74064</v>
      </c>
      <c r="D71" s="61">
        <v>839.1</v>
      </c>
      <c r="E71" s="61">
        <v>175.97</v>
      </c>
      <c r="F71" s="60">
        <v>0.12593322296560805</v>
      </c>
      <c r="G71" s="60">
        <v>-0.11593094336521503</v>
      </c>
      <c r="H71" s="60">
        <v>-9.0547315106723869E-2</v>
      </c>
      <c r="J71" s="56" t="s">
        <v>1081</v>
      </c>
      <c r="K71" s="56">
        <v>0.92426046123946226</v>
      </c>
      <c r="L71" s="56">
        <v>-7.0157482346667743E-2</v>
      </c>
      <c r="M71" s="56">
        <v>6.3886166967993319E-2</v>
      </c>
    </row>
    <row r="72" spans="1:13">
      <c r="A72" s="61" t="s">
        <v>996</v>
      </c>
      <c r="B72" s="62">
        <v>42555</v>
      </c>
      <c r="C72" s="61">
        <v>73947.199999999997</v>
      </c>
      <c r="D72" s="61">
        <v>843.42</v>
      </c>
      <c r="E72" s="61">
        <v>176.45</v>
      </c>
      <c r="F72" s="60">
        <v>0.12007440180915152</v>
      </c>
      <c r="G72" s="60">
        <v>-0.10601628084456893</v>
      </c>
      <c r="H72" s="60">
        <v>-8.1945889698231023E-2</v>
      </c>
      <c r="J72" s="56" t="s">
        <v>1082</v>
      </c>
      <c r="K72" s="56">
        <v>0.93718565273504639</v>
      </c>
      <c r="L72" s="56">
        <v>-7.2939366747852952E-2</v>
      </c>
      <c r="M72" s="56">
        <v>6.1496297720934789E-2</v>
      </c>
    </row>
    <row r="73" spans="1:13">
      <c r="A73" s="61" t="s">
        <v>995</v>
      </c>
      <c r="B73" s="62">
        <v>42556</v>
      </c>
      <c r="C73" s="61">
        <v>74049.100000000006</v>
      </c>
      <c r="D73" s="61">
        <v>831.68</v>
      </c>
      <c r="E73" s="61">
        <v>175.83</v>
      </c>
      <c r="F73" s="60">
        <v>0.10916038309562137</v>
      </c>
      <c r="G73" s="60">
        <v>-0.10596076323568937</v>
      </c>
      <c r="H73" s="60">
        <v>-7.8265883833088634E-2</v>
      </c>
      <c r="J73" s="56" t="s">
        <v>1083</v>
      </c>
      <c r="K73" s="56">
        <v>0.9412437403821905</v>
      </c>
      <c r="L73" s="56">
        <v>-5.8097677477415233E-2</v>
      </c>
      <c r="M73" s="56">
        <v>6.3597761049990265E-2</v>
      </c>
    </row>
    <row r="74" spans="1:13">
      <c r="A74" s="61" t="s">
        <v>994</v>
      </c>
      <c r="B74" s="62">
        <v>42560</v>
      </c>
      <c r="C74" s="61">
        <v>73716.600000000006</v>
      </c>
      <c r="D74" s="61">
        <v>841.71333333333303</v>
      </c>
      <c r="E74" s="61">
        <v>175.726</v>
      </c>
      <c r="F74" s="60">
        <v>0.10324793692698653</v>
      </c>
      <c r="G74" s="60">
        <v>-0.10337432135413216</v>
      </c>
      <c r="H74" s="60">
        <v>-8.449339390655608E-2</v>
      </c>
      <c r="J74" s="56" t="s">
        <v>1084</v>
      </c>
      <c r="K74" s="56">
        <v>0.96761204300897496</v>
      </c>
      <c r="L74" s="56">
        <v>-5.7458938813789828E-2</v>
      </c>
      <c r="M74" s="56">
        <v>5.6949136299384362E-2</v>
      </c>
    </row>
    <row r="75" spans="1:13">
      <c r="A75" s="61" t="s">
        <v>993</v>
      </c>
      <c r="B75" s="62">
        <v>42561</v>
      </c>
      <c r="C75" s="61">
        <v>73764.2</v>
      </c>
      <c r="D75" s="61">
        <v>844.22166666666703</v>
      </c>
      <c r="E75" s="61">
        <v>175.7</v>
      </c>
      <c r="F75" s="60">
        <v>9.0437924265001524E-2</v>
      </c>
      <c r="G75" s="60">
        <v>-0.102735018510973</v>
      </c>
      <c r="H75" s="60">
        <v>-8.6038285476487841E-2</v>
      </c>
      <c r="J75" s="56" t="s">
        <v>1085</v>
      </c>
      <c r="K75" s="56">
        <v>1.0134511507018802</v>
      </c>
      <c r="L75" s="56">
        <v>-5.6417788123803492E-2</v>
      </c>
      <c r="M75" s="56">
        <v>5.4737546610574617E-2</v>
      </c>
    </row>
    <row r="76" spans="1:13">
      <c r="A76" s="61" t="s">
        <v>992</v>
      </c>
      <c r="B76" s="62">
        <v>42562</v>
      </c>
      <c r="C76" s="61">
        <v>73816.7</v>
      </c>
      <c r="D76" s="61">
        <v>846.73</v>
      </c>
      <c r="E76" s="61">
        <v>178.24</v>
      </c>
      <c r="F76" s="60">
        <v>6.6800106944916005E-2</v>
      </c>
      <c r="G76" s="60">
        <v>-0.10209859916649877</v>
      </c>
      <c r="H76" s="60">
        <v>-7.7384957813551369E-2</v>
      </c>
      <c r="J76" s="56" t="s">
        <v>1086</v>
      </c>
      <c r="K76" s="56">
        <v>1.0098979929098535</v>
      </c>
      <c r="L76" s="56">
        <v>-6.2694420800123773E-2</v>
      </c>
      <c r="M76" s="56">
        <v>3.6476826208398538E-2</v>
      </c>
    </row>
    <row r="77" spans="1:13">
      <c r="A77" s="61" t="s">
        <v>991</v>
      </c>
      <c r="B77" s="62">
        <v>42563</v>
      </c>
      <c r="C77" s="61">
        <v>73736</v>
      </c>
      <c r="D77" s="61">
        <v>854.08</v>
      </c>
      <c r="E77" s="61">
        <v>179</v>
      </c>
      <c r="F77" s="60">
        <v>6.196576580469082E-2</v>
      </c>
      <c r="G77" s="60">
        <v>-9.2205818266849482E-2</v>
      </c>
      <c r="H77" s="60">
        <v>-7.7557330584900885E-2</v>
      </c>
      <c r="J77" s="56" t="s">
        <v>1087</v>
      </c>
      <c r="K77" s="56">
        <v>1.0267509405879194</v>
      </c>
      <c r="L77" s="56">
        <v>-7.4136405404485628E-2</v>
      </c>
      <c r="M77" s="56">
        <v>2.9804291440697961E-2</v>
      </c>
    </row>
    <row r="78" spans="1:13">
      <c r="A78" s="61" t="s">
        <v>990</v>
      </c>
      <c r="B78" s="62">
        <v>42564</v>
      </c>
      <c r="C78" s="61">
        <v>73763</v>
      </c>
      <c r="D78" s="61">
        <v>856.36</v>
      </c>
      <c r="E78" s="61">
        <v>181.1</v>
      </c>
      <c r="F78" s="60">
        <v>7.1705141970456632E-2</v>
      </c>
      <c r="G78" s="60">
        <v>-8.7016780741593691E-2</v>
      </c>
      <c r="H78" s="60">
        <v>-7.1853218532185403E-2</v>
      </c>
      <c r="J78" s="56" t="s">
        <v>1088</v>
      </c>
      <c r="K78" s="56">
        <v>1.0958779482173084</v>
      </c>
      <c r="L78" s="56">
        <v>-7.5974241406004062E-2</v>
      </c>
      <c r="M78" s="56">
        <v>3.4332734323276215E-2</v>
      </c>
    </row>
    <row r="79" spans="1:13">
      <c r="A79" s="61" t="s">
        <v>989</v>
      </c>
      <c r="B79" s="62">
        <v>42567</v>
      </c>
      <c r="C79" s="61">
        <v>73868</v>
      </c>
      <c r="D79" s="61">
        <v>864.62199999999996</v>
      </c>
      <c r="E79" s="61">
        <v>181.58750000000001</v>
      </c>
      <c r="F79" s="60">
        <v>8.3928602872554769E-2</v>
      </c>
      <c r="G79" s="60">
        <v>-7.5715431075952799E-2</v>
      </c>
      <c r="H79" s="60">
        <v>-6.7395100405731601E-2</v>
      </c>
      <c r="J79" s="56" t="s">
        <v>1089</v>
      </c>
      <c r="K79" s="56">
        <v>1.1033030342492509</v>
      </c>
      <c r="L79" s="56">
        <v>-6.1898969379929336E-2</v>
      </c>
      <c r="M79" s="56">
        <v>4.342873415919124E-2</v>
      </c>
    </row>
    <row r="80" spans="1:13">
      <c r="A80" s="61" t="s">
        <v>988</v>
      </c>
      <c r="B80" s="62">
        <v>42568</v>
      </c>
      <c r="C80" s="61">
        <v>74194.8</v>
      </c>
      <c r="D80" s="61">
        <v>867.37599999999998</v>
      </c>
      <c r="E80" s="61">
        <v>181.75</v>
      </c>
      <c r="F80" s="60">
        <v>9.0287094769047282E-2</v>
      </c>
      <c r="G80" s="60">
        <v>-7.7073025398750827E-2</v>
      </c>
      <c r="H80" s="60">
        <v>-6.999948830783409E-2</v>
      </c>
      <c r="J80" s="56" t="s">
        <v>1090</v>
      </c>
      <c r="K80" s="56">
        <v>1.09317614982064</v>
      </c>
      <c r="L80" s="56">
        <v>-5.7476896625832663E-2</v>
      </c>
      <c r="M80" s="56">
        <v>4.1672565954032903E-2</v>
      </c>
    </row>
    <row r="81" spans="1:13">
      <c r="A81" s="61" t="s">
        <v>987</v>
      </c>
      <c r="B81" s="62">
        <v>42569</v>
      </c>
      <c r="C81" s="61">
        <v>74196.899999999994</v>
      </c>
      <c r="D81" s="61">
        <v>870.13</v>
      </c>
      <c r="E81" s="61">
        <v>181.2</v>
      </c>
      <c r="F81" s="60">
        <v>9.6874958421971469E-2</v>
      </c>
      <c r="G81" s="60">
        <v>-6.5521833451468114E-2</v>
      </c>
      <c r="H81" s="60">
        <v>-7.1150297313922639E-2</v>
      </c>
      <c r="J81" s="56" t="s">
        <v>227</v>
      </c>
      <c r="K81" s="56">
        <v>1.1395469349170404</v>
      </c>
      <c r="L81" s="56">
        <v>-5.1058091999037991E-2</v>
      </c>
      <c r="M81" s="56">
        <v>5.1501741832219228E-2</v>
      </c>
    </row>
    <row r="82" spans="1:13">
      <c r="A82" s="61" t="s">
        <v>986</v>
      </c>
      <c r="B82" s="62">
        <v>42570</v>
      </c>
      <c r="C82" s="61">
        <v>74313.600000000006</v>
      </c>
      <c r="D82" s="61">
        <v>868.12</v>
      </c>
      <c r="E82" s="61">
        <v>180.17</v>
      </c>
      <c r="F82" s="60">
        <v>0.10855760237363943</v>
      </c>
      <c r="G82" s="60">
        <v>-4.3937551761202398E-2</v>
      </c>
      <c r="H82" s="60">
        <v>-6.7901394241961732E-2</v>
      </c>
      <c r="J82" s="56" t="s">
        <v>1532</v>
      </c>
      <c r="K82" s="56">
        <v>1.1389643209336313</v>
      </c>
      <c r="L82" s="56">
        <v>-7.4064312071692284E-2</v>
      </c>
      <c r="M82" s="56">
        <v>3.2630098452883116E-2</v>
      </c>
    </row>
    <row r="83" spans="1:13">
      <c r="A83" s="61" t="s">
        <v>985</v>
      </c>
      <c r="B83" s="62">
        <v>42571</v>
      </c>
      <c r="C83" s="61">
        <v>74514.100000000006</v>
      </c>
      <c r="D83" s="61">
        <v>870.76</v>
      </c>
      <c r="E83" s="61">
        <v>179.89</v>
      </c>
      <c r="F83" s="60">
        <v>0.11252601623831349</v>
      </c>
      <c r="G83" s="60">
        <v>-3.2819879419043296E-2</v>
      </c>
      <c r="H83" s="60">
        <v>-6.6476388168137057E-2</v>
      </c>
      <c r="J83" s="56" t="s">
        <v>1533</v>
      </c>
      <c r="K83" s="56">
        <v>1.1293843121036091</v>
      </c>
      <c r="L83" s="56">
        <v>-6.4914382209896648E-2</v>
      </c>
      <c r="M83" s="56">
        <v>3.6021146159346484E-2</v>
      </c>
    </row>
    <row r="84" spans="1:13">
      <c r="A84" s="61" t="s">
        <v>984</v>
      </c>
      <c r="B84" s="62">
        <v>42574</v>
      </c>
      <c r="C84" s="61">
        <v>74934.3</v>
      </c>
      <c r="D84" s="61">
        <v>869.76400000000001</v>
      </c>
      <c r="E84" s="61">
        <v>178.3</v>
      </c>
      <c r="F84" s="60">
        <v>0.12782542210128045</v>
      </c>
      <c r="G84" s="60">
        <v>-2.5583688102173485E-2</v>
      </c>
      <c r="H84" s="60">
        <v>-6.5660535555206234E-2</v>
      </c>
      <c r="J84" s="56" t="s">
        <v>1534</v>
      </c>
      <c r="K84" s="56">
        <v>1.1565016688854977</v>
      </c>
      <c r="L84" s="56">
        <v>-6.6546397254001466E-2</v>
      </c>
      <c r="M84" s="56">
        <v>3.5494912552163971E-2</v>
      </c>
    </row>
    <row r="85" spans="1:13">
      <c r="A85" s="61" t="s">
        <v>983</v>
      </c>
      <c r="B85" s="62">
        <v>42575</v>
      </c>
      <c r="C85" s="61">
        <v>75183.899999999994</v>
      </c>
      <c r="D85" s="61">
        <v>869.43200000000002</v>
      </c>
      <c r="E85" s="61">
        <v>177.77</v>
      </c>
      <c r="F85" s="60">
        <v>0.1307635040119115</v>
      </c>
      <c r="G85" s="60">
        <v>-2.4469278757685897E-2</v>
      </c>
      <c r="H85" s="60">
        <v>-6.5401398454339899E-2</v>
      </c>
      <c r="J85" s="56" t="s">
        <v>1535</v>
      </c>
      <c r="K85" s="56">
        <v>1.1769723063218787</v>
      </c>
      <c r="L85" s="56">
        <v>-6.4498471845699457E-2</v>
      </c>
      <c r="M85" s="56">
        <v>3.0043170193796431E-2</v>
      </c>
    </row>
    <row r="86" spans="1:13">
      <c r="A86" s="61" t="s">
        <v>982</v>
      </c>
      <c r="B86" s="62">
        <v>42576</v>
      </c>
      <c r="C86" s="61">
        <v>75466.5</v>
      </c>
      <c r="D86" s="61">
        <v>869.1</v>
      </c>
      <c r="E86" s="61">
        <v>179.1</v>
      </c>
      <c r="F86" s="60">
        <v>0.13006452463061935</v>
      </c>
      <c r="G86" s="60">
        <v>-3.4462071723770138E-2</v>
      </c>
      <c r="H86" s="60">
        <v>-6.1714165968147494E-2</v>
      </c>
      <c r="J86" s="56" t="s">
        <v>1536</v>
      </c>
      <c r="K86" s="56">
        <v>1.2124348277528303</v>
      </c>
      <c r="L86" s="56">
        <v>-6.1494875282660955E-2</v>
      </c>
      <c r="M86" s="56">
        <v>3.3251580039618922E-2</v>
      </c>
    </row>
    <row r="87" spans="1:13">
      <c r="A87" s="61" t="s">
        <v>981</v>
      </c>
      <c r="B87" s="62">
        <v>42577</v>
      </c>
      <c r="C87" s="61">
        <v>75501</v>
      </c>
      <c r="D87" s="61">
        <v>870.72</v>
      </c>
      <c r="E87" s="61">
        <v>178.96</v>
      </c>
      <c r="F87" s="60">
        <v>0.12975219101686819</v>
      </c>
      <c r="G87" s="60">
        <v>-2.6647797012602781E-2</v>
      </c>
      <c r="H87" s="60">
        <v>-6.0971770385140123E-2</v>
      </c>
      <c r="J87" s="56" t="s">
        <v>1537</v>
      </c>
      <c r="K87" s="56">
        <v>1.2666291123790958</v>
      </c>
      <c r="L87" s="56">
        <v>-5.0303875397932019E-2</v>
      </c>
      <c r="M87" s="56">
        <v>3.6674118822242363E-2</v>
      </c>
    </row>
    <row r="88" spans="1:13">
      <c r="A88" s="61" t="s">
        <v>980</v>
      </c>
      <c r="B88" s="62">
        <v>42578</v>
      </c>
      <c r="C88" s="61">
        <v>76225.7</v>
      </c>
      <c r="D88" s="61">
        <v>874.05</v>
      </c>
      <c r="E88" s="61">
        <v>180.08</v>
      </c>
      <c r="F88" s="60">
        <v>0.14572564462915505</v>
      </c>
      <c r="G88" s="60">
        <v>-2.0896064092913225E-2</v>
      </c>
      <c r="H88" s="60">
        <v>-5.4598908021839421E-2</v>
      </c>
      <c r="J88" s="56" t="s">
        <v>1538</v>
      </c>
      <c r="K88" s="56">
        <v>1.2977502110635482</v>
      </c>
      <c r="L88" s="56">
        <v>-6.5403726815649321E-2</v>
      </c>
      <c r="M88" s="56">
        <v>3.7989729935336669E-2</v>
      </c>
    </row>
    <row r="89" spans="1:13">
      <c r="A89" s="61" t="s">
        <v>979</v>
      </c>
      <c r="B89" s="62">
        <v>42582</v>
      </c>
      <c r="C89" s="61">
        <v>76579.7</v>
      </c>
      <c r="D89" s="61">
        <v>880.85</v>
      </c>
      <c r="E89" s="61">
        <v>178.21</v>
      </c>
      <c r="F89" s="60">
        <v>0.14938455604134671</v>
      </c>
      <c r="G89" s="60">
        <v>-1.1225234326766587E-2</v>
      </c>
      <c r="H89" s="60">
        <v>-6.4759905536604601E-2</v>
      </c>
      <c r="J89" s="56" t="s">
        <v>1539</v>
      </c>
      <c r="K89" s="56">
        <v>1.3464402407108325</v>
      </c>
      <c r="L89" s="56">
        <v>-6.8228817228039307E-2</v>
      </c>
      <c r="M89" s="56">
        <v>4.0028523888756995E-2</v>
      </c>
    </row>
    <row r="90" spans="1:13">
      <c r="A90" s="61" t="s">
        <v>978</v>
      </c>
      <c r="B90" s="62">
        <v>42583</v>
      </c>
      <c r="C90" s="61">
        <v>76647.399999999994</v>
      </c>
      <c r="D90" s="61">
        <v>882.55</v>
      </c>
      <c r="E90" s="61">
        <v>181.31</v>
      </c>
      <c r="F90" s="60">
        <v>0.15353438973477584</v>
      </c>
      <c r="G90" s="60">
        <v>-1.182385148525944E-2</v>
      </c>
      <c r="H90" s="60">
        <v>-4.2157536055787315E-2</v>
      </c>
      <c r="J90" s="56" t="s">
        <v>1540</v>
      </c>
      <c r="K90" s="56">
        <v>1.3997974075431499</v>
      </c>
      <c r="L90" s="56">
        <v>-8.1287840402600398E-2</v>
      </c>
      <c r="M90" s="56">
        <v>3.4375148887512585E-2</v>
      </c>
    </row>
    <row r="91" spans="1:13">
      <c r="A91" s="61" t="s">
        <v>977</v>
      </c>
      <c r="B91" s="62">
        <v>42584</v>
      </c>
      <c r="C91" s="61">
        <v>77089.8</v>
      </c>
      <c r="D91" s="61">
        <v>876.77</v>
      </c>
      <c r="E91" s="61">
        <v>179.68</v>
      </c>
      <c r="F91" s="60">
        <v>0.16009992325171929</v>
      </c>
      <c r="G91" s="60">
        <v>-1.7018891193452568E-2</v>
      </c>
      <c r="H91" s="60">
        <v>-5.5508830950378507E-2</v>
      </c>
      <c r="J91" s="56" t="s">
        <v>1541</v>
      </c>
      <c r="K91" s="56">
        <v>1.3934651610208508</v>
      </c>
      <c r="L91" s="56">
        <v>-8.1219516398669422E-2</v>
      </c>
      <c r="M91" s="56">
        <v>3.4985422740524852E-2</v>
      </c>
    </row>
    <row r="92" spans="1:13">
      <c r="A92" s="61" t="s">
        <v>976</v>
      </c>
      <c r="B92" s="62">
        <v>42585</v>
      </c>
      <c r="C92" s="61">
        <v>77882.899999999994</v>
      </c>
      <c r="D92" s="61">
        <v>868.18</v>
      </c>
      <c r="E92" s="61">
        <v>178.75</v>
      </c>
      <c r="F92" s="60">
        <v>0.18002784810510164</v>
      </c>
      <c r="G92" s="60">
        <v>-2.3858781200809531E-2</v>
      </c>
      <c r="H92" s="60">
        <v>-4.5189893702259565E-2</v>
      </c>
      <c r="J92" s="56" t="s">
        <v>1542</v>
      </c>
      <c r="K92" s="56">
        <v>1.3181440291469655</v>
      </c>
      <c r="L92" s="56">
        <v>-7.3160520531695861E-2</v>
      </c>
      <c r="M92" s="56">
        <v>3.585522824419396E-2</v>
      </c>
    </row>
    <row r="93" spans="1:13">
      <c r="A93" s="61" t="s">
        <v>975</v>
      </c>
      <c r="B93" s="62">
        <v>42588</v>
      </c>
      <c r="C93" s="61">
        <v>78324.899999999994</v>
      </c>
      <c r="D93" s="61">
        <v>884.59</v>
      </c>
      <c r="E93" s="61">
        <v>180.79750000000001</v>
      </c>
      <c r="F93" s="60">
        <v>0.18721759494342427</v>
      </c>
      <c r="G93" s="60">
        <v>-4.4566991165381209E-3</v>
      </c>
      <c r="H93" s="60">
        <v>-2.9014500537056787E-2</v>
      </c>
      <c r="J93" s="56" t="s">
        <v>1543</v>
      </c>
      <c r="K93" s="56">
        <v>1.2422975145907538</v>
      </c>
      <c r="L93" s="56">
        <v>-7.5225168083217109E-2</v>
      </c>
      <c r="M93" s="56">
        <v>4.328062285410339E-2</v>
      </c>
    </row>
    <row r="94" spans="1:13">
      <c r="A94" s="61" t="s">
        <v>974</v>
      </c>
      <c r="B94" s="62">
        <v>42589</v>
      </c>
      <c r="C94" s="61">
        <v>78704.600000000006</v>
      </c>
      <c r="D94" s="61">
        <v>890.06</v>
      </c>
      <c r="E94" s="61">
        <v>181.48</v>
      </c>
      <c r="F94" s="60">
        <v>0.1942473115832184</v>
      </c>
      <c r="G94" s="60">
        <v>2.6585558184069047E-3</v>
      </c>
      <c r="H94" s="60">
        <v>-2.3986232117887529E-2</v>
      </c>
      <c r="J94" s="56" t="s">
        <v>1544</v>
      </c>
      <c r="K94" s="56">
        <v>1.2684705455536847</v>
      </c>
      <c r="L94" s="56">
        <v>-7.7758764424553428E-2</v>
      </c>
      <c r="M94" s="56">
        <v>3.4324611373950153E-2</v>
      </c>
    </row>
    <row r="95" spans="1:13">
      <c r="A95" s="61" t="s">
        <v>973</v>
      </c>
      <c r="B95" s="62">
        <v>42590</v>
      </c>
      <c r="C95" s="61">
        <v>78324.899999999994</v>
      </c>
      <c r="D95" s="61">
        <v>895.53</v>
      </c>
      <c r="E95" s="61">
        <v>182.35</v>
      </c>
      <c r="F95" s="60">
        <v>0.19209994018565268</v>
      </c>
      <c r="G95" s="60">
        <v>3.9247542676770442E-2</v>
      </c>
      <c r="H95" s="60">
        <v>8.9636474298677715E-3</v>
      </c>
      <c r="J95" s="56" t="s">
        <v>1545</v>
      </c>
      <c r="K95" s="56">
        <v>1.2344224396351509</v>
      </c>
      <c r="L95" s="56">
        <v>-9.8358216792396758E-2</v>
      </c>
      <c r="M95" s="56">
        <v>2.5909887115609154E-2</v>
      </c>
    </row>
    <row r="96" spans="1:13">
      <c r="A96" s="61" t="s">
        <v>972</v>
      </c>
      <c r="B96" s="62">
        <v>42591</v>
      </c>
      <c r="C96" s="61">
        <v>78368.399999999994</v>
      </c>
      <c r="D96" s="61">
        <v>899.79</v>
      </c>
      <c r="E96" s="61">
        <v>182.83</v>
      </c>
      <c r="F96" s="60">
        <v>0.19986587929442701</v>
      </c>
      <c r="G96" s="60">
        <v>4.9305547457172416E-2</v>
      </c>
      <c r="H96" s="60">
        <v>1.808361059680097E-2</v>
      </c>
      <c r="J96" s="56" t="s">
        <v>1546</v>
      </c>
      <c r="K96" s="56">
        <v>1.1781076324218627</v>
      </c>
      <c r="L96" s="56">
        <v>-0.10524935301112126</v>
      </c>
      <c r="M96" s="56">
        <v>2.0387310237446554E-2</v>
      </c>
    </row>
    <row r="97" spans="1:13">
      <c r="A97" s="61" t="s">
        <v>971</v>
      </c>
      <c r="B97" s="62">
        <v>42592</v>
      </c>
      <c r="C97" s="61">
        <v>78190.5</v>
      </c>
      <c r="D97" s="61">
        <v>902.99</v>
      </c>
      <c r="E97" s="61">
        <v>183.29</v>
      </c>
      <c r="F97" s="60">
        <v>0.19850735516148865</v>
      </c>
      <c r="G97" s="60">
        <v>5.4759318311899063E-2</v>
      </c>
      <c r="H97" s="60">
        <v>2.2823660714285765E-2</v>
      </c>
      <c r="J97" s="56" t="s">
        <v>1524</v>
      </c>
      <c r="K97" s="56">
        <v>1.2126878905455363</v>
      </c>
      <c r="L97" s="56">
        <v>-0.12284138330957406</v>
      </c>
      <c r="M97" s="56">
        <v>-1.2219146956090832E-2</v>
      </c>
    </row>
    <row r="98" spans="1:13">
      <c r="A98" s="61" t="s">
        <v>970</v>
      </c>
      <c r="B98" s="62">
        <v>42595</v>
      </c>
      <c r="C98" s="61">
        <v>78218.8</v>
      </c>
      <c r="D98" s="61">
        <v>910.71199999999999</v>
      </c>
      <c r="E98" s="61">
        <v>183.05</v>
      </c>
      <c r="F98" s="60">
        <v>0.19779181501473908</v>
      </c>
      <c r="G98" s="60">
        <v>6.552163891846341E-2</v>
      </c>
      <c r="H98" s="60">
        <v>3.0338849487785646E-2</v>
      </c>
      <c r="J98" s="56" t="s">
        <v>1547</v>
      </c>
      <c r="K98" s="56">
        <v>1.2486550318693199</v>
      </c>
      <c r="L98" s="56">
        <v>-0.12835775755409529</v>
      </c>
      <c r="M98" s="56">
        <v>-1.2832263978001857E-2</v>
      </c>
    </row>
    <row r="99" spans="1:13">
      <c r="A99" s="61" t="s">
        <v>969</v>
      </c>
      <c r="B99" s="62">
        <v>42596</v>
      </c>
      <c r="C99" s="61">
        <v>78205.100000000006</v>
      </c>
      <c r="D99" s="61">
        <v>913.28599999999994</v>
      </c>
      <c r="E99" s="61">
        <v>182.97</v>
      </c>
      <c r="F99" s="60">
        <v>0.1996597606359316</v>
      </c>
      <c r="G99" s="60">
        <v>7.683582511908682E-2</v>
      </c>
      <c r="H99" s="60">
        <v>4.0134159513387502E-2</v>
      </c>
      <c r="J99" s="56" t="s">
        <v>1548</v>
      </c>
      <c r="K99" s="56">
        <v>1.2281966645336917</v>
      </c>
      <c r="L99" s="56">
        <v>-0.13083240653605954</v>
      </c>
      <c r="M99" s="56">
        <v>-1.8417888915604586E-2</v>
      </c>
    </row>
    <row r="100" spans="1:13">
      <c r="A100" s="61" t="s">
        <v>968</v>
      </c>
      <c r="B100" s="62">
        <v>42597</v>
      </c>
      <c r="C100" s="61">
        <v>77828.800000000003</v>
      </c>
      <c r="D100" s="61">
        <v>915.86</v>
      </c>
      <c r="E100" s="61">
        <v>182.94</v>
      </c>
      <c r="F100" s="60">
        <v>0.19335830587427139</v>
      </c>
      <c r="G100" s="60">
        <v>8.9647951838764506E-2</v>
      </c>
      <c r="H100" s="60">
        <v>5.0232504736207551E-2</v>
      </c>
      <c r="J100" s="56" t="s">
        <v>1549</v>
      </c>
      <c r="K100" s="56">
        <v>1.2416699067181285</v>
      </c>
      <c r="L100" s="56">
        <v>-0.12817338537908485</v>
      </c>
      <c r="M100" s="56">
        <v>-1.4464919531287923E-2</v>
      </c>
    </row>
    <row r="101" spans="1:13">
      <c r="A101" s="61" t="s">
        <v>967</v>
      </c>
      <c r="B101" s="62">
        <v>42598</v>
      </c>
      <c r="C101" s="61">
        <v>77855.5</v>
      </c>
      <c r="D101" s="61">
        <v>915.6</v>
      </c>
      <c r="E101" s="61">
        <v>183.78</v>
      </c>
      <c r="F101" s="60">
        <v>0.19364507474128012</v>
      </c>
      <c r="G101" s="60">
        <v>0.14555104308202793</v>
      </c>
      <c r="H101" s="60">
        <v>9.7292294832372894E-2</v>
      </c>
      <c r="J101" s="56" t="s">
        <v>1550</v>
      </c>
      <c r="K101" s="56">
        <v>1.2419533559019258</v>
      </c>
      <c r="L101" s="56">
        <v>-0.13560155485719727</v>
      </c>
      <c r="M101" s="56">
        <v>-1.2645866901030201E-2</v>
      </c>
    </row>
    <row r="102" spans="1:13">
      <c r="A102" s="61" t="s">
        <v>966</v>
      </c>
      <c r="B102" s="62">
        <v>42599</v>
      </c>
      <c r="C102" s="61">
        <v>77879</v>
      </c>
      <c r="D102" s="61">
        <v>909.67</v>
      </c>
      <c r="E102" s="61">
        <v>182.62</v>
      </c>
      <c r="F102" s="60">
        <v>0.20032859956782678</v>
      </c>
      <c r="G102" s="60">
        <v>0.15805112040717062</v>
      </c>
      <c r="H102" s="60">
        <v>0.10511346444780645</v>
      </c>
      <c r="J102" s="56" t="s">
        <v>1551</v>
      </c>
      <c r="K102" s="56">
        <v>1.2278106602203294</v>
      </c>
      <c r="L102" s="56">
        <v>-0.13099577771367132</v>
      </c>
      <c r="M102" s="56">
        <v>-8.5118369646423053E-3</v>
      </c>
    </row>
    <row r="103" spans="1:13">
      <c r="A103" s="61" t="s">
        <v>965</v>
      </c>
      <c r="B103" s="62">
        <v>42602</v>
      </c>
      <c r="C103" s="61">
        <v>77968.7</v>
      </c>
      <c r="D103" s="61">
        <v>906.4</v>
      </c>
      <c r="E103" s="61">
        <v>181.78749999999999</v>
      </c>
      <c r="F103" s="60">
        <v>0.2059825278879408</v>
      </c>
      <c r="G103" s="60">
        <v>0.17444316311854569</v>
      </c>
      <c r="H103" s="60">
        <v>0.14231180092999884</v>
      </c>
      <c r="J103" s="56" t="s">
        <v>1518</v>
      </c>
      <c r="K103" s="56">
        <v>1.2608759633536692</v>
      </c>
      <c r="L103" s="56">
        <v>-0.12387191833083377</v>
      </c>
      <c r="M103" s="56">
        <v>-4.9043648847474364E-3</v>
      </c>
    </row>
    <row r="104" spans="1:13">
      <c r="A104" s="61" t="s">
        <v>385</v>
      </c>
      <c r="B104" s="62">
        <v>42603</v>
      </c>
      <c r="C104" s="61">
        <v>78086.399999999994</v>
      </c>
      <c r="D104" s="61">
        <v>905.31</v>
      </c>
      <c r="E104" s="61">
        <v>181.51</v>
      </c>
      <c r="F104" s="60">
        <v>0.21635022033636919</v>
      </c>
      <c r="G104" s="60">
        <v>0.14808380044132186</v>
      </c>
      <c r="H104" s="60">
        <v>9.4290709591849042E-2</v>
      </c>
      <c r="J104" s="56" t="s">
        <v>1558</v>
      </c>
      <c r="K104" s="56">
        <v>1.2595240445502034</v>
      </c>
      <c r="L104" s="56">
        <v>-0.12185764942938349</v>
      </c>
      <c r="M104" s="56">
        <v>-2.311740691554709E-3</v>
      </c>
    </row>
    <row r="105" spans="1:13">
      <c r="A105" s="61" t="s">
        <v>964</v>
      </c>
      <c r="B105" s="62">
        <v>42604</v>
      </c>
      <c r="C105" s="61">
        <v>78086.100000000006</v>
      </c>
      <c r="D105" s="61">
        <v>904.22</v>
      </c>
      <c r="E105" s="61">
        <v>180.94</v>
      </c>
      <c r="F105" s="60">
        <v>0.21617694241366103</v>
      </c>
      <c r="G105" s="60">
        <v>0.1485075574749144</v>
      </c>
      <c r="H105" s="60">
        <v>0.10000607939692374</v>
      </c>
      <c r="J105" s="56" t="s">
        <v>1559</v>
      </c>
      <c r="K105" s="56">
        <v>1.2504927549015594</v>
      </c>
      <c r="L105" s="56">
        <v>-0.13044087386716863</v>
      </c>
      <c r="M105" s="56">
        <v>-6.1154958576400409E-3</v>
      </c>
    </row>
    <row r="106" spans="1:13">
      <c r="A106" s="61" t="s">
        <v>963</v>
      </c>
      <c r="B106" s="62">
        <v>42605</v>
      </c>
      <c r="C106" s="61">
        <v>77964</v>
      </c>
      <c r="D106" s="61">
        <v>906.5</v>
      </c>
      <c r="E106" s="61">
        <v>180.41</v>
      </c>
      <c r="F106" s="60">
        <v>0.2096575243633565</v>
      </c>
      <c r="G106" s="60">
        <v>0.12446939681799352</v>
      </c>
      <c r="H106" s="60">
        <v>6.1969302311892127E-2</v>
      </c>
      <c r="J106" s="56" t="s">
        <v>1560</v>
      </c>
      <c r="K106" s="56">
        <v>1.2795735764052596</v>
      </c>
      <c r="L106" s="56">
        <v>-0.12501985702938834</v>
      </c>
      <c r="M106" s="56">
        <v>7.8055086009745089E-3</v>
      </c>
    </row>
    <row r="107" spans="1:13">
      <c r="A107" s="61" t="s">
        <v>962</v>
      </c>
      <c r="B107" s="62">
        <v>42606</v>
      </c>
      <c r="C107" s="61">
        <v>78081.5</v>
      </c>
      <c r="D107" s="61">
        <v>896.75</v>
      </c>
      <c r="E107" s="61">
        <v>179.09</v>
      </c>
      <c r="F107" s="60">
        <v>0.21117993153117931</v>
      </c>
      <c r="G107" s="60">
        <v>0.10376838280546119</v>
      </c>
      <c r="H107" s="60">
        <v>4.3161696178937614E-2</v>
      </c>
      <c r="J107" s="56" t="s">
        <v>1561</v>
      </c>
      <c r="K107" s="56">
        <v>1.3305614130321315</v>
      </c>
      <c r="L107" s="56">
        <v>-0.12971182977524143</v>
      </c>
      <c r="M107" s="56">
        <v>1.0618117316646636E-2</v>
      </c>
    </row>
    <row r="108" spans="1:13">
      <c r="A108" s="61" t="s">
        <v>961</v>
      </c>
      <c r="B108" s="62">
        <v>42609</v>
      </c>
      <c r="C108" s="61">
        <v>77757.600000000006</v>
      </c>
      <c r="D108" s="61">
        <v>896.28200000000004</v>
      </c>
      <c r="E108" s="61">
        <v>179.75</v>
      </c>
      <c r="F108" s="60">
        <v>0.21069103070728579</v>
      </c>
      <c r="G108" s="60">
        <v>9.4722313827513283E-2</v>
      </c>
      <c r="H108" s="60">
        <v>4.7372101153711599E-2</v>
      </c>
      <c r="J108" s="56" t="s">
        <v>1562</v>
      </c>
      <c r="K108" s="56">
        <v>1.3474452554744523</v>
      </c>
      <c r="L108" s="56">
        <v>-0.13270317368115325</v>
      </c>
      <c r="M108" s="56">
        <v>1.1642758891727167E-2</v>
      </c>
    </row>
    <row r="109" spans="1:13">
      <c r="A109" s="61" t="s">
        <v>960</v>
      </c>
      <c r="B109" s="62">
        <v>42610</v>
      </c>
      <c r="C109" s="61">
        <v>77313.600000000006</v>
      </c>
      <c r="D109" s="61">
        <v>896.12599999999998</v>
      </c>
      <c r="E109" s="61">
        <v>179.97</v>
      </c>
      <c r="F109" s="60">
        <v>0.20330578512396702</v>
      </c>
      <c r="G109" s="60">
        <v>0.11860543495899445</v>
      </c>
      <c r="H109" s="60">
        <v>5.9831576467817005E-2</v>
      </c>
      <c r="J109" s="56" t="s">
        <v>1563</v>
      </c>
      <c r="K109" s="56">
        <v>1.3279465212876427</v>
      </c>
      <c r="L109" s="56">
        <v>-0.1212137203166227</v>
      </c>
      <c r="M109" s="56">
        <v>2.4082400664679149E-2</v>
      </c>
    </row>
    <row r="110" spans="1:13">
      <c r="A110" s="61" t="s">
        <v>959</v>
      </c>
      <c r="B110" s="62">
        <v>42611</v>
      </c>
      <c r="C110" s="61">
        <v>77345.600000000006</v>
      </c>
      <c r="D110" s="61">
        <v>895.97</v>
      </c>
      <c r="E110" s="61">
        <v>178.97</v>
      </c>
      <c r="F110" s="60">
        <v>0.20333187089467031</v>
      </c>
      <c r="G110" s="60">
        <v>0.12462971331023764</v>
      </c>
      <c r="H110" s="60">
        <v>6.9563138707942285E-2</v>
      </c>
      <c r="J110" s="56" t="s">
        <v>1564</v>
      </c>
      <c r="K110" s="56">
        <v>1.3534780567154665</v>
      </c>
      <c r="L110" s="56">
        <v>-0.10875915649278578</v>
      </c>
      <c r="M110" s="56">
        <v>2.7849582987855559E-2</v>
      </c>
    </row>
    <row r="111" spans="1:13">
      <c r="A111" s="61" t="s">
        <v>958</v>
      </c>
      <c r="B111" s="62">
        <v>42612</v>
      </c>
      <c r="C111" s="61">
        <v>77358.600000000006</v>
      </c>
      <c r="D111" s="61">
        <v>898.92</v>
      </c>
      <c r="E111" s="61">
        <v>179.48</v>
      </c>
      <c r="F111" s="60">
        <v>0.19941392622912701</v>
      </c>
      <c r="G111" s="60">
        <v>0.1442755670969218</v>
      </c>
      <c r="H111" s="60">
        <v>7.1554374757455408E-2</v>
      </c>
      <c r="J111" s="56" t="s">
        <v>1565</v>
      </c>
      <c r="K111" s="56">
        <v>1.3748597997857237</v>
      </c>
      <c r="L111" s="56">
        <v>-9.3830599865198816E-2</v>
      </c>
      <c r="M111" s="56">
        <v>4.619417379692381E-2</v>
      </c>
    </row>
    <row r="112" spans="1:13">
      <c r="A112" s="61" t="s">
        <v>957</v>
      </c>
      <c r="B112" s="62">
        <v>42613</v>
      </c>
      <c r="C112" s="61">
        <v>77167.899999999994</v>
      </c>
      <c r="D112" s="61">
        <v>893.68</v>
      </c>
      <c r="E112" s="61">
        <v>178.8</v>
      </c>
      <c r="F112" s="60">
        <v>0.19627914042904138</v>
      </c>
      <c r="G112" s="60">
        <v>0.14298869391722513</v>
      </c>
      <c r="H112" s="60">
        <v>6.7144136078782557E-2</v>
      </c>
      <c r="J112" s="56" t="s">
        <v>1566</v>
      </c>
      <c r="K112" s="56">
        <v>1.3646035148861047</v>
      </c>
      <c r="L112" s="56">
        <v>-9.0500660892670615E-2</v>
      </c>
      <c r="M112" s="56">
        <v>4.2971065141239384E-2</v>
      </c>
    </row>
    <row r="113" spans="1:13">
      <c r="A113" s="61" t="s">
        <v>956</v>
      </c>
      <c r="B113" s="62">
        <v>42616</v>
      </c>
      <c r="C113" s="61">
        <v>76747</v>
      </c>
      <c r="D113" s="61">
        <v>903.23199999999997</v>
      </c>
      <c r="E113" s="61">
        <v>178.45500000000001</v>
      </c>
      <c r="F113" s="60">
        <v>0.18953662831068341</v>
      </c>
      <c r="G113" s="60">
        <v>0.16069803901410995</v>
      </c>
      <c r="H113" s="60">
        <v>8.0824904609048565E-2</v>
      </c>
      <c r="J113" s="56" t="s">
        <v>1567</v>
      </c>
      <c r="K113" s="56">
        <v>1.3938715900615422</v>
      </c>
      <c r="L113" s="56">
        <v>-9.0561891629356905E-2</v>
      </c>
      <c r="M113" s="56">
        <v>4.1185677949520771E-2</v>
      </c>
    </row>
    <row r="114" spans="1:13">
      <c r="A114" s="61" t="s">
        <v>955</v>
      </c>
      <c r="B114" s="62">
        <v>42617</v>
      </c>
      <c r="C114" s="61">
        <v>76509.399999999994</v>
      </c>
      <c r="D114" s="61">
        <v>906.41600000000005</v>
      </c>
      <c r="E114" s="61">
        <v>178.34</v>
      </c>
      <c r="F114" s="60">
        <v>0.18597711732910471</v>
      </c>
      <c r="G114" s="60">
        <v>0.14653477870397302</v>
      </c>
      <c r="H114" s="60">
        <v>7.8821607888210021E-2</v>
      </c>
      <c r="J114" s="56" t="s">
        <v>1568</v>
      </c>
      <c r="K114" s="56">
        <v>1.3966970276996289</v>
      </c>
      <c r="L114" s="56">
        <v>-9.9539650957038872E-2</v>
      </c>
      <c r="M114" s="56">
        <v>5.2462869221781228E-2</v>
      </c>
    </row>
    <row r="115" spans="1:13">
      <c r="A115" s="61" t="s">
        <v>954</v>
      </c>
      <c r="B115" s="62">
        <v>42618</v>
      </c>
      <c r="C115" s="61">
        <v>76522.2</v>
      </c>
      <c r="D115" s="61">
        <v>909.6</v>
      </c>
      <c r="E115" s="61">
        <v>179.51</v>
      </c>
      <c r="F115" s="60">
        <v>0.20568730236009825</v>
      </c>
      <c r="G115" s="60">
        <v>0.12364269743425038</v>
      </c>
      <c r="H115" s="60">
        <v>7.336761540301362E-2</v>
      </c>
      <c r="J115" s="56" t="s">
        <v>1569</v>
      </c>
      <c r="K115" s="56">
        <v>1.4043719550147578</v>
      </c>
      <c r="L115" s="56">
        <v>-9.2667077507493478E-2</v>
      </c>
      <c r="M115" s="56">
        <v>5.4274875984826387E-2</v>
      </c>
    </row>
    <row r="116" spans="1:13">
      <c r="A116" s="61" t="s">
        <v>953</v>
      </c>
      <c r="B116" s="62">
        <v>42619</v>
      </c>
      <c r="C116" s="61">
        <v>76669.600000000006</v>
      </c>
      <c r="D116" s="61">
        <v>923.45</v>
      </c>
      <c r="E116" s="61">
        <v>180.13</v>
      </c>
      <c r="F116" s="60">
        <v>0.2077281140471785</v>
      </c>
      <c r="G116" s="60">
        <v>0.14231815932706593</v>
      </c>
      <c r="H116" s="60">
        <v>7.3800298062593139E-2</v>
      </c>
      <c r="J116" s="56" t="s">
        <v>1409</v>
      </c>
      <c r="K116" s="56">
        <v>1.4346283780259035</v>
      </c>
      <c r="L116" s="56">
        <v>-9.9362856089726725E-2</v>
      </c>
      <c r="M116" s="56">
        <v>5.8072347657198486E-2</v>
      </c>
    </row>
    <row r="117" spans="1:13">
      <c r="A117" s="61" t="s">
        <v>952</v>
      </c>
      <c r="B117" s="62">
        <v>42620</v>
      </c>
      <c r="C117" s="61">
        <v>76742.2</v>
      </c>
      <c r="D117" s="61">
        <v>926.04</v>
      </c>
      <c r="E117" s="61">
        <v>179.64</v>
      </c>
      <c r="F117" s="60">
        <v>0.21893891502616025</v>
      </c>
      <c r="G117" s="60">
        <v>0.146046557677314</v>
      </c>
      <c r="H117" s="60">
        <v>6.9795140543115863E-2</v>
      </c>
      <c r="J117" s="56" t="s">
        <v>1570</v>
      </c>
      <c r="K117" s="56">
        <v>1.4296623631570049</v>
      </c>
      <c r="L117" s="56">
        <v>-0.10832690419413671</v>
      </c>
      <c r="M117" s="56">
        <v>4.9023427986946588E-2</v>
      </c>
    </row>
    <row r="118" spans="1:13">
      <c r="A118" s="61" t="s">
        <v>951</v>
      </c>
      <c r="B118" s="62">
        <v>42623</v>
      </c>
      <c r="C118" s="61">
        <v>76640.3</v>
      </c>
      <c r="D118" s="61">
        <v>906.02499999999998</v>
      </c>
      <c r="E118" s="61">
        <v>178.29499999999999</v>
      </c>
      <c r="F118" s="60">
        <v>0.21664788151064407</v>
      </c>
      <c r="G118" s="60">
        <v>0.12179010969962611</v>
      </c>
      <c r="H118" s="60">
        <v>5.8381811706042841E-2</v>
      </c>
      <c r="J118" s="56" t="s">
        <v>1571</v>
      </c>
      <c r="K118" s="56">
        <v>1.4027163925596748</v>
      </c>
      <c r="L118" s="56">
        <v>-0.10712172442941681</v>
      </c>
      <c r="M118" s="56">
        <v>5.0124822556170123E-2</v>
      </c>
    </row>
    <row r="119" spans="1:13">
      <c r="A119" s="61" t="s">
        <v>950</v>
      </c>
      <c r="B119" s="62">
        <v>42624</v>
      </c>
      <c r="C119" s="61">
        <v>76643.899999999994</v>
      </c>
      <c r="D119" s="61">
        <v>899.35333333333301</v>
      </c>
      <c r="E119" s="61">
        <v>177.84666666666701</v>
      </c>
      <c r="F119" s="60">
        <v>0.22558665739208283</v>
      </c>
      <c r="G119" s="60">
        <v>0.1147442094912281</v>
      </c>
      <c r="H119" s="60">
        <v>5.6786895636502521E-2</v>
      </c>
      <c r="J119" s="56" t="s">
        <v>1457</v>
      </c>
      <c r="K119" s="56">
        <v>1.3245985452756601</v>
      </c>
      <c r="L119" s="56">
        <v>-9.078890567666742E-2</v>
      </c>
      <c r="M119" s="56">
        <v>5.1935797760981339E-2</v>
      </c>
    </row>
    <row r="120" spans="1:13">
      <c r="A120" s="61" t="s">
        <v>949</v>
      </c>
      <c r="B120" s="62">
        <v>42626</v>
      </c>
      <c r="C120" s="61">
        <v>76444.2</v>
      </c>
      <c r="D120" s="61">
        <v>886.01</v>
      </c>
      <c r="E120" s="61">
        <v>176.95</v>
      </c>
      <c r="F120" s="60">
        <v>0.22773329907089912</v>
      </c>
      <c r="G120" s="60">
        <v>7.6940841851928399E-2</v>
      </c>
      <c r="H120" s="60">
        <v>4.933878906481648E-2</v>
      </c>
      <c r="J120" s="56" t="s">
        <v>1572</v>
      </c>
      <c r="K120" s="56">
        <v>1.2686335002654654</v>
      </c>
      <c r="L120" s="56">
        <v>-7.420568183873133E-2</v>
      </c>
      <c r="M120" s="56">
        <v>6.0261707988980673E-2</v>
      </c>
    </row>
    <row r="121" spans="1:13">
      <c r="A121" s="61" t="s">
        <v>948</v>
      </c>
      <c r="B121" s="62">
        <v>42627</v>
      </c>
      <c r="C121" s="61">
        <v>76455.399999999994</v>
      </c>
      <c r="D121" s="61">
        <v>885.14</v>
      </c>
      <c r="E121" s="61">
        <v>175.72</v>
      </c>
      <c r="F121" s="60">
        <v>0.22810647228241399</v>
      </c>
      <c r="G121" s="60">
        <v>8.1467435262724486E-2</v>
      </c>
      <c r="H121" s="60">
        <v>3.7338764426340765E-2</v>
      </c>
      <c r="J121" s="56" t="s">
        <v>1573</v>
      </c>
      <c r="K121" s="56">
        <v>1.2053554745779738</v>
      </c>
      <c r="L121" s="56">
        <v>-4.3095582610619076E-2</v>
      </c>
      <c r="M121" s="56">
        <v>7.4670354091560087E-2</v>
      </c>
    </row>
    <row r="122" spans="1:13">
      <c r="A122" s="61" t="s">
        <v>947</v>
      </c>
      <c r="B122" s="62">
        <v>42630</v>
      </c>
      <c r="C122" s="61">
        <v>76104.899999999994</v>
      </c>
      <c r="D122" s="61">
        <v>892.66399999999999</v>
      </c>
      <c r="E122" s="61">
        <v>175.26249999999999</v>
      </c>
      <c r="F122" s="60">
        <v>0.23640850516301337</v>
      </c>
      <c r="G122" s="60">
        <v>9.2550480633893262E-2</v>
      </c>
      <c r="H122" s="60">
        <v>3.3082817565576184E-2</v>
      </c>
      <c r="J122" s="56" t="s">
        <v>1648</v>
      </c>
      <c r="K122" s="56">
        <v>1.1482486367130851</v>
      </c>
      <c r="L122" s="56">
        <v>-4.2182097579715694E-2</v>
      </c>
      <c r="M122" s="56">
        <v>8.172838280551975E-2</v>
      </c>
    </row>
    <row r="123" spans="1:13">
      <c r="A123" s="61" t="s">
        <v>946</v>
      </c>
      <c r="B123" s="62">
        <v>42631</v>
      </c>
      <c r="C123" s="61">
        <v>76166.7</v>
      </c>
      <c r="D123" s="61">
        <v>895.17200000000003</v>
      </c>
      <c r="E123" s="61">
        <v>175.11</v>
      </c>
      <c r="F123" s="60">
        <v>0.24195636577093649</v>
      </c>
      <c r="G123" s="60">
        <v>9.7522160783688694E-2</v>
      </c>
      <c r="H123" s="60">
        <v>3.5969946163403099E-2</v>
      </c>
      <c r="J123" s="56" t="s">
        <v>1647</v>
      </c>
      <c r="K123" s="56">
        <v>1.1705376952440485</v>
      </c>
      <c r="L123" s="56">
        <v>-2.7629312739596568E-2</v>
      </c>
      <c r="M123" s="56">
        <v>8.1082421192250065E-2</v>
      </c>
    </row>
    <row r="124" spans="1:13">
      <c r="A124" s="61" t="s">
        <v>945</v>
      </c>
      <c r="B124" s="62">
        <v>42632</v>
      </c>
      <c r="C124" s="61">
        <v>76272.600000000006</v>
      </c>
      <c r="D124" s="61">
        <v>897.68</v>
      </c>
      <c r="E124" s="61">
        <v>174.51</v>
      </c>
      <c r="F124" s="60">
        <v>0.2386580660248665</v>
      </c>
      <c r="G124" s="60">
        <v>0.11067394182349077</v>
      </c>
      <c r="H124" s="60">
        <v>4.0794417606011768E-2</v>
      </c>
      <c r="J124" s="56" t="s">
        <v>1646</v>
      </c>
      <c r="K124" s="56">
        <v>1.1646017153269761</v>
      </c>
      <c r="L124" s="56">
        <v>-2.0864714086471503E-2</v>
      </c>
      <c r="M124" s="56">
        <v>7.380421313506802E-2</v>
      </c>
    </row>
    <row r="125" spans="1:13">
      <c r="A125" s="61" t="s">
        <v>384</v>
      </c>
      <c r="B125" s="62">
        <v>42634</v>
      </c>
      <c r="C125" s="61">
        <v>76450.899999999994</v>
      </c>
      <c r="D125" s="61">
        <v>905.65</v>
      </c>
      <c r="E125" s="61">
        <v>174.38</v>
      </c>
      <c r="F125" s="60">
        <v>0.23935576954252169</v>
      </c>
      <c r="G125" s="60">
        <v>0.14380075525076097</v>
      </c>
      <c r="H125" s="60">
        <v>5.3146515279623108E-2</v>
      </c>
      <c r="J125" s="56" t="s">
        <v>1645</v>
      </c>
      <c r="K125" s="56">
        <v>1.1280631552771996</v>
      </c>
      <c r="L125" s="56">
        <v>-2.4050940190092018E-2</v>
      </c>
      <c r="M125" s="56">
        <v>8.1152484920990808E-2</v>
      </c>
    </row>
    <row r="126" spans="1:13">
      <c r="A126" s="61" t="s">
        <v>944</v>
      </c>
      <c r="B126" s="62">
        <v>42637</v>
      </c>
      <c r="C126" s="61">
        <v>76906.899999999994</v>
      </c>
      <c r="D126" s="61">
        <v>905.55399999999997</v>
      </c>
      <c r="E126" s="61">
        <v>176.6</v>
      </c>
      <c r="F126" s="60">
        <v>0.24989070532041602</v>
      </c>
      <c r="G126" s="60">
        <v>0.15260584121844367</v>
      </c>
      <c r="H126" s="60">
        <v>7.126067241928391E-2</v>
      </c>
      <c r="J126" s="56" t="s">
        <v>1644</v>
      </c>
      <c r="K126" s="56">
        <v>1.1895787725322946</v>
      </c>
      <c r="L126" s="56">
        <v>-1.8581128541325098E-2</v>
      </c>
      <c r="M126" s="56">
        <v>7.898152770843736E-2</v>
      </c>
    </row>
    <row r="127" spans="1:13">
      <c r="A127" s="61" t="s">
        <v>943</v>
      </c>
      <c r="B127" s="62">
        <v>42638</v>
      </c>
      <c r="C127" s="61">
        <v>77081.5</v>
      </c>
      <c r="D127" s="61">
        <v>905.52200000000005</v>
      </c>
      <c r="E127" s="61">
        <v>177.34</v>
      </c>
      <c r="F127" s="60">
        <v>0.25207511004986771</v>
      </c>
      <c r="G127" s="60">
        <v>0.15557149310757601</v>
      </c>
      <c r="H127" s="60">
        <v>7.7334305327744213E-2</v>
      </c>
      <c r="J127" s="56" t="s">
        <v>1643</v>
      </c>
      <c r="K127" s="56">
        <v>1.2325033875419393</v>
      </c>
      <c r="L127" s="56">
        <v>8.3013344485420859E-3</v>
      </c>
      <c r="M127" s="56">
        <v>9.3432701445505861E-2</v>
      </c>
    </row>
    <row r="128" spans="1:13">
      <c r="A128" s="61" t="s">
        <v>942</v>
      </c>
      <c r="B128" s="62">
        <v>42639</v>
      </c>
      <c r="C128" s="61">
        <v>77089.8</v>
      </c>
      <c r="D128" s="61">
        <v>905.49</v>
      </c>
      <c r="E128" s="61">
        <v>176.65</v>
      </c>
      <c r="F128" s="60">
        <v>0.25208993501589272</v>
      </c>
      <c r="G128" s="60">
        <v>0.15855265683176167</v>
      </c>
      <c r="H128" s="60">
        <v>8.2414215686274606E-2</v>
      </c>
      <c r="J128" s="56" t="s">
        <v>1642</v>
      </c>
      <c r="K128" s="56">
        <v>1.2157847485157744</v>
      </c>
      <c r="L128" s="56">
        <v>7.2413009730791789E-3</v>
      </c>
      <c r="M128" s="56">
        <v>9.8207171314740993E-2</v>
      </c>
    </row>
    <row r="129" spans="1:13">
      <c r="A129" s="61" t="s">
        <v>941</v>
      </c>
      <c r="B129" s="62">
        <v>42640</v>
      </c>
      <c r="C129" s="61">
        <v>77143.100000000006</v>
      </c>
      <c r="D129" s="61">
        <v>911.13</v>
      </c>
      <c r="E129" s="61">
        <v>175.91</v>
      </c>
      <c r="F129" s="60">
        <v>0.25275419462542303</v>
      </c>
      <c r="G129" s="60">
        <v>0.17360726476460364</v>
      </c>
      <c r="H129" s="60">
        <v>8.1923857555815216E-2</v>
      </c>
      <c r="J129" s="56" t="s">
        <v>1471</v>
      </c>
      <c r="K129" s="56">
        <v>1.2841711539090683</v>
      </c>
      <c r="L129" s="56">
        <v>5.4448519680871943E-3</v>
      </c>
      <c r="M129" s="56">
        <v>0.10114873937043112</v>
      </c>
    </row>
    <row r="130" spans="1:13">
      <c r="A130" s="61" t="s">
        <v>940</v>
      </c>
      <c r="B130" s="62">
        <v>42641</v>
      </c>
      <c r="C130" s="61">
        <v>77300.3</v>
      </c>
      <c r="D130" s="61">
        <v>912.19</v>
      </c>
      <c r="E130" s="61">
        <v>174.33</v>
      </c>
      <c r="F130" s="60">
        <v>0.25695019211913173</v>
      </c>
      <c r="G130" s="60">
        <v>0.15168234328640873</v>
      </c>
      <c r="H130" s="60">
        <v>5.8727073970606281E-2</v>
      </c>
      <c r="J130" s="56" t="s">
        <v>1641</v>
      </c>
      <c r="K130" s="56">
        <v>1.2644226374233911</v>
      </c>
      <c r="L130" s="56">
        <v>2.9264056186995013E-4</v>
      </c>
      <c r="M130" s="56">
        <v>0.1053051455923415</v>
      </c>
    </row>
    <row r="131" spans="1:13">
      <c r="A131" s="61" t="s">
        <v>939</v>
      </c>
      <c r="B131" s="62">
        <v>42644</v>
      </c>
      <c r="C131" s="61">
        <v>77478.8</v>
      </c>
      <c r="D131" s="61">
        <v>911.84199999999998</v>
      </c>
      <c r="E131" s="61">
        <v>173.565</v>
      </c>
      <c r="F131" s="60">
        <v>0.26563362704067806</v>
      </c>
      <c r="G131" s="60">
        <v>0.126320444281945</v>
      </c>
      <c r="H131" s="60">
        <v>5.480180494993836E-2</v>
      </c>
      <c r="J131" s="56" t="s">
        <v>1640</v>
      </c>
      <c r="K131" s="56">
        <v>1.184720473947428</v>
      </c>
      <c r="L131" s="56">
        <v>-5.7653398884370821E-3</v>
      </c>
      <c r="M131" s="56">
        <v>0.11568081477021885</v>
      </c>
    </row>
    <row r="132" spans="1:13">
      <c r="A132" s="61" t="s">
        <v>938</v>
      </c>
      <c r="B132" s="62">
        <v>42645</v>
      </c>
      <c r="C132" s="61">
        <v>77287.600000000006</v>
      </c>
      <c r="D132" s="61">
        <v>911.726</v>
      </c>
      <c r="E132" s="61">
        <v>173.31</v>
      </c>
      <c r="F132" s="60">
        <v>0.26361878042041287</v>
      </c>
      <c r="G132" s="60">
        <v>0.11810874913234692</v>
      </c>
      <c r="H132" s="60">
        <v>5.3492188924685546E-2</v>
      </c>
      <c r="J132" s="56" t="s">
        <v>1639</v>
      </c>
      <c r="K132" s="56">
        <v>1.1908388246215451</v>
      </c>
      <c r="L132" s="56">
        <v>-6.7647030973325695E-3</v>
      </c>
      <c r="M132" s="56">
        <v>0.10569711419063221</v>
      </c>
    </row>
    <row r="133" spans="1:13">
      <c r="A133" s="61" t="s">
        <v>937</v>
      </c>
      <c r="B133" s="62">
        <v>42646</v>
      </c>
      <c r="C133" s="61">
        <v>77265.3</v>
      </c>
      <c r="D133" s="61">
        <v>911.61</v>
      </c>
      <c r="E133" s="61">
        <v>173.74</v>
      </c>
      <c r="F133" s="60">
        <v>0.26181214235321781</v>
      </c>
      <c r="G133" s="60">
        <v>0.1100138811095146</v>
      </c>
      <c r="H133" s="60">
        <v>3.2323232323232309E-2</v>
      </c>
      <c r="J133" s="56" t="s">
        <v>1638</v>
      </c>
      <c r="K133" s="56">
        <v>1.244475352197524</v>
      </c>
      <c r="L133" s="56">
        <v>-1.8646881712361618E-2</v>
      </c>
      <c r="M133" s="56">
        <v>9.5178072711994188E-2</v>
      </c>
    </row>
    <row r="134" spans="1:13">
      <c r="A134" s="61" t="s">
        <v>936</v>
      </c>
      <c r="B134" s="62">
        <v>42647</v>
      </c>
      <c r="C134" s="61">
        <v>77335.3</v>
      </c>
      <c r="D134" s="61">
        <v>915.61</v>
      </c>
      <c r="E134" s="61">
        <v>174.66</v>
      </c>
      <c r="F134" s="60">
        <v>0.26344637623387102</v>
      </c>
      <c r="G134" s="60">
        <v>0.10490177149201152</v>
      </c>
      <c r="H134" s="60">
        <v>2.3438415563107995E-2</v>
      </c>
      <c r="J134" s="56" t="s">
        <v>1637</v>
      </c>
      <c r="K134" s="56">
        <v>1.2436891361567972</v>
      </c>
      <c r="L134" s="56">
        <v>-2.5258302295497859E-2</v>
      </c>
      <c r="M134" s="56">
        <v>9.9689088486403898E-2</v>
      </c>
    </row>
    <row r="135" spans="1:13">
      <c r="A135" s="61" t="s">
        <v>935</v>
      </c>
      <c r="B135" s="62">
        <v>42648</v>
      </c>
      <c r="C135" s="61">
        <v>77183</v>
      </c>
      <c r="D135" s="61">
        <v>915.26</v>
      </c>
      <c r="E135" s="61">
        <v>174.66</v>
      </c>
      <c r="F135" s="60">
        <v>0.25726097820810612</v>
      </c>
      <c r="G135" s="60">
        <v>7.5789275723453731E-2</v>
      </c>
      <c r="H135" s="60">
        <v>-6.541152380410753E-3</v>
      </c>
      <c r="J135" s="56" t="s">
        <v>1636</v>
      </c>
      <c r="K135" s="56">
        <v>1.2519115131460454</v>
      </c>
      <c r="L135" s="56">
        <v>-2.5311515624564462E-2</v>
      </c>
      <c r="M135" s="56">
        <v>9.048825650521386E-2</v>
      </c>
    </row>
    <row r="136" spans="1:13">
      <c r="A136" s="61" t="s">
        <v>934</v>
      </c>
      <c r="B136" s="62">
        <v>42651</v>
      </c>
      <c r="C136" s="61">
        <v>77217</v>
      </c>
      <c r="D136" s="61">
        <v>917.31200000000001</v>
      </c>
      <c r="E136" s="61">
        <v>173.98500000000001</v>
      </c>
      <c r="F136" s="60">
        <v>0.25766936115667072</v>
      </c>
      <c r="G136" s="60">
        <v>6.7324451684216635E-2</v>
      </c>
      <c r="H136" s="60">
        <v>-2.6207900149719299E-2</v>
      </c>
      <c r="J136" s="56" t="s">
        <v>1459</v>
      </c>
      <c r="K136" s="56">
        <v>1.2885230973975657</v>
      </c>
      <c r="L136" s="56">
        <v>-9.8523555488767567E-3</v>
      </c>
      <c r="M136" s="56">
        <v>9.6633813866823681E-2</v>
      </c>
    </row>
    <row r="137" spans="1:13">
      <c r="A137" s="61" t="s">
        <v>933</v>
      </c>
      <c r="B137" s="62">
        <v>42652</v>
      </c>
      <c r="C137" s="61">
        <v>77435.8</v>
      </c>
      <c r="D137" s="61">
        <v>917.99599999999998</v>
      </c>
      <c r="E137" s="61">
        <v>173.76</v>
      </c>
      <c r="F137" s="60">
        <v>0.26349264363952618</v>
      </c>
      <c r="G137" s="60">
        <v>6.4540668413850533E-2</v>
      </c>
      <c r="H137" s="60">
        <v>-3.2624429350851858E-2</v>
      </c>
      <c r="J137" s="56" t="s">
        <v>1635</v>
      </c>
      <c r="K137" s="56">
        <v>1.3281829980754356</v>
      </c>
      <c r="L137" s="56">
        <v>-1.1274943072866694E-2</v>
      </c>
      <c r="M137" s="56">
        <v>9.5876983397659821E-2</v>
      </c>
    </row>
    <row r="138" spans="1:13">
      <c r="A138" s="61" t="s">
        <v>932</v>
      </c>
      <c r="B138" s="62">
        <v>42653</v>
      </c>
      <c r="C138" s="61">
        <v>77655.100000000006</v>
      </c>
      <c r="D138" s="61">
        <v>918.68</v>
      </c>
      <c r="E138" s="61">
        <v>174</v>
      </c>
      <c r="F138" s="60">
        <v>0.26687450853717842</v>
      </c>
      <c r="G138" s="60">
        <v>6.1775481663834952E-2</v>
      </c>
      <c r="H138" s="60">
        <v>-3.2204238277990904E-2</v>
      </c>
      <c r="J138" s="56" t="s">
        <v>1634</v>
      </c>
      <c r="K138" s="56">
        <v>1.343832996843954</v>
      </c>
      <c r="L138" s="56">
        <v>-1.0649720896125481E-2</v>
      </c>
      <c r="M138" s="56">
        <v>9.9132650561082114E-2</v>
      </c>
    </row>
    <row r="139" spans="1:13">
      <c r="A139" s="61" t="s">
        <v>931</v>
      </c>
      <c r="B139" s="62">
        <v>42658</v>
      </c>
      <c r="C139" s="61">
        <v>77886.399999999994</v>
      </c>
      <c r="D139" s="61">
        <v>901.55857142857099</v>
      </c>
      <c r="E139" s="61">
        <v>173.77500000000001</v>
      </c>
      <c r="F139" s="60">
        <v>0.26779784615785274</v>
      </c>
      <c r="G139" s="60">
        <v>5.5330826099534214E-2</v>
      </c>
      <c r="H139" s="60">
        <v>-1.7776396111236603E-2</v>
      </c>
      <c r="J139" s="56" t="s">
        <v>1633</v>
      </c>
      <c r="K139" s="56">
        <v>1.2779398370122874</v>
      </c>
      <c r="L139" s="56">
        <v>-9.2128868291223576E-3</v>
      </c>
      <c r="M139" s="56">
        <v>9.267104942780624E-2</v>
      </c>
    </row>
    <row r="140" spans="1:13">
      <c r="A140" s="61" t="s">
        <v>930</v>
      </c>
      <c r="B140" s="62">
        <v>42659</v>
      </c>
      <c r="C140" s="61">
        <v>77569.100000000006</v>
      </c>
      <c r="D140" s="61">
        <v>898.13428571428597</v>
      </c>
      <c r="E140" s="61">
        <v>173.73</v>
      </c>
      <c r="F140" s="60">
        <v>0.25165353466734874</v>
      </c>
      <c r="G140" s="60">
        <v>5.7374953748865032E-2</v>
      </c>
      <c r="H140" s="60">
        <v>-1.8308187828445566E-2</v>
      </c>
      <c r="J140" s="56" t="s">
        <v>1632</v>
      </c>
      <c r="K140" s="56">
        <v>1.2897476630466556</v>
      </c>
      <c r="L140" s="56">
        <v>-1.4949902419437611E-2</v>
      </c>
      <c r="M140" s="56">
        <v>9.2957471712836526E-2</v>
      </c>
    </row>
    <row r="141" spans="1:13">
      <c r="A141" s="61" t="s">
        <v>929</v>
      </c>
      <c r="B141" s="62">
        <v>42660</v>
      </c>
      <c r="C141" s="61">
        <v>77707.199999999997</v>
      </c>
      <c r="D141" s="61">
        <v>894.71</v>
      </c>
      <c r="E141" s="61">
        <v>172.9</v>
      </c>
      <c r="F141" s="60">
        <v>0.23739352952510462</v>
      </c>
      <c r="G141" s="60">
        <v>4.0227412772784854E-2</v>
      </c>
      <c r="H141" s="60">
        <v>-3.0965391621129323E-2</v>
      </c>
      <c r="J141" s="56" t="s">
        <v>1631</v>
      </c>
      <c r="K141" s="56">
        <v>1.2865583601152872</v>
      </c>
      <c r="L141" s="56">
        <v>-1.3570994152046656E-2</v>
      </c>
      <c r="M141" s="56">
        <v>8.8233865876754081E-2</v>
      </c>
    </row>
    <row r="142" spans="1:13">
      <c r="A142" s="61" t="s">
        <v>928</v>
      </c>
      <c r="B142" s="62">
        <v>42661</v>
      </c>
      <c r="C142" s="61">
        <v>77849.5</v>
      </c>
      <c r="D142" s="61">
        <v>908.55</v>
      </c>
      <c r="E142" s="61">
        <v>173.77</v>
      </c>
      <c r="F142" s="60">
        <v>0.23430746740995123</v>
      </c>
      <c r="G142" s="60">
        <v>5.195211189329374E-2</v>
      </c>
      <c r="H142" s="60">
        <v>-2.8729528813369765E-2</v>
      </c>
      <c r="J142" s="56" t="s">
        <v>1474</v>
      </c>
      <c r="K142" s="56">
        <v>1.3053729425810587</v>
      </c>
      <c r="L142" s="56">
        <v>-7.7588560347180424E-3</v>
      </c>
      <c r="M142" s="56">
        <v>8.8828695324741469E-2</v>
      </c>
    </row>
    <row r="143" spans="1:13">
      <c r="A143" s="61" t="s">
        <v>927</v>
      </c>
      <c r="B143" s="62">
        <v>42662</v>
      </c>
      <c r="C143" s="61">
        <v>78091.5</v>
      </c>
      <c r="D143" s="61">
        <v>913.35</v>
      </c>
      <c r="E143" s="61">
        <v>174.61</v>
      </c>
      <c r="F143" s="60">
        <v>0.23705975443037586</v>
      </c>
      <c r="G143" s="60">
        <v>5.3156529259152485E-2</v>
      </c>
      <c r="H143" s="60">
        <v>-2.5994310258269593E-2</v>
      </c>
      <c r="J143" s="56" t="s">
        <v>1610</v>
      </c>
      <c r="K143" s="56">
        <v>1.3252318689225198</v>
      </c>
      <c r="L143" s="56">
        <v>-5.9427795228796931E-3</v>
      </c>
      <c r="M143" s="56">
        <v>8.6645932549324511E-2</v>
      </c>
    </row>
    <row r="144" spans="1:13">
      <c r="A144" s="61" t="s">
        <v>926</v>
      </c>
      <c r="B144" s="62">
        <v>42665</v>
      </c>
      <c r="C144" s="61">
        <v>78387.199999999997</v>
      </c>
      <c r="D144" s="61">
        <v>916.38</v>
      </c>
      <c r="E144" s="61">
        <v>175.19499999999999</v>
      </c>
      <c r="F144" s="60">
        <v>0.24144309651262219</v>
      </c>
      <c r="G144" s="60">
        <v>6.0048353326315418E-2</v>
      </c>
      <c r="H144" s="60">
        <v>-1.614533610377944E-2</v>
      </c>
      <c r="J144" s="56" t="s">
        <v>1687</v>
      </c>
      <c r="K144" s="56">
        <v>1.3125421939666242</v>
      </c>
      <c r="L144" s="56">
        <v>-1.311803425835889E-2</v>
      </c>
      <c r="M144" s="56">
        <v>7.9260046367851666E-2</v>
      </c>
    </row>
    <row r="145" spans="1:13">
      <c r="A145" s="61" t="s">
        <v>925</v>
      </c>
      <c r="B145" s="62">
        <v>42666</v>
      </c>
      <c r="C145" s="61">
        <v>78370.3</v>
      </c>
      <c r="D145" s="61">
        <v>917.39</v>
      </c>
      <c r="E145" s="61">
        <v>175.39</v>
      </c>
      <c r="F145" s="60">
        <v>0.24052710724178872</v>
      </c>
      <c r="G145" s="60">
        <v>6.7850075660574882E-2</v>
      </c>
      <c r="H145" s="60">
        <v>-4.6535383916918027E-3</v>
      </c>
      <c r="J145" s="56" t="s">
        <v>1688</v>
      </c>
      <c r="K145" s="56">
        <v>1.3327872364176137</v>
      </c>
      <c r="L145" s="56">
        <v>-2.3177030304152413E-2</v>
      </c>
      <c r="M145" s="56">
        <v>7.6026770667822152E-2</v>
      </c>
    </row>
    <row r="146" spans="1:13">
      <c r="A146" s="61" t="s">
        <v>924</v>
      </c>
      <c r="B146" s="62">
        <v>42667</v>
      </c>
      <c r="C146" s="61">
        <v>78568.800000000003</v>
      </c>
      <c r="D146" s="61">
        <v>918.4</v>
      </c>
      <c r="E146" s="61">
        <v>176.1</v>
      </c>
      <c r="F146" s="60">
        <v>0.25123899555363027</v>
      </c>
      <c r="G146" s="60">
        <v>6.0581564542578015E-2</v>
      </c>
      <c r="H146" s="60">
        <v>3.1901560897800163E-3</v>
      </c>
      <c r="J146" s="56" t="s">
        <v>1689</v>
      </c>
      <c r="K146" s="56">
        <v>1.3187054975133297</v>
      </c>
      <c r="L146" s="56">
        <v>-3.6044525265884086E-2</v>
      </c>
      <c r="M146" s="56">
        <v>7.614286400999859E-2</v>
      </c>
    </row>
    <row r="147" spans="1:13">
      <c r="A147" s="61" t="s">
        <v>923</v>
      </c>
      <c r="B147" s="62">
        <v>42668</v>
      </c>
      <c r="C147" s="61">
        <v>78761.899999999994</v>
      </c>
      <c r="D147" s="61">
        <v>918.25</v>
      </c>
      <c r="E147" s="61">
        <v>176.91</v>
      </c>
      <c r="F147" s="60">
        <v>0.2541044817708622</v>
      </c>
      <c r="G147" s="60">
        <v>5.831844637814787E-2</v>
      </c>
      <c r="H147" s="60">
        <v>5.4560954816709195E-3</v>
      </c>
      <c r="J147" s="56" t="s">
        <v>1690</v>
      </c>
      <c r="K147" s="56">
        <v>1.2553574566558723</v>
      </c>
      <c r="L147" s="56">
        <v>-3.8509120677819308E-2</v>
      </c>
      <c r="M147" s="56">
        <v>7.4985002999400141E-2</v>
      </c>
    </row>
    <row r="148" spans="1:13">
      <c r="A148" s="61" t="s">
        <v>922</v>
      </c>
      <c r="B148" s="62">
        <v>42669</v>
      </c>
      <c r="C148" s="61">
        <v>79299.600000000006</v>
      </c>
      <c r="D148" s="61">
        <v>910.58</v>
      </c>
      <c r="E148" s="61">
        <v>176.26</v>
      </c>
      <c r="F148" s="60">
        <v>0.26026413235224011</v>
      </c>
      <c r="G148" s="60">
        <v>5.5487939168434419E-2</v>
      </c>
      <c r="H148" s="60">
        <v>1.3745902110772423E-2</v>
      </c>
      <c r="J148" s="56" t="s">
        <v>1691</v>
      </c>
      <c r="K148" s="56">
        <v>1.2176827345604786</v>
      </c>
      <c r="L148" s="56">
        <v>-4.05055253992197E-2</v>
      </c>
      <c r="M148" s="56">
        <v>7.0363086958607157E-2</v>
      </c>
    </row>
    <row r="149" spans="1:13">
      <c r="A149" s="61" t="s">
        <v>921</v>
      </c>
      <c r="B149" s="62">
        <v>42672</v>
      </c>
      <c r="C149" s="61">
        <v>80340.7</v>
      </c>
      <c r="D149" s="61">
        <v>907.28599999999994</v>
      </c>
      <c r="E149" s="61">
        <v>175.8775</v>
      </c>
      <c r="F149" s="60">
        <v>0.27679554762355041</v>
      </c>
      <c r="G149" s="60">
        <v>5.4615831686620986E-2</v>
      </c>
      <c r="H149" s="60">
        <v>1.399538771980402E-2</v>
      </c>
      <c r="J149" s="56" t="s">
        <v>1692</v>
      </c>
      <c r="K149" s="56">
        <v>1.1659740577854478</v>
      </c>
      <c r="L149" s="56">
        <v>-4.3113728511934291E-2</v>
      </c>
      <c r="M149" s="56">
        <v>6.8550121898752314E-2</v>
      </c>
    </row>
    <row r="150" spans="1:13">
      <c r="A150" s="61" t="s">
        <v>920</v>
      </c>
      <c r="B150" s="62">
        <v>42673</v>
      </c>
      <c r="C150" s="61">
        <v>80339.199999999997</v>
      </c>
      <c r="D150" s="61">
        <v>906.18799999999999</v>
      </c>
      <c r="E150" s="61">
        <v>175.75</v>
      </c>
      <c r="F150" s="60">
        <v>0.27626666836117075</v>
      </c>
      <c r="G150" s="60">
        <v>6.0789597522060035E-2</v>
      </c>
      <c r="H150" s="60">
        <v>3.0232864868033449E-2</v>
      </c>
      <c r="J150" s="56" t="s">
        <v>1693</v>
      </c>
      <c r="K150" s="56">
        <v>1.0998462535125255</v>
      </c>
      <c r="L150" s="56">
        <v>-4.6392510988909952E-2</v>
      </c>
      <c r="M150" s="56">
        <v>7.3663938372652948E-2</v>
      </c>
    </row>
    <row r="151" spans="1:13">
      <c r="A151" s="61" t="s">
        <v>919</v>
      </c>
      <c r="B151" s="62">
        <v>42674</v>
      </c>
      <c r="C151" s="61">
        <v>80263.7</v>
      </c>
      <c r="D151" s="61">
        <v>905.09</v>
      </c>
      <c r="E151" s="61">
        <v>175.89</v>
      </c>
      <c r="F151" s="60">
        <v>0.2751867968803372</v>
      </c>
      <c r="G151" s="60">
        <v>6.200806341845766E-2</v>
      </c>
      <c r="H151" s="60">
        <v>3.6842725772223472E-2</v>
      </c>
      <c r="J151" s="56" t="s">
        <v>1694</v>
      </c>
      <c r="K151" s="56">
        <v>1.0528535884657928</v>
      </c>
      <c r="L151" s="56">
        <v>-8.1211184410278969E-2</v>
      </c>
      <c r="M151" s="56">
        <v>5.2679382379654971E-2</v>
      </c>
    </row>
    <row r="152" spans="1:13">
      <c r="A152" s="61" t="s">
        <v>918</v>
      </c>
      <c r="B152" s="62">
        <v>42675</v>
      </c>
      <c r="C152" s="61">
        <v>79659.199999999997</v>
      </c>
      <c r="D152" s="61">
        <v>902.58</v>
      </c>
      <c r="E152" s="61">
        <v>175.68</v>
      </c>
      <c r="F152" s="60">
        <v>0.26733454563388848</v>
      </c>
      <c r="G152" s="60">
        <v>6.1571574750361791E-2</v>
      </c>
      <c r="H152" s="60">
        <v>2.6767971946230373E-2</v>
      </c>
      <c r="J152" s="56" t="s">
        <v>1695</v>
      </c>
      <c r="K152" s="56">
        <v>1.0548657579147225</v>
      </c>
      <c r="L152" s="56">
        <v>-8.4973471895803288E-2</v>
      </c>
      <c r="M152" s="56">
        <v>5.333189225540691E-2</v>
      </c>
    </row>
    <row r="153" spans="1:13">
      <c r="A153" s="61" t="s">
        <v>917</v>
      </c>
      <c r="B153" s="62">
        <v>42676</v>
      </c>
      <c r="C153" s="61">
        <v>79670.899999999994</v>
      </c>
      <c r="D153" s="61">
        <v>890.21</v>
      </c>
      <c r="E153" s="61">
        <v>174.68</v>
      </c>
      <c r="F153" s="60">
        <v>0.26841061205255068</v>
      </c>
      <c r="G153" s="60">
        <v>3.4201935476375844E-2</v>
      </c>
      <c r="H153" s="60">
        <v>1.7652199242644828E-2</v>
      </c>
      <c r="J153" s="56" t="s">
        <v>1696</v>
      </c>
      <c r="K153" s="56">
        <v>0.99846036528400584</v>
      </c>
      <c r="L153" s="56">
        <v>-9.4187720052803292E-2</v>
      </c>
      <c r="M153" s="56">
        <v>3.0648575827559643E-2</v>
      </c>
    </row>
    <row r="154" spans="1:13">
      <c r="A154" s="61" t="s">
        <v>916</v>
      </c>
      <c r="B154" s="62">
        <v>42679</v>
      </c>
      <c r="C154" s="61">
        <v>79253.5</v>
      </c>
      <c r="D154" s="61">
        <v>892.94600000000003</v>
      </c>
      <c r="E154" s="61">
        <v>174.02</v>
      </c>
      <c r="F154" s="60">
        <v>0.25944342210229565</v>
      </c>
      <c r="G154" s="60">
        <v>2.8550036859565031E-2</v>
      </c>
      <c r="H154" s="60">
        <v>9.5724313975749098E-3</v>
      </c>
      <c r="J154" s="56" t="s">
        <v>1682</v>
      </c>
      <c r="K154" s="56">
        <v>0.91641223956204376</v>
      </c>
      <c r="L154" s="56">
        <v>-9.1811391223155958E-2</v>
      </c>
      <c r="M154" s="56">
        <v>2.284920482851116E-2</v>
      </c>
    </row>
    <row r="155" spans="1:13">
      <c r="A155" s="61" t="s">
        <v>915</v>
      </c>
      <c r="B155" s="62">
        <v>42680</v>
      </c>
      <c r="C155" s="61">
        <v>79137.5</v>
      </c>
      <c r="D155" s="61">
        <v>893.85799999999995</v>
      </c>
      <c r="E155" s="61">
        <v>173.8</v>
      </c>
      <c r="F155" s="60">
        <v>0.25614281814083717</v>
      </c>
      <c r="G155" s="60">
        <v>4.7400651038310038E-2</v>
      </c>
      <c r="H155" s="60">
        <v>2.348178137651824E-2</v>
      </c>
      <c r="J155" s="56" t="s">
        <v>1697</v>
      </c>
      <c r="K155" s="56">
        <v>0.91012779186791271</v>
      </c>
      <c r="L155" s="56">
        <v>-9.9222997064243978E-2</v>
      </c>
      <c r="M155" s="56">
        <v>3.1315739147064425E-2</v>
      </c>
    </row>
    <row r="156" spans="1:13">
      <c r="A156" s="61" t="s">
        <v>914</v>
      </c>
      <c r="B156" s="62">
        <v>42681</v>
      </c>
      <c r="C156" s="61">
        <v>79632.3</v>
      </c>
      <c r="D156" s="61">
        <v>894.77</v>
      </c>
      <c r="E156" s="61">
        <v>174.36</v>
      </c>
      <c r="F156" s="60">
        <v>0.26402081296270441</v>
      </c>
      <c r="G156" s="60">
        <v>5.454644025607891E-2</v>
      </c>
      <c r="H156" s="60">
        <v>3.1960227272727293E-2</v>
      </c>
      <c r="J156" s="56" t="s">
        <v>1698</v>
      </c>
      <c r="K156" s="56">
        <v>0.9411745599201955</v>
      </c>
      <c r="L156" s="56">
        <v>-0.10092337899289638</v>
      </c>
      <c r="M156" s="56">
        <v>3.0644466771924783E-2</v>
      </c>
    </row>
    <row r="157" spans="1:13">
      <c r="A157" s="61" t="s">
        <v>913</v>
      </c>
      <c r="B157" s="62">
        <v>42682</v>
      </c>
      <c r="C157" s="61">
        <v>79871.399999999994</v>
      </c>
      <c r="D157" s="61">
        <v>902.45</v>
      </c>
      <c r="E157" s="61">
        <v>176.77</v>
      </c>
      <c r="F157" s="60">
        <v>0.26708198687410456</v>
      </c>
      <c r="G157" s="60">
        <v>6.9798594070438646E-2</v>
      </c>
      <c r="H157" s="60">
        <v>4.7712185870080637E-2</v>
      </c>
      <c r="J157" s="56" t="s">
        <v>1699</v>
      </c>
      <c r="K157" s="56">
        <v>0.98332429554047707</v>
      </c>
      <c r="L157" s="56">
        <v>-8.294198163861044E-2</v>
      </c>
      <c r="M157" s="56">
        <v>4.3276723922121452E-2</v>
      </c>
    </row>
    <row r="158" spans="1:13">
      <c r="A158" s="61" t="s">
        <v>912</v>
      </c>
      <c r="B158" s="62">
        <v>42683</v>
      </c>
      <c r="C158" s="61">
        <v>78411.600000000006</v>
      </c>
      <c r="D158" s="61">
        <v>880.15</v>
      </c>
      <c r="E158" s="61">
        <v>175.48</v>
      </c>
      <c r="F158" s="60">
        <v>0.24375399520654528</v>
      </c>
      <c r="G158" s="60">
        <v>5.6108184643444137E-2</v>
      </c>
      <c r="H158" s="60">
        <v>5.1408028759736268E-2</v>
      </c>
      <c r="J158" s="56" t="s">
        <v>1700</v>
      </c>
      <c r="K158" s="56">
        <v>0.97916410768433737</v>
      </c>
      <c r="L158" s="56">
        <v>-7.7781352502317769E-2</v>
      </c>
      <c r="M158" s="56">
        <v>4.676171475840607E-2</v>
      </c>
    </row>
    <row r="159" spans="1:13">
      <c r="A159" s="61" t="s">
        <v>911</v>
      </c>
      <c r="B159" s="62">
        <v>42686</v>
      </c>
      <c r="C159" s="61">
        <v>79010.7</v>
      </c>
      <c r="D159" s="61">
        <v>855.43600000000004</v>
      </c>
      <c r="E159" s="61">
        <v>173.13249999999999</v>
      </c>
      <c r="F159" s="60">
        <v>0.25301634727006284</v>
      </c>
      <c r="G159" s="60">
        <v>2.6465717919796461E-2</v>
      </c>
      <c r="H159" s="60">
        <v>3.1164383561643749E-2</v>
      </c>
      <c r="J159" s="56" t="s">
        <v>1701</v>
      </c>
      <c r="K159" s="56">
        <v>1.0338158006328841</v>
      </c>
      <c r="L159" s="56">
        <v>-7.5596664430173544E-2</v>
      </c>
      <c r="M159" s="56">
        <v>7.5157201317496813E-2</v>
      </c>
    </row>
    <row r="160" spans="1:13">
      <c r="A160" s="61" t="s">
        <v>910</v>
      </c>
      <c r="B160" s="62">
        <v>42687</v>
      </c>
      <c r="C160" s="61">
        <v>79048.5</v>
      </c>
      <c r="D160" s="61">
        <v>847.19799999999998</v>
      </c>
      <c r="E160" s="61">
        <v>172.35</v>
      </c>
      <c r="F160" s="60">
        <v>0.25333356587696976</v>
      </c>
      <c r="G160" s="60">
        <v>3.1432467311110601E-2</v>
      </c>
      <c r="H160" s="60">
        <v>3.4638011766118249E-2</v>
      </c>
      <c r="J160" s="56" t="s">
        <v>1702</v>
      </c>
      <c r="K160" s="56">
        <v>0.99656632630069875</v>
      </c>
      <c r="L160" s="56">
        <v>-6.7286295273173757E-2</v>
      </c>
      <c r="M160" s="56">
        <v>7.5760603487036171E-2</v>
      </c>
    </row>
    <row r="161" spans="1:13">
      <c r="A161" s="61" t="s">
        <v>909</v>
      </c>
      <c r="B161" s="62">
        <v>42688</v>
      </c>
      <c r="C161" s="61">
        <v>79341.5</v>
      </c>
      <c r="D161" s="61">
        <v>838.96</v>
      </c>
      <c r="E161" s="61">
        <v>169.42</v>
      </c>
      <c r="F161" s="60">
        <v>0.25772190826444308</v>
      </c>
      <c r="G161" s="60">
        <v>2.6401428955932449E-2</v>
      </c>
      <c r="H161" s="60">
        <v>1.9742385939569118E-2</v>
      </c>
      <c r="J161" s="56" t="s">
        <v>1703</v>
      </c>
      <c r="K161" s="56">
        <v>1.000292381256759</v>
      </c>
      <c r="L161" s="56">
        <v>-4.7252865364509455E-2</v>
      </c>
      <c r="M161" s="56">
        <v>7.2317959956170963E-2</v>
      </c>
    </row>
    <row r="162" spans="1:13">
      <c r="A162" s="61" t="s">
        <v>908</v>
      </c>
      <c r="B162" s="62">
        <v>42689</v>
      </c>
      <c r="C162" s="61">
        <v>79236.2</v>
      </c>
      <c r="D162" s="61">
        <v>841.49</v>
      </c>
      <c r="E162" s="61">
        <v>169.33</v>
      </c>
      <c r="F162" s="60">
        <v>0.25555312588141699</v>
      </c>
      <c r="G162" s="60">
        <v>3.4559492488135835E-2</v>
      </c>
      <c r="H162" s="60">
        <v>2.0367580596565293E-2</v>
      </c>
      <c r="J162" s="56" t="s">
        <v>1704</v>
      </c>
      <c r="K162" s="56">
        <v>0.9990070992079727</v>
      </c>
      <c r="L162" s="56">
        <v>-5.0343738405263516E-2</v>
      </c>
      <c r="M162" s="56">
        <v>7.6491630417170331E-2</v>
      </c>
    </row>
    <row r="163" spans="1:13">
      <c r="A163" s="61" t="s">
        <v>907</v>
      </c>
      <c r="B163" s="62">
        <v>42690</v>
      </c>
      <c r="C163" s="61">
        <v>79268.399999999994</v>
      </c>
      <c r="D163" s="61">
        <v>847.15</v>
      </c>
      <c r="E163" s="61">
        <v>171.2</v>
      </c>
      <c r="F163" s="60">
        <v>0.25795701245445413</v>
      </c>
      <c r="G163" s="60">
        <v>2.7982380565229503E-2</v>
      </c>
      <c r="H163" s="60">
        <v>2.6501978654514868E-2</v>
      </c>
      <c r="J163" s="56" t="s">
        <v>1705</v>
      </c>
      <c r="K163" s="56">
        <v>0.98077930226534527</v>
      </c>
      <c r="L163" s="56">
        <v>-4.6981114883007713E-2</v>
      </c>
      <c r="M163" s="56">
        <v>7.3362924542416774E-2</v>
      </c>
    </row>
    <row r="164" spans="1:13">
      <c r="A164" s="61" t="s">
        <v>906</v>
      </c>
      <c r="B164" s="62">
        <v>42693</v>
      </c>
      <c r="C164" s="61">
        <v>79278.600000000006</v>
      </c>
      <c r="D164" s="61">
        <v>864.13</v>
      </c>
      <c r="E164" s="61">
        <v>176.81</v>
      </c>
      <c r="F164" s="60">
        <v>0.26096645051080536</v>
      </c>
      <c r="G164" s="60">
        <v>5.017986485829562E-2</v>
      </c>
      <c r="H164" s="60">
        <v>5.5708144256030545E-2</v>
      </c>
      <c r="J164" s="56" t="s">
        <v>1709</v>
      </c>
      <c r="K164" s="56">
        <v>0.96965343258952008</v>
      </c>
      <c r="L164" s="56">
        <v>-6.1827504474435413E-2</v>
      </c>
      <c r="M164" s="56">
        <v>5.5846853977047806E-2</v>
      </c>
    </row>
    <row r="165" spans="1:13">
      <c r="A165" s="61" t="s">
        <v>905</v>
      </c>
      <c r="B165" s="62">
        <v>42695</v>
      </c>
      <c r="C165" s="61">
        <v>79318.899999999994</v>
      </c>
      <c r="D165" s="61">
        <v>847.4</v>
      </c>
      <c r="E165" s="61">
        <v>169.29</v>
      </c>
      <c r="F165" s="60">
        <v>0.26125236527850659</v>
      </c>
      <c r="G165" s="60">
        <v>1.6308428140014097E-2</v>
      </c>
      <c r="H165" s="60">
        <v>-6.0182602824179199E-3</v>
      </c>
      <c r="J165" s="56" t="s">
        <v>1710</v>
      </c>
      <c r="K165" s="56">
        <v>0.9664312624442517</v>
      </c>
      <c r="L165" s="56">
        <v>-7.5680592927387491E-2</v>
      </c>
      <c r="M165" s="56">
        <v>4.8158361236950942E-2</v>
      </c>
    </row>
    <row r="166" spans="1:13">
      <c r="A166" s="61" t="s">
        <v>904</v>
      </c>
      <c r="B166" s="62">
        <v>42696</v>
      </c>
      <c r="C166" s="61">
        <v>79393.8</v>
      </c>
      <c r="D166" s="61">
        <v>857.45</v>
      </c>
      <c r="E166" s="61">
        <v>169.15</v>
      </c>
      <c r="F166" s="60">
        <v>0.2617431532374821</v>
      </c>
      <c r="G166" s="60">
        <v>2.3874687147742657E-2</v>
      </c>
      <c r="H166" s="60">
        <v>-1.2320448440966913E-2</v>
      </c>
      <c r="J166" s="56" t="s">
        <v>1711</v>
      </c>
      <c r="K166" s="56">
        <v>1.0160258323083413</v>
      </c>
      <c r="L166" s="56">
        <v>-9.4313122331180388E-2</v>
      </c>
      <c r="M166" s="56">
        <v>4.051321317783807E-2</v>
      </c>
    </row>
    <row r="167" spans="1:13">
      <c r="A167" s="61" t="s">
        <v>903</v>
      </c>
      <c r="B167" s="62">
        <v>42697</v>
      </c>
      <c r="C167" s="61">
        <v>79385.600000000006</v>
      </c>
      <c r="D167" s="61">
        <v>855.92</v>
      </c>
      <c r="E167" s="61">
        <v>170.58</v>
      </c>
      <c r="F167" s="60">
        <v>0.26418847150362224</v>
      </c>
      <c r="G167" s="60">
        <v>1.7607685082807079E-2</v>
      </c>
      <c r="H167" s="60">
        <v>4.9487451396252879E-3</v>
      </c>
      <c r="J167" s="56" t="s">
        <v>1712</v>
      </c>
      <c r="K167" s="56">
        <v>1.00941511524998</v>
      </c>
      <c r="L167" s="56">
        <v>-9.4283107538175592E-2</v>
      </c>
      <c r="M167" s="56">
        <v>4.9337910740559154E-2</v>
      </c>
    </row>
    <row r="168" spans="1:13">
      <c r="A168" s="61" t="s">
        <v>902</v>
      </c>
      <c r="B168" s="62">
        <v>42700</v>
      </c>
      <c r="C168" s="61">
        <v>79541.399999999994</v>
      </c>
      <c r="D168" s="61">
        <v>857.19500000000005</v>
      </c>
      <c r="E168" s="61">
        <v>169.86750000000001</v>
      </c>
      <c r="F168" s="60">
        <v>0.2681801440986975</v>
      </c>
      <c r="G168" s="60">
        <v>2.1321339211247681E-2</v>
      </c>
      <c r="H168" s="60">
        <v>3.4113060428850872E-3</v>
      </c>
      <c r="J168" s="56" t="s">
        <v>1713</v>
      </c>
      <c r="K168" s="56">
        <v>0.98614857093659714</v>
      </c>
      <c r="L168" s="56">
        <v>-9.7078025328768969E-2</v>
      </c>
      <c r="M168" s="56">
        <v>4.1944755687630897E-2</v>
      </c>
    </row>
    <row r="169" spans="1:13">
      <c r="A169" s="61" t="s">
        <v>901</v>
      </c>
      <c r="B169" s="62">
        <v>42701</v>
      </c>
      <c r="C169" s="61">
        <v>79625.899999999994</v>
      </c>
      <c r="D169" s="61">
        <v>857.62</v>
      </c>
      <c r="E169" s="61">
        <v>169.63</v>
      </c>
      <c r="F169" s="60">
        <v>0.26925014266449443</v>
      </c>
      <c r="G169" s="60">
        <v>2.5677211026729596E-2</v>
      </c>
      <c r="H169" s="60">
        <v>-4.6356061495129719E-3</v>
      </c>
      <c r="J169" s="56" t="s">
        <v>1714</v>
      </c>
      <c r="K169" s="56">
        <v>1.0775583582841137</v>
      </c>
      <c r="L169" s="56">
        <v>-8.8008817320804678E-2</v>
      </c>
      <c r="M169" s="56">
        <v>4.0918115345503825E-2</v>
      </c>
    </row>
    <row r="170" spans="1:13">
      <c r="A170" s="61" t="s">
        <v>900</v>
      </c>
      <c r="B170" s="62">
        <v>42703</v>
      </c>
      <c r="C170" s="61">
        <v>80018.600000000006</v>
      </c>
      <c r="D170" s="61">
        <v>858.47</v>
      </c>
      <c r="E170" s="61">
        <v>169.92</v>
      </c>
      <c r="F170" s="60">
        <v>0.27752995909661315</v>
      </c>
      <c r="G170" s="60">
        <v>4.3047725505443335E-2</v>
      </c>
      <c r="H170" s="60">
        <v>2.0049534143176118E-3</v>
      </c>
      <c r="J170" s="56" t="s">
        <v>1715</v>
      </c>
      <c r="K170" s="56">
        <v>1.0812534339631164</v>
      </c>
      <c r="L170" s="56">
        <v>-8.4492727901133047E-2</v>
      </c>
      <c r="M170" s="56">
        <v>4.336870669186399E-2</v>
      </c>
    </row>
    <row r="171" spans="1:13">
      <c r="A171" s="61" t="s">
        <v>899</v>
      </c>
      <c r="B171" s="62">
        <v>42707</v>
      </c>
      <c r="C171" s="61">
        <v>80058.8</v>
      </c>
      <c r="D171" s="61">
        <v>855.47</v>
      </c>
      <c r="E171" s="61">
        <v>172.376</v>
      </c>
      <c r="F171" s="60">
        <v>0.27809626894383865</v>
      </c>
      <c r="G171" s="60">
        <v>4.4950957040077233E-2</v>
      </c>
      <c r="H171" s="60">
        <v>1.8168930891907742E-2</v>
      </c>
      <c r="J171" s="56" t="s">
        <v>1716</v>
      </c>
      <c r="K171" s="56">
        <v>1.0796652377460449</v>
      </c>
      <c r="L171" s="56">
        <v>-6.8841162718056959E-2</v>
      </c>
      <c r="M171" s="56">
        <v>4.9328663164039721E-2</v>
      </c>
    </row>
    <row r="172" spans="1:13">
      <c r="A172" s="61" t="s">
        <v>898</v>
      </c>
      <c r="B172" s="62">
        <v>42708</v>
      </c>
      <c r="C172" s="61">
        <v>80063.7</v>
      </c>
      <c r="D172" s="61">
        <v>854.72</v>
      </c>
      <c r="E172" s="61">
        <v>172.99</v>
      </c>
      <c r="F172" s="60">
        <v>0.27799903268595649</v>
      </c>
      <c r="G172" s="60">
        <v>4.9637725653935982E-2</v>
      </c>
      <c r="H172" s="60">
        <v>3.8355342136854764E-2</v>
      </c>
      <c r="J172" s="56" t="s">
        <v>1717</v>
      </c>
      <c r="K172" s="56">
        <v>1.1363092702293329</v>
      </c>
      <c r="L172" s="56">
        <v>-7.4671280934769602E-2</v>
      </c>
      <c r="M172" s="56">
        <v>4.0820302986019685E-2</v>
      </c>
    </row>
    <row r="173" spans="1:13">
      <c r="A173" s="61" t="s">
        <v>897</v>
      </c>
      <c r="B173" s="62">
        <v>42709</v>
      </c>
      <c r="C173" s="61">
        <v>80081.2</v>
      </c>
      <c r="D173" s="61">
        <v>853.97</v>
      </c>
      <c r="E173" s="61">
        <v>173.13</v>
      </c>
      <c r="F173" s="60">
        <v>0.28027498001598716</v>
      </c>
      <c r="G173" s="60">
        <v>3.4513252895285174E-2</v>
      </c>
      <c r="H173" s="60">
        <v>2.3226950354609865E-2</v>
      </c>
      <c r="J173" s="56" t="s">
        <v>1445</v>
      </c>
      <c r="K173" s="56">
        <v>1.1453737980781851</v>
      </c>
      <c r="L173" s="56">
        <v>-5.397610611862913E-2</v>
      </c>
      <c r="M173" s="56">
        <v>5.2164968652037569E-2</v>
      </c>
    </row>
    <row r="174" spans="1:13">
      <c r="A174" s="61" t="s">
        <v>896</v>
      </c>
      <c r="B174" s="62">
        <v>42710</v>
      </c>
      <c r="C174" s="61">
        <v>80830.5</v>
      </c>
      <c r="D174" s="61">
        <v>861.49</v>
      </c>
      <c r="E174" s="61">
        <v>174.57</v>
      </c>
      <c r="F174" s="60">
        <v>0.29169456558389584</v>
      </c>
      <c r="G174" s="60">
        <v>5.8749068027823537E-2</v>
      </c>
      <c r="H174" s="60">
        <v>3.7920947488584433E-2</v>
      </c>
      <c r="J174" s="56" t="s">
        <v>1718</v>
      </c>
      <c r="K174" s="56">
        <v>1.1350441603180847</v>
      </c>
      <c r="L174" s="56">
        <v>-3.6756354387129098E-2</v>
      </c>
      <c r="M174" s="56">
        <v>5.7363350373574651E-2</v>
      </c>
    </row>
    <row r="175" spans="1:13">
      <c r="A175" s="61" t="s">
        <v>895</v>
      </c>
      <c r="B175" s="62">
        <v>42711</v>
      </c>
      <c r="C175" s="61">
        <v>81341.600000000006</v>
      </c>
      <c r="D175" s="61">
        <v>867.61</v>
      </c>
      <c r="E175" s="61">
        <v>174.9</v>
      </c>
      <c r="F175" s="60">
        <v>0.30312943566345529</v>
      </c>
      <c r="G175" s="60">
        <v>7.0147992673345483E-2</v>
      </c>
      <c r="H175" s="60">
        <v>4.1443372633083397E-2</v>
      </c>
      <c r="J175" s="56" t="s">
        <v>1719</v>
      </c>
      <c r="K175" s="56">
        <v>1.1546936355916886</v>
      </c>
      <c r="L175" s="56">
        <v>-1.5666858686469887E-2</v>
      </c>
      <c r="M175" s="56">
        <v>7.4760287654814128E-2</v>
      </c>
    </row>
    <row r="176" spans="1:13">
      <c r="A176" s="61" t="s">
        <v>894</v>
      </c>
      <c r="B176" s="62">
        <v>42714</v>
      </c>
      <c r="C176" s="61">
        <v>81250.5</v>
      </c>
      <c r="D176" s="61">
        <v>870.38800000000003</v>
      </c>
      <c r="E176" s="61">
        <v>175.98</v>
      </c>
      <c r="F176" s="60">
        <v>0.30261740318205432</v>
      </c>
      <c r="G176" s="60">
        <v>7.7492912761980337E-2</v>
      </c>
      <c r="H176" s="60">
        <v>5.3330939127311794E-2</v>
      </c>
      <c r="J176" s="56" t="s">
        <v>1720</v>
      </c>
      <c r="K176" s="56">
        <v>1.1480595181106508</v>
      </c>
      <c r="L176" s="56">
        <v>1.5776443268815665E-3</v>
      </c>
      <c r="M176" s="56">
        <v>6.0998884620151239E-2</v>
      </c>
    </row>
    <row r="177" spans="1:13">
      <c r="A177" s="61" t="s">
        <v>893</v>
      </c>
      <c r="B177" s="62">
        <v>42715</v>
      </c>
      <c r="C177" s="61">
        <v>80925.899999999994</v>
      </c>
      <c r="D177" s="61">
        <v>871.31399999999996</v>
      </c>
      <c r="E177" s="61">
        <v>176.34</v>
      </c>
      <c r="F177" s="60">
        <v>0.29704739679832781</v>
      </c>
      <c r="G177" s="60">
        <v>9.53586603977572E-2</v>
      </c>
      <c r="H177" s="60">
        <v>7.4588665447897773E-2</v>
      </c>
      <c r="J177" s="56" t="s">
        <v>1721</v>
      </c>
      <c r="K177" s="56">
        <v>1.1405513439836139</v>
      </c>
      <c r="L177" s="56">
        <v>9.5920042946915363E-3</v>
      </c>
      <c r="M177" s="56">
        <v>5.3580259123726659E-2</v>
      </c>
    </row>
    <row r="178" spans="1:13">
      <c r="A178" s="61" t="s">
        <v>892</v>
      </c>
      <c r="B178" s="62">
        <v>42716</v>
      </c>
      <c r="C178" s="61">
        <v>80915.5</v>
      </c>
      <c r="D178" s="61">
        <v>872.24</v>
      </c>
      <c r="E178" s="61">
        <v>176.84</v>
      </c>
      <c r="F178" s="60">
        <v>0.29651913641767802</v>
      </c>
      <c r="G178" s="60">
        <v>9.6839907951158821E-2</v>
      </c>
      <c r="H178" s="60">
        <v>7.7110488488244533E-2</v>
      </c>
      <c r="J178" s="56" t="s">
        <v>1722</v>
      </c>
      <c r="K178" s="56">
        <v>1.0571323219645046</v>
      </c>
      <c r="L178" s="56">
        <v>1.3668232385661172E-2</v>
      </c>
      <c r="M178" s="56">
        <v>5.3118811881188055E-2</v>
      </c>
    </row>
    <row r="179" spans="1:13">
      <c r="A179" s="61" t="s">
        <v>891</v>
      </c>
      <c r="B179" s="62">
        <v>42717</v>
      </c>
      <c r="C179" s="61">
        <v>80741.2</v>
      </c>
      <c r="D179" s="61">
        <v>877.2</v>
      </c>
      <c r="E179" s="61">
        <v>176.54</v>
      </c>
      <c r="F179" s="60">
        <v>0.29578387018601937</v>
      </c>
      <c r="G179" s="60">
        <v>0.13038032426915724</v>
      </c>
      <c r="H179" s="60">
        <v>0.10878030398191174</v>
      </c>
      <c r="J179" s="56" t="s">
        <v>1723</v>
      </c>
      <c r="K179" s="56">
        <v>1.058972399935767</v>
      </c>
      <c r="L179" s="56">
        <v>2.3671174987292209E-2</v>
      </c>
      <c r="M179" s="56">
        <v>5.812227938266723E-2</v>
      </c>
    </row>
    <row r="180" spans="1:13">
      <c r="A180" s="61" t="s">
        <v>890</v>
      </c>
      <c r="B180" s="62">
        <v>42718</v>
      </c>
      <c r="C180" s="61">
        <v>80683.600000000006</v>
      </c>
      <c r="D180" s="61">
        <v>872.76</v>
      </c>
      <c r="E180" s="61">
        <v>175.84</v>
      </c>
      <c r="F180" s="60">
        <v>0.29682414415514913</v>
      </c>
      <c r="G180" s="60">
        <v>0.13166152330074432</v>
      </c>
      <c r="H180" s="60">
        <v>0.11277053537526882</v>
      </c>
      <c r="J180" s="56" t="s">
        <v>1724</v>
      </c>
      <c r="K180" s="56">
        <v>0.94814959245376484</v>
      </c>
      <c r="L180" s="56">
        <v>1.4304770247670628E-2</v>
      </c>
      <c r="M180" s="56">
        <v>5.721516474791577E-2</v>
      </c>
    </row>
    <row r="181" spans="1:13">
      <c r="A181" s="61" t="s">
        <v>889</v>
      </c>
      <c r="B181" s="62">
        <v>42722</v>
      </c>
      <c r="C181" s="61">
        <v>80709</v>
      </c>
      <c r="D181" s="61">
        <v>855.45600000000002</v>
      </c>
      <c r="E181" s="61">
        <v>175.19</v>
      </c>
      <c r="F181" s="60">
        <v>0.29687803796359824</v>
      </c>
      <c r="G181" s="60">
        <v>9.7568673740393352E-2</v>
      </c>
      <c r="H181" s="60">
        <v>9.4116912315763024E-2</v>
      </c>
      <c r="J181" s="56" t="s">
        <v>1492</v>
      </c>
      <c r="K181" s="56">
        <v>0.86041045219696444</v>
      </c>
      <c r="L181" s="56">
        <v>9.56624710136178E-3</v>
      </c>
      <c r="M181" s="56">
        <v>5.2121332030815148E-2</v>
      </c>
    </row>
    <row r="182" spans="1:13">
      <c r="A182" s="61" t="s">
        <v>888</v>
      </c>
      <c r="B182" s="62">
        <v>42723</v>
      </c>
      <c r="C182" s="61">
        <v>80413.100000000006</v>
      </c>
      <c r="D182" s="61">
        <v>851.13</v>
      </c>
      <c r="E182" s="61">
        <v>173.97</v>
      </c>
      <c r="F182" s="60">
        <v>0.29391140081709111</v>
      </c>
      <c r="G182" s="60">
        <v>7.6916263886428471E-2</v>
      </c>
      <c r="H182" s="60">
        <v>7.4087794035932575E-2</v>
      </c>
      <c r="J182" s="56" t="s">
        <v>1725</v>
      </c>
      <c r="K182" s="56">
        <v>0.91196538406164396</v>
      </c>
      <c r="L182" s="56">
        <v>1.4391710122517942E-2</v>
      </c>
      <c r="M182" s="56">
        <v>5.5215178615544369E-2</v>
      </c>
    </row>
    <row r="183" spans="1:13">
      <c r="A183" s="61" t="s">
        <v>383</v>
      </c>
      <c r="B183" s="62">
        <v>42724</v>
      </c>
      <c r="C183" s="61">
        <v>80122.7</v>
      </c>
      <c r="D183" s="61">
        <v>851.31</v>
      </c>
      <c r="E183" s="61">
        <v>173.69</v>
      </c>
      <c r="F183" s="60">
        <v>0.29786989341367809</v>
      </c>
      <c r="G183" s="60">
        <v>7.62534229083911E-2</v>
      </c>
      <c r="H183" s="60">
        <v>6.0815659688821855E-2</v>
      </c>
      <c r="J183" s="56" t="s">
        <v>1706</v>
      </c>
      <c r="K183" s="56">
        <v>0.91117795635655918</v>
      </c>
      <c r="L183" s="56">
        <v>1.4413191267475423E-2</v>
      </c>
      <c r="M183" s="56">
        <v>6.4512917517049129E-2</v>
      </c>
    </row>
    <row r="184" spans="1:13">
      <c r="A184" s="61" t="s">
        <v>887</v>
      </c>
      <c r="B184" s="62">
        <v>42725</v>
      </c>
      <c r="C184" s="61">
        <v>80250</v>
      </c>
      <c r="D184" s="61">
        <v>851.17</v>
      </c>
      <c r="E184" s="61">
        <v>173.49</v>
      </c>
      <c r="F184" s="60">
        <v>0.30484622326284727</v>
      </c>
      <c r="G184" s="60">
        <v>7.5779942670232359E-2</v>
      </c>
      <c r="H184" s="60">
        <v>5.5805744888023368E-2</v>
      </c>
      <c r="J184" s="56" t="s">
        <v>1783</v>
      </c>
      <c r="K184" s="56">
        <v>0.97974986794045726</v>
      </c>
      <c r="L184" s="56">
        <v>-4.422695981328606E-3</v>
      </c>
      <c r="M184" s="56">
        <v>6.3051388127398633E-2</v>
      </c>
    </row>
    <row r="185" spans="1:13">
      <c r="A185" s="61" t="s">
        <v>886</v>
      </c>
      <c r="B185" s="62">
        <v>42728</v>
      </c>
      <c r="C185" s="61">
        <v>80161.2</v>
      </c>
      <c r="D185" s="61">
        <v>845.93799999999999</v>
      </c>
      <c r="E185" s="61">
        <v>173.38499999999999</v>
      </c>
      <c r="F185" s="60">
        <v>0.30304217430529024</v>
      </c>
      <c r="G185" s="60">
        <v>6.8872799868592294E-2</v>
      </c>
      <c r="H185" s="60">
        <v>5.2157291097760794E-2</v>
      </c>
      <c r="J185" s="56" t="s">
        <v>1784</v>
      </c>
      <c r="K185" s="56">
        <v>0.94474845648914885</v>
      </c>
      <c r="L185" s="56">
        <v>-2.0939417994540022E-2</v>
      </c>
      <c r="M185" s="56">
        <v>6.7638659251465505E-2</v>
      </c>
    </row>
    <row r="186" spans="1:13">
      <c r="A186" s="61" t="s">
        <v>885</v>
      </c>
      <c r="B186" s="62">
        <v>42729</v>
      </c>
      <c r="C186" s="61">
        <v>79898.899999999994</v>
      </c>
      <c r="D186" s="61">
        <v>844.19399999999996</v>
      </c>
      <c r="E186" s="61">
        <v>173.35</v>
      </c>
      <c r="F186" s="60">
        <v>0.30098413721907957</v>
      </c>
      <c r="G186" s="60">
        <v>6.2400422848944759E-2</v>
      </c>
      <c r="H186" s="60">
        <v>3.7961798694688964E-2</v>
      </c>
      <c r="J186" s="56" t="s">
        <v>1785</v>
      </c>
      <c r="K186" s="56">
        <v>0.90467794375912103</v>
      </c>
      <c r="L186" s="56">
        <v>-3.1794963965282586E-2</v>
      </c>
      <c r="M186" s="56">
        <v>4.520245398773004E-2</v>
      </c>
    </row>
    <row r="187" spans="1:13">
      <c r="A187" s="61" t="s">
        <v>884</v>
      </c>
      <c r="B187" s="62">
        <v>42730</v>
      </c>
      <c r="C187" s="61">
        <v>79966.5</v>
      </c>
      <c r="D187" s="61">
        <v>842.45</v>
      </c>
      <c r="E187" s="61">
        <v>173.09</v>
      </c>
      <c r="F187" s="60">
        <v>0.30194706344929312</v>
      </c>
      <c r="G187" s="60">
        <v>4.8958450064124248E-2</v>
      </c>
      <c r="H187" s="60">
        <v>3.640500568828231E-2</v>
      </c>
      <c r="J187" s="56" t="s">
        <v>1786</v>
      </c>
      <c r="K187" s="56">
        <v>0.89784714220395956</v>
      </c>
      <c r="L187" s="56">
        <v>-3.7920084424617362E-2</v>
      </c>
      <c r="M187" s="56">
        <v>4.7630191653939002E-2</v>
      </c>
    </row>
    <row r="188" spans="1:13">
      <c r="A188" s="61" t="s">
        <v>883</v>
      </c>
      <c r="B188" s="62">
        <v>42731</v>
      </c>
      <c r="C188" s="61">
        <v>79800.800000000003</v>
      </c>
      <c r="D188" s="61">
        <v>844.66</v>
      </c>
      <c r="E188" s="61">
        <v>173.44</v>
      </c>
      <c r="F188" s="60">
        <v>0.29890668311714941</v>
      </c>
      <c r="G188" s="60">
        <v>5.392266958140568E-2</v>
      </c>
      <c r="H188" s="60">
        <v>3.8267558628533704E-2</v>
      </c>
      <c r="J188" s="56" t="s">
        <v>1787</v>
      </c>
      <c r="K188" s="56">
        <v>0.82255095402426526</v>
      </c>
      <c r="L188" s="56">
        <v>-3.8269116320144292E-2</v>
      </c>
      <c r="M188" s="56">
        <v>4.4886922320550582E-2</v>
      </c>
    </row>
    <row r="189" spans="1:13">
      <c r="A189" s="61" t="s">
        <v>882</v>
      </c>
      <c r="B189" s="62">
        <v>42732</v>
      </c>
      <c r="C189" s="61">
        <v>79691.8</v>
      </c>
      <c r="D189" s="61">
        <v>851.18</v>
      </c>
      <c r="E189" s="61">
        <v>174.4</v>
      </c>
      <c r="F189" s="60">
        <v>0.29674413760896123</v>
      </c>
      <c r="G189" s="60">
        <v>6.2803259406504441E-2</v>
      </c>
      <c r="H189" s="60">
        <v>4.3936310307673976E-2</v>
      </c>
      <c r="J189" s="56" t="s">
        <v>1788</v>
      </c>
      <c r="K189" s="56">
        <v>0.79757413820974365</v>
      </c>
      <c r="L189" s="56">
        <v>-4.3039330031930501E-2</v>
      </c>
      <c r="M189" s="56">
        <v>4.2667974497302641E-2</v>
      </c>
    </row>
    <row r="190" spans="1:13">
      <c r="A190" s="61" t="s">
        <v>881</v>
      </c>
      <c r="B190" s="62">
        <v>42735</v>
      </c>
      <c r="C190" s="61">
        <v>79486.600000000006</v>
      </c>
      <c r="D190" s="61">
        <v>857.6</v>
      </c>
      <c r="E190" s="61">
        <v>175.36</v>
      </c>
      <c r="F190" s="60">
        <v>0.29311054461332731</v>
      </c>
      <c r="G190" s="60">
        <v>7.1571371451419452E-2</v>
      </c>
      <c r="H190" s="60">
        <v>4.611346417705664E-2</v>
      </c>
      <c r="J190" s="56" t="s">
        <v>1789</v>
      </c>
      <c r="K190" s="56">
        <v>0.74006113995222123</v>
      </c>
      <c r="L190" s="56">
        <v>-4.5656479152170415E-2</v>
      </c>
      <c r="M190" s="56">
        <v>2.8728035603846624E-2</v>
      </c>
    </row>
    <row r="191" spans="1:13">
      <c r="A191" s="61" t="s">
        <v>880</v>
      </c>
      <c r="B191" s="62">
        <v>42736</v>
      </c>
      <c r="C191" s="61">
        <v>78896</v>
      </c>
      <c r="D191" s="61">
        <v>859.74</v>
      </c>
      <c r="E191" s="61">
        <v>175.68</v>
      </c>
      <c r="F191" s="60">
        <v>0.2788899515326384</v>
      </c>
      <c r="G191" s="60">
        <v>8.6257217582473178E-2</v>
      </c>
      <c r="H191" s="60">
        <v>4.871060171919761E-2</v>
      </c>
      <c r="J191" s="56" t="s">
        <v>1790</v>
      </c>
      <c r="K191" s="56">
        <v>0.67150455141873056</v>
      </c>
      <c r="L191" s="56">
        <v>-5.4594943822372399E-2</v>
      </c>
      <c r="M191" s="56">
        <v>1.3097481997003557E-2</v>
      </c>
    </row>
    <row r="192" spans="1:13">
      <c r="A192" s="61" t="s">
        <v>879</v>
      </c>
      <c r="B192" s="62">
        <v>42737</v>
      </c>
      <c r="C192" s="61">
        <v>78968.899999999994</v>
      </c>
      <c r="D192" s="61">
        <v>861.88</v>
      </c>
      <c r="E192" s="61">
        <v>175.79</v>
      </c>
      <c r="F192" s="60">
        <v>0.2798828527020214</v>
      </c>
      <c r="G192" s="60">
        <v>0.10888388549372796</v>
      </c>
      <c r="H192" s="60">
        <v>5.0919906141176696E-2</v>
      </c>
      <c r="J192" s="56" t="s">
        <v>1472</v>
      </c>
      <c r="K192" s="56">
        <v>0.67436788994486396</v>
      </c>
      <c r="L192" s="56">
        <v>-5.1819571865443503E-2</v>
      </c>
      <c r="M192" s="56">
        <v>1.5736974627154732E-2</v>
      </c>
    </row>
    <row r="193" spans="1:13">
      <c r="A193" s="61" t="s">
        <v>878</v>
      </c>
      <c r="B193" s="62">
        <v>42738</v>
      </c>
      <c r="C193" s="61">
        <v>78983.7</v>
      </c>
      <c r="D193" s="61">
        <v>868.44</v>
      </c>
      <c r="E193" s="61">
        <v>175.48</v>
      </c>
      <c r="F193" s="60">
        <v>0.27991320721695923</v>
      </c>
      <c r="G193" s="60">
        <v>0.12417962227026202</v>
      </c>
      <c r="H193" s="60">
        <v>4.9584305281416219E-2</v>
      </c>
      <c r="J193" s="56" t="s">
        <v>1791</v>
      </c>
      <c r="K193" s="56">
        <v>0.70088952795982551</v>
      </c>
      <c r="L193" s="56">
        <v>-3.8838672215232739E-2</v>
      </c>
      <c r="M193" s="56">
        <v>2.206634517024697E-2</v>
      </c>
    </row>
    <row r="194" spans="1:13">
      <c r="A194" s="61" t="s">
        <v>877</v>
      </c>
      <c r="B194" s="62">
        <v>42739</v>
      </c>
      <c r="C194" s="61">
        <v>78990.3</v>
      </c>
      <c r="D194" s="61">
        <v>871.45</v>
      </c>
      <c r="E194" s="61">
        <v>176.25</v>
      </c>
      <c r="F194" s="60">
        <v>0.27964897672210887</v>
      </c>
      <c r="G194" s="60">
        <v>0.13504044179897634</v>
      </c>
      <c r="H194" s="60">
        <v>8.2483724358187072E-2</v>
      </c>
      <c r="J194" s="56" t="s">
        <v>1446</v>
      </c>
      <c r="K194" s="56">
        <v>0.72941868717978586</v>
      </c>
      <c r="L194" s="56">
        <v>-3.9486778161019531E-2</v>
      </c>
      <c r="M194" s="56">
        <v>1.5770260403991321E-2</v>
      </c>
    </row>
    <row r="195" spans="1:13">
      <c r="A195" s="61" t="s">
        <v>876</v>
      </c>
      <c r="B195" s="62">
        <v>42742</v>
      </c>
      <c r="C195" s="61">
        <v>78826.5</v>
      </c>
      <c r="D195" s="61">
        <v>875.64400000000001</v>
      </c>
      <c r="E195" s="61">
        <v>177.60749999999999</v>
      </c>
      <c r="F195" s="60">
        <v>0.27024988760133994</v>
      </c>
      <c r="G195" s="60">
        <v>0.13947895791583154</v>
      </c>
      <c r="H195" s="60">
        <v>9.1089200147438154E-2</v>
      </c>
      <c r="J195" s="56" t="s">
        <v>1792</v>
      </c>
      <c r="K195" s="56">
        <v>0.70828381640675064</v>
      </c>
      <c r="L195" s="56">
        <v>-1.7167797870488943E-2</v>
      </c>
      <c r="M195" s="56">
        <v>2.734528971225858E-2</v>
      </c>
    </row>
    <row r="196" spans="1:13">
      <c r="A196" s="61" t="s">
        <v>875</v>
      </c>
      <c r="B196" s="62">
        <v>42743</v>
      </c>
      <c r="C196" s="61">
        <v>78833.399999999994</v>
      </c>
      <c r="D196" s="61">
        <v>877.04200000000003</v>
      </c>
      <c r="E196" s="61">
        <v>178.06</v>
      </c>
      <c r="F196" s="60">
        <v>0.25865999923362826</v>
      </c>
      <c r="G196" s="60">
        <v>0.1542912043800424</v>
      </c>
      <c r="H196" s="60">
        <v>9.6901373744840757E-2</v>
      </c>
      <c r="J196" s="56" t="s">
        <v>1793</v>
      </c>
      <c r="K196" s="56">
        <v>0.77445932816912433</v>
      </c>
      <c r="L196" s="56">
        <v>-1.036071141691397E-2</v>
      </c>
      <c r="M196" s="56">
        <v>2.2906050561519731E-2</v>
      </c>
    </row>
    <row r="197" spans="1:13">
      <c r="A197" s="61" t="s">
        <v>874</v>
      </c>
      <c r="B197" s="62">
        <v>42744</v>
      </c>
      <c r="C197" s="61">
        <v>78609.5</v>
      </c>
      <c r="D197" s="61">
        <v>878.44</v>
      </c>
      <c r="E197" s="61">
        <v>177.2</v>
      </c>
      <c r="F197" s="60">
        <v>0.25464049158087931</v>
      </c>
      <c r="G197" s="60">
        <v>0.19039488305282282</v>
      </c>
      <c r="H197" s="60">
        <v>0.1184750362936311</v>
      </c>
      <c r="J197" s="56" t="s">
        <v>1794</v>
      </c>
      <c r="K197" s="56">
        <v>0.83839317180931072</v>
      </c>
      <c r="L197" s="56">
        <v>1.2229030637870286E-2</v>
      </c>
      <c r="M197" s="56">
        <v>2.4408320569198283E-2</v>
      </c>
    </row>
    <row r="198" spans="1:13">
      <c r="A198" s="61" t="s">
        <v>873</v>
      </c>
      <c r="B198" s="62">
        <v>42746</v>
      </c>
      <c r="C198" s="61">
        <v>78622</v>
      </c>
      <c r="D198" s="61">
        <v>886.73</v>
      </c>
      <c r="E198" s="61">
        <v>176.23</v>
      </c>
      <c r="F198" s="60">
        <v>0.2587374521701542</v>
      </c>
      <c r="G198" s="60">
        <v>0.21361801135974834</v>
      </c>
      <c r="H198" s="60">
        <v>0.12155539998727161</v>
      </c>
      <c r="J198" s="56" t="s">
        <v>1795</v>
      </c>
      <c r="K198" s="56">
        <v>0.80367782044107838</v>
      </c>
      <c r="L198" s="56">
        <v>1.8684292598517116E-2</v>
      </c>
      <c r="M198" s="56">
        <v>2.36274848320428E-2</v>
      </c>
    </row>
    <row r="199" spans="1:13">
      <c r="A199" s="61" t="s">
        <v>872</v>
      </c>
      <c r="B199" s="62">
        <v>42749</v>
      </c>
      <c r="C199" s="61">
        <v>78876.2</v>
      </c>
      <c r="D199" s="61">
        <v>888.15800000000002</v>
      </c>
      <c r="E199" s="61">
        <v>177.22749999999999</v>
      </c>
      <c r="F199" s="60">
        <v>0.25621648481335013</v>
      </c>
      <c r="G199" s="60">
        <v>0.22782293740322945</v>
      </c>
      <c r="H199" s="60">
        <v>0.13222704912796268</v>
      </c>
      <c r="J199" s="56" t="s">
        <v>1468</v>
      </c>
      <c r="K199" s="56">
        <v>0.76709325765665626</v>
      </c>
      <c r="L199" s="56">
        <v>3.2242028265038192E-2</v>
      </c>
      <c r="M199" s="56">
        <v>3.345061697804641E-2</v>
      </c>
    </row>
    <row r="200" spans="1:13">
      <c r="A200" s="61" t="s">
        <v>871</v>
      </c>
      <c r="B200" s="62">
        <v>42750</v>
      </c>
      <c r="C200" s="61">
        <v>79073.2</v>
      </c>
      <c r="D200" s="61">
        <v>888.63400000000001</v>
      </c>
      <c r="E200" s="61">
        <v>177.56</v>
      </c>
      <c r="F200" s="60">
        <v>0.25830187838551777</v>
      </c>
      <c r="G200" s="60">
        <v>0.22873577522434707</v>
      </c>
      <c r="H200" s="60">
        <v>0.13835107065008345</v>
      </c>
      <c r="J200" s="56" t="s">
        <v>1475</v>
      </c>
      <c r="K200" s="56">
        <v>0.76526105362988717</v>
      </c>
      <c r="L200" s="56">
        <v>4.2956398948090113E-2</v>
      </c>
      <c r="M200" s="56">
        <v>4.944363325109502E-2</v>
      </c>
    </row>
    <row r="201" spans="1:13">
      <c r="A201" s="61" t="s">
        <v>870</v>
      </c>
      <c r="B201" s="62">
        <v>42751</v>
      </c>
      <c r="C201" s="61">
        <v>79084.2</v>
      </c>
      <c r="D201" s="61">
        <v>889.11</v>
      </c>
      <c r="E201" s="61">
        <v>176.3</v>
      </c>
      <c r="F201" s="60">
        <v>0.24508910227041936</v>
      </c>
      <c r="G201" s="60">
        <v>0.21869345907122106</v>
      </c>
      <c r="H201" s="60">
        <v>0.12350242161611025</v>
      </c>
      <c r="J201" s="56" t="s">
        <v>1796</v>
      </c>
      <c r="K201" s="56">
        <v>0.7711302068795105</v>
      </c>
      <c r="L201" s="56">
        <v>5.090972528656601E-2</v>
      </c>
      <c r="M201" s="56">
        <v>5.7909390027841123E-2</v>
      </c>
    </row>
    <row r="202" spans="1:13">
      <c r="A202" s="61" t="s">
        <v>869</v>
      </c>
      <c r="B202" s="62">
        <v>42752</v>
      </c>
      <c r="C202" s="61">
        <v>79280.399999999994</v>
      </c>
      <c r="D202" s="61">
        <v>894.87</v>
      </c>
      <c r="E202" s="61">
        <v>177.44</v>
      </c>
      <c r="F202" s="60">
        <v>0.22231421395632789</v>
      </c>
      <c r="G202" s="60">
        <v>0.25354756468264528</v>
      </c>
      <c r="H202" s="60">
        <v>0.17164647231668262</v>
      </c>
      <c r="J202" s="56" t="s">
        <v>1797</v>
      </c>
      <c r="K202" s="56">
        <v>0.66881827116607551</v>
      </c>
      <c r="L202" s="56">
        <v>5.7585394218201635E-2</v>
      </c>
      <c r="M202" s="56">
        <v>5.9840225091694732E-2</v>
      </c>
    </row>
    <row r="203" spans="1:13">
      <c r="A203" s="61" t="s">
        <v>868</v>
      </c>
      <c r="B203" s="62">
        <v>42753</v>
      </c>
      <c r="C203" s="61">
        <v>79382.2</v>
      </c>
      <c r="D203" s="61">
        <v>897.89</v>
      </c>
      <c r="E203" s="61">
        <v>177.82</v>
      </c>
      <c r="F203" s="60">
        <v>0.21334798644536179</v>
      </c>
      <c r="G203" s="60">
        <v>0.26706084895010163</v>
      </c>
      <c r="H203" s="60">
        <v>0.18847747627322553</v>
      </c>
      <c r="J203" s="56" t="s">
        <v>1798</v>
      </c>
      <c r="K203" s="56">
        <v>0.65271726663680352</v>
      </c>
      <c r="L203" s="56">
        <v>4.4533138342168987E-2</v>
      </c>
      <c r="M203" s="56">
        <v>4.3598752907408445E-2</v>
      </c>
    </row>
    <row r="204" spans="1:13">
      <c r="A204" s="61" t="s">
        <v>867</v>
      </c>
      <c r="B204" s="62">
        <v>42756</v>
      </c>
      <c r="C204" s="61">
        <v>79206.600000000006</v>
      </c>
      <c r="D204" s="61">
        <v>900.44</v>
      </c>
      <c r="E204" s="61">
        <v>178.10499999999999</v>
      </c>
      <c r="F204" s="60">
        <v>0.2163269066869371</v>
      </c>
      <c r="G204" s="60">
        <v>0.28010690777782532</v>
      </c>
      <c r="H204" s="60">
        <v>0.19662053211502273</v>
      </c>
      <c r="J204" s="56" t="s">
        <v>1439</v>
      </c>
      <c r="K204" s="56">
        <v>0.68543375548231533</v>
      </c>
      <c r="L204" s="56">
        <v>5.1204115033902209E-2</v>
      </c>
      <c r="M204" s="56">
        <v>4.3995477559848561E-2</v>
      </c>
    </row>
    <row r="205" spans="1:13">
      <c r="A205" s="61" t="s">
        <v>866</v>
      </c>
      <c r="B205" s="62">
        <v>42757</v>
      </c>
      <c r="C205" s="61">
        <v>79218</v>
      </c>
      <c r="D205" s="61">
        <v>901.29</v>
      </c>
      <c r="E205" s="61">
        <v>178.2</v>
      </c>
      <c r="F205" s="60">
        <v>0.19812880285428647</v>
      </c>
      <c r="G205" s="60">
        <v>0.26165712445931377</v>
      </c>
      <c r="H205" s="60">
        <v>0.17577197149643697</v>
      </c>
      <c r="J205" s="56" t="s">
        <v>1898</v>
      </c>
      <c r="K205" s="56">
        <v>0.6216692703941864</v>
      </c>
      <c r="L205" s="56">
        <v>4.8565907241659989E-2</v>
      </c>
      <c r="M205" s="56">
        <v>4.9514227942989653E-2</v>
      </c>
    </row>
    <row r="206" spans="1:13">
      <c r="A206" s="61" t="s">
        <v>865</v>
      </c>
      <c r="B206" s="62">
        <v>42758</v>
      </c>
      <c r="C206" s="61">
        <v>79263.5</v>
      </c>
      <c r="D206" s="61">
        <v>902.14</v>
      </c>
      <c r="E206" s="61">
        <v>179.11</v>
      </c>
      <c r="F206" s="60">
        <v>0.19081314553990603</v>
      </c>
      <c r="G206" s="60">
        <v>0.30224031410589536</v>
      </c>
      <c r="H206" s="60">
        <v>0.21744154431756391</v>
      </c>
      <c r="J206" s="56" t="s">
        <v>1897</v>
      </c>
      <c r="K206" s="56">
        <v>0.60184230196687061</v>
      </c>
      <c r="L206" s="56">
        <v>5.6083741086233374E-2</v>
      </c>
      <c r="M206" s="56">
        <v>4.4996297210565084E-2</v>
      </c>
    </row>
    <row r="207" spans="1:13">
      <c r="A207" s="61" t="s">
        <v>864</v>
      </c>
      <c r="B207" s="62">
        <v>42759</v>
      </c>
      <c r="C207" s="61">
        <v>78249.100000000006</v>
      </c>
      <c r="D207" s="61">
        <v>908.63</v>
      </c>
      <c r="E207" s="61">
        <v>181.05</v>
      </c>
      <c r="F207" s="60">
        <v>0.16858770258242206</v>
      </c>
      <c r="G207" s="60">
        <v>0.28564192248483211</v>
      </c>
      <c r="H207" s="60">
        <v>0.20344982302208492</v>
      </c>
      <c r="J207" s="56" t="s">
        <v>1896</v>
      </c>
      <c r="K207" s="56">
        <v>0.62941576503004359</v>
      </c>
      <c r="L207" s="56">
        <v>6.1158252446940509E-2</v>
      </c>
      <c r="M207" s="56">
        <v>4.3026706231453993E-2</v>
      </c>
    </row>
    <row r="208" spans="1:13">
      <c r="A208" s="61" t="s">
        <v>863</v>
      </c>
      <c r="B208" s="62">
        <v>42760</v>
      </c>
      <c r="C208" s="61">
        <v>78049</v>
      </c>
      <c r="D208" s="61">
        <v>912.16</v>
      </c>
      <c r="E208" s="61">
        <v>180.24</v>
      </c>
      <c r="F208" s="60">
        <v>0.15218312343796359</v>
      </c>
      <c r="G208" s="60">
        <v>0.28217526735412179</v>
      </c>
      <c r="H208" s="60">
        <v>0.18931045859452333</v>
      </c>
      <c r="J208" s="56" t="s">
        <v>1895</v>
      </c>
      <c r="K208" s="56">
        <v>0.67096640004489561</v>
      </c>
      <c r="L208" s="56">
        <v>8.4285922501926125E-2</v>
      </c>
      <c r="M208" s="56">
        <v>5.6333100069979158E-2</v>
      </c>
    </row>
    <row r="209" spans="1:13">
      <c r="A209" s="61" t="s">
        <v>862</v>
      </c>
      <c r="B209" s="62">
        <v>42763</v>
      </c>
      <c r="C209" s="61">
        <v>77714.100000000006</v>
      </c>
      <c r="D209" s="61">
        <v>912.71799999999996</v>
      </c>
      <c r="E209" s="61">
        <v>180.48750000000001</v>
      </c>
      <c r="F209" s="60">
        <v>0.12862215444940639</v>
      </c>
      <c r="G209" s="60">
        <v>0.27460339626857322</v>
      </c>
      <c r="H209" s="60">
        <v>0.19346359849236272</v>
      </c>
      <c r="J209" s="56" t="s">
        <v>1894</v>
      </c>
      <c r="K209" s="56">
        <v>0.70512626753562357</v>
      </c>
      <c r="L209" s="56">
        <v>0.10731860867740406</v>
      </c>
      <c r="M209" s="56">
        <v>5.9563420044363768E-2</v>
      </c>
    </row>
    <row r="210" spans="1:13">
      <c r="A210" s="61" t="s">
        <v>861</v>
      </c>
      <c r="B210" s="62">
        <v>42764</v>
      </c>
      <c r="C210" s="61">
        <v>77707.3</v>
      </c>
      <c r="D210" s="61">
        <v>912.904</v>
      </c>
      <c r="E210" s="61">
        <v>180.57</v>
      </c>
      <c r="F210" s="60">
        <v>9.447672166705412E-2</v>
      </c>
      <c r="G210" s="60">
        <v>0.28881171205511547</v>
      </c>
      <c r="H210" s="60">
        <v>0.19693755800079527</v>
      </c>
      <c r="J210" s="56" t="s">
        <v>1893</v>
      </c>
      <c r="K210" s="56">
        <v>0.72757022007780092</v>
      </c>
      <c r="L210" s="56">
        <v>0.1250822630294024</v>
      </c>
      <c r="M210" s="56">
        <v>4.78366735343696E-2</v>
      </c>
    </row>
    <row r="211" spans="1:13">
      <c r="A211" s="61" t="s">
        <v>860</v>
      </c>
      <c r="B211" s="62">
        <v>42765</v>
      </c>
      <c r="C211" s="61">
        <v>77961.399999999994</v>
      </c>
      <c r="D211" s="61">
        <v>913.09</v>
      </c>
      <c r="E211" s="61">
        <v>180.51</v>
      </c>
      <c r="F211" s="60">
        <v>9.7877793581276018E-2</v>
      </c>
      <c r="G211" s="60">
        <v>0.27530098606106312</v>
      </c>
      <c r="H211" s="60">
        <v>0.17772558230573487</v>
      </c>
      <c r="J211" s="56" t="s">
        <v>1892</v>
      </c>
      <c r="K211" s="56">
        <v>0.68677246855258001</v>
      </c>
      <c r="L211" s="56">
        <v>0.1343705045553838</v>
      </c>
      <c r="M211" s="56">
        <v>4.5660508888114348E-2</v>
      </c>
    </row>
    <row r="212" spans="1:13">
      <c r="A212" s="61" t="s">
        <v>859</v>
      </c>
      <c r="B212" s="62">
        <v>42766</v>
      </c>
      <c r="C212" s="61">
        <v>77975.399999999994</v>
      </c>
      <c r="D212" s="61">
        <v>909.23</v>
      </c>
      <c r="E212" s="61">
        <v>179.23</v>
      </c>
      <c r="F212" s="60">
        <v>9.2185746961575221E-2</v>
      </c>
      <c r="G212" s="60">
        <v>0.24205640159773578</v>
      </c>
      <c r="H212" s="60">
        <v>0.13764321305023963</v>
      </c>
      <c r="J212" s="56" t="s">
        <v>1891</v>
      </c>
      <c r="K212" s="56">
        <v>0.66648869798247468</v>
      </c>
      <c r="L212" s="56">
        <v>0.14593495934959355</v>
      </c>
      <c r="M212" s="56">
        <v>5.7925616547334968E-2</v>
      </c>
    </row>
    <row r="213" spans="1:13">
      <c r="A213" s="61" t="s">
        <v>858</v>
      </c>
      <c r="B213" s="62">
        <v>42767</v>
      </c>
      <c r="C213" s="61">
        <v>77414.899999999994</v>
      </c>
      <c r="D213" s="61">
        <v>913</v>
      </c>
      <c r="E213" s="61">
        <v>179.72</v>
      </c>
      <c r="F213" s="60">
        <v>8.8529334015759353E-2</v>
      </c>
      <c r="G213" s="60">
        <v>0.23815413323786117</v>
      </c>
      <c r="H213" s="60">
        <v>0.13052777253569858</v>
      </c>
      <c r="J213" s="56" t="s">
        <v>1890</v>
      </c>
      <c r="K213" s="56">
        <v>0.66801209921289129</v>
      </c>
      <c r="L213" s="56">
        <v>0.10782631740452131</v>
      </c>
      <c r="M213" s="56">
        <v>4.5332678615271238E-2</v>
      </c>
    </row>
    <row r="214" spans="1:13">
      <c r="A214" s="61" t="s">
        <v>857</v>
      </c>
      <c r="B214" s="62">
        <v>42770</v>
      </c>
      <c r="C214" s="61">
        <v>76825.7</v>
      </c>
      <c r="D214" s="61">
        <v>918.99400000000003</v>
      </c>
      <c r="E214" s="61">
        <v>180.45500000000001</v>
      </c>
      <c r="F214" s="60">
        <v>5.3665474374869682E-2</v>
      </c>
      <c r="G214" s="60">
        <v>0.23730242076635166</v>
      </c>
      <c r="H214" s="60">
        <v>0.13130838191962901</v>
      </c>
      <c r="J214" s="56" t="s">
        <v>1889</v>
      </c>
      <c r="K214" s="56">
        <v>0.65057000645411689</v>
      </c>
      <c r="L214" s="56">
        <v>7.9915101582201054E-2</v>
      </c>
      <c r="M214" s="56">
        <v>3.8471387286761249E-2</v>
      </c>
    </row>
    <row r="215" spans="1:13">
      <c r="A215" s="61" t="s">
        <v>856</v>
      </c>
      <c r="B215" s="62">
        <v>42771</v>
      </c>
      <c r="C215" s="61">
        <v>76616</v>
      </c>
      <c r="D215" s="61">
        <v>920.99199999999996</v>
      </c>
      <c r="E215" s="61">
        <v>180.7</v>
      </c>
      <c r="F215" s="60">
        <v>3.9206244786403666E-2</v>
      </c>
      <c r="G215" s="60">
        <v>0.26386628425573955</v>
      </c>
      <c r="H215" s="60">
        <v>0.14490274345815091</v>
      </c>
      <c r="J215" s="56" t="s">
        <v>1469</v>
      </c>
      <c r="K215" s="56">
        <v>0.66163575492049476</v>
      </c>
      <c r="L215" s="56">
        <v>6.8818217255717462E-2</v>
      </c>
      <c r="M215" s="56">
        <v>3.4212575433132164E-2</v>
      </c>
    </row>
    <row r="216" spans="1:13">
      <c r="A216" s="61" t="s">
        <v>855</v>
      </c>
      <c r="B216" s="62">
        <v>42772</v>
      </c>
      <c r="C216" s="61">
        <v>76678.7</v>
      </c>
      <c r="D216" s="61">
        <v>922.99</v>
      </c>
      <c r="E216" s="61">
        <v>181.3</v>
      </c>
      <c r="F216" s="60">
        <v>4.0642473264209222E-2</v>
      </c>
      <c r="G216" s="60">
        <v>0.27899951500034659</v>
      </c>
      <c r="H216" s="60">
        <v>0.15074579498571872</v>
      </c>
      <c r="J216" s="56" t="s">
        <v>1888</v>
      </c>
      <c r="K216" s="56">
        <v>0.66515894891284644</v>
      </c>
      <c r="L216" s="56">
        <v>6.393720147524129E-2</v>
      </c>
      <c r="M216" s="56">
        <v>3.7042438384133014E-2</v>
      </c>
    </row>
    <row r="217" spans="1:13">
      <c r="A217" s="61" t="s">
        <v>854</v>
      </c>
      <c r="B217" s="62">
        <v>42773</v>
      </c>
      <c r="C217" s="61">
        <v>76766</v>
      </c>
      <c r="D217" s="61">
        <v>919.8</v>
      </c>
      <c r="E217" s="61">
        <v>180.47</v>
      </c>
      <c r="F217" s="60">
        <v>3.5928079067683472E-2</v>
      </c>
      <c r="G217" s="60">
        <v>0.26148959456234611</v>
      </c>
      <c r="H217" s="60">
        <v>0.12129731744823635</v>
      </c>
      <c r="J217" s="56" t="s">
        <v>1887</v>
      </c>
      <c r="K217" s="56">
        <v>0.65906760871397352</v>
      </c>
      <c r="L217" s="56">
        <v>5.1961663660092361E-2</v>
      </c>
      <c r="M217" s="56">
        <v>2.6734594856865801E-2</v>
      </c>
    </row>
    <row r="218" spans="1:13">
      <c r="A218" s="61" t="s">
        <v>853</v>
      </c>
      <c r="B218" s="62">
        <v>42774</v>
      </c>
      <c r="C218" s="61">
        <v>76792.800000000003</v>
      </c>
      <c r="D218" s="61">
        <v>921.68</v>
      </c>
      <c r="E218" s="61">
        <v>180.64</v>
      </c>
      <c r="F218" s="60">
        <v>2.9816519912993833E-2</v>
      </c>
      <c r="G218" s="60">
        <v>0.25975556084052953</v>
      </c>
      <c r="H218" s="60">
        <v>0.11451135241855859</v>
      </c>
      <c r="J218" s="56" t="s">
        <v>1886</v>
      </c>
      <c r="K218" s="56">
        <v>0.66576532952362544</v>
      </c>
      <c r="L218" s="56">
        <v>7.5663312923704984E-2</v>
      </c>
      <c r="M218" s="56">
        <v>2.8070107183846726E-2</v>
      </c>
    </row>
    <row r="219" spans="1:13">
      <c r="A219" s="61" t="s">
        <v>852</v>
      </c>
      <c r="B219" s="62">
        <v>42777</v>
      </c>
      <c r="C219" s="61">
        <v>76816.800000000003</v>
      </c>
      <c r="D219" s="61">
        <v>929.94200000000001</v>
      </c>
      <c r="E219" s="61">
        <v>180.7825</v>
      </c>
      <c r="F219" s="60">
        <v>1.3630881534048234E-2</v>
      </c>
      <c r="G219" s="60">
        <v>0.26672660155558292</v>
      </c>
      <c r="H219" s="60">
        <v>0.11470279935873706</v>
      </c>
      <c r="J219" s="56" t="s">
        <v>1885</v>
      </c>
      <c r="K219" s="56">
        <v>0.67345657207158105</v>
      </c>
      <c r="L219" s="56">
        <v>8.2147272127905069E-2</v>
      </c>
      <c r="M219" s="56">
        <v>2.8319789791251049E-2</v>
      </c>
    </row>
    <row r="220" spans="1:13">
      <c r="A220" s="61" t="s">
        <v>851</v>
      </c>
      <c r="B220" s="62">
        <v>42778</v>
      </c>
      <c r="C220" s="61">
        <v>76827.7</v>
      </c>
      <c r="D220" s="61">
        <v>932.69600000000003</v>
      </c>
      <c r="E220" s="61">
        <v>180.83</v>
      </c>
      <c r="F220" s="60">
        <v>-1.7537286234752147E-2</v>
      </c>
      <c r="G220" s="60">
        <v>0.27787581520249915</v>
      </c>
      <c r="H220" s="60">
        <v>0.1194824490806663</v>
      </c>
      <c r="J220" s="56" t="s">
        <v>1591</v>
      </c>
      <c r="K220" s="56">
        <v>0.66139866978904216</v>
      </c>
      <c r="L220" s="56">
        <v>8.8689065717449056E-2</v>
      </c>
      <c r="M220" s="56">
        <v>4.0667618531829985E-2</v>
      </c>
    </row>
    <row r="221" spans="1:13">
      <c r="A221" s="61" t="s">
        <v>850</v>
      </c>
      <c r="B221" s="62">
        <v>42779</v>
      </c>
      <c r="C221" s="61">
        <v>76975.5</v>
      </c>
      <c r="D221" s="61">
        <v>935.45</v>
      </c>
      <c r="E221" s="61">
        <v>181.57</v>
      </c>
      <c r="F221" s="60">
        <v>-6.7408278159794E-3</v>
      </c>
      <c r="G221" s="60">
        <v>0.28042103534178331</v>
      </c>
      <c r="H221" s="60">
        <v>0.12951788491446337</v>
      </c>
      <c r="J221" s="56" t="s">
        <v>1884</v>
      </c>
      <c r="K221" s="56">
        <v>0.66303622247863414</v>
      </c>
      <c r="L221" s="56">
        <v>9.4345872756257831E-2</v>
      </c>
      <c r="M221" s="56">
        <v>4.9203766701178209E-2</v>
      </c>
    </row>
    <row r="222" spans="1:13">
      <c r="A222" s="61" t="s">
        <v>849</v>
      </c>
      <c r="B222" s="62">
        <v>42780</v>
      </c>
      <c r="C222" s="61">
        <v>77000.2</v>
      </c>
      <c r="D222" s="61">
        <v>934.08</v>
      </c>
      <c r="E222" s="61">
        <v>180.98</v>
      </c>
      <c r="F222" s="60">
        <v>5.3006624522482504E-3</v>
      </c>
      <c r="G222" s="60">
        <v>0.28246387715762267</v>
      </c>
      <c r="H222" s="60">
        <v>0.1360241039482768</v>
      </c>
      <c r="J222" s="56" t="s">
        <v>1883</v>
      </c>
      <c r="K222" s="56">
        <v>0.67586020001725355</v>
      </c>
      <c r="L222" s="56">
        <v>8.6619703761852573E-2</v>
      </c>
      <c r="M222" s="56">
        <v>5.0325315457413256E-2</v>
      </c>
    </row>
    <row r="223" spans="1:13">
      <c r="A223" s="61" t="s">
        <v>848</v>
      </c>
      <c r="B223" s="62">
        <v>42781</v>
      </c>
      <c r="C223" s="61">
        <v>77189.7</v>
      </c>
      <c r="D223" s="61">
        <v>941.78</v>
      </c>
      <c r="E223" s="61">
        <v>181.14</v>
      </c>
      <c r="F223" s="60">
        <v>6.2599808367933552E-3</v>
      </c>
      <c r="G223" s="60">
        <v>0.29435791996745464</v>
      </c>
      <c r="H223" s="60">
        <v>0.14046464773657341</v>
      </c>
      <c r="J223" s="56" t="s">
        <v>2009</v>
      </c>
      <c r="K223" s="56">
        <v>0.70911347376933032</v>
      </c>
      <c r="L223" s="56">
        <v>7.4104149791582197E-2</v>
      </c>
      <c r="M223" s="56">
        <v>3.2966765014264432E-2</v>
      </c>
    </row>
    <row r="224" spans="1:13">
      <c r="A224" s="61" t="s">
        <v>382</v>
      </c>
      <c r="B224" s="62">
        <v>42784</v>
      </c>
      <c r="C224" s="61">
        <v>77599.100000000006</v>
      </c>
      <c r="D224" s="61">
        <v>964.88</v>
      </c>
      <c r="E224" s="61">
        <v>181.62</v>
      </c>
      <c r="F224" s="60">
        <v>2.863881619333819E-3</v>
      </c>
      <c r="G224" s="60">
        <v>0.32746333544286377</v>
      </c>
      <c r="H224" s="60">
        <v>0.128986137875303</v>
      </c>
      <c r="J224" s="56" t="s">
        <v>2010</v>
      </c>
      <c r="K224" s="56">
        <v>0.76180033498945887</v>
      </c>
      <c r="L224" s="56">
        <v>7.0000690863131876E-2</v>
      </c>
      <c r="M224" s="56">
        <v>2.7262124599086279E-2</v>
      </c>
    </row>
    <row r="225" spans="1:13">
      <c r="A225" s="61" t="s">
        <v>847</v>
      </c>
      <c r="B225" s="62">
        <v>42785</v>
      </c>
      <c r="C225" s="61">
        <v>77658.600000000006</v>
      </c>
      <c r="D225" s="61">
        <v>943.22</v>
      </c>
      <c r="E225" s="61">
        <v>182.15</v>
      </c>
      <c r="F225" s="60">
        <v>6.7019610689951215E-3</v>
      </c>
      <c r="G225" s="60">
        <v>0.28960896910035561</v>
      </c>
      <c r="H225" s="60">
        <v>0.12549431537320821</v>
      </c>
      <c r="J225" s="56" t="s">
        <v>2011</v>
      </c>
      <c r="K225" s="56">
        <v>0.75454038159103365</v>
      </c>
      <c r="L225" s="56">
        <v>6.5930730236464452E-2</v>
      </c>
      <c r="M225" s="56">
        <v>2.6040151294733693E-2</v>
      </c>
    </row>
    <row r="226" spans="1:13">
      <c r="A226" s="61" t="s">
        <v>846</v>
      </c>
      <c r="B226" s="62">
        <v>42786</v>
      </c>
      <c r="C226" s="61">
        <v>77698.2</v>
      </c>
      <c r="D226" s="61">
        <v>943.58</v>
      </c>
      <c r="E226" s="61">
        <v>181.15</v>
      </c>
      <c r="F226" s="60">
        <v>-2.436832374691944E-3</v>
      </c>
      <c r="G226" s="60">
        <v>0.28242137595476913</v>
      </c>
      <c r="H226" s="60">
        <v>0.11979971564566982</v>
      </c>
      <c r="J226" s="56" t="s">
        <v>2012</v>
      </c>
      <c r="K226" s="56">
        <v>0.75476381725582242</v>
      </c>
      <c r="L226" s="56">
        <v>7.7381809208496799E-2</v>
      </c>
      <c r="M226" s="56">
        <v>1.8715274393215742E-2</v>
      </c>
    </row>
    <row r="227" spans="1:13">
      <c r="A227" s="61" t="s">
        <v>845</v>
      </c>
      <c r="B227" s="62">
        <v>42787</v>
      </c>
      <c r="C227" s="61">
        <v>77800.2</v>
      </c>
      <c r="D227" s="61">
        <v>945.64</v>
      </c>
      <c r="E227" s="61">
        <v>181.12</v>
      </c>
      <c r="F227" s="60">
        <v>3.0853174731082511E-3</v>
      </c>
      <c r="G227" s="60">
        <v>0.27108300939292751</v>
      </c>
      <c r="H227" s="60">
        <v>0.11311188273975969</v>
      </c>
      <c r="J227" s="56" t="s">
        <v>2013</v>
      </c>
      <c r="K227" s="56">
        <v>0.77123900196456474</v>
      </c>
      <c r="L227" s="56">
        <v>7.9883902198884194E-2</v>
      </c>
      <c r="M227" s="56">
        <v>2.468289338361318E-2</v>
      </c>
    </row>
    <row r="228" spans="1:13">
      <c r="A228" s="61" t="s">
        <v>844</v>
      </c>
      <c r="B228" s="62">
        <v>42788</v>
      </c>
      <c r="C228" s="61">
        <v>77847.199999999997</v>
      </c>
      <c r="D228" s="61">
        <v>950.95</v>
      </c>
      <c r="E228" s="61">
        <v>181.72</v>
      </c>
      <c r="F228" s="60">
        <v>7.9277632262100273E-3</v>
      </c>
      <c r="G228" s="60">
        <v>0.2735505402495273</v>
      </c>
      <c r="H228" s="60">
        <v>0.11464147702876759</v>
      </c>
      <c r="J228" s="56" t="s">
        <v>2014</v>
      </c>
      <c r="K228" s="56">
        <v>0.83697825263105052</v>
      </c>
      <c r="L228" s="56">
        <v>7.1054287172193975E-2</v>
      </c>
      <c r="M228" s="56">
        <v>2.3278157645750586E-2</v>
      </c>
    </row>
    <row r="229" spans="1:13">
      <c r="A229" s="61" t="s">
        <v>843</v>
      </c>
      <c r="B229" s="62">
        <v>42791</v>
      </c>
      <c r="C229" s="61">
        <v>77863.5</v>
      </c>
      <c r="D229" s="61">
        <v>944.572</v>
      </c>
      <c r="E229" s="61">
        <v>181.57749999999999</v>
      </c>
      <c r="F229" s="60">
        <v>3.5546871475762298E-3</v>
      </c>
      <c r="G229" s="60">
        <v>0.2604040457954151</v>
      </c>
      <c r="H229" s="60">
        <v>0.10347918565785452</v>
      </c>
      <c r="J229" s="56" t="s">
        <v>2015</v>
      </c>
      <c r="K229" s="56">
        <v>0.91435660069624869</v>
      </c>
      <c r="L229" s="56">
        <v>6.7780087448928272E-2</v>
      </c>
      <c r="M229" s="56">
        <v>2.1399737366859517E-2</v>
      </c>
    </row>
    <row r="230" spans="1:13">
      <c r="A230" s="61" t="s">
        <v>842</v>
      </c>
      <c r="B230" s="62">
        <v>42792</v>
      </c>
      <c r="C230" s="61">
        <v>77574.7</v>
      </c>
      <c r="D230" s="61">
        <v>942.44600000000003</v>
      </c>
      <c r="E230" s="61">
        <v>181.53</v>
      </c>
      <c r="F230" s="60">
        <v>-1.664007000926615E-3</v>
      </c>
      <c r="G230" s="60">
        <v>0.26543584510446316</v>
      </c>
      <c r="H230" s="60">
        <v>9.9981821487002298E-2</v>
      </c>
      <c r="J230" s="56" t="s">
        <v>1480</v>
      </c>
      <c r="K230" s="56">
        <v>0.9150431100994143</v>
      </c>
      <c r="L230" s="56">
        <v>6.1275710088148916E-2</v>
      </c>
      <c r="M230" s="56">
        <v>2.9702002931118798E-2</v>
      </c>
    </row>
    <row r="231" spans="1:13">
      <c r="A231" s="61" t="s">
        <v>841</v>
      </c>
      <c r="B231" s="62">
        <v>42793</v>
      </c>
      <c r="C231" s="61">
        <v>77590.7</v>
      </c>
      <c r="D231" s="61">
        <v>940.32</v>
      </c>
      <c r="E231" s="61">
        <v>180.74</v>
      </c>
      <c r="F231" s="60">
        <v>-3.2052846729582196E-3</v>
      </c>
      <c r="G231" s="60">
        <v>0.27668934055639283</v>
      </c>
      <c r="H231" s="60">
        <v>0.10180443794196559</v>
      </c>
      <c r="J231" s="56" t="s">
        <v>1428</v>
      </c>
      <c r="K231" s="56">
        <v>0.9589073291482495</v>
      </c>
      <c r="L231" s="56">
        <v>4.6093962709369274E-2</v>
      </c>
      <c r="M231" s="56">
        <v>3.5689739813451249E-2</v>
      </c>
    </row>
    <row r="232" spans="1:13">
      <c r="A232" s="61" t="s">
        <v>840</v>
      </c>
      <c r="B232" s="62">
        <v>42794</v>
      </c>
      <c r="C232" s="61">
        <v>77602.3</v>
      </c>
      <c r="D232" s="61">
        <v>936.37</v>
      </c>
      <c r="E232" s="61">
        <v>179.71</v>
      </c>
      <c r="F232" s="60">
        <v>-8.0022191457567171E-3</v>
      </c>
      <c r="G232" s="60">
        <v>0.26740298588270339</v>
      </c>
      <c r="H232" s="60">
        <v>8.6583227522824879E-2</v>
      </c>
      <c r="J232" s="56" t="s">
        <v>2016</v>
      </c>
      <c r="K232" s="56">
        <v>1.0176431088907489</v>
      </c>
      <c r="L232" s="56">
        <v>2.9579157520436272E-2</v>
      </c>
      <c r="M232" s="56">
        <v>2.9909989130302073E-2</v>
      </c>
    </row>
    <row r="233" spans="1:13">
      <c r="A233" s="61" t="s">
        <v>839</v>
      </c>
      <c r="B233" s="62">
        <v>42795</v>
      </c>
      <c r="C233" s="61">
        <v>77475.199999999997</v>
      </c>
      <c r="D233" s="61">
        <v>938.47</v>
      </c>
      <c r="E233" s="61">
        <v>178.72</v>
      </c>
      <c r="F233" s="60">
        <v>-3.3267381756714176E-3</v>
      </c>
      <c r="G233" s="60">
        <v>0.26894005976445778</v>
      </c>
      <c r="H233" s="60">
        <v>7.7665219488663784E-2</v>
      </c>
      <c r="J233" s="56" t="s">
        <v>2017</v>
      </c>
      <c r="K233" s="56">
        <v>1.008261765309844</v>
      </c>
      <c r="L233" s="56">
        <v>3.3072749374895016E-2</v>
      </c>
      <c r="M233" s="56">
        <v>4.0128273911134826E-2</v>
      </c>
    </row>
    <row r="234" spans="1:13">
      <c r="A234" s="61" t="s">
        <v>838</v>
      </c>
      <c r="B234" s="62">
        <v>42798</v>
      </c>
      <c r="C234" s="61">
        <v>77135.100000000006</v>
      </c>
      <c r="D234" s="61">
        <v>936.04</v>
      </c>
      <c r="E234" s="61">
        <v>179.2525</v>
      </c>
      <c r="F234" s="60">
        <v>-5.2115575089759503E-3</v>
      </c>
      <c r="G234" s="60">
        <v>0.26435508489457393</v>
      </c>
      <c r="H234" s="60">
        <v>7.9509183980728704E-2</v>
      </c>
      <c r="J234" s="56" t="s">
        <v>2018</v>
      </c>
      <c r="K234" s="56">
        <v>0.9997499945882371</v>
      </c>
      <c r="L234" s="56">
        <v>3.0812198216094489E-2</v>
      </c>
      <c r="M234" s="56">
        <v>3.1811828216127713E-2</v>
      </c>
    </row>
    <row r="235" spans="1:13">
      <c r="A235" s="61" t="s">
        <v>837</v>
      </c>
      <c r="B235" s="62">
        <v>42799</v>
      </c>
      <c r="C235" s="61">
        <v>76766.899999999994</v>
      </c>
      <c r="D235" s="61">
        <v>935.23</v>
      </c>
      <c r="E235" s="61">
        <v>179.43</v>
      </c>
      <c r="F235" s="60">
        <v>-1.1357548345885649E-2</v>
      </c>
      <c r="G235" s="60">
        <v>0.24213727886096814</v>
      </c>
      <c r="H235" s="60">
        <v>7.2568593460458075E-2</v>
      </c>
      <c r="J235" s="56" t="s">
        <v>2019</v>
      </c>
      <c r="K235" s="56">
        <v>1.02648497872985</v>
      </c>
      <c r="L235" s="56">
        <v>3.6342124722701374E-2</v>
      </c>
      <c r="M235" s="56">
        <v>2.0487106017191836E-2</v>
      </c>
    </row>
    <row r="236" spans="1:13">
      <c r="A236" s="61" t="s">
        <v>836</v>
      </c>
      <c r="B236" s="62">
        <v>42800</v>
      </c>
      <c r="C236" s="61">
        <v>76789.7</v>
      </c>
      <c r="D236" s="61">
        <v>934.42</v>
      </c>
      <c r="E236" s="61">
        <v>180.65</v>
      </c>
      <c r="F236" s="60">
        <v>-1.1687589610001936E-2</v>
      </c>
      <c r="G236" s="60">
        <v>0.21495254193212832</v>
      </c>
      <c r="H236" s="60">
        <v>6.9441155576604352E-2</v>
      </c>
      <c r="J236" s="56" t="s">
        <v>2020</v>
      </c>
      <c r="K236" s="56">
        <v>1.0342454846904685</v>
      </c>
      <c r="L236" s="56">
        <v>4.7499276382110267E-2</v>
      </c>
      <c r="M236" s="56">
        <v>1.8133231532735383E-2</v>
      </c>
    </row>
    <row r="237" spans="1:13">
      <c r="A237" s="61" t="s">
        <v>835</v>
      </c>
      <c r="B237" s="62">
        <v>42801</v>
      </c>
      <c r="C237" s="61">
        <v>76800.399999999994</v>
      </c>
      <c r="D237" s="61">
        <v>936.5</v>
      </c>
      <c r="E237" s="61">
        <v>180.69</v>
      </c>
      <c r="F237" s="60">
        <v>-1.5659645588050664E-2</v>
      </c>
      <c r="G237" s="60">
        <v>0.19337672730609046</v>
      </c>
      <c r="H237" s="60">
        <v>5.658943059717858E-2</v>
      </c>
      <c r="J237" s="56" t="s">
        <v>2021</v>
      </c>
      <c r="K237" s="56">
        <v>1.0312431531117432</v>
      </c>
      <c r="L237" s="56">
        <v>8.1550389498363796E-2</v>
      </c>
      <c r="M237" s="56">
        <v>2.1890821175090558E-2</v>
      </c>
    </row>
    <row r="238" spans="1:13">
      <c r="A238" s="61" t="s">
        <v>834</v>
      </c>
      <c r="B238" s="62">
        <v>42802</v>
      </c>
      <c r="C238" s="61">
        <v>76285.5</v>
      </c>
      <c r="D238" s="61">
        <v>934.9</v>
      </c>
      <c r="E238" s="61">
        <v>180.19</v>
      </c>
      <c r="F238" s="60">
        <v>-2.3145480388767292E-2</v>
      </c>
      <c r="G238" s="60">
        <v>0.1834716518727435</v>
      </c>
      <c r="H238" s="60">
        <v>4.938559198648873E-2</v>
      </c>
      <c r="J238" s="56" t="s">
        <v>2022</v>
      </c>
      <c r="K238" s="56">
        <v>1.0569793434285328</v>
      </c>
      <c r="L238" s="56">
        <v>0.10864669168176011</v>
      </c>
      <c r="M238" s="56">
        <v>2.4442846872753332E-2</v>
      </c>
    </row>
    <row r="239" spans="1:13">
      <c r="A239" s="61" t="s">
        <v>833</v>
      </c>
      <c r="B239" s="62">
        <v>42805</v>
      </c>
      <c r="C239" s="61">
        <v>76315.600000000006</v>
      </c>
      <c r="D239" s="61">
        <v>937.06</v>
      </c>
      <c r="E239" s="61">
        <v>179.8</v>
      </c>
      <c r="F239" s="60">
        <v>-2.3577760036029294E-2</v>
      </c>
      <c r="G239" s="60">
        <v>0.17842501068940364</v>
      </c>
      <c r="H239" s="60">
        <v>4.3286526633399047E-2</v>
      </c>
      <c r="J239" s="56" t="s">
        <v>1415</v>
      </c>
      <c r="K239" s="56">
        <v>1.0616074562099835</v>
      </c>
      <c r="L239" s="56">
        <v>0.12383178055443023</v>
      </c>
      <c r="M239" s="56">
        <v>3.16962562717098E-2</v>
      </c>
    </row>
    <row r="240" spans="1:13">
      <c r="A240" s="61" t="s">
        <v>832</v>
      </c>
      <c r="B240" s="62">
        <v>42806</v>
      </c>
      <c r="C240" s="61">
        <v>76329</v>
      </c>
      <c r="D240" s="61">
        <v>937.78</v>
      </c>
      <c r="E240" s="61">
        <v>179.67</v>
      </c>
      <c r="F240" s="60">
        <v>-2.4175402710304272E-2</v>
      </c>
      <c r="G240" s="60">
        <v>0.18994023525231873</v>
      </c>
      <c r="H240" s="60">
        <v>4.4228757410205599E-2</v>
      </c>
      <c r="J240" s="56" t="s">
        <v>2023</v>
      </c>
      <c r="K240" s="56">
        <v>1.0722929587631969</v>
      </c>
      <c r="L240" s="56">
        <v>0.12765339966832512</v>
      </c>
      <c r="M240" s="56">
        <v>3.9686404363069583E-2</v>
      </c>
    </row>
    <row r="241" spans="1:13">
      <c r="A241" s="61" t="s">
        <v>831</v>
      </c>
      <c r="B241" s="62">
        <v>42807</v>
      </c>
      <c r="C241" s="61">
        <v>76332</v>
      </c>
      <c r="D241" s="61">
        <v>938.5</v>
      </c>
      <c r="E241" s="61">
        <v>179.89</v>
      </c>
      <c r="F241" s="60">
        <v>-2.5284726115121448E-2</v>
      </c>
      <c r="G241" s="60">
        <v>0.19145856872627554</v>
      </c>
      <c r="H241" s="60">
        <v>4.7150590837650608E-2</v>
      </c>
      <c r="J241" s="56" t="s">
        <v>2024</v>
      </c>
      <c r="K241" s="56">
        <v>1.0977703458256656</v>
      </c>
      <c r="L241" s="56">
        <v>0.12637654510164453</v>
      </c>
      <c r="M241" s="56">
        <v>4.4905092480217457E-2</v>
      </c>
    </row>
    <row r="242" spans="1:13">
      <c r="A242" s="61" t="s">
        <v>830</v>
      </c>
      <c r="B242" s="62">
        <v>42808</v>
      </c>
      <c r="C242" s="61">
        <v>76639</v>
      </c>
      <c r="D242" s="61">
        <v>939.97</v>
      </c>
      <c r="E242" s="61">
        <v>179.69</v>
      </c>
      <c r="F242" s="60">
        <v>-3.4365884850661166E-2</v>
      </c>
      <c r="G242" s="60">
        <v>0.17916918607130938</v>
      </c>
      <c r="H242" s="60">
        <v>4.3180920976243931E-2</v>
      </c>
      <c r="J242" s="56" t="s">
        <v>2025</v>
      </c>
      <c r="K242" s="56">
        <v>1.1298031138231304</v>
      </c>
      <c r="L242" s="56">
        <v>0.14083591496854742</v>
      </c>
      <c r="M242" s="56">
        <v>4.8377338399361092E-2</v>
      </c>
    </row>
    <row r="243" spans="1:13">
      <c r="A243" s="61" t="s">
        <v>829</v>
      </c>
      <c r="B243" s="62">
        <v>42809</v>
      </c>
      <c r="C243" s="61">
        <v>76737.899999999994</v>
      </c>
      <c r="D243" s="61">
        <v>943.52</v>
      </c>
      <c r="E243" s="61">
        <v>179.69</v>
      </c>
      <c r="F243" s="60">
        <v>-4.3605980804295341E-2</v>
      </c>
      <c r="G243" s="60">
        <v>0.17433567739125011</v>
      </c>
      <c r="H243" s="60">
        <v>4.1318961520630415E-2</v>
      </c>
      <c r="J243" s="56" t="s">
        <v>1999</v>
      </c>
      <c r="K243" s="56">
        <v>1.189109395262204</v>
      </c>
      <c r="L243" s="56">
        <v>0.16376093258394553</v>
      </c>
      <c r="M243" s="56">
        <v>6.7066389439582208E-2</v>
      </c>
    </row>
    <row r="244" spans="1:13">
      <c r="A244" s="61" t="s">
        <v>381</v>
      </c>
      <c r="B244" s="62">
        <v>42812</v>
      </c>
      <c r="C244" s="61">
        <v>77230</v>
      </c>
      <c r="D244" s="61">
        <v>954.17</v>
      </c>
      <c r="E244" s="61">
        <v>179.69</v>
      </c>
      <c r="F244" s="60">
        <v>-3.5077307512103695E-2</v>
      </c>
      <c r="G244" s="60">
        <v>0.20677138665452532</v>
      </c>
      <c r="H244" s="60">
        <v>5.1864426622958426E-2</v>
      </c>
    </row>
    <row r="245" spans="1:13">
      <c r="A245" s="61" t="s">
        <v>828</v>
      </c>
      <c r="B245" s="62">
        <v>42819</v>
      </c>
      <c r="C245" s="61">
        <v>77485.8</v>
      </c>
      <c r="D245" s="61">
        <v>962.011666666667</v>
      </c>
      <c r="E245" s="61">
        <v>183.59</v>
      </c>
      <c r="F245" s="60">
        <v>-3.4076545075131359E-2</v>
      </c>
      <c r="G245" s="60">
        <v>0.21592010246298821</v>
      </c>
      <c r="H245" s="60">
        <v>7.1307696796405473E-2</v>
      </c>
    </row>
    <row r="246" spans="1:13">
      <c r="A246" s="61" t="s">
        <v>827</v>
      </c>
      <c r="B246" s="62">
        <v>42820</v>
      </c>
      <c r="C246" s="61">
        <v>77502.899999999994</v>
      </c>
      <c r="D246" s="61">
        <v>963.86083333333295</v>
      </c>
      <c r="E246" s="61">
        <v>183.98</v>
      </c>
      <c r="F246" s="60">
        <v>-4.5534314528394737E-2</v>
      </c>
      <c r="G246" s="60">
        <v>0.19083864936434036</v>
      </c>
      <c r="H246" s="60">
        <v>7.0120613165397749E-2</v>
      </c>
    </row>
    <row r="247" spans="1:13">
      <c r="A247" s="61" t="s">
        <v>826</v>
      </c>
      <c r="B247" s="62">
        <v>42821</v>
      </c>
      <c r="C247" s="61">
        <v>77523.3</v>
      </c>
      <c r="D247" s="61">
        <v>965.71</v>
      </c>
      <c r="E247" s="61">
        <v>183.78</v>
      </c>
      <c r="F247" s="60">
        <v>-4.5996234355964116E-2</v>
      </c>
      <c r="G247" s="60">
        <v>0.1904440029502954</v>
      </c>
      <c r="H247" s="60">
        <v>6.8612629375508938E-2</v>
      </c>
    </row>
    <row r="248" spans="1:13">
      <c r="A248" s="61" t="s">
        <v>825</v>
      </c>
      <c r="B248" s="62">
        <v>42822</v>
      </c>
      <c r="C248" s="61">
        <v>77548.5</v>
      </c>
      <c r="D248" s="61">
        <v>970.32</v>
      </c>
      <c r="E248" s="61">
        <v>183.59</v>
      </c>
      <c r="F248" s="60">
        <v>-4.1850506018975553E-2</v>
      </c>
      <c r="G248" s="60">
        <v>0.19344681688477827</v>
      </c>
      <c r="H248" s="60">
        <v>7.0495626822157487E-2</v>
      </c>
    </row>
    <row r="249" spans="1:13">
      <c r="A249" s="61" t="s">
        <v>824</v>
      </c>
      <c r="B249" s="62">
        <v>42823</v>
      </c>
      <c r="C249" s="61">
        <v>77584.399999999994</v>
      </c>
      <c r="D249" s="61">
        <v>971.86</v>
      </c>
      <c r="E249" s="61">
        <v>183.55</v>
      </c>
      <c r="F249" s="60">
        <v>-3.6951985630817918E-2</v>
      </c>
      <c r="G249" s="60">
        <v>0.19271504485598223</v>
      </c>
      <c r="H249" s="60">
        <v>6.9202539756509696E-2</v>
      </c>
    </row>
    <row r="250" spans="1:13">
      <c r="A250" s="61" t="s">
        <v>823</v>
      </c>
      <c r="B250" s="62">
        <v>42828</v>
      </c>
      <c r="C250" s="61">
        <v>77616.800000000003</v>
      </c>
      <c r="D250" s="61">
        <v>965.15</v>
      </c>
      <c r="E250" s="61">
        <v>183.85</v>
      </c>
      <c r="F250" s="60">
        <v>-4.7417538450964747E-2</v>
      </c>
      <c r="G250" s="60">
        <v>0.1572819492074149</v>
      </c>
      <c r="H250" s="60">
        <v>5.3823225954373388E-2</v>
      </c>
    </row>
    <row r="251" spans="1:13">
      <c r="A251" s="61" t="s">
        <v>822</v>
      </c>
      <c r="B251" s="62">
        <v>42829</v>
      </c>
      <c r="C251" s="61">
        <v>77647.100000000006</v>
      </c>
      <c r="D251" s="61">
        <v>965.17</v>
      </c>
      <c r="E251" s="61">
        <v>185.24</v>
      </c>
      <c r="F251" s="60">
        <v>-4.7706007954680496E-2</v>
      </c>
      <c r="G251" s="60">
        <v>0.16333196731191091</v>
      </c>
      <c r="H251" s="60">
        <v>6.2430099509621195E-2</v>
      </c>
    </row>
    <row r="252" spans="1:13">
      <c r="A252" s="61" t="s">
        <v>821</v>
      </c>
      <c r="B252" s="62">
        <v>42830</v>
      </c>
      <c r="C252" s="61">
        <v>77689.899999999994</v>
      </c>
      <c r="D252" s="61">
        <v>969.22</v>
      </c>
      <c r="E252" s="61">
        <v>186.29</v>
      </c>
      <c r="F252" s="60">
        <v>-3.911805047945216E-2</v>
      </c>
      <c r="G252" s="60">
        <v>0.17024462099442172</v>
      </c>
      <c r="H252" s="60">
        <v>6.8666819642037691E-2</v>
      </c>
    </row>
    <row r="253" spans="1:13">
      <c r="A253" s="61" t="s">
        <v>820</v>
      </c>
      <c r="B253" s="62">
        <v>42833</v>
      </c>
      <c r="C253" s="61">
        <v>77804.7</v>
      </c>
      <c r="D253" s="61">
        <v>962.48800000000006</v>
      </c>
      <c r="E253" s="61">
        <v>185.78749999999999</v>
      </c>
      <c r="F253" s="60">
        <v>-3.7929026203103566E-2</v>
      </c>
      <c r="G253" s="60">
        <v>0.16414040010643705</v>
      </c>
      <c r="H253" s="60">
        <v>5.7533583788706766E-2</v>
      </c>
    </row>
    <row r="254" spans="1:13">
      <c r="A254" s="61" t="s">
        <v>819</v>
      </c>
      <c r="B254" s="62">
        <v>42834</v>
      </c>
      <c r="C254" s="61">
        <v>77860.399999999994</v>
      </c>
      <c r="D254" s="61">
        <v>960.24400000000003</v>
      </c>
      <c r="E254" s="61">
        <v>185.62</v>
      </c>
      <c r="F254" s="60">
        <v>-3.835446571268375E-2</v>
      </c>
      <c r="G254" s="60">
        <v>0.18115551619370951</v>
      </c>
      <c r="H254" s="60">
        <v>6.629136029411753E-2</v>
      </c>
    </row>
    <row r="255" spans="1:13">
      <c r="A255" s="61" t="s">
        <v>818</v>
      </c>
      <c r="B255" s="62">
        <v>42835</v>
      </c>
      <c r="C255" s="61">
        <v>78107.8</v>
      </c>
      <c r="D255" s="61">
        <v>958</v>
      </c>
      <c r="E255" s="61">
        <v>185.92</v>
      </c>
      <c r="F255" s="60">
        <v>-3.275308441699154E-2</v>
      </c>
      <c r="G255" s="60">
        <v>0.18413408649864649</v>
      </c>
      <c r="H255" s="60">
        <v>6.7462823678015704E-2</v>
      </c>
    </row>
    <row r="256" spans="1:13">
      <c r="A256" s="61" t="s">
        <v>817</v>
      </c>
      <c r="B256" s="62">
        <v>42837</v>
      </c>
      <c r="C256" s="61">
        <v>78132.399999999994</v>
      </c>
      <c r="D256" s="61">
        <v>958.2</v>
      </c>
      <c r="E256" s="61">
        <v>187.07</v>
      </c>
      <c r="F256" s="60">
        <v>-3.1264413420289183E-2</v>
      </c>
      <c r="G256" s="60">
        <v>0.17136786721074593</v>
      </c>
      <c r="H256" s="60">
        <v>6.2988322868426261E-2</v>
      </c>
    </row>
    <row r="257" spans="1:8">
      <c r="A257" s="61" t="s">
        <v>816</v>
      </c>
      <c r="B257" s="62">
        <v>42840</v>
      </c>
      <c r="C257" s="61">
        <v>78383.3</v>
      </c>
      <c r="D257" s="61">
        <v>960.90599999999995</v>
      </c>
      <c r="E257" s="61">
        <v>185.36</v>
      </c>
      <c r="F257" s="60">
        <v>-2.3634572194811354E-2</v>
      </c>
      <c r="G257" s="60">
        <v>0.17038929908625189</v>
      </c>
      <c r="H257" s="60">
        <v>4.9663061328501179E-2</v>
      </c>
    </row>
    <row r="258" spans="1:8">
      <c r="A258" s="61" t="s">
        <v>815</v>
      </c>
      <c r="B258" s="62">
        <v>42841</v>
      </c>
      <c r="C258" s="61">
        <v>78471.7</v>
      </c>
      <c r="D258" s="61">
        <v>961.80799999999999</v>
      </c>
      <c r="E258" s="61">
        <v>184.79</v>
      </c>
      <c r="F258" s="60">
        <v>-2.2310571326050521E-2</v>
      </c>
      <c r="G258" s="60">
        <v>0.16722855305154072</v>
      </c>
      <c r="H258" s="60">
        <v>4.8394417338023299E-2</v>
      </c>
    </row>
    <row r="259" spans="1:8">
      <c r="A259" s="61" t="s">
        <v>814</v>
      </c>
      <c r="B259" s="62">
        <v>42842</v>
      </c>
      <c r="C259" s="61">
        <v>78247.5</v>
      </c>
      <c r="D259" s="61">
        <v>962.71</v>
      </c>
      <c r="E259" s="61">
        <v>184.37</v>
      </c>
      <c r="F259" s="60">
        <v>-2.3240747328961864E-2</v>
      </c>
      <c r="G259" s="60">
        <v>0.15866310417870211</v>
      </c>
      <c r="H259" s="60">
        <v>4.2168334181222233E-2</v>
      </c>
    </row>
    <row r="260" spans="1:8">
      <c r="A260" s="61" t="s">
        <v>813</v>
      </c>
      <c r="B260" s="62">
        <v>42843</v>
      </c>
      <c r="C260" s="61">
        <v>78339.8</v>
      </c>
      <c r="D260" s="61">
        <v>957.7</v>
      </c>
      <c r="E260" s="61">
        <v>184.2</v>
      </c>
      <c r="F260" s="60">
        <v>-1.5686979116277144E-2</v>
      </c>
      <c r="G260" s="60">
        <v>0.13451400817390291</v>
      </c>
      <c r="H260" s="60">
        <v>3.6112048599392432E-2</v>
      </c>
    </row>
    <row r="261" spans="1:8">
      <c r="A261" s="61" t="s">
        <v>812</v>
      </c>
      <c r="B261" s="62">
        <v>42844</v>
      </c>
      <c r="C261" s="61">
        <v>78651.399999999994</v>
      </c>
      <c r="D261" s="61">
        <v>952.92</v>
      </c>
      <c r="E261" s="61">
        <v>184.16</v>
      </c>
      <c r="F261" s="60">
        <v>8.547819575096538E-3</v>
      </c>
      <c r="G261" s="60">
        <v>0.12922874193594236</v>
      </c>
      <c r="H261" s="60">
        <v>3.4054858362110085E-2</v>
      </c>
    </row>
    <row r="262" spans="1:8">
      <c r="A262" s="61" t="s">
        <v>811</v>
      </c>
      <c r="B262" s="62">
        <v>42847</v>
      </c>
      <c r="C262" s="61">
        <v>79302.7</v>
      </c>
      <c r="D262" s="61">
        <v>963.98400000000004</v>
      </c>
      <c r="E262" s="61">
        <v>184.60249999999999</v>
      </c>
      <c r="F262" s="60">
        <v>2.304679537954657E-2</v>
      </c>
      <c r="G262" s="60">
        <v>0.14246705871477428</v>
      </c>
      <c r="H262" s="60">
        <v>3.5928731762065125E-2</v>
      </c>
    </row>
    <row r="263" spans="1:8">
      <c r="A263" s="61" t="s">
        <v>810</v>
      </c>
      <c r="B263" s="62">
        <v>42848</v>
      </c>
      <c r="C263" s="61">
        <v>79390.600000000006</v>
      </c>
      <c r="D263" s="61">
        <v>967.67200000000003</v>
      </c>
      <c r="E263" s="61">
        <v>184.75</v>
      </c>
      <c r="F263" s="60">
        <v>1.2178174650731899E-2</v>
      </c>
      <c r="G263" s="60">
        <v>0.1469656741892662</v>
      </c>
      <c r="H263" s="60">
        <v>3.6931020935062175E-2</v>
      </c>
    </row>
    <row r="264" spans="1:8">
      <c r="A264" s="61" t="s">
        <v>809</v>
      </c>
      <c r="B264" s="62">
        <v>42849</v>
      </c>
      <c r="C264" s="61">
        <v>79425.899999999994</v>
      </c>
      <c r="D264" s="61">
        <v>971.36</v>
      </c>
      <c r="E264" s="61">
        <v>185.14</v>
      </c>
      <c r="F264" s="60">
        <v>1.268632643511669E-2</v>
      </c>
      <c r="G264" s="60">
        <v>0.13911789194704061</v>
      </c>
      <c r="H264" s="60">
        <v>3.2225691347011365E-2</v>
      </c>
    </row>
    <row r="265" spans="1:8">
      <c r="A265" s="61" t="s">
        <v>808</v>
      </c>
      <c r="B265" s="62">
        <v>42851</v>
      </c>
      <c r="C265" s="61">
        <v>79596.899999999994</v>
      </c>
      <c r="D265" s="61">
        <v>982.53</v>
      </c>
      <c r="E265" s="61">
        <v>186.81</v>
      </c>
      <c r="F265" s="60">
        <v>1.6965848547956242E-2</v>
      </c>
      <c r="G265" s="60">
        <v>0.15666607805050314</v>
      </c>
      <c r="H265" s="60">
        <v>4.3981222756231064E-2</v>
      </c>
    </row>
    <row r="266" spans="1:8">
      <c r="A266" s="61" t="s">
        <v>807</v>
      </c>
      <c r="B266" s="62">
        <v>42854</v>
      </c>
      <c r="C266" s="61">
        <v>79755.600000000006</v>
      </c>
      <c r="D266" s="61">
        <v>980.86800000000005</v>
      </c>
      <c r="E266" s="61">
        <v>186.99</v>
      </c>
      <c r="F266" s="60">
        <v>1.8828155239347222E-2</v>
      </c>
      <c r="G266" s="60">
        <v>0.16313055852009972</v>
      </c>
      <c r="H266" s="60">
        <v>3.9020934335366242E-2</v>
      </c>
    </row>
    <row r="267" spans="1:8">
      <c r="A267" s="61" t="s">
        <v>806</v>
      </c>
      <c r="B267" s="62">
        <v>42855</v>
      </c>
      <c r="C267" s="61">
        <v>79785</v>
      </c>
      <c r="D267" s="61">
        <v>980.31399999999996</v>
      </c>
      <c r="E267" s="61">
        <v>187.05</v>
      </c>
      <c r="F267" s="60">
        <v>1.7039247504407218E-2</v>
      </c>
      <c r="G267" s="60">
        <v>0.16530638930163444</v>
      </c>
      <c r="H267" s="60">
        <v>3.7380067661250127E-2</v>
      </c>
    </row>
    <row r="268" spans="1:8">
      <c r="A268" s="61" t="s">
        <v>805</v>
      </c>
      <c r="B268" s="62">
        <v>42856</v>
      </c>
      <c r="C268" s="61">
        <v>79826.600000000006</v>
      </c>
      <c r="D268" s="61">
        <v>979.76</v>
      </c>
      <c r="E268" s="61">
        <v>187.11</v>
      </c>
      <c r="F268" s="60">
        <v>1.4464647902359351E-2</v>
      </c>
      <c r="G268" s="60">
        <v>0.16749285033365102</v>
      </c>
      <c r="H268" s="60">
        <v>3.3071996466431219E-2</v>
      </c>
    </row>
    <row r="269" spans="1:8">
      <c r="A269" s="61" t="s">
        <v>804</v>
      </c>
      <c r="B269" s="62">
        <v>42857</v>
      </c>
      <c r="C269" s="61">
        <v>79942.100000000006</v>
      </c>
      <c r="D269" s="61">
        <v>988.19</v>
      </c>
      <c r="E269" s="61">
        <v>187.04</v>
      </c>
      <c r="F269" s="60">
        <v>1.9742481605829143E-2</v>
      </c>
      <c r="G269" s="60">
        <v>0.17274485836013431</v>
      </c>
      <c r="H269" s="60">
        <v>4.3749999999999956E-2</v>
      </c>
    </row>
    <row r="270" spans="1:8">
      <c r="A270" s="61" t="s">
        <v>803</v>
      </c>
      <c r="B270" s="62">
        <v>42858</v>
      </c>
      <c r="C270" s="61">
        <v>79969.2</v>
      </c>
      <c r="D270" s="61">
        <v>985.74</v>
      </c>
      <c r="E270" s="61">
        <v>186.56</v>
      </c>
      <c r="F270" s="60">
        <v>1.995416091127189E-2</v>
      </c>
      <c r="G270" s="60">
        <v>0.1690880842534721</v>
      </c>
      <c r="H270" s="60">
        <v>3.8116966223359805E-2</v>
      </c>
    </row>
    <row r="271" spans="1:8">
      <c r="A271" s="61" t="s">
        <v>802</v>
      </c>
      <c r="B271" s="62">
        <v>42861</v>
      </c>
      <c r="C271" s="61">
        <v>79697.399999999994</v>
      </c>
      <c r="D271" s="61">
        <v>985.36199999999997</v>
      </c>
      <c r="E271" s="61">
        <v>185.9</v>
      </c>
      <c r="F271" s="60">
        <v>1.6359198414580778E-2</v>
      </c>
      <c r="G271" s="60">
        <v>0.17499433586530078</v>
      </c>
      <c r="H271" s="60">
        <v>3.8083538083538038E-2</v>
      </c>
    </row>
    <row r="272" spans="1:8">
      <c r="A272" s="61" t="s">
        <v>801</v>
      </c>
      <c r="B272" s="62">
        <v>42862</v>
      </c>
      <c r="C272" s="61">
        <v>79660.899999999994</v>
      </c>
      <c r="D272" s="61">
        <v>985.23599999999999</v>
      </c>
      <c r="E272" s="61">
        <v>185.68</v>
      </c>
      <c r="F272" s="60">
        <v>1.6285128163257001E-2</v>
      </c>
      <c r="G272" s="60">
        <v>0.17697738594416368</v>
      </c>
      <c r="H272" s="60">
        <v>3.807234304243301E-2</v>
      </c>
    </row>
    <row r="273" spans="1:8">
      <c r="A273" s="61" t="s">
        <v>800</v>
      </c>
      <c r="B273" s="62">
        <v>42863</v>
      </c>
      <c r="C273" s="61">
        <v>79744.100000000006</v>
      </c>
      <c r="D273" s="61">
        <v>985.11</v>
      </c>
      <c r="E273" s="61">
        <v>186.2</v>
      </c>
      <c r="F273" s="60">
        <v>1.8633104001512635E-2</v>
      </c>
      <c r="G273" s="60">
        <v>0.17896765082518518</v>
      </c>
      <c r="H273" s="60">
        <v>4.8187345192524322E-2</v>
      </c>
    </row>
    <row r="274" spans="1:8">
      <c r="A274" s="61" t="s">
        <v>799</v>
      </c>
      <c r="B274" s="62">
        <v>42864</v>
      </c>
      <c r="C274" s="61">
        <v>79858.8</v>
      </c>
      <c r="D274" s="61">
        <v>990.6</v>
      </c>
      <c r="E274" s="61">
        <v>187.06</v>
      </c>
      <c r="F274" s="60">
        <v>2.3248304811107623E-2</v>
      </c>
      <c r="G274" s="60">
        <v>0.206445091281102</v>
      </c>
      <c r="H274" s="60">
        <v>6.5079997722484739E-2</v>
      </c>
    </row>
    <row r="275" spans="1:8">
      <c r="A275" s="61" t="s">
        <v>798</v>
      </c>
      <c r="B275" s="62">
        <v>42865</v>
      </c>
      <c r="C275" s="61">
        <v>80127.100000000006</v>
      </c>
      <c r="D275" s="61">
        <v>995.09</v>
      </c>
      <c r="E275" s="61">
        <v>187.41</v>
      </c>
      <c r="F275" s="60">
        <v>2.6825555079978303E-2</v>
      </c>
      <c r="G275" s="60">
        <v>0.22319057921132868</v>
      </c>
      <c r="H275" s="60">
        <v>7.4167478649624474E-2</v>
      </c>
    </row>
    <row r="276" spans="1:8">
      <c r="A276" s="61" t="s">
        <v>797</v>
      </c>
      <c r="B276" s="62">
        <v>42868</v>
      </c>
      <c r="C276" s="61">
        <v>80142</v>
      </c>
      <c r="D276" s="61">
        <v>1004.174</v>
      </c>
      <c r="E276" s="61">
        <v>187.85249999999999</v>
      </c>
      <c r="F276" s="60">
        <v>3.5106730609023806E-2</v>
      </c>
      <c r="G276" s="60">
        <v>0.24594455762984002</v>
      </c>
      <c r="H276" s="60">
        <v>7.5547857950560404E-2</v>
      </c>
    </row>
    <row r="277" spans="1:8">
      <c r="A277" s="61" t="s">
        <v>796</v>
      </c>
      <c r="B277" s="62">
        <v>42869</v>
      </c>
      <c r="C277" s="61">
        <v>79963</v>
      </c>
      <c r="D277" s="61">
        <v>1007.202</v>
      </c>
      <c r="E277" s="61">
        <v>188</v>
      </c>
      <c r="F277" s="60">
        <v>3.7869928470652958E-2</v>
      </c>
      <c r="G277" s="60">
        <v>0.25362445110476051</v>
      </c>
      <c r="H277" s="60">
        <v>7.6007326007325959E-2</v>
      </c>
    </row>
    <row r="278" spans="1:8">
      <c r="A278" s="61" t="s">
        <v>795</v>
      </c>
      <c r="B278" s="62">
        <v>42870</v>
      </c>
      <c r="C278" s="61">
        <v>79957.5</v>
      </c>
      <c r="D278" s="61">
        <v>1010.23</v>
      </c>
      <c r="E278" s="61">
        <v>188.92</v>
      </c>
      <c r="F278" s="60">
        <v>3.6981557855419789E-2</v>
      </c>
      <c r="G278" s="60">
        <v>0.26135271129090665</v>
      </c>
      <c r="H278" s="60">
        <v>8.7371935075399865E-2</v>
      </c>
    </row>
    <row r="279" spans="1:8">
      <c r="A279" s="61" t="s">
        <v>794</v>
      </c>
      <c r="B279" s="62">
        <v>42871</v>
      </c>
      <c r="C279" s="61">
        <v>80129.3</v>
      </c>
      <c r="D279" s="61">
        <v>1015.05</v>
      </c>
      <c r="E279" s="61">
        <v>188.73</v>
      </c>
      <c r="F279" s="60">
        <v>4.5659424980164731E-2</v>
      </c>
      <c r="G279" s="60">
        <v>0.2579469829348997</v>
      </c>
      <c r="H279" s="60">
        <v>8.8345539472925338E-2</v>
      </c>
    </row>
    <row r="280" spans="1:8">
      <c r="A280" s="61" t="s">
        <v>793</v>
      </c>
      <c r="B280" s="62">
        <v>42872</v>
      </c>
      <c r="C280" s="61">
        <v>80344.2</v>
      </c>
      <c r="D280" s="61">
        <v>1008.63</v>
      </c>
      <c r="E280" s="61">
        <v>188.59</v>
      </c>
      <c r="F280" s="60">
        <v>5.740261586205242E-2</v>
      </c>
      <c r="G280" s="60">
        <v>0.24835080510414986</v>
      </c>
      <c r="H280" s="60">
        <v>8.7475493022719508E-2</v>
      </c>
    </row>
    <row r="281" spans="1:8">
      <c r="A281" s="61" t="s">
        <v>792</v>
      </c>
      <c r="B281" s="62">
        <v>42875</v>
      </c>
      <c r="C281" s="61">
        <v>81077.600000000006</v>
      </c>
      <c r="D281" s="61">
        <v>989.37</v>
      </c>
      <c r="E281" s="61">
        <v>189.27250000000001</v>
      </c>
      <c r="F281" s="60">
        <v>6.4868542368785365E-2</v>
      </c>
      <c r="G281" s="60">
        <v>0.23417318866432324</v>
      </c>
      <c r="H281" s="60">
        <v>9.8059407089400752E-2</v>
      </c>
    </row>
    <row r="282" spans="1:8">
      <c r="A282" s="61" t="s">
        <v>380</v>
      </c>
      <c r="B282" s="62">
        <v>42876</v>
      </c>
      <c r="C282" s="61">
        <v>81194</v>
      </c>
      <c r="D282" s="61">
        <v>982.95</v>
      </c>
      <c r="E282" s="61">
        <v>189.5</v>
      </c>
      <c r="F282" s="60">
        <v>7.0268588722859127E-2</v>
      </c>
      <c r="G282" s="60">
        <v>0.22939747704299229</v>
      </c>
      <c r="H282" s="60">
        <v>0.1016160911521915</v>
      </c>
    </row>
    <row r="283" spans="1:8">
      <c r="A283" s="61" t="s">
        <v>791</v>
      </c>
      <c r="B283" s="62">
        <v>42877</v>
      </c>
      <c r="C283" s="61">
        <v>81124.399999999994</v>
      </c>
      <c r="D283" s="61">
        <v>1003.66</v>
      </c>
      <c r="E283" s="61">
        <v>190.19</v>
      </c>
      <c r="F283" s="60">
        <v>6.7700265199623466E-2</v>
      </c>
      <c r="G283" s="60">
        <v>0.25861831132513213</v>
      </c>
      <c r="H283" s="60">
        <v>0.10826874890740612</v>
      </c>
    </row>
    <row r="284" spans="1:8">
      <c r="A284" s="61" t="s">
        <v>790</v>
      </c>
      <c r="B284" s="62">
        <v>42878</v>
      </c>
      <c r="C284" s="61">
        <v>81124.399999999994</v>
      </c>
      <c r="D284" s="61">
        <v>1004.47</v>
      </c>
      <c r="E284" s="61">
        <v>189.85</v>
      </c>
      <c r="F284" s="60">
        <v>6.332830446869897E-2</v>
      </c>
      <c r="G284" s="60">
        <v>0.25301881143655502</v>
      </c>
      <c r="H284" s="60">
        <v>0.10262515971657571</v>
      </c>
    </row>
    <row r="285" spans="1:8">
      <c r="A285" s="61" t="s">
        <v>789</v>
      </c>
      <c r="B285" s="62">
        <v>42879</v>
      </c>
      <c r="C285" s="61">
        <v>81146.2</v>
      </c>
      <c r="D285" s="61">
        <v>1005.03</v>
      </c>
      <c r="E285" s="61">
        <v>189.09</v>
      </c>
      <c r="F285" s="60">
        <v>6.1938170449385099E-2</v>
      </c>
      <c r="G285" s="60">
        <v>0.26543023343657923</v>
      </c>
      <c r="H285" s="60">
        <v>0.10153792380286619</v>
      </c>
    </row>
    <row r="286" spans="1:8">
      <c r="A286" s="61" t="s">
        <v>788</v>
      </c>
      <c r="B286" s="62">
        <v>42882</v>
      </c>
      <c r="C286" s="61">
        <v>80921.2</v>
      </c>
      <c r="D286" s="61">
        <v>1011.126</v>
      </c>
      <c r="E286" s="61">
        <v>189.01499999999999</v>
      </c>
      <c r="F286" s="60">
        <v>5.8508822302130836E-2</v>
      </c>
      <c r="G286" s="60">
        <v>0.27824299519106765</v>
      </c>
      <c r="H286" s="60">
        <v>0.11454095170705814</v>
      </c>
    </row>
    <row r="287" spans="1:8">
      <c r="A287" s="61" t="s">
        <v>787</v>
      </c>
      <c r="B287" s="62">
        <v>42883</v>
      </c>
      <c r="C287" s="61">
        <v>80713.2</v>
      </c>
      <c r="D287" s="61">
        <v>1013.158</v>
      </c>
      <c r="E287" s="61">
        <v>188.99</v>
      </c>
      <c r="F287" s="60">
        <v>5.3505956490923934E-2</v>
      </c>
      <c r="G287" s="60">
        <v>0.28426670046900759</v>
      </c>
      <c r="H287" s="60">
        <v>0.12353605612032581</v>
      </c>
    </row>
    <row r="288" spans="1:8">
      <c r="A288" s="61" t="s">
        <v>786</v>
      </c>
      <c r="B288" s="62">
        <v>42884</v>
      </c>
      <c r="C288" s="61">
        <v>80607.899999999994</v>
      </c>
      <c r="D288" s="61">
        <v>1015.19</v>
      </c>
      <c r="E288" s="61">
        <v>189.11</v>
      </c>
      <c r="F288" s="60">
        <v>5.1049120647570501E-2</v>
      </c>
      <c r="G288" s="60">
        <v>0.28832853208797071</v>
      </c>
      <c r="H288" s="60">
        <v>0.12251439425416999</v>
      </c>
    </row>
    <row r="289" spans="1:8">
      <c r="A289" s="61" t="s">
        <v>785</v>
      </c>
      <c r="B289" s="62">
        <v>42885</v>
      </c>
      <c r="C289" s="61">
        <v>80511.5</v>
      </c>
      <c r="D289" s="61">
        <v>1011.77</v>
      </c>
      <c r="E289" s="61">
        <v>189.6</v>
      </c>
      <c r="F289" s="60">
        <v>4.7603867122949062E-2</v>
      </c>
      <c r="G289" s="60">
        <v>0.26521858743497395</v>
      </c>
      <c r="H289" s="60">
        <v>0.11359097850346522</v>
      </c>
    </row>
    <row r="290" spans="1:8">
      <c r="A290" s="61" t="s">
        <v>784</v>
      </c>
      <c r="B290" s="62">
        <v>42886</v>
      </c>
      <c r="C290" s="61">
        <v>80513.3</v>
      </c>
      <c r="D290" s="61">
        <v>1005.33</v>
      </c>
      <c r="E290" s="61">
        <v>189.72</v>
      </c>
      <c r="F290" s="60">
        <v>4.9845743806933296E-2</v>
      </c>
      <c r="G290" s="60">
        <v>0.24968302033144907</v>
      </c>
      <c r="H290" s="60">
        <v>0.11287413295009618</v>
      </c>
    </row>
    <row r="291" spans="1:8">
      <c r="A291" s="61" t="s">
        <v>783</v>
      </c>
      <c r="B291" s="62">
        <v>42889</v>
      </c>
      <c r="C291" s="61">
        <v>80288.899999999994</v>
      </c>
      <c r="D291" s="61">
        <v>1010.61</v>
      </c>
      <c r="E291" s="61">
        <v>189.95500000000001</v>
      </c>
      <c r="F291" s="60">
        <v>5.108068126775489E-2</v>
      </c>
      <c r="G291" s="60">
        <v>0.25375900672899432</v>
      </c>
      <c r="H291" s="60">
        <v>0.11377895045441222</v>
      </c>
    </row>
    <row r="292" spans="1:8">
      <c r="A292" s="61" t="s">
        <v>782</v>
      </c>
      <c r="B292" s="62">
        <v>42892</v>
      </c>
      <c r="C292" s="61">
        <v>80293.5</v>
      </c>
      <c r="D292" s="61">
        <v>1015.89</v>
      </c>
      <c r="E292" s="61">
        <v>190.19</v>
      </c>
      <c r="F292" s="60">
        <v>5.0528904967192867E-2</v>
      </c>
      <c r="G292" s="60">
        <v>0.25781888418393883</v>
      </c>
      <c r="H292" s="60">
        <v>0.12392152227869047</v>
      </c>
    </row>
    <row r="293" spans="1:8">
      <c r="A293" s="61" t="s">
        <v>781</v>
      </c>
      <c r="B293" s="62">
        <v>42893</v>
      </c>
      <c r="C293" s="61">
        <v>79758.5</v>
      </c>
      <c r="D293" s="61">
        <v>1015.75</v>
      </c>
      <c r="E293" s="61">
        <v>190.12</v>
      </c>
      <c r="F293" s="60">
        <v>4.7466517476052017E-2</v>
      </c>
      <c r="G293" s="60">
        <v>0.25797262988420333</v>
      </c>
      <c r="H293" s="60">
        <v>0.12430514488468369</v>
      </c>
    </row>
    <row r="294" spans="1:8">
      <c r="A294" s="61" t="s">
        <v>780</v>
      </c>
      <c r="B294" s="62">
        <v>42896</v>
      </c>
      <c r="C294" s="61">
        <v>79855.7</v>
      </c>
      <c r="D294" s="61">
        <v>1011.652</v>
      </c>
      <c r="E294" s="61">
        <v>189.85749999999999</v>
      </c>
      <c r="F294" s="60">
        <v>4.9570081567526403E-2</v>
      </c>
      <c r="G294" s="60">
        <v>0.25325437922747218</v>
      </c>
      <c r="H294" s="60">
        <v>0.11858540034171927</v>
      </c>
    </row>
    <row r="295" spans="1:8">
      <c r="A295" s="61" t="s">
        <v>779</v>
      </c>
      <c r="B295" s="62">
        <v>42897</v>
      </c>
      <c r="C295" s="61">
        <v>79870.7</v>
      </c>
      <c r="D295" s="61">
        <v>1010.2859999999999</v>
      </c>
      <c r="E295" s="61">
        <v>189.77</v>
      </c>
      <c r="F295" s="60">
        <v>4.8714164541770799E-2</v>
      </c>
      <c r="G295" s="60">
        <v>0.23197797212859661</v>
      </c>
      <c r="H295" s="60">
        <v>0.11288998357963864</v>
      </c>
    </row>
    <row r="296" spans="1:8">
      <c r="A296" s="61" t="s">
        <v>778</v>
      </c>
      <c r="B296" s="62">
        <v>42898</v>
      </c>
      <c r="C296" s="61">
        <v>79564.100000000006</v>
      </c>
      <c r="D296" s="61">
        <v>1008.92</v>
      </c>
      <c r="E296" s="61">
        <v>190.08</v>
      </c>
      <c r="F296" s="60">
        <v>4.5127586741382286E-2</v>
      </c>
      <c r="G296" s="60">
        <v>0.22551806233753613</v>
      </c>
      <c r="H296" s="60">
        <v>9.9618188129121821E-2</v>
      </c>
    </row>
    <row r="297" spans="1:8">
      <c r="A297" s="61" t="s">
        <v>777</v>
      </c>
      <c r="B297" s="62">
        <v>42899</v>
      </c>
      <c r="C297" s="61">
        <v>79426.899999999994</v>
      </c>
      <c r="D297" s="61">
        <v>1009.78</v>
      </c>
      <c r="E297" s="61">
        <v>190.59</v>
      </c>
      <c r="F297" s="60">
        <v>4.6819418908855992E-2</v>
      </c>
      <c r="G297" s="60">
        <v>0.20801531283646368</v>
      </c>
      <c r="H297" s="60">
        <v>8.9147951311503437E-2</v>
      </c>
    </row>
    <row r="298" spans="1:8">
      <c r="A298" s="61" t="s">
        <v>776</v>
      </c>
      <c r="B298" s="62">
        <v>42900</v>
      </c>
      <c r="C298" s="61">
        <v>79465.7</v>
      </c>
      <c r="D298" s="61">
        <v>1013.69</v>
      </c>
      <c r="E298" s="61">
        <v>191.4</v>
      </c>
      <c r="F298" s="60">
        <v>4.7307324299319164E-2</v>
      </c>
      <c r="G298" s="60">
        <v>0.20336427740449681</v>
      </c>
      <c r="H298" s="60">
        <v>9.1842555618938837E-2</v>
      </c>
    </row>
    <row r="299" spans="1:8">
      <c r="A299" s="61" t="s">
        <v>775</v>
      </c>
      <c r="B299" s="62">
        <v>42903</v>
      </c>
      <c r="C299" s="61">
        <v>79285</v>
      </c>
      <c r="D299" s="61">
        <v>1013.246</v>
      </c>
      <c r="E299" s="61">
        <v>191.0925</v>
      </c>
      <c r="F299" s="60">
        <v>5.9250421843123791E-2</v>
      </c>
      <c r="G299" s="60">
        <v>0.23171834656734269</v>
      </c>
      <c r="H299" s="60">
        <v>9.9449103174489073E-2</v>
      </c>
    </row>
    <row r="300" spans="1:8">
      <c r="A300" s="61" t="s">
        <v>774</v>
      </c>
      <c r="B300" s="62">
        <v>42904</v>
      </c>
      <c r="C300" s="61">
        <v>78990.399999999994</v>
      </c>
      <c r="D300" s="61">
        <v>1013.098</v>
      </c>
      <c r="E300" s="61">
        <v>190.99</v>
      </c>
      <c r="F300" s="60">
        <v>5.5770150953382558E-2</v>
      </c>
      <c r="G300" s="60">
        <v>0.24147472440211559</v>
      </c>
      <c r="H300" s="60">
        <v>0.10201373261785252</v>
      </c>
    </row>
    <row r="301" spans="1:8">
      <c r="A301" s="61" t="s">
        <v>773</v>
      </c>
      <c r="B301" s="62">
        <v>42905</v>
      </c>
      <c r="C301" s="61">
        <v>78859.199999999997</v>
      </c>
      <c r="D301" s="61">
        <v>1012.95</v>
      </c>
      <c r="E301" s="61">
        <v>192.28</v>
      </c>
      <c r="F301" s="60">
        <v>5.5671648784144656E-2</v>
      </c>
      <c r="G301" s="60">
        <v>0.25138981543251049</v>
      </c>
      <c r="H301" s="60">
        <v>0.11298911785135446</v>
      </c>
    </row>
    <row r="302" spans="1:8">
      <c r="A302" s="61" t="s">
        <v>772</v>
      </c>
      <c r="B302" s="62">
        <v>42906</v>
      </c>
      <c r="C302" s="61">
        <v>78867.5</v>
      </c>
      <c r="D302" s="61">
        <v>1008.67</v>
      </c>
      <c r="E302" s="61">
        <v>191.89</v>
      </c>
      <c r="F302" s="60">
        <v>6.635775969886315E-2</v>
      </c>
      <c r="G302" s="60">
        <v>0.25603317311284335</v>
      </c>
      <c r="H302" s="60">
        <v>0.10970390932222984</v>
      </c>
    </row>
    <row r="303" spans="1:8">
      <c r="A303" s="61" t="s">
        <v>379</v>
      </c>
      <c r="B303" s="62">
        <v>42907</v>
      </c>
      <c r="C303" s="61">
        <v>78736.2</v>
      </c>
      <c r="D303" s="61">
        <v>1006.47</v>
      </c>
      <c r="E303" s="61">
        <v>193.34</v>
      </c>
      <c r="F303" s="60">
        <v>6.5772749607117653E-2</v>
      </c>
      <c r="G303" s="60">
        <v>0.24533834865563775</v>
      </c>
      <c r="H303" s="60">
        <v>0.11441581647357202</v>
      </c>
    </row>
    <row r="304" spans="1:8">
      <c r="A304" s="61" t="s">
        <v>771</v>
      </c>
      <c r="B304" s="62">
        <v>42910</v>
      </c>
      <c r="C304" s="61">
        <v>78652.7</v>
      </c>
      <c r="D304" s="61">
        <v>1008.88285714286</v>
      </c>
      <c r="E304" s="61">
        <v>193.80285714285699</v>
      </c>
      <c r="F304" s="60">
        <v>6.4218979386116093E-2</v>
      </c>
      <c r="G304" s="60">
        <v>0.23640938498692377</v>
      </c>
      <c r="H304" s="60">
        <v>0.11732524548713341</v>
      </c>
    </row>
    <row r="305" spans="1:8">
      <c r="A305" s="61" t="s">
        <v>770</v>
      </c>
      <c r="B305" s="62">
        <v>42911</v>
      </c>
      <c r="C305" s="61">
        <v>78665.5</v>
      </c>
      <c r="D305" s="61">
        <v>1009.68714285714</v>
      </c>
      <c r="E305" s="61">
        <v>193.957142857143</v>
      </c>
      <c r="F305" s="60">
        <v>7.7197892860126238E-2</v>
      </c>
      <c r="G305" s="60">
        <v>0.23347081981243001</v>
      </c>
      <c r="H305" s="60">
        <v>0.11829533473906251</v>
      </c>
    </row>
    <row r="306" spans="1:8">
      <c r="A306" s="61" t="s">
        <v>769</v>
      </c>
      <c r="B306" s="62">
        <v>42914</v>
      </c>
      <c r="C306" s="61">
        <v>78704.5</v>
      </c>
      <c r="D306" s="61">
        <v>1012.1</v>
      </c>
      <c r="E306" s="61">
        <v>194.42</v>
      </c>
      <c r="F306" s="60">
        <v>8.3860084004682145E-2</v>
      </c>
      <c r="G306" s="60">
        <v>0.23250971175274304</v>
      </c>
      <c r="H306" s="60">
        <v>0.11671453187823078</v>
      </c>
    </row>
    <row r="307" spans="1:8">
      <c r="A307" s="61" t="s">
        <v>768</v>
      </c>
      <c r="B307" s="62">
        <v>42917</v>
      </c>
      <c r="C307" s="61">
        <v>78799.7</v>
      </c>
      <c r="D307" s="61">
        <v>1013.384</v>
      </c>
      <c r="E307" s="61">
        <v>194.36</v>
      </c>
      <c r="F307" s="60">
        <v>8.2425356322596954E-2</v>
      </c>
      <c r="G307" s="60">
        <v>0.22782334767068524</v>
      </c>
      <c r="H307" s="60">
        <v>0.11393856029344351</v>
      </c>
    </row>
    <row r="308" spans="1:8">
      <c r="A308" s="61" t="s">
        <v>767</v>
      </c>
      <c r="B308" s="62">
        <v>42918</v>
      </c>
      <c r="C308" s="61">
        <v>78765.3</v>
      </c>
      <c r="D308" s="61">
        <v>1013.812</v>
      </c>
      <c r="E308" s="61">
        <v>194.34</v>
      </c>
      <c r="F308" s="60">
        <v>6.9529688450508331E-2</v>
      </c>
      <c r="G308" s="60">
        <v>0.22244703555882461</v>
      </c>
      <c r="H308" s="60">
        <v>0.11344104503265728</v>
      </c>
    </row>
    <row r="309" spans="1:8">
      <c r="A309" s="61" t="s">
        <v>766</v>
      </c>
      <c r="B309" s="62">
        <v>42919</v>
      </c>
      <c r="C309" s="61">
        <v>78659.199999999997</v>
      </c>
      <c r="D309" s="61">
        <v>1014.24</v>
      </c>
      <c r="E309" s="61">
        <v>195.34</v>
      </c>
      <c r="F309" s="60">
        <v>6.7694646541426762E-2</v>
      </c>
      <c r="G309" s="60">
        <v>0.24098692622524576</v>
      </c>
      <c r="H309" s="60">
        <v>0.1298023395364305</v>
      </c>
    </row>
    <row r="310" spans="1:8">
      <c r="A310" s="61" t="s">
        <v>765</v>
      </c>
      <c r="B310" s="62">
        <v>42920</v>
      </c>
      <c r="C310" s="61">
        <v>78632.5</v>
      </c>
      <c r="D310" s="61">
        <v>1006.72</v>
      </c>
      <c r="E310" s="61">
        <v>193.29</v>
      </c>
      <c r="F310" s="60">
        <v>6.6297368581637706E-2</v>
      </c>
      <c r="G310" s="60">
        <v>0.23786688307696102</v>
      </c>
      <c r="H310" s="60">
        <v>0.12149695387293291</v>
      </c>
    </row>
    <row r="311" spans="1:8">
      <c r="A311" s="61" t="s">
        <v>764</v>
      </c>
      <c r="B311" s="62">
        <v>42921</v>
      </c>
      <c r="C311" s="61">
        <v>78700.2</v>
      </c>
      <c r="D311" s="61">
        <v>1009.85</v>
      </c>
      <c r="E311" s="61">
        <v>192.19</v>
      </c>
      <c r="F311" s="60">
        <v>6.0785410530997952E-2</v>
      </c>
      <c r="G311" s="60">
        <v>0.25409815707118377</v>
      </c>
      <c r="H311" s="60">
        <v>0.11028307336799537</v>
      </c>
    </row>
    <row r="312" spans="1:8">
      <c r="A312" s="61" t="s">
        <v>763</v>
      </c>
      <c r="B312" s="62">
        <v>42924</v>
      </c>
      <c r="C312" s="61">
        <v>78881.600000000006</v>
      </c>
      <c r="D312" s="61">
        <v>1009.514</v>
      </c>
      <c r="E312" s="61">
        <v>191.39500000000001</v>
      </c>
      <c r="F312" s="60">
        <v>6.682823845724184E-2</v>
      </c>
      <c r="G312" s="60">
        <v>0.22838821153050537</v>
      </c>
      <c r="H312" s="60">
        <v>9.3061107938321008E-2</v>
      </c>
    </row>
    <row r="313" spans="1:8">
      <c r="A313" s="61" t="s">
        <v>762</v>
      </c>
      <c r="B313" s="62">
        <v>42925</v>
      </c>
      <c r="C313" s="61">
        <v>78985.399999999994</v>
      </c>
      <c r="D313" s="61">
        <v>1009.402</v>
      </c>
      <c r="E313" s="61">
        <v>191.13</v>
      </c>
      <c r="F313" s="60">
        <v>6.7868127708188286E-2</v>
      </c>
      <c r="G313" s="60">
        <v>0.20918325786434755</v>
      </c>
      <c r="H313" s="60">
        <v>8.7495199214804975E-2</v>
      </c>
    </row>
    <row r="314" spans="1:8">
      <c r="A314" s="61" t="s">
        <v>761</v>
      </c>
      <c r="B314" s="62">
        <v>42926</v>
      </c>
      <c r="C314" s="61">
        <v>79377</v>
      </c>
      <c r="D314" s="61">
        <v>1009.29</v>
      </c>
      <c r="E314" s="61">
        <v>191.49</v>
      </c>
      <c r="F314" s="60">
        <v>7.1735255994815228E-2</v>
      </c>
      <c r="G314" s="60">
        <v>0.20282445477297095</v>
      </c>
      <c r="H314" s="60">
        <v>8.8196851736091375E-2</v>
      </c>
    </row>
    <row r="315" spans="1:8">
      <c r="A315" s="61" t="s">
        <v>760</v>
      </c>
      <c r="B315" s="62">
        <v>42927</v>
      </c>
      <c r="C315" s="61">
        <v>79490.399999999994</v>
      </c>
      <c r="D315" s="61">
        <v>1018.2</v>
      </c>
      <c r="E315" s="61">
        <v>192.19</v>
      </c>
      <c r="F315" s="60">
        <v>7.496159421857751E-2</v>
      </c>
      <c r="G315" s="60">
        <v>0.20722771572881848</v>
      </c>
      <c r="H315" s="60">
        <v>8.9203740436384349E-2</v>
      </c>
    </row>
    <row r="316" spans="1:8">
      <c r="A316" s="61" t="s">
        <v>759</v>
      </c>
      <c r="B316" s="62">
        <v>42928</v>
      </c>
      <c r="C316" s="61">
        <v>79509.600000000006</v>
      </c>
      <c r="D316" s="61">
        <v>1029.9000000000001</v>
      </c>
      <c r="E316" s="61">
        <v>193.97</v>
      </c>
      <c r="F316" s="60">
        <v>7.3741611984480482E-2</v>
      </c>
      <c r="G316" s="60">
        <v>0.23833686033089663</v>
      </c>
      <c r="H316" s="60">
        <v>0.10316783256554629</v>
      </c>
    </row>
    <row r="317" spans="1:8">
      <c r="A317" s="61" t="s">
        <v>758</v>
      </c>
      <c r="B317" s="62">
        <v>42931</v>
      </c>
      <c r="C317" s="61">
        <v>79658.899999999994</v>
      </c>
      <c r="D317" s="61">
        <v>1042.8900000000001</v>
      </c>
      <c r="E317" s="61">
        <v>194.78749999999999</v>
      </c>
      <c r="F317" s="60">
        <v>8.0610066118079082E-2</v>
      </c>
      <c r="G317" s="60">
        <v>0.23900853022010726</v>
      </c>
      <c r="H317" s="60">
        <v>0.1084728497774945</v>
      </c>
    </row>
    <row r="318" spans="1:8">
      <c r="A318" s="61" t="s">
        <v>757</v>
      </c>
      <c r="B318" s="62">
        <v>42932</v>
      </c>
      <c r="C318" s="61">
        <v>79620.800000000003</v>
      </c>
      <c r="D318" s="61">
        <v>1047.22</v>
      </c>
      <c r="E318" s="61">
        <v>195.06</v>
      </c>
      <c r="F318" s="60">
        <v>7.9396238283611975E-2</v>
      </c>
      <c r="G318" s="60">
        <v>0.24045619929994633</v>
      </c>
      <c r="H318" s="60">
        <v>0.11018782014797956</v>
      </c>
    </row>
    <row r="319" spans="1:8">
      <c r="A319" s="61" t="s">
        <v>756</v>
      </c>
      <c r="B319" s="62">
        <v>42933</v>
      </c>
      <c r="C319" s="61">
        <v>79692.899999999994</v>
      </c>
      <c r="D319" s="61">
        <v>1051.55</v>
      </c>
      <c r="E319" s="61">
        <v>195.49</v>
      </c>
      <c r="F319" s="60">
        <v>7.9605292569296715E-2</v>
      </c>
      <c r="G319" s="60">
        <v>0.24189529129710752</v>
      </c>
      <c r="H319" s="60">
        <v>9.6779622980251334E-2</v>
      </c>
    </row>
    <row r="320" spans="1:8">
      <c r="A320" s="61" t="s">
        <v>755</v>
      </c>
      <c r="B320" s="62">
        <v>42934</v>
      </c>
      <c r="C320" s="61">
        <v>79735.7</v>
      </c>
      <c r="D320" s="61">
        <v>1053.23</v>
      </c>
      <c r="E320" s="61">
        <v>195.48</v>
      </c>
      <c r="F320" s="60">
        <v>8.1367310404687032E-2</v>
      </c>
      <c r="G320" s="60">
        <v>0.23317487823154726</v>
      </c>
      <c r="H320" s="60">
        <v>9.206703910614511E-2</v>
      </c>
    </row>
    <row r="321" spans="1:8">
      <c r="A321" s="61" t="s">
        <v>754</v>
      </c>
      <c r="B321" s="62">
        <v>42935</v>
      </c>
      <c r="C321" s="61">
        <v>80162.5</v>
      </c>
      <c r="D321" s="61">
        <v>1060.1199999999999</v>
      </c>
      <c r="E321" s="61">
        <v>195.87</v>
      </c>
      <c r="F321" s="60">
        <v>8.6757588492875737E-2</v>
      </c>
      <c r="G321" s="60">
        <v>0.23793731608202151</v>
      </c>
      <c r="H321" s="60">
        <v>8.1557150745444673E-2</v>
      </c>
    </row>
    <row r="322" spans="1:8">
      <c r="A322" s="61" t="s">
        <v>378</v>
      </c>
      <c r="B322" s="62">
        <v>42938</v>
      </c>
      <c r="C322" s="61">
        <v>80670.8</v>
      </c>
      <c r="D322" s="61">
        <v>1080.79</v>
      </c>
      <c r="E322" s="61">
        <v>197.04</v>
      </c>
      <c r="F322" s="60">
        <v>9.2094005523366107E-2</v>
      </c>
      <c r="G322" s="60">
        <v>0.25001445718475823</v>
      </c>
      <c r="H322" s="60">
        <v>8.5096716459007293E-2</v>
      </c>
    </row>
    <row r="323" spans="1:8">
      <c r="A323" s="61" t="s">
        <v>753</v>
      </c>
      <c r="B323" s="62">
        <v>42939</v>
      </c>
      <c r="C323" s="61">
        <v>80863</v>
      </c>
      <c r="D323" s="61">
        <v>1063.44</v>
      </c>
      <c r="E323" s="61">
        <v>196.02</v>
      </c>
      <c r="F323" s="60">
        <v>8.9874222991368713E-2</v>
      </c>
      <c r="G323" s="60">
        <v>0.226042685063917</v>
      </c>
      <c r="H323" s="60">
        <v>7.8514442916093552E-2</v>
      </c>
    </row>
    <row r="324" spans="1:8">
      <c r="A324" s="61" t="s">
        <v>752</v>
      </c>
      <c r="B324" s="62">
        <v>42940</v>
      </c>
      <c r="C324" s="61">
        <v>80933.899999999994</v>
      </c>
      <c r="D324" s="61">
        <v>1064.27</v>
      </c>
      <c r="E324" s="61">
        <v>196.98</v>
      </c>
      <c r="F324" s="60">
        <v>9.079894173476255E-2</v>
      </c>
      <c r="G324" s="60">
        <v>0.22311608610207667</v>
      </c>
      <c r="H324" s="60">
        <v>8.7086092715231711E-2</v>
      </c>
    </row>
    <row r="325" spans="1:8">
      <c r="A325" s="61" t="s">
        <v>751</v>
      </c>
      <c r="B325" s="62">
        <v>42941</v>
      </c>
      <c r="C325" s="61">
        <v>81181.7</v>
      </c>
      <c r="D325" s="61">
        <v>1061.69</v>
      </c>
      <c r="E325" s="61">
        <v>196.97</v>
      </c>
      <c r="F325" s="60">
        <v>9.2420499074193474E-2</v>
      </c>
      <c r="G325" s="60">
        <v>0.22297608625535648</v>
      </c>
      <c r="H325" s="60">
        <v>9.3245268357662336E-2</v>
      </c>
    </row>
    <row r="326" spans="1:8">
      <c r="A326" s="61" t="s">
        <v>750</v>
      </c>
      <c r="B326" s="62">
        <v>42942</v>
      </c>
      <c r="C326" s="61">
        <v>81509.3</v>
      </c>
      <c r="D326" s="61">
        <v>1062.29</v>
      </c>
      <c r="E326" s="61">
        <v>196.82</v>
      </c>
      <c r="F326" s="60">
        <v>9.3877534587413658E-2</v>
      </c>
      <c r="G326" s="60">
        <v>0.21995727869906756</v>
      </c>
      <c r="H326" s="60">
        <v>9.4113069097782054E-2</v>
      </c>
    </row>
    <row r="327" spans="1:8">
      <c r="A327" s="61" t="s">
        <v>749</v>
      </c>
      <c r="B327" s="62">
        <v>42945</v>
      </c>
      <c r="C327" s="61">
        <v>81420.899999999994</v>
      </c>
      <c r="D327" s="61">
        <v>1064.654</v>
      </c>
      <c r="E327" s="61">
        <v>196.14500000000001</v>
      </c>
      <c r="F327" s="60">
        <v>8.656382991500533E-2</v>
      </c>
      <c r="G327" s="60">
        <v>0.22407227707746014</v>
      </c>
      <c r="H327" s="60">
        <v>0.10008412787436893</v>
      </c>
    </row>
    <row r="328" spans="1:8">
      <c r="A328" s="61" t="s">
        <v>748</v>
      </c>
      <c r="B328" s="62">
        <v>42946</v>
      </c>
      <c r="C328" s="61">
        <v>81491.399999999994</v>
      </c>
      <c r="D328" s="61">
        <v>1065.442</v>
      </c>
      <c r="E328" s="61">
        <v>195.92</v>
      </c>
      <c r="F328" s="60">
        <v>8.3894291197982529E-2</v>
      </c>
      <c r="G328" s="60">
        <v>0.22544603833307253</v>
      </c>
      <c r="H328" s="60">
        <v>0.10209821679698483</v>
      </c>
    </row>
    <row r="329" spans="1:8">
      <c r="A329" s="61" t="s">
        <v>747</v>
      </c>
      <c r="B329" s="62">
        <v>42947</v>
      </c>
      <c r="C329" s="61">
        <v>81533.5</v>
      </c>
      <c r="D329" s="61">
        <v>1066.23</v>
      </c>
      <c r="E329" s="61">
        <v>195.76</v>
      </c>
      <c r="F329" s="60">
        <v>8.0393287087648257E-2</v>
      </c>
      <c r="G329" s="60">
        <v>0.22682084915429757</v>
      </c>
      <c r="H329" s="60">
        <v>9.3020658849804594E-2</v>
      </c>
    </row>
    <row r="330" spans="1:8">
      <c r="A330" s="61" t="s">
        <v>746</v>
      </c>
      <c r="B330" s="62">
        <v>42948</v>
      </c>
      <c r="C330" s="61">
        <v>81415.899999999994</v>
      </c>
      <c r="D330" s="61">
        <v>1069</v>
      </c>
      <c r="E330" s="61">
        <v>195.02</v>
      </c>
      <c r="F330" s="60">
        <v>7.8342008715116318E-2</v>
      </c>
      <c r="G330" s="60">
        <v>0.22771958838662254</v>
      </c>
      <c r="H330" s="60">
        <v>8.9740724184175225E-2</v>
      </c>
    </row>
    <row r="331" spans="1:8">
      <c r="A331" s="61" t="s">
        <v>745</v>
      </c>
      <c r="B331" s="62">
        <v>42949</v>
      </c>
      <c r="C331" s="61">
        <v>81265.899999999994</v>
      </c>
      <c r="D331" s="61">
        <v>1069.97</v>
      </c>
      <c r="E331" s="61">
        <v>195.55</v>
      </c>
      <c r="F331" s="60">
        <v>6.6122055947009928E-2</v>
      </c>
      <c r="G331" s="60">
        <v>0.22415193638807862</v>
      </c>
      <c r="H331" s="60">
        <v>8.5906263882718825E-2</v>
      </c>
    </row>
    <row r="332" spans="1:8">
      <c r="A332" s="61" t="s">
        <v>744</v>
      </c>
      <c r="B332" s="62">
        <v>42953</v>
      </c>
      <c r="C332" s="61">
        <v>81384.100000000006</v>
      </c>
      <c r="D332" s="61">
        <v>1074.2819999999999</v>
      </c>
      <c r="E332" s="61">
        <v>195.78</v>
      </c>
      <c r="F332" s="60">
        <v>6.2737252822876233E-2</v>
      </c>
      <c r="G332" s="60">
        <v>0.2195969801895894</v>
      </c>
      <c r="H332" s="60">
        <v>9.8591549295774517E-2</v>
      </c>
    </row>
    <row r="333" spans="1:8">
      <c r="A333" s="61" t="s">
        <v>743</v>
      </c>
      <c r="B333" s="62">
        <v>42954</v>
      </c>
      <c r="C333" s="61">
        <v>81285.7</v>
      </c>
      <c r="D333" s="61">
        <v>1075.3599999999999</v>
      </c>
      <c r="E333" s="61">
        <v>196.15</v>
      </c>
      <c r="F333" s="60">
        <v>6.051477284291451E-2</v>
      </c>
      <c r="G333" s="60">
        <v>0.21846920854342522</v>
      </c>
      <c r="H333" s="60">
        <v>8.1848767304616432E-2</v>
      </c>
    </row>
    <row r="334" spans="1:8">
      <c r="A334" s="61" t="s">
        <v>742</v>
      </c>
      <c r="B334" s="62">
        <v>42955</v>
      </c>
      <c r="C334" s="61">
        <v>81313.899999999994</v>
      </c>
      <c r="D334" s="61">
        <v>1078.53</v>
      </c>
      <c r="E334" s="61">
        <v>196.73</v>
      </c>
      <c r="F334" s="60">
        <v>5.4794538317650243E-2</v>
      </c>
      <c r="G334" s="60">
        <v>0.23011736259224191</v>
      </c>
      <c r="H334" s="60">
        <v>9.4890917186108537E-2</v>
      </c>
    </row>
    <row r="335" spans="1:8">
      <c r="A335" s="61" t="s">
        <v>741</v>
      </c>
      <c r="B335" s="62">
        <v>42956</v>
      </c>
      <c r="C335" s="61">
        <v>81579.3</v>
      </c>
      <c r="D335" s="61">
        <v>1068.92</v>
      </c>
      <c r="E335" s="61">
        <v>196.54</v>
      </c>
      <c r="F335" s="60">
        <v>4.7460995931071004E-2</v>
      </c>
      <c r="G335" s="60">
        <v>0.23121933239650772</v>
      </c>
      <c r="H335" s="60">
        <v>9.952447552447552E-2</v>
      </c>
    </row>
    <row r="336" spans="1:8">
      <c r="A336" s="61" t="s">
        <v>740</v>
      </c>
      <c r="B336" s="62">
        <v>42959</v>
      </c>
      <c r="C336" s="61">
        <v>81763.100000000006</v>
      </c>
      <c r="D336" s="61">
        <v>1059.758</v>
      </c>
      <c r="E336" s="61">
        <v>195.25749999999999</v>
      </c>
      <c r="F336" s="60">
        <v>4.3896640787284946E-2</v>
      </c>
      <c r="G336" s="60">
        <v>0.1980216823613199</v>
      </c>
      <c r="H336" s="60">
        <v>7.997898201025988E-2</v>
      </c>
    </row>
    <row r="337" spans="1:8">
      <c r="A337" s="61" t="s">
        <v>739</v>
      </c>
      <c r="B337" s="62">
        <v>42960</v>
      </c>
      <c r="C337" s="61">
        <v>81661.5</v>
      </c>
      <c r="D337" s="61">
        <v>1056.704</v>
      </c>
      <c r="E337" s="61">
        <v>194.83</v>
      </c>
      <c r="F337" s="60">
        <v>3.756959567801621E-2</v>
      </c>
      <c r="G337" s="60">
        <v>0.18722782733748278</v>
      </c>
      <c r="H337" s="60">
        <v>7.3561824994489822E-2</v>
      </c>
    </row>
    <row r="338" spans="1:8">
      <c r="A338" s="61" t="s">
        <v>738</v>
      </c>
      <c r="B338" s="62">
        <v>42961</v>
      </c>
      <c r="C338" s="61">
        <v>81659.3</v>
      </c>
      <c r="D338" s="61">
        <v>1053.6500000000001</v>
      </c>
      <c r="E338" s="61">
        <v>195.51</v>
      </c>
      <c r="F338" s="60">
        <v>4.2571391728556396E-2</v>
      </c>
      <c r="G338" s="60">
        <v>0.17656583252375713</v>
      </c>
      <c r="H338" s="60">
        <v>7.2168905950096063E-2</v>
      </c>
    </row>
    <row r="339" spans="1:8">
      <c r="A339" s="61" t="s">
        <v>737</v>
      </c>
      <c r="B339" s="62">
        <v>42962</v>
      </c>
      <c r="C339" s="61">
        <v>81696.3</v>
      </c>
      <c r="D339" s="61">
        <v>1052.51</v>
      </c>
      <c r="E339" s="61">
        <v>195.05</v>
      </c>
      <c r="F339" s="60">
        <v>4.2464820003981218E-2</v>
      </c>
      <c r="G339" s="60">
        <v>0.16972849220373654</v>
      </c>
      <c r="H339" s="60">
        <v>6.6838046272493568E-2</v>
      </c>
    </row>
    <row r="340" spans="1:8">
      <c r="A340" s="61" t="s">
        <v>736</v>
      </c>
      <c r="B340" s="62">
        <v>42963</v>
      </c>
      <c r="C340" s="61">
        <v>81741.899999999994</v>
      </c>
      <c r="D340" s="61">
        <v>1060.27</v>
      </c>
      <c r="E340" s="61">
        <v>195.48</v>
      </c>
      <c r="F340" s="60">
        <v>4.5419840006138745E-2</v>
      </c>
      <c r="G340" s="60">
        <v>0.17417690118384477</v>
      </c>
      <c r="H340" s="60">
        <v>6.6506628839543946E-2</v>
      </c>
    </row>
    <row r="341" spans="1:8">
      <c r="A341" s="61" t="s">
        <v>735</v>
      </c>
      <c r="B341" s="62">
        <v>42966</v>
      </c>
      <c r="C341" s="61">
        <v>81954.899999999994</v>
      </c>
      <c r="D341" s="61">
        <v>1062.3040000000001</v>
      </c>
      <c r="E341" s="61">
        <v>196.71</v>
      </c>
      <c r="F341" s="60">
        <v>4.7764731752468537E-2</v>
      </c>
      <c r="G341" s="60">
        <v>0.16645437855216594</v>
      </c>
      <c r="H341" s="60">
        <v>7.4624419557497879E-2</v>
      </c>
    </row>
    <row r="342" spans="1:8">
      <c r="A342" s="61" t="s">
        <v>734</v>
      </c>
      <c r="B342" s="62">
        <v>42967</v>
      </c>
      <c r="C342" s="61">
        <v>82016.2</v>
      </c>
      <c r="D342" s="61">
        <v>1062.982</v>
      </c>
      <c r="E342" s="61">
        <v>197.12</v>
      </c>
      <c r="F342" s="60">
        <v>4.8732115936172882E-2</v>
      </c>
      <c r="G342" s="60">
        <v>0.16390922449265632</v>
      </c>
      <c r="H342" s="60">
        <v>7.7335082253921383E-2</v>
      </c>
    </row>
    <row r="343" spans="1:8">
      <c r="A343" s="61" t="s">
        <v>733</v>
      </c>
      <c r="B343" s="62">
        <v>42968</v>
      </c>
      <c r="C343" s="61">
        <v>82075</v>
      </c>
      <c r="D343" s="61">
        <v>1063.6600000000001</v>
      </c>
      <c r="E343" s="61">
        <v>197.1</v>
      </c>
      <c r="F343" s="60">
        <v>5.4558209814361769E-2</v>
      </c>
      <c r="G343" s="60">
        <v>0.16137837660777854</v>
      </c>
      <c r="H343" s="60">
        <v>7.7402427025254239E-2</v>
      </c>
    </row>
    <row r="344" spans="1:8">
      <c r="A344" s="61" t="s">
        <v>377</v>
      </c>
      <c r="B344" s="62">
        <v>42969</v>
      </c>
      <c r="C344" s="61">
        <v>82372.399999999994</v>
      </c>
      <c r="D344" s="61">
        <v>1072.52</v>
      </c>
      <c r="E344" s="61">
        <v>197.95</v>
      </c>
      <c r="F344" s="60">
        <v>5.8016453558194181E-2</v>
      </c>
      <c r="G344" s="60">
        <v>0.17138488422892095</v>
      </c>
      <c r="H344" s="60">
        <v>7.7103058004135416E-2</v>
      </c>
    </row>
    <row r="345" spans="1:8">
      <c r="A345" s="61" t="s">
        <v>732</v>
      </c>
      <c r="B345" s="62">
        <v>42970</v>
      </c>
      <c r="C345" s="61">
        <v>82541.8</v>
      </c>
      <c r="D345" s="61">
        <v>1075.5999999999999</v>
      </c>
      <c r="E345" s="61">
        <v>198.47</v>
      </c>
      <c r="F345" s="60">
        <v>5.9872366106395791E-2</v>
      </c>
      <c r="G345" s="60">
        <v>0.18240680686402766</v>
      </c>
      <c r="H345" s="60">
        <v>8.6792246194283162E-2</v>
      </c>
    </row>
    <row r="346" spans="1:8">
      <c r="A346" s="61" t="s">
        <v>731</v>
      </c>
      <c r="B346" s="62">
        <v>42973</v>
      </c>
      <c r="C346" s="61">
        <v>82897.100000000006</v>
      </c>
      <c r="D346" s="61">
        <v>1081.288</v>
      </c>
      <c r="E346" s="61">
        <v>198.38</v>
      </c>
      <c r="F346" s="60">
        <v>6.320998041521797E-2</v>
      </c>
      <c r="G346" s="60">
        <v>0.19294792586054732</v>
      </c>
      <c r="H346" s="60">
        <v>9.1274152513236562E-2</v>
      </c>
    </row>
    <row r="347" spans="1:8">
      <c r="A347" s="61" t="s">
        <v>730</v>
      </c>
      <c r="B347" s="62">
        <v>42974</v>
      </c>
      <c r="C347" s="61">
        <v>82885</v>
      </c>
      <c r="D347" s="61">
        <v>1083.184</v>
      </c>
      <c r="E347" s="61">
        <v>198.35</v>
      </c>
      <c r="F347" s="60">
        <v>6.1452442422752274E-2</v>
      </c>
      <c r="G347" s="60">
        <v>0.19647855430736438</v>
      </c>
      <c r="H347" s="60">
        <v>9.2777257451380102E-2</v>
      </c>
    </row>
    <row r="348" spans="1:8">
      <c r="A348" s="61" t="s">
        <v>729</v>
      </c>
      <c r="B348" s="62">
        <v>42975</v>
      </c>
      <c r="C348" s="61">
        <v>83012.100000000006</v>
      </c>
      <c r="D348" s="61">
        <v>1085.08</v>
      </c>
      <c r="E348" s="61">
        <v>198.77</v>
      </c>
      <c r="F348" s="60">
        <v>6.3084210890286485E-2</v>
      </c>
      <c r="G348" s="60">
        <v>0.20001769480878528</v>
      </c>
      <c r="H348" s="60">
        <v>9.8540952802033788E-2</v>
      </c>
    </row>
    <row r="349" spans="1:8">
      <c r="A349" s="61" t="s">
        <v>728</v>
      </c>
      <c r="B349" s="62">
        <v>42976</v>
      </c>
      <c r="C349" s="61">
        <v>83252</v>
      </c>
      <c r="D349" s="61">
        <v>1081.23</v>
      </c>
      <c r="E349" s="61">
        <v>198.79</v>
      </c>
      <c r="F349" s="60">
        <v>6.782617618387965E-2</v>
      </c>
      <c r="G349" s="60">
        <v>0.19275234418091558</v>
      </c>
      <c r="H349" s="60">
        <v>0.10187905326755731</v>
      </c>
    </row>
    <row r="350" spans="1:8">
      <c r="A350" s="61" t="s">
        <v>727</v>
      </c>
      <c r="B350" s="62">
        <v>42977</v>
      </c>
      <c r="C350" s="61">
        <v>83272.899999999994</v>
      </c>
      <c r="D350" s="61">
        <v>1088</v>
      </c>
      <c r="E350" s="61">
        <v>198.3</v>
      </c>
      <c r="F350" s="60">
        <v>6.6486939928152022E-2</v>
      </c>
      <c r="G350" s="60">
        <v>0.21327014218009488</v>
      </c>
      <c r="H350" s="60">
        <v>0.1072645038807305</v>
      </c>
    </row>
    <row r="351" spans="1:8">
      <c r="A351" s="61" t="s">
        <v>726</v>
      </c>
      <c r="B351" s="62">
        <v>42980</v>
      </c>
      <c r="C351" s="61">
        <v>83428.2</v>
      </c>
      <c r="D351" s="61">
        <v>1085.204</v>
      </c>
      <c r="E351" s="61">
        <v>198.114</v>
      </c>
      <c r="F351" s="60">
        <v>7.292663353807205E-2</v>
      </c>
      <c r="G351" s="60">
        <v>0.21078410589524266</v>
      </c>
      <c r="H351" s="60">
        <v>0.10216411682892912</v>
      </c>
    </row>
    <row r="352" spans="1:8">
      <c r="A352" s="61" t="s">
        <v>725</v>
      </c>
      <c r="B352" s="62">
        <v>42981</v>
      </c>
      <c r="C352" s="61">
        <v>83345.2</v>
      </c>
      <c r="D352" s="61">
        <v>1084.2719999999999</v>
      </c>
      <c r="E352" s="61">
        <v>198.05199999999999</v>
      </c>
      <c r="F352" s="60">
        <v>7.8014734794395801E-2</v>
      </c>
      <c r="G352" s="60">
        <v>0.20995485009920478</v>
      </c>
      <c r="H352" s="60">
        <v>0.10047230093904536</v>
      </c>
    </row>
    <row r="353" spans="1:8">
      <c r="A353" s="61" t="s">
        <v>724</v>
      </c>
      <c r="B353" s="62">
        <v>42982</v>
      </c>
      <c r="C353" s="61">
        <v>83452.100000000006</v>
      </c>
      <c r="D353" s="61">
        <v>1083.3399999999999</v>
      </c>
      <c r="E353" s="61">
        <v>197.99</v>
      </c>
      <c r="F353" s="60">
        <v>7.8950838832461123E-2</v>
      </c>
      <c r="G353" s="60">
        <v>0.20912530553478348</v>
      </c>
      <c r="H353" s="60">
        <v>0.10627479465832268</v>
      </c>
    </row>
    <row r="354" spans="1:8">
      <c r="A354" s="61" t="s">
        <v>723</v>
      </c>
      <c r="B354" s="62">
        <v>42983</v>
      </c>
      <c r="C354" s="61">
        <v>83733.5</v>
      </c>
      <c r="D354" s="61">
        <v>1084.93</v>
      </c>
      <c r="E354" s="61">
        <v>198.24</v>
      </c>
      <c r="F354" s="60">
        <v>8.2407127326502794E-2</v>
      </c>
      <c r="G354" s="60">
        <v>0.20692608908467958</v>
      </c>
      <c r="H354" s="60">
        <v>0.10452418096723881</v>
      </c>
    </row>
    <row r="355" spans="1:8">
      <c r="A355" s="61" t="s">
        <v>722</v>
      </c>
      <c r="B355" s="62">
        <v>42984</v>
      </c>
      <c r="C355" s="61">
        <v>83675.3</v>
      </c>
      <c r="D355" s="61">
        <v>1083.18</v>
      </c>
      <c r="E355" s="61">
        <v>198.62</v>
      </c>
      <c r="F355" s="60">
        <v>8.4327809879496618E-2</v>
      </c>
      <c r="G355" s="60">
        <v>0.21204457971533452</v>
      </c>
      <c r="H355" s="60">
        <v>0.11085011185682325</v>
      </c>
    </row>
    <row r="356" spans="1:8">
      <c r="A356" s="61" t="s">
        <v>721</v>
      </c>
      <c r="B356" s="62">
        <v>42988</v>
      </c>
      <c r="C356" s="61">
        <v>83255.7</v>
      </c>
      <c r="D356" s="61">
        <v>1095.98</v>
      </c>
      <c r="E356" s="61">
        <v>201.27</v>
      </c>
      <c r="F356" s="60">
        <v>8.4807223735129611E-2</v>
      </c>
      <c r="G356" s="60">
        <v>0.21339810812725868</v>
      </c>
      <c r="H356" s="60">
        <v>0.12784735647642265</v>
      </c>
    </row>
    <row r="357" spans="1:8">
      <c r="A357" s="61" t="s">
        <v>720</v>
      </c>
      <c r="B357" s="62">
        <v>42989</v>
      </c>
      <c r="C357" s="61">
        <v>83369.100000000006</v>
      </c>
      <c r="D357" s="61">
        <v>1099.18</v>
      </c>
      <c r="E357" s="61">
        <v>201.38</v>
      </c>
      <c r="F357" s="60">
        <v>8.9658264213286376E-2</v>
      </c>
      <c r="G357" s="60">
        <v>0.21266614887645408</v>
      </c>
      <c r="H357" s="60">
        <v>0.12919143209599637</v>
      </c>
    </row>
    <row r="358" spans="1:8">
      <c r="A358" s="61" t="s">
        <v>719</v>
      </c>
      <c r="B358" s="62">
        <v>42990</v>
      </c>
      <c r="C358" s="61">
        <v>83469.2</v>
      </c>
      <c r="D358" s="61">
        <v>1102.26</v>
      </c>
      <c r="E358" s="61">
        <v>200.76</v>
      </c>
      <c r="F358" s="60">
        <v>9.0784112322959798E-2</v>
      </c>
      <c r="G358" s="60">
        <v>0.21180738786279685</v>
      </c>
      <c r="H358" s="60">
        <v>0.11837780625034822</v>
      </c>
    </row>
    <row r="359" spans="1:8">
      <c r="A359" s="61" t="s">
        <v>718</v>
      </c>
      <c r="B359" s="62">
        <v>42991</v>
      </c>
      <c r="C359" s="61">
        <v>83523.8</v>
      </c>
      <c r="D359" s="61">
        <v>1099.46</v>
      </c>
      <c r="E359" s="61">
        <v>200.11</v>
      </c>
      <c r="F359" s="60">
        <v>8.9399188204972946E-2</v>
      </c>
      <c r="G359" s="60">
        <v>0.190600465645135</v>
      </c>
      <c r="H359" s="60">
        <v>0.11091989118969647</v>
      </c>
    </row>
    <row r="360" spans="1:8">
      <c r="A360" s="61" t="s">
        <v>717</v>
      </c>
      <c r="B360" s="62">
        <v>42994</v>
      </c>
      <c r="C360" s="61">
        <v>83683.199999999997</v>
      </c>
      <c r="D360" s="61">
        <v>1107.5360000000001</v>
      </c>
      <c r="E360" s="61">
        <v>200.36500000000001</v>
      </c>
      <c r="F360" s="60">
        <v>9.0445673957744166E-2</v>
      </c>
      <c r="G360" s="60">
        <v>0.1959915338430307</v>
      </c>
      <c r="H360" s="60">
        <v>0.11536962814517948</v>
      </c>
    </row>
    <row r="361" spans="1:8">
      <c r="A361" s="61" t="s">
        <v>716</v>
      </c>
      <c r="B361" s="62">
        <v>42995</v>
      </c>
      <c r="C361" s="61">
        <v>83916.6</v>
      </c>
      <c r="D361" s="61">
        <v>1110.2280000000001</v>
      </c>
      <c r="E361" s="61">
        <v>200.45</v>
      </c>
      <c r="F361" s="60">
        <v>9.4940912287660773E-2</v>
      </c>
      <c r="G361" s="60">
        <v>0.22538340553516756</v>
      </c>
      <c r="H361" s="60">
        <v>0.12426035502958577</v>
      </c>
    </row>
    <row r="362" spans="1:8">
      <c r="A362" s="61" t="s">
        <v>715</v>
      </c>
      <c r="B362" s="62">
        <v>42996</v>
      </c>
      <c r="C362" s="61">
        <v>84414.5</v>
      </c>
      <c r="D362" s="61">
        <v>1112.92</v>
      </c>
      <c r="E362" s="61">
        <v>199.76</v>
      </c>
      <c r="F362" s="60">
        <v>0.10138575933635963</v>
      </c>
      <c r="G362" s="60">
        <v>0.23746692067633823</v>
      </c>
      <c r="H362" s="60">
        <v>0.12321475428271333</v>
      </c>
    </row>
    <row r="363" spans="1:8">
      <c r="A363" s="61" t="s">
        <v>714</v>
      </c>
      <c r="B363" s="62">
        <v>42997</v>
      </c>
      <c r="C363" s="61">
        <v>85343.9</v>
      </c>
      <c r="D363" s="61">
        <v>1109.6300000000001</v>
      </c>
      <c r="E363" s="61">
        <v>199.24</v>
      </c>
      <c r="F363" s="60">
        <v>0.11642086646207295</v>
      </c>
      <c r="G363" s="60">
        <v>0.2523899278789179</v>
      </c>
      <c r="H363" s="60">
        <v>0.12596778751059623</v>
      </c>
    </row>
    <row r="364" spans="1:8">
      <c r="A364" s="61" t="s">
        <v>376</v>
      </c>
      <c r="B364" s="62">
        <v>42998</v>
      </c>
      <c r="C364" s="61">
        <v>85831.8</v>
      </c>
      <c r="D364" s="61">
        <v>1112.07</v>
      </c>
      <c r="E364" s="61">
        <v>199.15</v>
      </c>
      <c r="F364" s="60">
        <v>0.1226388194947643</v>
      </c>
      <c r="G364" s="60">
        <v>0.25637752219987786</v>
      </c>
      <c r="H364" s="60">
        <v>0.13333712724789448</v>
      </c>
    </row>
    <row r="365" spans="1:8">
      <c r="A365" s="61" t="s">
        <v>713</v>
      </c>
      <c r="B365" s="62">
        <v>43001</v>
      </c>
      <c r="C365" s="61">
        <v>85798.399999999994</v>
      </c>
      <c r="D365" s="61">
        <v>1097.7840000000001</v>
      </c>
      <c r="E365" s="61">
        <v>198.0625</v>
      </c>
      <c r="F365" s="60">
        <v>0.12737024817061715</v>
      </c>
      <c r="G365" s="60">
        <v>0.22978410689800421</v>
      </c>
      <c r="H365" s="60">
        <v>0.13009057841808724</v>
      </c>
    </row>
    <row r="366" spans="1:8">
      <c r="A366" s="61" t="s">
        <v>712</v>
      </c>
      <c r="B366" s="62">
        <v>43002</v>
      </c>
      <c r="C366" s="61">
        <v>85588.800000000003</v>
      </c>
      <c r="D366" s="61">
        <v>1093.0219999999999</v>
      </c>
      <c r="E366" s="61">
        <v>197.7</v>
      </c>
      <c r="F366" s="60">
        <v>0.12370366577520109</v>
      </c>
      <c r="G366" s="60">
        <v>0.22101897735854115</v>
      </c>
      <c r="H366" s="60">
        <v>0.12900462566386817</v>
      </c>
    </row>
    <row r="367" spans="1:8">
      <c r="A367" s="61" t="s">
        <v>711</v>
      </c>
      <c r="B367" s="62">
        <v>43003</v>
      </c>
      <c r="C367" s="61">
        <v>85516.9</v>
      </c>
      <c r="D367" s="61">
        <v>1088.26</v>
      </c>
      <c r="E367" s="61">
        <v>196.14</v>
      </c>
      <c r="F367" s="60">
        <v>0.12120079818965124</v>
      </c>
      <c r="G367" s="60">
        <v>0.21230282506015508</v>
      </c>
      <c r="H367" s="60">
        <v>0.12394705174488574</v>
      </c>
    </row>
    <row r="368" spans="1:8">
      <c r="A368" s="61" t="s">
        <v>710</v>
      </c>
      <c r="B368" s="62">
        <v>43004</v>
      </c>
      <c r="C368" s="61">
        <v>85628.800000000003</v>
      </c>
      <c r="D368" s="61">
        <v>1080.1099999999999</v>
      </c>
      <c r="E368" s="61">
        <v>196.66</v>
      </c>
      <c r="F368" s="60">
        <v>0.12004960046251911</v>
      </c>
      <c r="G368" s="60">
        <v>0.19263512394412841</v>
      </c>
      <c r="H368" s="60">
        <v>0.12776694575065939</v>
      </c>
    </row>
    <row r="369" spans="1:8">
      <c r="A369" s="61" t="s">
        <v>709</v>
      </c>
      <c r="B369" s="62">
        <v>43005</v>
      </c>
      <c r="C369" s="61">
        <v>85819</v>
      </c>
      <c r="D369" s="61">
        <v>1078.57</v>
      </c>
      <c r="E369" s="61">
        <v>195.81</v>
      </c>
      <c r="F369" s="60">
        <v>0.11588166991518323</v>
      </c>
      <c r="G369" s="60">
        <v>0.19106094169977705</v>
      </c>
      <c r="H369" s="60">
        <v>0.10877689694224246</v>
      </c>
    </row>
    <row r="370" spans="1:8">
      <c r="A370" s="61" t="s">
        <v>708</v>
      </c>
      <c r="B370" s="62">
        <v>43010</v>
      </c>
      <c r="C370" s="61">
        <v>85514.9</v>
      </c>
      <c r="D370" s="61">
        <v>1082.97</v>
      </c>
      <c r="E370" s="61">
        <v>196.12</v>
      </c>
      <c r="F370" s="60">
        <v>0.10940887242723596</v>
      </c>
      <c r="G370" s="60">
        <v>0.19596210804375813</v>
      </c>
      <c r="H370" s="60">
        <v>0.10589827450095868</v>
      </c>
    </row>
    <row r="371" spans="1:8">
      <c r="A371" s="61" t="s">
        <v>707</v>
      </c>
      <c r="B371" s="62">
        <v>43011</v>
      </c>
      <c r="C371" s="61">
        <v>85355</v>
      </c>
      <c r="D371" s="61">
        <v>1097.03</v>
      </c>
      <c r="E371" s="61">
        <v>196.76</v>
      </c>
      <c r="F371" s="60">
        <v>0.10721522172842568</v>
      </c>
      <c r="G371" s="60">
        <v>0.21153187776783833</v>
      </c>
      <c r="H371" s="60">
        <v>0.11384092838947057</v>
      </c>
    </row>
    <row r="372" spans="1:8">
      <c r="A372" s="61" t="s">
        <v>706</v>
      </c>
      <c r="B372" s="62">
        <v>43012</v>
      </c>
      <c r="C372" s="61">
        <v>85429.5</v>
      </c>
      <c r="D372" s="61">
        <v>1101.8399999999999</v>
      </c>
      <c r="E372" s="61">
        <v>197.42</v>
      </c>
      <c r="F372" s="60">
        <v>0.10741595813494653</v>
      </c>
      <c r="G372" s="60">
        <v>0.20931151427348449</v>
      </c>
      <c r="H372" s="60">
        <v>0.12227843783753056</v>
      </c>
    </row>
    <row r="373" spans="1:8">
      <c r="A373" s="61" t="s">
        <v>705</v>
      </c>
      <c r="B373" s="62">
        <v>43015</v>
      </c>
      <c r="C373" s="61">
        <v>85069.5</v>
      </c>
      <c r="D373" s="61">
        <v>1100.982</v>
      </c>
      <c r="E373" s="61">
        <v>196.67750000000001</v>
      </c>
      <c r="F373" s="60">
        <v>0.10050672507092462</v>
      </c>
      <c r="G373" s="60">
        <v>0.20696565408522338</v>
      </c>
      <c r="H373" s="60">
        <v>0.12819078758676072</v>
      </c>
    </row>
    <row r="374" spans="1:8">
      <c r="A374" s="61" t="s">
        <v>704</v>
      </c>
      <c r="B374" s="62">
        <v>43016</v>
      </c>
      <c r="C374" s="61">
        <v>84564.9</v>
      </c>
      <c r="D374" s="61">
        <v>1100.6959999999999</v>
      </c>
      <c r="E374" s="61">
        <v>196.43</v>
      </c>
      <c r="F374" s="60">
        <v>9.1458566730511892E-2</v>
      </c>
      <c r="G374" s="60">
        <v>0.20711263574171834</v>
      </c>
      <c r="H374" s="60">
        <v>0.13173738945063818</v>
      </c>
    </row>
    <row r="375" spans="1:8">
      <c r="A375" s="61" t="s">
        <v>703</v>
      </c>
      <c r="B375" s="62">
        <v>43017</v>
      </c>
      <c r="C375" s="61">
        <v>84611.6</v>
      </c>
      <c r="D375" s="61">
        <v>1100.4100000000001</v>
      </c>
      <c r="E375" s="61">
        <v>195.24</v>
      </c>
      <c r="F375" s="60">
        <v>9.4762937392285362E-2</v>
      </c>
      <c r="G375" s="60">
        <v>0.20695252740406667</v>
      </c>
      <c r="H375" s="60">
        <v>0.12653626449714395</v>
      </c>
    </row>
    <row r="376" spans="1:8">
      <c r="A376" s="61" t="s">
        <v>702</v>
      </c>
      <c r="B376" s="62">
        <v>43018</v>
      </c>
      <c r="C376" s="61">
        <v>84734.399999999994</v>
      </c>
      <c r="D376" s="61">
        <v>1112.52</v>
      </c>
      <c r="E376" s="61">
        <v>195.7</v>
      </c>
      <c r="F376" s="60">
        <v>9.6668232699542944E-2</v>
      </c>
      <c r="G376" s="60">
        <v>0.22039029848290381</v>
      </c>
      <c r="H376" s="60">
        <v>0.12639576378496598</v>
      </c>
    </row>
    <row r="377" spans="1:8">
      <c r="A377" s="61" t="s">
        <v>701</v>
      </c>
      <c r="B377" s="62">
        <v>43019</v>
      </c>
      <c r="C377" s="61">
        <v>84744.1</v>
      </c>
      <c r="D377" s="61">
        <v>1117.33</v>
      </c>
      <c r="E377" s="61">
        <v>194.64</v>
      </c>
      <c r="F377" s="60">
        <v>9.5801011957023618E-2</v>
      </c>
      <c r="G377" s="60">
        <v>0.22031214163235435</v>
      </c>
      <c r="H377" s="60">
        <v>0.11439367914805909</v>
      </c>
    </row>
    <row r="378" spans="1:8">
      <c r="A378" s="61" t="s">
        <v>700</v>
      </c>
      <c r="B378" s="62">
        <v>43022</v>
      </c>
      <c r="C378" s="61">
        <v>85263.6</v>
      </c>
      <c r="D378" s="61">
        <v>1126.0239999999999</v>
      </c>
      <c r="E378" s="61">
        <v>195.5925</v>
      </c>
      <c r="F378" s="60">
        <v>0.10469403884275041</v>
      </c>
      <c r="G378" s="60">
        <v>0.23027773528833317</v>
      </c>
      <c r="H378" s="60">
        <v>0.11984713156990723</v>
      </c>
    </row>
    <row r="379" spans="1:8">
      <c r="A379" s="61" t="s">
        <v>699</v>
      </c>
      <c r="B379" s="62">
        <v>43023</v>
      </c>
      <c r="C379" s="61">
        <v>85394.9</v>
      </c>
      <c r="D379" s="61">
        <v>1128.922</v>
      </c>
      <c r="E379" s="61">
        <v>195.91</v>
      </c>
      <c r="F379" s="60">
        <v>0.10590802543481348</v>
      </c>
      <c r="G379" s="60">
        <v>0.23068487057838549</v>
      </c>
      <c r="H379" s="60">
        <v>0.12601661062735281</v>
      </c>
    </row>
    <row r="380" spans="1:8">
      <c r="A380" s="61" t="s">
        <v>698</v>
      </c>
      <c r="B380" s="62">
        <v>43024</v>
      </c>
      <c r="C380" s="61">
        <v>85590.7</v>
      </c>
      <c r="D380" s="61">
        <v>1131.82</v>
      </c>
      <c r="E380" s="61">
        <v>196.55</v>
      </c>
      <c r="F380" s="60">
        <v>0.10531175502803602</v>
      </c>
      <c r="G380" s="60">
        <v>0.2329247621993995</v>
      </c>
      <c r="H380" s="60">
        <v>0.13115791896869267</v>
      </c>
    </row>
    <row r="381" spans="1:8">
      <c r="A381" s="61" t="s">
        <v>697</v>
      </c>
      <c r="B381" s="62">
        <v>43025</v>
      </c>
      <c r="C381" s="61">
        <v>85660</v>
      </c>
      <c r="D381" s="61">
        <v>1125.6600000000001</v>
      </c>
      <c r="E381" s="61">
        <v>195.94</v>
      </c>
      <c r="F381" s="60">
        <v>0.10308273378052424</v>
      </c>
      <c r="G381" s="60">
        <v>0.22530151957155931</v>
      </c>
      <c r="H381" s="60">
        <v>0.12609195402298856</v>
      </c>
    </row>
    <row r="382" spans="1:8">
      <c r="A382" s="61" t="s">
        <v>696</v>
      </c>
      <c r="B382" s="62">
        <v>43026</v>
      </c>
      <c r="C382" s="61">
        <v>85768</v>
      </c>
      <c r="D382" s="61">
        <v>1126.9000000000001</v>
      </c>
      <c r="E382" s="61">
        <v>195.55</v>
      </c>
      <c r="F382" s="60">
        <v>0.10119353314570967</v>
      </c>
      <c r="G382" s="60">
        <v>0.24994652118315819</v>
      </c>
      <c r="H382" s="60">
        <v>0.12530571140843039</v>
      </c>
    </row>
    <row r="383" spans="1:8">
      <c r="A383" s="61" t="s">
        <v>695</v>
      </c>
      <c r="B383" s="62">
        <v>43029</v>
      </c>
      <c r="C383" s="61">
        <v>86430.5</v>
      </c>
      <c r="D383" s="61">
        <v>1130.6199999999999</v>
      </c>
      <c r="E383" s="61">
        <v>195.3475</v>
      </c>
      <c r="F383" s="60">
        <v>0.11423878838351853</v>
      </c>
      <c r="G383" s="60">
        <v>0.2588540689111074</v>
      </c>
      <c r="H383" s="60">
        <v>0.12443158924768327</v>
      </c>
    </row>
    <row r="384" spans="1:8">
      <c r="A384" s="61" t="s">
        <v>375</v>
      </c>
      <c r="B384" s="62">
        <v>43030</v>
      </c>
      <c r="C384" s="61">
        <v>86480.2</v>
      </c>
      <c r="D384" s="61">
        <v>1131.8599999999999</v>
      </c>
      <c r="E384" s="61">
        <v>195.28</v>
      </c>
      <c r="F384" s="60">
        <v>0.11289816130294228</v>
      </c>
      <c r="G384" s="60">
        <v>0.26505795173855207</v>
      </c>
      <c r="H384" s="60">
        <v>0.12943898207056104</v>
      </c>
    </row>
    <row r="385" spans="1:8">
      <c r="A385" s="61" t="s">
        <v>694</v>
      </c>
      <c r="B385" s="62">
        <v>43031</v>
      </c>
      <c r="C385" s="61">
        <v>86346.2</v>
      </c>
      <c r="D385" s="61">
        <v>1115.9000000000001</v>
      </c>
      <c r="E385" s="61">
        <v>194.05</v>
      </c>
      <c r="F385" s="60">
        <v>0.10914264060783951</v>
      </c>
      <c r="G385" s="60">
        <v>0.22822079137086582</v>
      </c>
      <c r="H385" s="60">
        <v>0.11670599067733201</v>
      </c>
    </row>
    <row r="386" spans="1:8">
      <c r="A386" s="61" t="s">
        <v>693</v>
      </c>
      <c r="B386" s="62">
        <v>43032</v>
      </c>
      <c r="C386" s="61">
        <v>86529.2</v>
      </c>
      <c r="D386" s="61">
        <v>1113.32</v>
      </c>
      <c r="E386" s="61">
        <v>193.87</v>
      </c>
      <c r="F386" s="60">
        <v>0.10804889136461715</v>
      </c>
      <c r="G386" s="60">
        <v>0.2189412601959817</v>
      </c>
      <c r="H386" s="60">
        <v>0.11030296088425628</v>
      </c>
    </row>
    <row r="387" spans="1:8">
      <c r="A387" s="61" t="s">
        <v>692</v>
      </c>
      <c r="B387" s="62">
        <v>43033</v>
      </c>
      <c r="C387" s="61">
        <v>86636.800000000003</v>
      </c>
      <c r="D387" s="61">
        <v>1114.0899999999999</v>
      </c>
      <c r="E387" s="61">
        <v>195.05</v>
      </c>
      <c r="F387" s="60">
        <v>0.10524167210973223</v>
      </c>
      <c r="G387" s="60">
        <v>0.21575110761910987</v>
      </c>
      <c r="H387" s="60">
        <v>0.11333085989896974</v>
      </c>
    </row>
    <row r="388" spans="1:8">
      <c r="A388" s="61" t="s">
        <v>691</v>
      </c>
      <c r="B388" s="62">
        <v>43036</v>
      </c>
      <c r="C388" s="61">
        <v>86935.4</v>
      </c>
      <c r="D388" s="61">
        <v>1114.954</v>
      </c>
      <c r="E388" s="61">
        <v>194.5925</v>
      </c>
      <c r="F388" s="60">
        <v>0.10929012648924386</v>
      </c>
      <c r="G388" s="60">
        <v>0.21535442941388072</v>
      </c>
      <c r="H388" s="60">
        <v>0.10948457722789229</v>
      </c>
    </row>
    <row r="389" spans="1:8">
      <c r="A389" s="61" t="s">
        <v>690</v>
      </c>
      <c r="B389" s="62">
        <v>43037</v>
      </c>
      <c r="C389" s="61">
        <v>87416.6</v>
      </c>
      <c r="D389" s="61">
        <v>1115.242</v>
      </c>
      <c r="E389" s="61">
        <v>194.44</v>
      </c>
      <c r="F389" s="60">
        <v>0.11261213102401979</v>
      </c>
      <c r="G389" s="60">
        <v>0.21433144599303144</v>
      </c>
      <c r="H389" s="60">
        <v>0.10414537194775697</v>
      </c>
    </row>
    <row r="390" spans="1:8">
      <c r="A390" s="61" t="s">
        <v>689</v>
      </c>
      <c r="B390" s="62">
        <v>43038</v>
      </c>
      <c r="C390" s="61">
        <v>87477.2</v>
      </c>
      <c r="D390" s="61">
        <v>1115.53</v>
      </c>
      <c r="E390" s="61">
        <v>195.04</v>
      </c>
      <c r="F390" s="60">
        <v>0.11065375517858267</v>
      </c>
      <c r="G390" s="60">
        <v>0.21484345221889467</v>
      </c>
      <c r="H390" s="60">
        <v>0.10248148776213895</v>
      </c>
    </row>
    <row r="391" spans="1:8">
      <c r="A391" s="61" t="s">
        <v>688</v>
      </c>
      <c r="B391" s="62">
        <v>43039</v>
      </c>
      <c r="C391" s="61">
        <v>87649.9</v>
      </c>
      <c r="D391" s="61">
        <v>1119.08</v>
      </c>
      <c r="E391" s="61">
        <v>195.22</v>
      </c>
      <c r="F391" s="60">
        <v>0.10530065725426097</v>
      </c>
      <c r="G391" s="60">
        <v>0.22897493904983612</v>
      </c>
      <c r="H391" s="60">
        <v>0.10756836491546573</v>
      </c>
    </row>
    <row r="392" spans="1:8">
      <c r="A392" s="61" t="s">
        <v>687</v>
      </c>
      <c r="B392" s="62">
        <v>43040</v>
      </c>
      <c r="C392" s="61">
        <v>87844.9</v>
      </c>
      <c r="D392" s="61">
        <v>1128.94</v>
      </c>
      <c r="E392" s="61">
        <v>195.89</v>
      </c>
      <c r="F392" s="60">
        <v>9.3404712679874491E-2</v>
      </c>
      <c r="G392" s="60">
        <v>0.24430444203922486</v>
      </c>
      <c r="H392" s="60">
        <v>0.11378658441244616</v>
      </c>
    </row>
    <row r="393" spans="1:8">
      <c r="A393" s="61" t="s">
        <v>686</v>
      </c>
      <c r="B393" s="62">
        <v>43043</v>
      </c>
      <c r="C393" s="61">
        <v>87868.6</v>
      </c>
      <c r="D393" s="61">
        <v>1130.194</v>
      </c>
      <c r="E393" s="61">
        <v>195.785</v>
      </c>
      <c r="F393" s="60">
        <v>9.3720126662949266E-2</v>
      </c>
      <c r="G393" s="60">
        <v>0.24719594609507078</v>
      </c>
      <c r="H393" s="60">
        <v>0.11399715504978669</v>
      </c>
    </row>
    <row r="394" spans="1:8">
      <c r="A394" s="61" t="s">
        <v>685</v>
      </c>
      <c r="B394" s="62">
        <v>43044</v>
      </c>
      <c r="C394" s="61">
        <v>87905.1</v>
      </c>
      <c r="D394" s="61">
        <v>1130.6120000000001</v>
      </c>
      <c r="E394" s="61">
        <v>195.75</v>
      </c>
      <c r="F394" s="60">
        <v>9.5203684853800707E-2</v>
      </c>
      <c r="G394" s="60">
        <v>0.24917080069385378</v>
      </c>
      <c r="H394" s="60">
        <v>0.1129114787651373</v>
      </c>
    </row>
    <row r="395" spans="1:8">
      <c r="A395" s="61" t="s">
        <v>684</v>
      </c>
      <c r="B395" s="62">
        <v>43045</v>
      </c>
      <c r="C395" s="61">
        <v>87843.7</v>
      </c>
      <c r="D395" s="61">
        <v>1131.03</v>
      </c>
      <c r="E395" s="61">
        <v>195.85</v>
      </c>
      <c r="F395" s="60">
        <v>0.10274393918091063</v>
      </c>
      <c r="G395" s="60">
        <v>0.25310775776108474</v>
      </c>
      <c r="H395" s="60">
        <v>0.11481102003642984</v>
      </c>
    </row>
    <row r="396" spans="1:8">
      <c r="A396" s="61" t="s">
        <v>683</v>
      </c>
      <c r="B396" s="62">
        <v>43046</v>
      </c>
      <c r="C396" s="61">
        <v>87883.1</v>
      </c>
      <c r="D396" s="61">
        <v>1134.55</v>
      </c>
      <c r="E396" s="61">
        <v>194.59</v>
      </c>
      <c r="F396" s="60">
        <v>0.10307653107972947</v>
      </c>
      <c r="G396" s="60">
        <v>0.27447456218195687</v>
      </c>
      <c r="H396" s="60">
        <v>0.1139798488664987</v>
      </c>
    </row>
    <row r="397" spans="1:8">
      <c r="A397" s="61" t="s">
        <v>682</v>
      </c>
      <c r="B397" s="62">
        <v>43047</v>
      </c>
      <c r="C397" s="61">
        <v>87897.4</v>
      </c>
      <c r="D397" s="61">
        <v>1134.68</v>
      </c>
      <c r="E397" s="61">
        <v>193.92</v>
      </c>
      <c r="F397" s="60">
        <v>0.10906647655939472</v>
      </c>
      <c r="G397" s="60">
        <v>0.27071513842942352</v>
      </c>
      <c r="H397" s="60">
        <v>0.1143546718767956</v>
      </c>
    </row>
    <row r="398" spans="1:8">
      <c r="A398" s="61" t="s">
        <v>681</v>
      </c>
      <c r="B398" s="62">
        <v>43050</v>
      </c>
      <c r="C398" s="61">
        <v>87795.199999999997</v>
      </c>
      <c r="D398" s="61">
        <v>1127.828</v>
      </c>
      <c r="E398" s="61">
        <v>193.45500000000001</v>
      </c>
      <c r="F398" s="60">
        <v>0.10940072658347799</v>
      </c>
      <c r="G398" s="60">
        <v>0.26175298537351566</v>
      </c>
      <c r="H398" s="60">
        <v>0.1130897583429229</v>
      </c>
    </row>
    <row r="399" spans="1:8">
      <c r="A399" s="61" t="s">
        <v>680</v>
      </c>
      <c r="B399" s="62">
        <v>43051</v>
      </c>
      <c r="C399" s="61">
        <v>87744.7</v>
      </c>
      <c r="D399" s="61">
        <v>1125.5440000000001</v>
      </c>
      <c r="E399" s="61">
        <v>193.3</v>
      </c>
      <c r="F399" s="60">
        <v>0.10187323485570543</v>
      </c>
      <c r="G399" s="60">
        <v>0.25791432435150941</v>
      </c>
      <c r="H399" s="60">
        <v>0.1086258316127553</v>
      </c>
    </row>
    <row r="400" spans="1:8">
      <c r="A400" s="61" t="s">
        <v>679</v>
      </c>
      <c r="B400" s="62">
        <v>43052</v>
      </c>
      <c r="C400" s="61">
        <v>87832.5</v>
      </c>
      <c r="D400" s="61">
        <v>1123.26</v>
      </c>
      <c r="E400" s="61">
        <v>193.42</v>
      </c>
      <c r="F400" s="60">
        <v>9.9673975916285462E-2</v>
      </c>
      <c r="G400" s="60">
        <v>0.24467837553327043</v>
      </c>
      <c r="H400" s="60">
        <v>9.4190190643208549E-2</v>
      </c>
    </row>
    <row r="401" spans="1:8">
      <c r="A401" s="61" t="s">
        <v>678</v>
      </c>
      <c r="B401" s="62">
        <v>43053</v>
      </c>
      <c r="C401" s="61">
        <v>87949.8</v>
      </c>
      <c r="D401" s="61">
        <v>1118.32</v>
      </c>
      <c r="E401" s="61">
        <v>193.63</v>
      </c>
      <c r="F401" s="60">
        <v>0.12164271612873612</v>
      </c>
      <c r="G401" s="60">
        <v>0.2706016019996591</v>
      </c>
      <c r="H401" s="60">
        <v>0.10343059038067026</v>
      </c>
    </row>
    <row r="402" spans="1:8">
      <c r="A402" s="61" t="s">
        <v>677</v>
      </c>
      <c r="B402" s="62">
        <v>43054</v>
      </c>
      <c r="C402" s="61">
        <v>88005.9</v>
      </c>
      <c r="D402" s="61">
        <v>1111.1199999999999</v>
      </c>
      <c r="E402" s="61">
        <v>192.62</v>
      </c>
      <c r="F402" s="60">
        <v>0.11384787123769313</v>
      </c>
      <c r="G402" s="60">
        <v>0.29889319598426978</v>
      </c>
      <c r="H402" s="60">
        <v>0.11255830072343453</v>
      </c>
    </row>
    <row r="403" spans="1:8">
      <c r="A403" s="61" t="s">
        <v>676</v>
      </c>
      <c r="B403" s="62">
        <v>43057</v>
      </c>
      <c r="C403" s="61">
        <v>88202.3</v>
      </c>
      <c r="D403" s="61">
        <v>1126.1079999999999</v>
      </c>
      <c r="E403" s="61">
        <v>192.30799999999999</v>
      </c>
      <c r="F403" s="60">
        <v>0.11579979379747884</v>
      </c>
      <c r="G403" s="60">
        <v>0.32921465820268692</v>
      </c>
      <c r="H403" s="60">
        <v>0.11579924572091671</v>
      </c>
    </row>
    <row r="404" spans="1:8">
      <c r="A404" s="61" t="s">
        <v>675</v>
      </c>
      <c r="B404" s="62">
        <v>43059</v>
      </c>
      <c r="C404" s="61">
        <v>88261.2</v>
      </c>
      <c r="D404" s="61">
        <v>1136.0999999999999</v>
      </c>
      <c r="E404" s="61">
        <v>192.1</v>
      </c>
      <c r="F404" s="60">
        <v>0.11242162046343962</v>
      </c>
      <c r="G404" s="60">
        <v>0.35417659959950387</v>
      </c>
      <c r="H404" s="60">
        <v>0.1338684925038367</v>
      </c>
    </row>
    <row r="405" spans="1:8">
      <c r="A405" s="61" t="s">
        <v>374</v>
      </c>
      <c r="B405" s="62">
        <v>43060</v>
      </c>
      <c r="C405" s="61">
        <v>88774.6</v>
      </c>
      <c r="D405" s="61">
        <v>1150.98</v>
      </c>
      <c r="E405" s="61">
        <v>191.97</v>
      </c>
      <c r="F405" s="60">
        <v>0.12037932157271558</v>
      </c>
      <c r="G405" s="60">
        <v>0.36778809017338299</v>
      </c>
      <c r="H405" s="60">
        <v>0.1337034193586486</v>
      </c>
    </row>
    <row r="406" spans="1:8">
      <c r="A406" s="61" t="s">
        <v>674</v>
      </c>
      <c r="B406" s="62">
        <v>43061</v>
      </c>
      <c r="C406" s="61">
        <v>89339.1</v>
      </c>
      <c r="D406" s="61">
        <v>1156.67</v>
      </c>
      <c r="E406" s="61">
        <v>192.86</v>
      </c>
      <c r="F406" s="60">
        <v>0.12704558184598169</v>
      </c>
      <c r="G406" s="60">
        <v>0.36536622794074258</v>
      </c>
      <c r="H406" s="60">
        <v>0.12651869158878526</v>
      </c>
    </row>
    <row r="407" spans="1:8">
      <c r="A407" s="61" t="s">
        <v>673</v>
      </c>
      <c r="B407" s="62">
        <v>43064</v>
      </c>
      <c r="C407" s="61">
        <v>90469.5</v>
      </c>
      <c r="D407" s="61">
        <v>1151.585</v>
      </c>
      <c r="E407" s="61">
        <v>193.49</v>
      </c>
      <c r="F407" s="60">
        <v>0.14115915265910339</v>
      </c>
      <c r="G407" s="60">
        <v>0.33265249441634936</v>
      </c>
      <c r="H407" s="60">
        <v>9.4338555511566113E-2</v>
      </c>
    </row>
    <row r="408" spans="1:8">
      <c r="A408" s="61" t="s">
        <v>672</v>
      </c>
      <c r="B408" s="62">
        <v>43065</v>
      </c>
      <c r="C408" s="61">
        <v>90655.5</v>
      </c>
      <c r="D408" s="61">
        <v>1149.8900000000001</v>
      </c>
      <c r="E408" s="61">
        <v>193.7</v>
      </c>
      <c r="F408" s="60">
        <v>0.14292432194596749</v>
      </c>
      <c r="G408" s="60">
        <v>0.35696247344819465</v>
      </c>
      <c r="H408" s="60">
        <v>0.1441904424360565</v>
      </c>
    </row>
    <row r="409" spans="1:8">
      <c r="A409" s="61" t="s">
        <v>671</v>
      </c>
      <c r="B409" s="62">
        <v>43067</v>
      </c>
      <c r="C409" s="61">
        <v>91255.2</v>
      </c>
      <c r="D409" s="61">
        <v>1146.5</v>
      </c>
      <c r="E409" s="61">
        <v>193.31</v>
      </c>
      <c r="F409" s="60">
        <v>0.14939957528169701</v>
      </c>
      <c r="G409" s="60">
        <v>0.3371042043267829</v>
      </c>
      <c r="H409" s="60">
        <v>0.14283180608926993</v>
      </c>
    </row>
    <row r="410" spans="1:8">
      <c r="A410" s="61" t="s">
        <v>670</v>
      </c>
      <c r="B410" s="62">
        <v>43068</v>
      </c>
      <c r="C410" s="61">
        <v>91152.2</v>
      </c>
      <c r="D410" s="61">
        <v>1141.3800000000001</v>
      </c>
      <c r="E410" s="61">
        <v>194.04</v>
      </c>
      <c r="F410" s="60">
        <v>0.14822083602063829</v>
      </c>
      <c r="G410" s="60">
        <v>0.33351247780166382</v>
      </c>
      <c r="H410" s="60">
        <v>0.13753077734787178</v>
      </c>
    </row>
    <row r="411" spans="1:8">
      <c r="A411" s="61" t="s">
        <v>669</v>
      </c>
      <c r="B411" s="62">
        <v>43071</v>
      </c>
      <c r="C411" s="61">
        <v>91296.7</v>
      </c>
      <c r="D411" s="61">
        <v>1129.722</v>
      </c>
      <c r="E411" s="61">
        <v>193.62</v>
      </c>
      <c r="F411" s="60">
        <v>0.14778844727399831</v>
      </c>
      <c r="G411" s="60">
        <v>0.31792882599641836</v>
      </c>
      <c r="H411" s="60">
        <v>0.13982957304958266</v>
      </c>
    </row>
    <row r="412" spans="1:8">
      <c r="A412" s="61" t="s">
        <v>668</v>
      </c>
      <c r="B412" s="62">
        <v>43072</v>
      </c>
      <c r="C412" s="61">
        <v>90951.8</v>
      </c>
      <c r="D412" s="61">
        <v>1125.836</v>
      </c>
      <c r="E412" s="61">
        <v>193.48</v>
      </c>
      <c r="F412" s="60">
        <v>0.14223889463101846</v>
      </c>
      <c r="G412" s="60">
        <v>0.31274457218814855</v>
      </c>
      <c r="H412" s="60">
        <v>0.14060012969404001</v>
      </c>
    </row>
    <row r="413" spans="1:8">
      <c r="A413" s="61" t="s">
        <v>667</v>
      </c>
      <c r="B413" s="62">
        <v>43073</v>
      </c>
      <c r="C413" s="61">
        <v>90936.6</v>
      </c>
      <c r="D413" s="61">
        <v>1121.95</v>
      </c>
      <c r="E413" s="61">
        <v>194.72</v>
      </c>
      <c r="F413" s="60">
        <v>0.13644327693811187</v>
      </c>
      <c r="G413" s="60">
        <v>0.30691812177478539</v>
      </c>
      <c r="H413" s="60">
        <v>0.14595103578154434</v>
      </c>
    </row>
    <row r="414" spans="1:8">
      <c r="A414" s="61" t="s">
        <v>666</v>
      </c>
      <c r="B414" s="62">
        <v>43074</v>
      </c>
      <c r="C414" s="61">
        <v>91092.2</v>
      </c>
      <c r="D414" s="61">
        <v>1117.69</v>
      </c>
      <c r="E414" s="61">
        <v>194.17</v>
      </c>
      <c r="F414" s="60">
        <v>0.13781620508925929</v>
      </c>
      <c r="G414" s="60">
        <v>0.30652156124703378</v>
      </c>
      <c r="H414" s="60">
        <v>0.12643291409476953</v>
      </c>
    </row>
    <row r="415" spans="1:8">
      <c r="A415" s="61" t="s">
        <v>665</v>
      </c>
      <c r="B415" s="62">
        <v>43078</v>
      </c>
      <c r="C415" s="61">
        <v>91160.3</v>
      </c>
      <c r="D415" s="61">
        <v>1119.21</v>
      </c>
      <c r="E415" s="61">
        <v>194.482</v>
      </c>
      <c r="F415" s="60">
        <v>0.1385971420256622</v>
      </c>
      <c r="G415" s="60">
        <v>0.30944636840134776</v>
      </c>
      <c r="H415" s="60">
        <v>0.12423839528296421</v>
      </c>
    </row>
    <row r="416" spans="1:8">
      <c r="A416" s="61" t="s">
        <v>664</v>
      </c>
      <c r="B416" s="62">
        <v>43079</v>
      </c>
      <c r="C416" s="61">
        <v>91198.9</v>
      </c>
      <c r="D416" s="61">
        <v>1119.5899999999999</v>
      </c>
      <c r="E416" s="61">
        <v>194.56</v>
      </c>
      <c r="F416" s="60">
        <v>0.13883033720773419</v>
      </c>
      <c r="G416" s="60">
        <v>0.31104137147674971</v>
      </c>
      <c r="H416" s="60">
        <v>0.12377981863339693</v>
      </c>
    </row>
    <row r="417" spans="1:8">
      <c r="A417" s="61" t="s">
        <v>663</v>
      </c>
      <c r="B417" s="62">
        <v>43080</v>
      </c>
      <c r="C417" s="61">
        <v>91552.4</v>
      </c>
      <c r="D417" s="61">
        <v>1119.97</v>
      </c>
      <c r="E417" s="61">
        <v>194.74</v>
      </c>
      <c r="F417" s="60">
        <v>0.13264671132802586</v>
      </c>
      <c r="G417" s="60">
        <v>0.30003830572612578</v>
      </c>
      <c r="H417" s="60">
        <v>0.11554104370739537</v>
      </c>
    </row>
    <row r="418" spans="1:8">
      <c r="A418" s="61" t="s">
        <v>662</v>
      </c>
      <c r="B418" s="62">
        <v>43081</v>
      </c>
      <c r="C418" s="61">
        <v>92628.9</v>
      </c>
      <c r="D418" s="61">
        <v>1112.3699999999999</v>
      </c>
      <c r="E418" s="61">
        <v>195.72</v>
      </c>
      <c r="F418" s="60">
        <v>0.13876417478879177</v>
      </c>
      <c r="G418" s="60">
        <v>0.28210832055877622</v>
      </c>
      <c r="H418" s="60">
        <v>0.11903945111492287</v>
      </c>
    </row>
    <row r="419" spans="1:8">
      <c r="A419" s="61" t="s">
        <v>661</v>
      </c>
      <c r="B419" s="62">
        <v>43082</v>
      </c>
      <c r="C419" s="61">
        <v>93283.7</v>
      </c>
      <c r="D419" s="61">
        <v>1118.81</v>
      </c>
      <c r="E419" s="61">
        <v>196.51</v>
      </c>
      <c r="F419" s="60">
        <v>0.14810001169223574</v>
      </c>
      <c r="G419" s="60">
        <v>0.28541524009981734</v>
      </c>
      <c r="H419" s="60">
        <v>0.1166609842027504</v>
      </c>
    </row>
    <row r="420" spans="1:8">
      <c r="A420" s="61" t="s">
        <v>660</v>
      </c>
      <c r="B420" s="62">
        <v>43085</v>
      </c>
      <c r="C420" s="61">
        <v>94606.399999999994</v>
      </c>
      <c r="D420" s="61">
        <v>1125.758</v>
      </c>
      <c r="E420" s="61">
        <v>197.11</v>
      </c>
      <c r="F420" s="60">
        <v>0.16904971090837417</v>
      </c>
      <c r="G420" s="60">
        <v>0.29202331191740294</v>
      </c>
      <c r="H420" s="60">
        <v>0.11778382669842347</v>
      </c>
    </row>
    <row r="421" spans="1:8">
      <c r="A421" s="61" t="s">
        <v>659</v>
      </c>
      <c r="B421" s="62">
        <v>43086</v>
      </c>
      <c r="C421" s="61">
        <v>95600.7</v>
      </c>
      <c r="D421" s="61">
        <v>1128.0740000000001</v>
      </c>
      <c r="E421" s="61">
        <v>197.31</v>
      </c>
      <c r="F421" s="60">
        <v>0.18148809560590973</v>
      </c>
      <c r="G421" s="60">
        <v>0.29330688801247362</v>
      </c>
      <c r="H421" s="60">
        <v>0.11575435421850266</v>
      </c>
    </row>
    <row r="422" spans="1:8">
      <c r="A422" s="61" t="s">
        <v>658</v>
      </c>
      <c r="B422" s="62">
        <v>43087</v>
      </c>
      <c r="C422" s="61">
        <v>95477.4</v>
      </c>
      <c r="D422" s="61">
        <v>1130.3900000000001</v>
      </c>
      <c r="E422" s="61">
        <v>198.49</v>
      </c>
      <c r="F422" s="60">
        <v>0.18251153066835757</v>
      </c>
      <c r="G422" s="60">
        <v>0.28863429092567272</v>
      </c>
      <c r="H422" s="60">
        <v>0.1243344284581398</v>
      </c>
    </row>
    <row r="423" spans="1:8">
      <c r="A423" s="61" t="s">
        <v>657</v>
      </c>
      <c r="B423" s="62">
        <v>43088</v>
      </c>
      <c r="C423" s="61">
        <v>95590.6</v>
      </c>
      <c r="D423" s="61">
        <v>1132.2</v>
      </c>
      <c r="E423" s="61">
        <v>198.27</v>
      </c>
      <c r="F423" s="60">
        <v>0.18475873659578901</v>
      </c>
      <c r="G423" s="60">
        <v>0.29726385260552735</v>
      </c>
      <c r="H423" s="60">
        <v>0.12755914467697904</v>
      </c>
    </row>
    <row r="424" spans="1:8">
      <c r="A424" s="61" t="s">
        <v>656</v>
      </c>
      <c r="B424" s="62">
        <v>43089</v>
      </c>
      <c r="C424" s="61">
        <v>95508.6</v>
      </c>
      <c r="D424" s="61">
        <v>1132.8499999999999</v>
      </c>
      <c r="E424" s="61">
        <v>197.84</v>
      </c>
      <c r="F424" s="60">
        <v>0.18336988439950952</v>
      </c>
      <c r="G424" s="60">
        <v>0.32426448584146916</v>
      </c>
      <c r="H424" s="60">
        <v>0.12928820138135744</v>
      </c>
    </row>
    <row r="425" spans="1:8">
      <c r="A425" s="61" t="s">
        <v>655</v>
      </c>
      <c r="B425" s="62">
        <v>43092</v>
      </c>
      <c r="C425" s="61">
        <v>96816</v>
      </c>
      <c r="D425" s="61">
        <v>1137.806</v>
      </c>
      <c r="E425" s="61">
        <v>198.95</v>
      </c>
      <c r="F425" s="60">
        <v>0.2039829331290548</v>
      </c>
      <c r="G425" s="60">
        <v>0.33681811239176151</v>
      </c>
      <c r="H425" s="60">
        <v>0.14358797493820763</v>
      </c>
    </row>
    <row r="426" spans="1:8">
      <c r="A426" s="61" t="s">
        <v>654</v>
      </c>
      <c r="B426" s="62">
        <v>43093</v>
      </c>
      <c r="C426" s="61">
        <v>97529.3</v>
      </c>
      <c r="D426" s="61">
        <v>1139.4580000000001</v>
      </c>
      <c r="E426" s="61">
        <v>199.32</v>
      </c>
      <c r="F426" s="60">
        <v>0.21724929389548797</v>
      </c>
      <c r="G426" s="60">
        <v>0.33847599581820975</v>
      </c>
      <c r="H426" s="60">
        <v>0.14756174794173527</v>
      </c>
    </row>
    <row r="427" spans="1:8">
      <c r="A427" s="61" t="s">
        <v>653</v>
      </c>
      <c r="B427" s="62">
        <v>43094</v>
      </c>
      <c r="C427" s="61">
        <v>98358.399999999994</v>
      </c>
      <c r="D427" s="61">
        <v>1141.1099999999999</v>
      </c>
      <c r="E427" s="61">
        <v>199.36</v>
      </c>
      <c r="F427" s="60">
        <v>0.22564984423676004</v>
      </c>
      <c r="G427" s="60">
        <v>0.34063700553355969</v>
      </c>
      <c r="H427" s="60">
        <v>0.14911522277941103</v>
      </c>
    </row>
    <row r="428" spans="1:8">
      <c r="A428" s="61" t="s">
        <v>652</v>
      </c>
      <c r="B428" s="62">
        <v>43095</v>
      </c>
      <c r="C428" s="61">
        <v>98152.7</v>
      </c>
      <c r="D428" s="61">
        <v>1138.6300000000001</v>
      </c>
      <c r="E428" s="61">
        <v>199.05</v>
      </c>
      <c r="F428" s="60">
        <v>0.22444150037674082</v>
      </c>
      <c r="G428" s="60">
        <v>0.34599698795892864</v>
      </c>
      <c r="H428" s="60">
        <v>0.14802318539666071</v>
      </c>
    </row>
    <row r="429" spans="1:8">
      <c r="A429" s="61" t="s">
        <v>651</v>
      </c>
      <c r="B429" s="62">
        <v>43096</v>
      </c>
      <c r="C429" s="61">
        <v>97899.1</v>
      </c>
      <c r="D429" s="61">
        <v>1144.3900000000001</v>
      </c>
      <c r="E429" s="61">
        <v>199.98</v>
      </c>
      <c r="F429" s="60">
        <v>0.22528720670747671</v>
      </c>
      <c r="G429" s="60">
        <v>0.35560072684714661</v>
      </c>
      <c r="H429" s="60">
        <v>0.15361984424574548</v>
      </c>
    </row>
    <row r="430" spans="1:8">
      <c r="A430" s="61" t="s">
        <v>650</v>
      </c>
      <c r="B430" s="62">
        <v>43099</v>
      </c>
      <c r="C430" s="61">
        <v>97211.4</v>
      </c>
      <c r="D430" s="61">
        <v>1152.2860000000001</v>
      </c>
      <c r="E430" s="61">
        <v>202.23</v>
      </c>
      <c r="F430" s="60">
        <v>0.21565155408827441</v>
      </c>
      <c r="G430" s="60">
        <v>0.36777969018932866</v>
      </c>
      <c r="H430" s="60">
        <v>0.16835172453636837</v>
      </c>
    </row>
    <row r="431" spans="1:8">
      <c r="A431" s="61" t="s">
        <v>649</v>
      </c>
      <c r="B431" s="62">
        <v>43100</v>
      </c>
      <c r="C431" s="61">
        <v>95561.5</v>
      </c>
      <c r="D431" s="61">
        <v>1154.9179999999999</v>
      </c>
      <c r="E431" s="61">
        <v>202.98</v>
      </c>
      <c r="F431" s="60">
        <v>0.19750052631051318</v>
      </c>
      <c r="G431" s="60">
        <v>0.36731702696943147</v>
      </c>
      <c r="H431" s="60">
        <v>0.17031826568265673</v>
      </c>
    </row>
    <row r="432" spans="1:8">
      <c r="A432" s="61" t="s">
        <v>648</v>
      </c>
      <c r="B432" s="62">
        <v>43101</v>
      </c>
      <c r="C432" s="61">
        <v>96207.9</v>
      </c>
      <c r="D432" s="61">
        <v>1157.55</v>
      </c>
      <c r="E432" s="61">
        <v>202.91</v>
      </c>
      <c r="F432" s="60">
        <v>0.20724967938984928</v>
      </c>
      <c r="G432" s="60">
        <v>0.35993561878803537</v>
      </c>
      <c r="H432" s="60">
        <v>0.16347477064220173</v>
      </c>
    </row>
    <row r="433" spans="1:8">
      <c r="A433" s="61" t="s">
        <v>647</v>
      </c>
      <c r="B433" s="62">
        <v>43102</v>
      </c>
      <c r="C433" s="61">
        <v>96241.2</v>
      </c>
      <c r="D433" s="61">
        <v>1177.98</v>
      </c>
      <c r="E433" s="61">
        <v>203.77</v>
      </c>
      <c r="F433" s="60">
        <v>0.21078521411156093</v>
      </c>
      <c r="G433" s="60">
        <v>0.37357742537313432</v>
      </c>
      <c r="H433" s="60">
        <v>0.16200958029197077</v>
      </c>
    </row>
    <row r="434" spans="1:8">
      <c r="A434" s="61" t="s">
        <v>646</v>
      </c>
      <c r="B434" s="62">
        <v>43103</v>
      </c>
      <c r="C434" s="61">
        <v>95929.4</v>
      </c>
      <c r="D434" s="61">
        <v>1184.21</v>
      </c>
      <c r="E434" s="61">
        <v>203.83</v>
      </c>
      <c r="F434" s="60">
        <v>0.21589687690123704</v>
      </c>
      <c r="G434" s="60">
        <v>0.37740479679903238</v>
      </c>
      <c r="H434" s="60">
        <v>0.16023451730418947</v>
      </c>
    </row>
    <row r="435" spans="1:8">
      <c r="A435" s="61" t="s">
        <v>645</v>
      </c>
      <c r="B435" s="62">
        <v>43106</v>
      </c>
      <c r="C435" s="61">
        <v>96270.3</v>
      </c>
      <c r="D435" s="61">
        <v>1197.8</v>
      </c>
      <c r="E435" s="61">
        <v>206.8075</v>
      </c>
      <c r="F435" s="60">
        <v>0.21909131316252362</v>
      </c>
      <c r="G435" s="60">
        <v>0.38975263377732405</v>
      </c>
      <c r="H435" s="60">
        <v>0.17644632800500615</v>
      </c>
    </row>
    <row r="436" spans="1:8">
      <c r="A436" s="61" t="s">
        <v>644</v>
      </c>
      <c r="B436" s="62">
        <v>43107</v>
      </c>
      <c r="C436" s="61">
        <v>96234.5</v>
      </c>
      <c r="D436" s="61">
        <v>1202.33</v>
      </c>
      <c r="E436" s="61">
        <v>207.8</v>
      </c>
      <c r="F436" s="60">
        <v>0.21840962122564545</v>
      </c>
      <c r="G436" s="60">
        <v>0.38447100548109225</v>
      </c>
      <c r="H436" s="60">
        <v>0.18418053339411911</v>
      </c>
    </row>
    <row r="437" spans="1:8">
      <c r="A437" s="61" t="s">
        <v>643</v>
      </c>
      <c r="B437" s="62">
        <v>43108</v>
      </c>
      <c r="C437" s="61">
        <v>96332.5</v>
      </c>
      <c r="D437" s="61">
        <v>1206.8599999999999</v>
      </c>
      <c r="E437" s="61">
        <v>208.31</v>
      </c>
      <c r="F437" s="60">
        <v>0.21954847620530615</v>
      </c>
      <c r="G437" s="60">
        <v>0.38488725687073244</v>
      </c>
      <c r="H437" s="60">
        <v>0.18190070921985813</v>
      </c>
    </row>
    <row r="438" spans="1:8">
      <c r="A438" s="61" t="s">
        <v>642</v>
      </c>
      <c r="B438" s="62">
        <v>43109</v>
      </c>
      <c r="C438" s="61">
        <v>96149.2</v>
      </c>
      <c r="D438" s="61">
        <v>1205.1400000000001</v>
      </c>
      <c r="E438" s="61">
        <v>207.57</v>
      </c>
      <c r="F438" s="60">
        <v>0.21975731511610941</v>
      </c>
      <c r="G438" s="60">
        <v>0.37628990777073801</v>
      </c>
      <c r="H438" s="60">
        <v>0.16870064608758084</v>
      </c>
    </row>
    <row r="439" spans="1:8">
      <c r="A439" s="61" t="s">
        <v>641</v>
      </c>
      <c r="B439" s="62">
        <v>43110</v>
      </c>
      <c r="C439" s="61">
        <v>96185.9</v>
      </c>
      <c r="D439" s="61">
        <v>1197.53</v>
      </c>
      <c r="E439" s="61">
        <v>207.68</v>
      </c>
      <c r="F439" s="60">
        <v>0.22011609292508005</v>
      </c>
      <c r="G439" s="60">
        <v>0.36541921595545013</v>
      </c>
      <c r="H439" s="60">
        <v>0.16634842188026511</v>
      </c>
    </row>
    <row r="440" spans="1:8">
      <c r="A440" s="61" t="s">
        <v>640</v>
      </c>
      <c r="B440" s="62">
        <v>43113</v>
      </c>
      <c r="C440" s="61">
        <v>96627.5</v>
      </c>
      <c r="D440" s="61">
        <v>1205.396</v>
      </c>
      <c r="E440" s="61">
        <v>208.67750000000001</v>
      </c>
      <c r="F440" s="60">
        <v>0.22920893785102314</v>
      </c>
      <c r="G440" s="60">
        <v>0.37220071945721944</v>
      </c>
      <c r="H440" s="60">
        <v>0.17763826185101594</v>
      </c>
    </row>
    <row r="441" spans="1:8">
      <c r="A441" s="61" t="s">
        <v>639</v>
      </c>
      <c r="B441" s="62">
        <v>43114</v>
      </c>
      <c r="C441" s="61">
        <v>97228.6</v>
      </c>
      <c r="D441" s="61">
        <v>1208.018</v>
      </c>
      <c r="E441" s="61">
        <v>209.01</v>
      </c>
      <c r="F441" s="60">
        <v>0.23665895042100193</v>
      </c>
      <c r="G441" s="60">
        <v>0.36232900657471845</v>
      </c>
      <c r="H441" s="60">
        <v>0.18600692277137831</v>
      </c>
    </row>
    <row r="442" spans="1:8">
      <c r="A442" s="61" t="s">
        <v>638</v>
      </c>
      <c r="B442" s="62">
        <v>43115</v>
      </c>
      <c r="C442" s="61">
        <v>97944</v>
      </c>
      <c r="D442" s="61">
        <v>1210.6400000000001</v>
      </c>
      <c r="E442" s="61">
        <v>209.14</v>
      </c>
      <c r="F442" s="60">
        <v>0.24174339027488645</v>
      </c>
      <c r="G442" s="60">
        <v>0.36309080141146066</v>
      </c>
      <c r="H442" s="60">
        <v>0.18006517047297965</v>
      </c>
    </row>
    <row r="443" spans="1:8">
      <c r="A443" s="61" t="s">
        <v>637</v>
      </c>
      <c r="B443" s="62">
        <v>43116</v>
      </c>
      <c r="C443" s="61">
        <v>98596.9</v>
      </c>
      <c r="D443" s="61">
        <v>1217.8699999999999</v>
      </c>
      <c r="E443" s="61">
        <v>210.79</v>
      </c>
      <c r="F443" s="60">
        <v>0.24690666369895231</v>
      </c>
      <c r="G443" s="60">
        <v>0.37049673994017773</v>
      </c>
      <c r="H443" s="60">
        <v>0.18714800630772688</v>
      </c>
    </row>
    <row r="444" spans="1:8">
      <c r="A444" s="61" t="s">
        <v>636</v>
      </c>
      <c r="B444" s="62">
        <v>43117</v>
      </c>
      <c r="C444" s="61">
        <v>98923.5</v>
      </c>
      <c r="D444" s="61">
        <v>1222.6199999999999</v>
      </c>
      <c r="E444" s="61">
        <v>211.8</v>
      </c>
      <c r="F444" s="60">
        <v>0.25086300424104957</v>
      </c>
      <c r="G444" s="60">
        <v>0.37510544252117262</v>
      </c>
      <c r="H444" s="60">
        <v>0.20136131593874085</v>
      </c>
    </row>
    <row r="445" spans="1:8">
      <c r="A445" s="61" t="s">
        <v>373</v>
      </c>
      <c r="B445" s="62">
        <v>43120</v>
      </c>
      <c r="C445" s="61">
        <v>98817.2</v>
      </c>
      <c r="D445" s="61">
        <v>1236.8699999999999</v>
      </c>
      <c r="E445" s="61">
        <v>214.83</v>
      </c>
      <c r="F445" s="60">
        <v>0.24642660733295996</v>
      </c>
      <c r="G445" s="60">
        <v>0.38217841697676747</v>
      </c>
      <c r="H445" s="60">
        <v>0.21071911632101004</v>
      </c>
    </row>
    <row r="446" spans="1:8">
      <c r="A446" s="61" t="s">
        <v>635</v>
      </c>
      <c r="B446" s="62">
        <v>43121</v>
      </c>
      <c r="C446" s="61">
        <v>98221</v>
      </c>
      <c r="D446" s="61">
        <v>1235.3240000000001</v>
      </c>
      <c r="E446" s="61">
        <v>211.58</v>
      </c>
      <c r="F446" s="60">
        <v>0.23731768582881307</v>
      </c>
      <c r="G446" s="60">
        <v>0.37580772700442155</v>
      </c>
      <c r="H446" s="60">
        <v>0.18985490945900363</v>
      </c>
    </row>
    <row r="447" spans="1:8">
      <c r="A447" s="61" t="s">
        <v>634</v>
      </c>
      <c r="B447" s="62">
        <v>43122</v>
      </c>
      <c r="C447" s="61">
        <v>98628.4</v>
      </c>
      <c r="D447" s="61">
        <v>1238.5</v>
      </c>
      <c r="E447" s="61">
        <v>211.39</v>
      </c>
      <c r="F447" s="60">
        <v>0.24520431378193219</v>
      </c>
      <c r="G447" s="60">
        <v>0.37543867442583623</v>
      </c>
      <c r="H447" s="60">
        <v>0.18688414137727749</v>
      </c>
    </row>
    <row r="448" spans="1:8">
      <c r="A448" s="61" t="s">
        <v>633</v>
      </c>
      <c r="B448" s="62">
        <v>43123</v>
      </c>
      <c r="C448" s="61">
        <v>99224.7</v>
      </c>
      <c r="D448" s="61">
        <v>1252.3900000000001</v>
      </c>
      <c r="E448" s="61">
        <v>212.79</v>
      </c>
      <c r="F448" s="60">
        <v>0.25255245020071193</v>
      </c>
      <c r="G448" s="60">
        <v>0.38955275216633956</v>
      </c>
      <c r="H448" s="60">
        <v>0.19410774410774412</v>
      </c>
    </row>
    <row r="449" spans="1:8">
      <c r="A449" s="61" t="s">
        <v>632</v>
      </c>
      <c r="B449" s="62">
        <v>43124</v>
      </c>
      <c r="C449" s="61">
        <v>99522.1</v>
      </c>
      <c r="D449" s="61">
        <v>1258.75</v>
      </c>
      <c r="E449" s="61">
        <v>213.05</v>
      </c>
      <c r="F449" s="60">
        <v>0.25558548386079361</v>
      </c>
      <c r="G449" s="60">
        <v>0.39529341343915592</v>
      </c>
      <c r="H449" s="60">
        <v>0.18949249064820495</v>
      </c>
    </row>
    <row r="450" spans="1:8">
      <c r="A450" s="61" t="s">
        <v>631</v>
      </c>
      <c r="B450" s="62">
        <v>43127</v>
      </c>
      <c r="C450" s="61">
        <v>99355.5</v>
      </c>
      <c r="D450" s="61">
        <v>1264.288</v>
      </c>
      <c r="E450" s="61">
        <v>214.29499999999999</v>
      </c>
      <c r="F450" s="60">
        <v>0.26973345380330249</v>
      </c>
      <c r="G450" s="60">
        <v>0.39142225108129813</v>
      </c>
      <c r="H450" s="60">
        <v>0.18362330847832076</v>
      </c>
    </row>
    <row r="451" spans="1:8">
      <c r="A451" s="61" t="s">
        <v>630</v>
      </c>
      <c r="B451" s="62">
        <v>43128</v>
      </c>
      <c r="C451" s="61">
        <v>99414.5</v>
      </c>
      <c r="D451" s="61">
        <v>1266.134</v>
      </c>
      <c r="E451" s="61">
        <v>214.71</v>
      </c>
      <c r="F451" s="60">
        <v>0.27374469884303454</v>
      </c>
      <c r="G451" s="60">
        <v>0.38806130503420455</v>
      </c>
      <c r="H451" s="60">
        <v>0.19124500665778954</v>
      </c>
    </row>
    <row r="452" spans="1:8">
      <c r="A452" s="61" t="s">
        <v>629</v>
      </c>
      <c r="B452" s="62">
        <v>43129</v>
      </c>
      <c r="C452" s="61">
        <v>99046.1</v>
      </c>
      <c r="D452" s="61">
        <v>1267.98</v>
      </c>
      <c r="E452" s="61">
        <v>214.12</v>
      </c>
      <c r="F452" s="60">
        <v>0.27449330301708441</v>
      </c>
      <c r="G452" s="60">
        <v>0.38923522928220988</v>
      </c>
      <c r="H452" s="60">
        <v>0.18634254449754128</v>
      </c>
    </row>
    <row r="453" spans="1:8">
      <c r="A453" s="61" t="s">
        <v>628</v>
      </c>
      <c r="B453" s="62">
        <v>43130</v>
      </c>
      <c r="C453" s="61">
        <v>98557.8</v>
      </c>
      <c r="D453" s="61">
        <v>1247.6300000000001</v>
      </c>
      <c r="E453" s="61">
        <v>212.48</v>
      </c>
      <c r="F453" s="60">
        <v>0.26832099429525935</v>
      </c>
      <c r="G453" s="60">
        <v>0.36666067845030814</v>
      </c>
      <c r="H453" s="60">
        <v>0.17671817023868863</v>
      </c>
    </row>
    <row r="454" spans="1:8">
      <c r="A454" s="61" t="s">
        <v>627</v>
      </c>
      <c r="B454" s="62">
        <v>43131</v>
      </c>
      <c r="C454" s="61">
        <v>98133.5</v>
      </c>
      <c r="D454" s="61">
        <v>1254.5899999999999</v>
      </c>
      <c r="E454" s="61">
        <v>212.44</v>
      </c>
      <c r="F454" s="60">
        <v>0.25874471212677053</v>
      </c>
      <c r="G454" s="60">
        <v>0.37400475309115189</v>
      </c>
      <c r="H454" s="60">
        <v>0.17688770705224099</v>
      </c>
    </row>
    <row r="455" spans="1:8">
      <c r="A455" s="61" t="s">
        <v>626</v>
      </c>
      <c r="B455" s="62">
        <v>43134</v>
      </c>
      <c r="C455" s="61">
        <v>97718.8</v>
      </c>
      <c r="D455" s="61">
        <v>1227.44</v>
      </c>
      <c r="E455" s="61">
        <v>211.5025</v>
      </c>
      <c r="F455" s="60">
        <v>0.25320036832129111</v>
      </c>
      <c r="G455" s="60">
        <v>0.34997745344962228</v>
      </c>
      <c r="H455" s="60">
        <v>0.18006193159627304</v>
      </c>
    </row>
    <row r="456" spans="1:8">
      <c r="A456" s="61" t="s">
        <v>625</v>
      </c>
      <c r="B456" s="62">
        <v>43135</v>
      </c>
      <c r="C456" s="61">
        <v>97808.1</v>
      </c>
      <c r="D456" s="61">
        <v>1218.3900000000001</v>
      </c>
      <c r="E456" s="61">
        <v>211.19</v>
      </c>
      <c r="F456" s="60">
        <v>0.26342732471397645</v>
      </c>
      <c r="G456" s="60">
        <v>0.33449069003285881</v>
      </c>
      <c r="H456" s="60">
        <v>0.17510572000890279</v>
      </c>
    </row>
    <row r="457" spans="1:8">
      <c r="A457" s="61" t="s">
        <v>624</v>
      </c>
      <c r="B457" s="62">
        <v>43136</v>
      </c>
      <c r="C457" s="61">
        <v>98033.5</v>
      </c>
      <c r="D457" s="61">
        <v>1209.3399999999999</v>
      </c>
      <c r="E457" s="61">
        <v>209.51</v>
      </c>
      <c r="F457" s="60">
        <v>0.27605085277452734</v>
      </c>
      <c r="G457" s="60">
        <v>0.31593895063515087</v>
      </c>
      <c r="H457" s="60">
        <v>0.161009670000831</v>
      </c>
    </row>
    <row r="458" spans="1:8">
      <c r="A458" s="61" t="s">
        <v>623</v>
      </c>
      <c r="B458" s="62">
        <v>43137</v>
      </c>
      <c r="C458" s="61">
        <v>97927.5</v>
      </c>
      <c r="D458" s="61">
        <v>1176.18</v>
      </c>
      <c r="E458" s="61">
        <v>205.7</v>
      </c>
      <c r="F458" s="60">
        <v>0.27815991437819787</v>
      </c>
      <c r="G458" s="60">
        <v>0.27707949689030964</v>
      </c>
      <c r="H458" s="60">
        <v>0.1383508577753183</v>
      </c>
    </row>
    <row r="459" spans="1:8">
      <c r="A459" s="61" t="s">
        <v>622</v>
      </c>
      <c r="B459" s="62">
        <v>43138</v>
      </c>
      <c r="C459" s="61">
        <v>98299.7</v>
      </c>
      <c r="D459" s="61">
        <v>1173.3800000000001</v>
      </c>
      <c r="E459" s="61">
        <v>207.12</v>
      </c>
      <c r="F459" s="60">
        <v>0.28196878663827118</v>
      </c>
      <c r="G459" s="60">
        <v>0.27128137899652227</v>
      </c>
      <c r="H459" s="60">
        <v>0.14241588527302818</v>
      </c>
    </row>
    <row r="460" spans="1:8">
      <c r="A460" s="61" t="s">
        <v>621</v>
      </c>
      <c r="B460" s="62">
        <v>43141</v>
      </c>
      <c r="C460" s="61">
        <v>97782.7</v>
      </c>
      <c r="D460" s="61">
        <v>1161.374</v>
      </c>
      <c r="E460" s="61">
        <v>206.82599999999999</v>
      </c>
      <c r="F460" s="60">
        <v>0.27377615090013796</v>
      </c>
      <c r="G460" s="60">
        <v>0.26263752989780387</v>
      </c>
      <c r="H460" s="60">
        <v>0.14604089322325042</v>
      </c>
    </row>
    <row r="461" spans="1:8">
      <c r="A461" s="61" t="s">
        <v>620</v>
      </c>
      <c r="B461" s="62">
        <v>43143</v>
      </c>
      <c r="C461" s="61">
        <v>97924.7</v>
      </c>
      <c r="D461" s="61">
        <v>1153.3699999999999</v>
      </c>
      <c r="E461" s="61">
        <v>206.63</v>
      </c>
      <c r="F461" s="60">
        <v>0.27518074611161447</v>
      </c>
      <c r="G461" s="60">
        <v>0.25137791858345615</v>
      </c>
      <c r="H461" s="60">
        <v>0.14387732506643047</v>
      </c>
    </row>
    <row r="462" spans="1:8">
      <c r="A462" s="61" t="s">
        <v>619</v>
      </c>
      <c r="B462" s="62">
        <v>43144</v>
      </c>
      <c r="C462" s="61">
        <v>98103.3</v>
      </c>
      <c r="D462" s="61">
        <v>1164.49</v>
      </c>
      <c r="E462" s="61">
        <v>207.16</v>
      </c>
      <c r="F462" s="60">
        <v>0.27710735151685562</v>
      </c>
      <c r="G462" s="60">
        <v>0.25221788025489755</v>
      </c>
      <c r="H462" s="60">
        <v>0.14590737488418393</v>
      </c>
    </row>
    <row r="463" spans="1:8">
      <c r="A463" s="61" t="s">
        <v>618</v>
      </c>
      <c r="B463" s="62">
        <v>43145</v>
      </c>
      <c r="C463" s="61">
        <v>98347.9</v>
      </c>
      <c r="D463" s="61">
        <v>1185.33</v>
      </c>
      <c r="E463" s="61">
        <v>207.68</v>
      </c>
      <c r="F463" s="60">
        <v>0.28010990827527049</v>
      </c>
      <c r="G463" s="60">
        <v>0.27086424730029934</v>
      </c>
      <c r="H463" s="60">
        <v>0.14848199966819653</v>
      </c>
    </row>
    <row r="464" spans="1:8">
      <c r="A464" s="61" t="s">
        <v>617</v>
      </c>
      <c r="B464" s="62">
        <v>43148</v>
      </c>
      <c r="C464" s="61">
        <v>98429.6</v>
      </c>
      <c r="D464" s="61">
        <v>1194.7560000000001</v>
      </c>
      <c r="E464" s="61">
        <v>209.08250000000001</v>
      </c>
      <c r="F464" s="60">
        <v>0.27871335684730858</v>
      </c>
      <c r="G464" s="60">
        <v>0.27719920893687533</v>
      </c>
      <c r="H464" s="60">
        <v>0.15152558242000347</v>
      </c>
    </row>
    <row r="465" spans="1:8">
      <c r="A465" s="61" t="s">
        <v>616</v>
      </c>
      <c r="B465" s="62">
        <v>43149</v>
      </c>
      <c r="C465" s="61">
        <v>98311.6</v>
      </c>
      <c r="D465" s="61">
        <v>1197.8979999999999</v>
      </c>
      <c r="E465" s="61">
        <v>209.55</v>
      </c>
      <c r="F465" s="60">
        <v>0.27677070968646844</v>
      </c>
      <c r="G465" s="60">
        <v>0.28243619390202102</v>
      </c>
      <c r="H465" s="60">
        <v>0.15786274726489125</v>
      </c>
    </row>
    <row r="466" spans="1:8">
      <c r="A466" s="61" t="s">
        <v>372</v>
      </c>
      <c r="B466" s="62">
        <v>43150</v>
      </c>
      <c r="C466" s="61">
        <v>98148.5</v>
      </c>
      <c r="D466" s="61">
        <v>1201.04</v>
      </c>
      <c r="E466" s="61">
        <v>210.74</v>
      </c>
      <c r="F466" s="60">
        <v>0.27152327318282099</v>
      </c>
      <c r="G466" s="60">
        <v>0.27528722206884826</v>
      </c>
      <c r="H466" s="60">
        <v>0.1634095175002761</v>
      </c>
    </row>
    <row r="467" spans="1:8">
      <c r="A467" s="61" t="s">
        <v>615</v>
      </c>
      <c r="B467" s="62">
        <v>43152</v>
      </c>
      <c r="C467" s="61">
        <v>98157.3</v>
      </c>
      <c r="D467" s="61">
        <v>1209.67</v>
      </c>
      <c r="E467" s="61">
        <v>209.88</v>
      </c>
      <c r="F467" s="60">
        <v>0.26492833035434682</v>
      </c>
      <c r="G467" s="60">
        <v>0.25369994196169476</v>
      </c>
      <c r="H467" s="60">
        <v>0.15559960356788904</v>
      </c>
    </row>
    <row r="468" spans="1:8">
      <c r="A468" s="61" t="s">
        <v>614</v>
      </c>
      <c r="B468" s="62">
        <v>43155</v>
      </c>
      <c r="C468" s="61">
        <v>98176.9</v>
      </c>
      <c r="D468" s="61">
        <v>1216.5160000000001</v>
      </c>
      <c r="E468" s="61">
        <v>209.25</v>
      </c>
      <c r="F468" s="60">
        <v>0.26421156188754358</v>
      </c>
      <c r="G468" s="60">
        <v>0.28974788490490022</v>
      </c>
      <c r="H468" s="60">
        <v>0.1487784792753224</v>
      </c>
    </row>
    <row r="469" spans="1:8">
      <c r="A469" s="61" t="s">
        <v>613</v>
      </c>
      <c r="B469" s="62">
        <v>43156</v>
      </c>
      <c r="C469" s="61">
        <v>98080.2</v>
      </c>
      <c r="D469" s="61">
        <v>1218.798</v>
      </c>
      <c r="E469" s="61">
        <v>209.04</v>
      </c>
      <c r="F469" s="60">
        <v>0.26232267928986763</v>
      </c>
      <c r="G469" s="60">
        <v>0.29167426185379086</v>
      </c>
      <c r="H469" s="60">
        <v>0.15396080596190997</v>
      </c>
    </row>
    <row r="470" spans="1:8">
      <c r="A470" s="61" t="s">
        <v>612</v>
      </c>
      <c r="B470" s="62">
        <v>43157</v>
      </c>
      <c r="C470" s="61">
        <v>98098.5</v>
      </c>
      <c r="D470" s="61">
        <v>1221.08</v>
      </c>
      <c r="E470" s="61">
        <v>209.03</v>
      </c>
      <c r="F470" s="60">
        <v>0.26090292827010741</v>
      </c>
      <c r="G470" s="60">
        <v>0.2912736347870224</v>
      </c>
      <c r="H470" s="60">
        <v>0.15409673144876312</v>
      </c>
    </row>
    <row r="471" spans="1:8">
      <c r="A471" s="61" t="s">
        <v>611</v>
      </c>
      <c r="B471" s="62">
        <v>43158</v>
      </c>
      <c r="C471" s="61">
        <v>98100.800000000003</v>
      </c>
      <c r="D471" s="61">
        <v>1212.33</v>
      </c>
      <c r="E471" s="61">
        <v>209.22</v>
      </c>
      <c r="F471" s="60">
        <v>0.26017120718535813</v>
      </c>
      <c r="G471" s="60">
        <v>0.27486198012513796</v>
      </c>
      <c r="H471" s="60">
        <v>0.15133171912832921</v>
      </c>
    </row>
    <row r="472" spans="1:8">
      <c r="A472" s="61" t="s">
        <v>610</v>
      </c>
      <c r="B472" s="62">
        <v>43159</v>
      </c>
      <c r="C472" s="61">
        <v>97961.7</v>
      </c>
      <c r="D472" s="61">
        <v>1195.19</v>
      </c>
      <c r="E472" s="61">
        <v>207.42</v>
      </c>
      <c r="F472" s="60">
        <v>0.25812094241846295</v>
      </c>
      <c r="G472" s="60">
        <v>0.26532440089267939</v>
      </c>
      <c r="H472" s="60">
        <v>0.14232214894466555</v>
      </c>
    </row>
    <row r="473" spans="1:8">
      <c r="A473" s="61" t="s">
        <v>609</v>
      </c>
      <c r="B473" s="62">
        <v>43162</v>
      </c>
      <c r="C473" s="61">
        <v>97388.7</v>
      </c>
      <c r="D473" s="61">
        <v>1183.748</v>
      </c>
      <c r="E473" s="61">
        <v>207.3075</v>
      </c>
      <c r="F473" s="60">
        <v>0.25541832582014501</v>
      </c>
      <c r="G473" s="60">
        <v>0.25603801172693186</v>
      </c>
      <c r="H473" s="60">
        <v>0.14200132209552141</v>
      </c>
    </row>
    <row r="474" spans="1:8">
      <c r="A474" s="61" t="s">
        <v>608</v>
      </c>
      <c r="B474" s="62">
        <v>43163</v>
      </c>
      <c r="C474" s="61">
        <v>97354.3</v>
      </c>
      <c r="D474" s="61">
        <v>1179.934</v>
      </c>
      <c r="E474" s="61">
        <v>207.27</v>
      </c>
      <c r="F474" s="60">
        <v>0.25471609355244906</v>
      </c>
      <c r="G474" s="60">
        <v>0.25482176280415159</v>
      </c>
      <c r="H474" s="60">
        <v>0.14678543764523622</v>
      </c>
    </row>
    <row r="475" spans="1:8">
      <c r="A475" s="61" t="s">
        <v>607</v>
      </c>
      <c r="B475" s="62">
        <v>43164</v>
      </c>
      <c r="C475" s="61">
        <v>97182.6</v>
      </c>
      <c r="D475" s="61">
        <v>1176.1199999999999</v>
      </c>
      <c r="E475" s="61">
        <v>206.73</v>
      </c>
      <c r="F475" s="60">
        <v>0.25231597517083904</v>
      </c>
      <c r="G475" s="60">
        <v>0.25604194922947121</v>
      </c>
      <c r="H475" s="60">
        <v>0.15035334705915071</v>
      </c>
    </row>
    <row r="476" spans="1:8">
      <c r="A476" s="61" t="s">
        <v>606</v>
      </c>
      <c r="B476" s="62">
        <v>43165</v>
      </c>
      <c r="C476" s="61">
        <v>96991</v>
      </c>
      <c r="D476" s="61">
        <v>1193.93</v>
      </c>
      <c r="E476" s="61">
        <v>206.95</v>
      </c>
      <c r="F476" s="60">
        <v>0.25189738135558226</v>
      </c>
      <c r="G476" s="60">
        <v>0.27220902106620359</v>
      </c>
      <c r="H476" s="60">
        <v>0.15795658012533575</v>
      </c>
    </row>
    <row r="477" spans="1:8">
      <c r="A477" s="61" t="s">
        <v>605</v>
      </c>
      <c r="B477" s="62">
        <v>43166</v>
      </c>
      <c r="C477" s="61">
        <v>96860.3</v>
      </c>
      <c r="D477" s="61">
        <v>1189.2</v>
      </c>
      <c r="E477" s="61">
        <v>205.48</v>
      </c>
      <c r="F477" s="60">
        <v>0.25572275138037015</v>
      </c>
      <c r="G477" s="60">
        <v>0.27045852741335841</v>
      </c>
      <c r="H477" s="60">
        <v>0.14631595096302696</v>
      </c>
    </row>
    <row r="478" spans="1:8">
      <c r="A478" s="61" t="s">
        <v>604</v>
      </c>
      <c r="B478" s="62">
        <v>43169</v>
      </c>
      <c r="C478" s="61">
        <v>96594.5</v>
      </c>
      <c r="D478" s="61">
        <v>1209</v>
      </c>
      <c r="E478" s="61">
        <v>207.28749999999999</v>
      </c>
      <c r="F478" s="60">
        <v>0.2582831923654596</v>
      </c>
      <c r="G478" s="60">
        <v>0.29273013055611985</v>
      </c>
      <c r="H478" s="60">
        <v>0.15525553140500459</v>
      </c>
    </row>
    <row r="479" spans="1:8">
      <c r="A479" s="61" t="s">
        <v>603</v>
      </c>
      <c r="B479" s="62">
        <v>43170</v>
      </c>
      <c r="C479" s="61">
        <v>96028.4</v>
      </c>
      <c r="D479" s="61">
        <v>1215.5999999999999</v>
      </c>
      <c r="E479" s="61">
        <v>207.89</v>
      </c>
      <c r="F479" s="60">
        <v>0.25053750698335842</v>
      </c>
      <c r="G479" s="60">
        <v>0.30091393591746751</v>
      </c>
      <c r="H479" s="60">
        <v>0.15078881815665635</v>
      </c>
    </row>
    <row r="480" spans="1:8">
      <c r="A480" s="61" t="s">
        <v>602</v>
      </c>
      <c r="B480" s="62">
        <v>43171</v>
      </c>
      <c r="C480" s="61">
        <v>96194.4</v>
      </c>
      <c r="D480" s="61">
        <v>1222.2</v>
      </c>
      <c r="E480" s="61">
        <v>210.28</v>
      </c>
      <c r="F480" s="60">
        <v>0.25252472643371648</v>
      </c>
      <c r="G480" s="60">
        <v>0.30507207688200744</v>
      </c>
      <c r="H480" s="60">
        <v>0.16376113786042401</v>
      </c>
    </row>
    <row r="481" spans="1:8">
      <c r="A481" s="61" t="s">
        <v>601</v>
      </c>
      <c r="B481" s="62">
        <v>43172</v>
      </c>
      <c r="C481" s="61">
        <v>96314.1</v>
      </c>
      <c r="D481" s="61">
        <v>1223.83</v>
      </c>
      <c r="E481" s="61">
        <v>209.83</v>
      </c>
      <c r="F481" s="60">
        <v>0.26254792850541731</v>
      </c>
      <c r="G481" s="60">
        <v>0.30904909616001697</v>
      </c>
      <c r="H481" s="60">
        <v>0.16449303512958546</v>
      </c>
    </row>
    <row r="482" spans="1:8">
      <c r="A482" s="61" t="s">
        <v>600</v>
      </c>
      <c r="B482" s="62">
        <v>43173</v>
      </c>
      <c r="C482" s="61">
        <v>95525.9</v>
      </c>
      <c r="D482" s="61">
        <v>1218.7</v>
      </c>
      <c r="E482" s="61">
        <v>208.5</v>
      </c>
      <c r="F482" s="60">
        <v>0.25172179737825529</v>
      </c>
      <c r="G482" s="60">
        <v>0.30055706144750616</v>
      </c>
      <c r="H482" s="60">
        <v>0.15962180200222464</v>
      </c>
    </row>
    <row r="483" spans="1:8">
      <c r="A483" s="61" t="s">
        <v>599</v>
      </c>
      <c r="B483" s="62">
        <v>43176</v>
      </c>
      <c r="C483" s="61">
        <v>95577.3</v>
      </c>
      <c r="D483" s="61">
        <v>1209.634</v>
      </c>
      <c r="E483" s="61">
        <v>207.1875</v>
      </c>
      <c r="F483" s="60">
        <v>0.25217545100813576</v>
      </c>
      <c r="G483" s="60">
        <v>0.28989101921559435</v>
      </c>
      <c r="H483" s="60">
        <v>0.15315578560694609</v>
      </c>
    </row>
    <row r="484" spans="1:8">
      <c r="A484" s="61" t="s">
        <v>598</v>
      </c>
      <c r="B484" s="62">
        <v>43177</v>
      </c>
      <c r="C484" s="61">
        <v>95819.6</v>
      </c>
      <c r="D484" s="61">
        <v>1206.6120000000001</v>
      </c>
      <c r="E484" s="61">
        <v>206.75</v>
      </c>
      <c r="F484" s="60">
        <v>0.25530052926688684</v>
      </c>
      <c r="G484" s="60">
        <v>0.28568140649973373</v>
      </c>
      <c r="H484" s="60">
        <v>0.14931346934237588</v>
      </c>
    </row>
    <row r="485" spans="1:8">
      <c r="A485" s="61" t="s">
        <v>1</v>
      </c>
      <c r="B485" s="62">
        <v>43178</v>
      </c>
      <c r="C485" s="61">
        <v>96289.9</v>
      </c>
      <c r="D485" s="61">
        <v>1203.5899999999999</v>
      </c>
      <c r="E485" s="61">
        <v>206.42</v>
      </c>
      <c r="F485" s="60">
        <v>0.25640861702266471</v>
      </c>
      <c r="G485" s="60">
        <v>0.28045575922635813</v>
      </c>
      <c r="H485" s="60">
        <v>0.14875619121820916</v>
      </c>
    </row>
    <row r="486" spans="1:8">
      <c r="A486" s="61" t="s">
        <v>597</v>
      </c>
      <c r="B486" s="62">
        <v>43184</v>
      </c>
      <c r="C486" s="61">
        <v>96425.9</v>
      </c>
      <c r="D486" s="61">
        <v>1185.32428571429</v>
      </c>
      <c r="E486" s="61">
        <v>206.64</v>
      </c>
      <c r="F486" s="60">
        <v>0.25656162078972722</v>
      </c>
      <c r="G486" s="60">
        <v>0.2562789190629664</v>
      </c>
      <c r="H486" s="60">
        <v>0.14998052201012846</v>
      </c>
    </row>
    <row r="487" spans="1:8">
      <c r="A487" s="61" t="s">
        <v>596</v>
      </c>
      <c r="B487" s="62">
        <v>43185</v>
      </c>
      <c r="C487" s="61">
        <v>96489.7</v>
      </c>
      <c r="D487" s="61">
        <v>1182.28</v>
      </c>
      <c r="E487" s="61">
        <v>207.17</v>
      </c>
      <c r="F487" s="60">
        <v>0.24938106953256511</v>
      </c>
      <c r="G487" s="60">
        <v>0.23906641374178617</v>
      </c>
      <c r="H487" s="60">
        <v>0.15293004619066175</v>
      </c>
    </row>
    <row r="488" spans="1:8">
      <c r="A488" s="61" t="s">
        <v>595</v>
      </c>
      <c r="B488" s="62">
        <v>43186</v>
      </c>
      <c r="C488" s="61">
        <v>96596.6</v>
      </c>
      <c r="D488" s="61">
        <v>1185.18</v>
      </c>
      <c r="E488" s="61">
        <v>208.05</v>
      </c>
      <c r="F488" s="60">
        <v>0.2466361578508578</v>
      </c>
      <c r="G488" s="60">
        <v>0.23198090113252223</v>
      </c>
      <c r="H488" s="60">
        <v>0.13323165749768506</v>
      </c>
    </row>
    <row r="489" spans="1:8">
      <c r="A489" s="61" t="s">
        <v>594</v>
      </c>
      <c r="B489" s="62">
        <v>43187</v>
      </c>
      <c r="C489" s="61">
        <v>96938.8</v>
      </c>
      <c r="D489" s="61">
        <v>1162.67</v>
      </c>
      <c r="E489" s="61">
        <v>207.02</v>
      </c>
      <c r="F489" s="60">
        <v>0.25077642255967203</v>
      </c>
      <c r="G489" s="60">
        <v>0.20626335233388704</v>
      </c>
      <c r="H489" s="60">
        <v>0.12523100336993154</v>
      </c>
    </row>
    <row r="490" spans="1:8">
      <c r="A490" s="61" t="s">
        <v>593</v>
      </c>
      <c r="B490" s="62">
        <v>43193</v>
      </c>
      <c r="C490" s="61">
        <v>97086.1</v>
      </c>
      <c r="D490" s="61">
        <v>1170.1500000000001</v>
      </c>
      <c r="E490" s="61">
        <v>207.98</v>
      </c>
      <c r="F490" s="60">
        <v>0.25234735879406589</v>
      </c>
      <c r="G490" s="60">
        <v>0.21169916434540403</v>
      </c>
      <c r="H490" s="60">
        <v>0.13167918163020986</v>
      </c>
    </row>
    <row r="491" spans="1:8">
      <c r="A491" s="61" t="s">
        <v>592</v>
      </c>
      <c r="B491" s="62">
        <v>43194</v>
      </c>
      <c r="C491" s="61">
        <v>97150.5</v>
      </c>
      <c r="D491" s="61">
        <v>1155.6400000000001</v>
      </c>
      <c r="E491" s="61">
        <v>207.24</v>
      </c>
      <c r="F491" s="60">
        <v>0.25277084663146288</v>
      </c>
      <c r="G491" s="60">
        <v>0.19098853986313791</v>
      </c>
      <c r="H491" s="60">
        <v>0.12881965248651883</v>
      </c>
    </row>
    <row r="492" spans="1:8">
      <c r="A492" s="61" t="s">
        <v>591</v>
      </c>
      <c r="B492" s="62">
        <v>43197</v>
      </c>
      <c r="C492" s="61">
        <v>96779.8</v>
      </c>
      <c r="D492" s="61">
        <v>1160.098</v>
      </c>
      <c r="E492" s="61">
        <v>208.69499999999999</v>
      </c>
      <c r="F492" s="60">
        <v>0.24741313975489931</v>
      </c>
      <c r="G492" s="60">
        <v>0.19368839133208482</v>
      </c>
      <c r="H492" s="60">
        <v>0.13699264505584297</v>
      </c>
    </row>
    <row r="493" spans="1:8">
      <c r="A493" s="61" t="s">
        <v>590</v>
      </c>
      <c r="B493" s="62">
        <v>43198</v>
      </c>
      <c r="C493" s="61">
        <v>96341.2</v>
      </c>
      <c r="D493" s="61">
        <v>1161.5840000000001</v>
      </c>
      <c r="E493" s="61">
        <v>209.18</v>
      </c>
      <c r="F493" s="60">
        <v>0.24124158687294495</v>
      </c>
      <c r="G493" s="60">
        <v>0.20352691291509095</v>
      </c>
      <c r="H493" s="60">
        <v>0.13777536034811</v>
      </c>
    </row>
    <row r="494" spans="1:8">
      <c r="A494" s="61" t="s">
        <v>589</v>
      </c>
      <c r="B494" s="62">
        <v>43199</v>
      </c>
      <c r="C494" s="61">
        <v>97120.7</v>
      </c>
      <c r="D494" s="61">
        <v>1163.07</v>
      </c>
      <c r="E494" s="61">
        <v>211.23</v>
      </c>
      <c r="F494" s="60">
        <v>0.25079623063836243</v>
      </c>
      <c r="G494" s="60">
        <v>0.20504159888931484</v>
      </c>
      <c r="H494" s="60">
        <v>0.14030446987691625</v>
      </c>
    </row>
    <row r="495" spans="1:8">
      <c r="A495" s="61" t="s">
        <v>588</v>
      </c>
      <c r="B495" s="62">
        <v>43200</v>
      </c>
      <c r="C495" s="61">
        <v>96748</v>
      </c>
      <c r="D495" s="61">
        <v>1175.32</v>
      </c>
      <c r="E495" s="61">
        <v>212.05</v>
      </c>
      <c r="F495" s="60">
        <v>0.24530987940517379</v>
      </c>
      <c r="G495" s="60">
        <v>0.21264521986752216</v>
      </c>
      <c r="H495" s="60">
        <v>0.13827902732299124</v>
      </c>
    </row>
    <row r="496" spans="1:8">
      <c r="A496" s="61" t="s">
        <v>587</v>
      </c>
      <c r="B496" s="62">
        <v>43201</v>
      </c>
      <c r="C496" s="61">
        <v>96287</v>
      </c>
      <c r="D496" s="61">
        <v>1175.53</v>
      </c>
      <c r="E496" s="61">
        <v>211.46</v>
      </c>
      <c r="F496" s="60">
        <v>0.23754734611148165</v>
      </c>
      <c r="G496" s="60">
        <v>0.22134509728952456</v>
      </c>
      <c r="H496" s="60">
        <v>0.13818206284061096</v>
      </c>
    </row>
    <row r="497" spans="1:8">
      <c r="A497" s="61" t="s">
        <v>586</v>
      </c>
      <c r="B497" s="62">
        <v>43205</v>
      </c>
      <c r="C497" s="61">
        <v>95987.5</v>
      </c>
      <c r="D497" s="61">
        <v>1165.7059999999999</v>
      </c>
      <c r="E497" s="61">
        <v>210.69</v>
      </c>
      <c r="F497" s="60">
        <v>0.23281539781455018</v>
      </c>
      <c r="G497" s="60">
        <v>0.21396853299786289</v>
      </c>
      <c r="H497" s="60">
        <v>0.13506087706066161</v>
      </c>
    </row>
    <row r="498" spans="1:8">
      <c r="A498" s="61" t="s">
        <v>585</v>
      </c>
      <c r="B498" s="62">
        <v>43206</v>
      </c>
      <c r="C498" s="61">
        <v>95506.2</v>
      </c>
      <c r="D498" s="61">
        <v>1163.25</v>
      </c>
      <c r="E498" s="61">
        <v>211.89</v>
      </c>
      <c r="F498" s="60">
        <v>0.22274856032304058</v>
      </c>
      <c r="G498" s="60">
        <v>0.21424843423799578</v>
      </c>
      <c r="H498" s="60">
        <v>0.13968373493975905</v>
      </c>
    </row>
    <row r="499" spans="1:8">
      <c r="A499" s="61" t="s">
        <v>584</v>
      </c>
      <c r="B499" s="62">
        <v>43207</v>
      </c>
      <c r="C499" s="61">
        <v>95522.7</v>
      </c>
      <c r="D499" s="61">
        <v>1164.3599999999999</v>
      </c>
      <c r="E499" s="61">
        <v>212.42</v>
      </c>
      <c r="F499" s="60">
        <v>0.22257475771894897</v>
      </c>
      <c r="G499" s="60">
        <v>0.21515341264871624</v>
      </c>
      <c r="H499" s="60">
        <v>0.13551077136900624</v>
      </c>
    </row>
    <row r="500" spans="1:8">
      <c r="A500" s="61" t="s">
        <v>2</v>
      </c>
      <c r="B500" s="62">
        <v>43208</v>
      </c>
      <c r="C500" s="61">
        <v>95523.8</v>
      </c>
      <c r="D500" s="61">
        <v>1176.1400000000001</v>
      </c>
      <c r="E500" s="61">
        <v>213.3</v>
      </c>
      <c r="F500" s="60">
        <v>0.21867540662360474</v>
      </c>
      <c r="G500" s="60">
        <v>0.22399069211764755</v>
      </c>
      <c r="H500" s="60">
        <v>0.15073370738023306</v>
      </c>
    </row>
    <row r="501" spans="1:8">
      <c r="A501" s="61" t="s">
        <v>583</v>
      </c>
      <c r="B501" s="62">
        <v>43211</v>
      </c>
      <c r="C501" s="61">
        <v>95265.8</v>
      </c>
      <c r="D501" s="61">
        <v>1165.412</v>
      </c>
      <c r="E501" s="61">
        <v>213.2775</v>
      </c>
      <c r="F501" s="60">
        <v>0.21401473397415893</v>
      </c>
      <c r="G501" s="60">
        <v>0.2116888193901485</v>
      </c>
      <c r="H501" s="60">
        <v>0.15416148059959967</v>
      </c>
    </row>
    <row r="502" spans="1:8">
      <c r="A502" s="61" t="s">
        <v>582</v>
      </c>
      <c r="B502" s="62">
        <v>43212</v>
      </c>
      <c r="C502" s="61">
        <v>94494.2</v>
      </c>
      <c r="D502" s="61">
        <v>1161.836</v>
      </c>
      <c r="E502" s="61">
        <v>213.27</v>
      </c>
      <c r="F502" s="60">
        <v>0.2076321927218121</v>
      </c>
      <c r="G502" s="60">
        <v>0.20683902732910209</v>
      </c>
      <c r="H502" s="60">
        <v>0.15675001355968976</v>
      </c>
    </row>
    <row r="503" spans="1:8">
      <c r="A503" s="61" t="s">
        <v>581</v>
      </c>
      <c r="B503" s="62">
        <v>43213</v>
      </c>
      <c r="C503" s="61">
        <v>94299.5</v>
      </c>
      <c r="D503" s="61">
        <v>1158.26</v>
      </c>
      <c r="E503" s="61">
        <v>213.11</v>
      </c>
      <c r="F503" s="60">
        <v>0.20372403299472297</v>
      </c>
      <c r="G503" s="60">
        <v>0.20941839824579711</v>
      </c>
      <c r="H503" s="60">
        <v>0.15694896851248652</v>
      </c>
    </row>
    <row r="504" spans="1:8">
      <c r="A504" s="61" t="s">
        <v>580</v>
      </c>
      <c r="B504" s="62">
        <v>43214</v>
      </c>
      <c r="C504" s="61">
        <v>94576.3</v>
      </c>
      <c r="D504" s="61">
        <v>1154.21</v>
      </c>
      <c r="E504" s="61">
        <v>212.02</v>
      </c>
      <c r="F504" s="60">
        <v>0.20247446326448104</v>
      </c>
      <c r="G504" s="60">
        <v>0.21123494102338092</v>
      </c>
      <c r="H504" s="60">
        <v>0.15128149435273675</v>
      </c>
    </row>
    <row r="505" spans="1:8">
      <c r="A505" s="61" t="s">
        <v>579</v>
      </c>
      <c r="B505" s="62">
        <v>43215</v>
      </c>
      <c r="C505" s="61">
        <v>94796.1</v>
      </c>
      <c r="D505" s="61">
        <v>1140.27</v>
      </c>
      <c r="E505" s="61">
        <v>210.23</v>
      </c>
      <c r="F505" s="60">
        <v>0.19537039722481087</v>
      </c>
      <c r="G505" s="60">
        <v>0.1828723298312005</v>
      </c>
      <c r="H505" s="60">
        <v>0.13882531385002905</v>
      </c>
    </row>
    <row r="506" spans="1:8">
      <c r="A506" s="61" t="s">
        <v>578</v>
      </c>
      <c r="B506" s="62">
        <v>43218</v>
      </c>
      <c r="C506" s="61">
        <v>94284.4</v>
      </c>
      <c r="D506" s="61">
        <v>1154.7660000000001</v>
      </c>
      <c r="E506" s="61">
        <v>210.32</v>
      </c>
      <c r="F506" s="60">
        <v>0.18760155484402419</v>
      </c>
      <c r="G506" s="60">
        <v>0.19334443902479359</v>
      </c>
      <c r="H506" s="60">
        <v>0.13840324763193501</v>
      </c>
    </row>
    <row r="507" spans="1:8">
      <c r="A507" s="61" t="s">
        <v>577</v>
      </c>
      <c r="B507" s="62">
        <v>43219</v>
      </c>
      <c r="C507" s="61">
        <v>93805.5</v>
      </c>
      <c r="D507" s="61">
        <v>1159.598</v>
      </c>
      <c r="E507" s="61">
        <v>210.35</v>
      </c>
      <c r="F507" s="60">
        <v>0.18104421857353836</v>
      </c>
      <c r="G507" s="60">
        <v>0.19378809092406524</v>
      </c>
      <c r="H507" s="60">
        <v>0.13616722480285204</v>
      </c>
    </row>
    <row r="508" spans="1:8">
      <c r="A508" s="61" t="s">
        <v>576</v>
      </c>
      <c r="B508" s="62">
        <v>43220</v>
      </c>
      <c r="C508" s="61">
        <v>93586.9</v>
      </c>
      <c r="D508" s="61">
        <v>1164.43</v>
      </c>
      <c r="E508" s="61">
        <v>209.89</v>
      </c>
      <c r="F508" s="60">
        <v>0.17576061379274832</v>
      </c>
      <c r="G508" s="60">
        <v>0.18513429615380717</v>
      </c>
      <c r="H508" s="60">
        <v>0.12354798993629879</v>
      </c>
    </row>
    <row r="509" spans="1:8">
      <c r="A509" s="61" t="s">
        <v>575</v>
      </c>
      <c r="B509" s="62">
        <v>43221</v>
      </c>
      <c r="C509" s="61">
        <v>93612.1</v>
      </c>
      <c r="D509" s="61">
        <v>1160.46</v>
      </c>
      <c r="E509" s="61">
        <v>209.23</v>
      </c>
      <c r="F509" s="60">
        <v>0.17373701658566931</v>
      </c>
      <c r="G509" s="60">
        <v>0.1830949730238931</v>
      </c>
      <c r="H509" s="60">
        <v>0.11893684154232842</v>
      </c>
    </row>
    <row r="510" spans="1:8">
      <c r="A510" s="61" t="s">
        <v>574</v>
      </c>
      <c r="B510" s="62">
        <v>43225</v>
      </c>
      <c r="C510" s="61">
        <v>93100.6</v>
      </c>
      <c r="D510" s="61">
        <v>1146.52</v>
      </c>
      <c r="E510" s="61">
        <v>207.27799999999999</v>
      </c>
      <c r="F510" s="60">
        <v>0.16689352635207122</v>
      </c>
      <c r="G510" s="60">
        <v>0.16954363601866351</v>
      </c>
      <c r="H510" s="60">
        <v>0.10814220796578433</v>
      </c>
    </row>
    <row r="511" spans="1:8">
      <c r="A511" s="61" t="s">
        <v>573</v>
      </c>
      <c r="B511" s="62">
        <v>43226</v>
      </c>
      <c r="C511" s="61">
        <v>92849.9</v>
      </c>
      <c r="D511" s="61">
        <v>1143.0350000000001</v>
      </c>
      <c r="E511" s="61">
        <v>206.79</v>
      </c>
      <c r="F511" s="60">
        <v>0.16314486649813453</v>
      </c>
      <c r="G511" s="60">
        <v>0.1666479546011268</v>
      </c>
      <c r="H511" s="60">
        <v>0.10517877184543845</v>
      </c>
    </row>
    <row r="512" spans="1:8">
      <c r="A512" s="61" t="s">
        <v>572</v>
      </c>
      <c r="B512" s="62">
        <v>43227</v>
      </c>
      <c r="C512" s="61">
        <v>93165.9</v>
      </c>
      <c r="D512" s="61">
        <v>1139.55</v>
      </c>
      <c r="E512" s="61">
        <v>207.14</v>
      </c>
      <c r="F512" s="60">
        <v>0.16541722071349119</v>
      </c>
      <c r="G512" s="60">
        <v>0.15316892500430068</v>
      </c>
      <c r="H512" s="60">
        <v>0.10746364414029075</v>
      </c>
    </row>
    <row r="513" spans="1:8">
      <c r="A513" s="61" t="s">
        <v>571</v>
      </c>
      <c r="B513" s="62">
        <v>43228</v>
      </c>
      <c r="C513" s="61">
        <v>93605.8</v>
      </c>
      <c r="D513" s="61">
        <v>1142.6600000000001</v>
      </c>
      <c r="E513" s="61">
        <v>205.52</v>
      </c>
      <c r="F513" s="60">
        <v>0.17052315141329411</v>
      </c>
      <c r="G513" s="60">
        <v>0.15919005011463483</v>
      </c>
      <c r="H513" s="60">
        <v>0.10162950257289882</v>
      </c>
    </row>
    <row r="514" spans="1:8">
      <c r="A514" s="61" t="s">
        <v>570</v>
      </c>
      <c r="B514" s="62">
        <v>43229</v>
      </c>
      <c r="C514" s="61">
        <v>93691.1</v>
      </c>
      <c r="D514" s="61">
        <v>1143.76</v>
      </c>
      <c r="E514" s="61">
        <v>205.52</v>
      </c>
      <c r="F514" s="60">
        <v>0.17558540178224158</v>
      </c>
      <c r="G514" s="60">
        <v>0.16075107422449819</v>
      </c>
      <c r="H514" s="60">
        <v>0.10554061323292085</v>
      </c>
    </row>
    <row r="515" spans="1:8">
      <c r="A515" s="61" t="s">
        <v>569</v>
      </c>
      <c r="B515" s="62">
        <v>43232</v>
      </c>
      <c r="C515" s="61">
        <v>93891.1</v>
      </c>
      <c r="D515" s="61">
        <v>1158.8440000000001</v>
      </c>
      <c r="E515" s="61">
        <v>206.8475</v>
      </c>
      <c r="F515" s="60">
        <v>0.17863468778283975</v>
      </c>
      <c r="G515" s="60">
        <v>0.17620955791302806</v>
      </c>
      <c r="H515" s="60">
        <v>0.11399989228780694</v>
      </c>
    </row>
    <row r="516" spans="1:8">
      <c r="A516" s="61" t="s">
        <v>568</v>
      </c>
      <c r="B516" s="62">
        <v>43233</v>
      </c>
      <c r="C516" s="61">
        <v>94165.8</v>
      </c>
      <c r="D516" s="61">
        <v>1163.8720000000001</v>
      </c>
      <c r="E516" s="61">
        <v>207.29</v>
      </c>
      <c r="F516" s="60">
        <v>0.18084974311579161</v>
      </c>
      <c r="G516" s="60">
        <v>0.18146399894428034</v>
      </c>
      <c r="H516" s="60">
        <v>0.11326530612244889</v>
      </c>
    </row>
    <row r="517" spans="1:8">
      <c r="A517" s="61" t="s">
        <v>567</v>
      </c>
      <c r="B517" s="62">
        <v>43234</v>
      </c>
      <c r="C517" s="61">
        <v>94703.4</v>
      </c>
      <c r="D517" s="61">
        <v>1168.9000000000001</v>
      </c>
      <c r="E517" s="61">
        <v>207.95</v>
      </c>
      <c r="F517" s="60">
        <v>0.18588558806293087</v>
      </c>
      <c r="G517" s="60">
        <v>0.17999192408641229</v>
      </c>
      <c r="H517" s="60">
        <v>0.11167539826793527</v>
      </c>
    </row>
    <row r="518" spans="1:8">
      <c r="A518" s="61" t="s">
        <v>566</v>
      </c>
      <c r="B518" s="62">
        <v>43235</v>
      </c>
      <c r="C518" s="61">
        <v>94905.9</v>
      </c>
      <c r="D518" s="61">
        <v>1150.27</v>
      </c>
      <c r="E518" s="61">
        <v>205.67</v>
      </c>
      <c r="F518" s="60">
        <v>0.18444196782361999</v>
      </c>
      <c r="G518" s="60">
        <v>0.15594569335436992</v>
      </c>
      <c r="H518" s="60">
        <v>9.7433434715330058E-2</v>
      </c>
    </row>
    <row r="519" spans="1:8">
      <c r="A519" s="61" t="s">
        <v>565</v>
      </c>
      <c r="B519" s="62">
        <v>43236</v>
      </c>
      <c r="C519" s="61">
        <v>94940.2</v>
      </c>
      <c r="D519" s="61">
        <v>1155.0899999999999</v>
      </c>
      <c r="E519" s="61">
        <v>204.81</v>
      </c>
      <c r="F519" s="60">
        <v>0.18464974669960821</v>
      </c>
      <c r="G519" s="60">
        <v>0.15028869498712361</v>
      </c>
      <c r="H519" s="60">
        <v>9.0270291851319628E-2</v>
      </c>
    </row>
    <row r="520" spans="1:8">
      <c r="A520" s="61" t="s">
        <v>564</v>
      </c>
      <c r="B520" s="62">
        <v>43239</v>
      </c>
      <c r="C520" s="61">
        <v>95103.1</v>
      </c>
      <c r="D520" s="61">
        <v>1143.93</v>
      </c>
      <c r="E520" s="61">
        <v>204.1275</v>
      </c>
      <c r="F520" s="60">
        <v>0.18933881920388185</v>
      </c>
      <c r="G520" s="60">
        <v>0.1357503261510602</v>
      </c>
      <c r="H520" s="60">
        <v>8.5784574468085184E-2</v>
      </c>
    </row>
    <row r="521" spans="1:8">
      <c r="A521" s="61" t="s">
        <v>563</v>
      </c>
      <c r="B521" s="62">
        <v>43240</v>
      </c>
      <c r="C521" s="61">
        <v>95136.4</v>
      </c>
      <c r="D521" s="61">
        <v>1140.21</v>
      </c>
      <c r="E521" s="61">
        <v>203.9</v>
      </c>
      <c r="F521" s="60">
        <v>0.18983710095988493</v>
      </c>
      <c r="G521" s="60">
        <v>0.12866376963661752</v>
      </c>
      <c r="H521" s="60">
        <v>7.9292822358670412E-2</v>
      </c>
    </row>
    <row r="522" spans="1:8">
      <c r="A522" s="61" t="s">
        <v>3</v>
      </c>
      <c r="B522" s="62">
        <v>43241</v>
      </c>
      <c r="C522" s="61">
        <v>95227.4</v>
      </c>
      <c r="D522" s="61">
        <v>1136.49</v>
      </c>
      <c r="E522" s="61">
        <v>203.31</v>
      </c>
      <c r="F522" s="60">
        <v>0.18842171340570801</v>
      </c>
      <c r="G522" s="60">
        <v>0.11963942662923022</v>
      </c>
      <c r="H522" s="60">
        <v>7.7253218884120178E-2</v>
      </c>
    </row>
    <row r="523" spans="1:8">
      <c r="A523" s="61" t="s">
        <v>562</v>
      </c>
      <c r="B523" s="62">
        <v>43242</v>
      </c>
      <c r="C523" s="61">
        <v>95229.9</v>
      </c>
      <c r="D523" s="61">
        <v>1142.05</v>
      </c>
      <c r="E523" s="61">
        <v>203.99</v>
      </c>
      <c r="F523" s="60">
        <v>0.18527410814968603</v>
      </c>
      <c r="G523" s="60">
        <v>0.13227843708793108</v>
      </c>
      <c r="H523" s="60">
        <v>8.1658624529402424E-2</v>
      </c>
    </row>
    <row r="524" spans="1:8">
      <c r="A524" s="61" t="s">
        <v>561</v>
      </c>
      <c r="B524" s="62">
        <v>43243</v>
      </c>
      <c r="C524" s="61">
        <v>95445</v>
      </c>
      <c r="D524" s="61">
        <v>1133.0999999999999</v>
      </c>
      <c r="E524" s="61">
        <v>201.14</v>
      </c>
      <c r="F524" s="60">
        <v>0.17720554135790878</v>
      </c>
      <c r="G524" s="60">
        <v>0.14527426544164457</v>
      </c>
      <c r="H524" s="60">
        <v>6.2700603627045437E-2</v>
      </c>
    </row>
    <row r="525" spans="1:8">
      <c r="A525" s="61" t="s">
        <v>560</v>
      </c>
      <c r="B525" s="62">
        <v>43246</v>
      </c>
      <c r="C525" s="61">
        <v>95794</v>
      </c>
      <c r="D525" s="61">
        <v>1135.44</v>
      </c>
      <c r="E525" s="61">
        <v>202.95500000000001</v>
      </c>
      <c r="F525" s="60">
        <v>0.17981624257950091</v>
      </c>
      <c r="G525" s="60">
        <v>0.15513505264764227</v>
      </c>
      <c r="H525" s="60">
        <v>7.1002638522427608E-2</v>
      </c>
    </row>
    <row r="526" spans="1:8">
      <c r="A526" s="61" t="s">
        <v>559</v>
      </c>
      <c r="B526" s="62">
        <v>43247</v>
      </c>
      <c r="C526" s="61">
        <v>95626</v>
      </c>
      <c r="D526" s="61">
        <v>1136.22</v>
      </c>
      <c r="E526" s="61">
        <v>203.56</v>
      </c>
      <c r="F526" s="60">
        <v>0.17875756245963004</v>
      </c>
      <c r="G526" s="60">
        <v>0.13207659964529816</v>
      </c>
      <c r="H526" s="60">
        <v>7.0298122929701945E-2</v>
      </c>
    </row>
    <row r="527" spans="1:8">
      <c r="A527" s="61" t="s">
        <v>558</v>
      </c>
      <c r="B527" s="62">
        <v>43248</v>
      </c>
      <c r="C527" s="61">
        <v>95529.600000000006</v>
      </c>
      <c r="D527" s="61">
        <v>1137</v>
      </c>
      <c r="E527" s="61">
        <v>204.61</v>
      </c>
      <c r="F527" s="60">
        <v>0.17756926399455675</v>
      </c>
      <c r="G527" s="60">
        <v>0.13194022718448539</v>
      </c>
      <c r="H527" s="60">
        <v>7.774558862259684E-2</v>
      </c>
    </row>
    <row r="528" spans="1:8">
      <c r="A528" s="61" t="s">
        <v>557</v>
      </c>
      <c r="B528" s="62">
        <v>43249</v>
      </c>
      <c r="C528" s="61">
        <v>95409.600000000006</v>
      </c>
      <c r="D528" s="61">
        <v>1126.25</v>
      </c>
      <c r="E528" s="61">
        <v>205.03</v>
      </c>
      <c r="F528" s="60">
        <v>0.17577409663052634</v>
      </c>
      <c r="G528" s="60">
        <v>0.12061331502542205</v>
      </c>
      <c r="H528" s="60">
        <v>8.4298482204241409E-2</v>
      </c>
    </row>
    <row r="529" spans="1:8">
      <c r="A529" s="61" t="s">
        <v>556</v>
      </c>
      <c r="B529" s="62">
        <v>43250</v>
      </c>
      <c r="C529" s="61">
        <v>95577.600000000006</v>
      </c>
      <c r="D529" s="61">
        <v>1112.75</v>
      </c>
      <c r="E529" s="61">
        <v>202.19</v>
      </c>
      <c r="F529" s="60">
        <v>0.18111940999392018</v>
      </c>
      <c r="G529" s="60">
        <v>0.10050577277213724</v>
      </c>
      <c r="H529" s="60">
        <v>6.9703462688146534E-2</v>
      </c>
    </row>
    <row r="530" spans="1:8">
      <c r="A530" s="61" t="s">
        <v>555</v>
      </c>
      <c r="B530" s="62">
        <v>43253</v>
      </c>
      <c r="C530" s="61">
        <v>95951.9</v>
      </c>
      <c r="D530" s="61">
        <v>1119.4275</v>
      </c>
      <c r="E530" s="61">
        <v>203.8775</v>
      </c>
      <c r="F530" s="60">
        <v>0.1888005927159373</v>
      </c>
      <c r="G530" s="60">
        <v>0.10488936572578011</v>
      </c>
      <c r="H530" s="60">
        <v>7.8774009206836304E-2</v>
      </c>
    </row>
    <row r="531" spans="1:8">
      <c r="A531" s="61" t="s">
        <v>554</v>
      </c>
      <c r="B531" s="62">
        <v>43254</v>
      </c>
      <c r="C531" s="61">
        <v>95998.8</v>
      </c>
      <c r="D531" s="61">
        <v>1121.65333333333</v>
      </c>
      <c r="E531" s="61">
        <v>204.44</v>
      </c>
      <c r="F531" s="60">
        <v>0.190935379782875</v>
      </c>
      <c r="G531" s="60">
        <v>0.10487035267617872</v>
      </c>
      <c r="H531" s="60">
        <v>8.106393104542331E-2</v>
      </c>
    </row>
    <row r="532" spans="1:8">
      <c r="A532" s="61" t="s">
        <v>553</v>
      </c>
      <c r="B532" s="62">
        <v>43260</v>
      </c>
      <c r="C532" s="61">
        <v>96077.1</v>
      </c>
      <c r="D532" s="61">
        <v>1135.00833333333</v>
      </c>
      <c r="E532" s="61">
        <v>205.45142857142901</v>
      </c>
      <c r="F532" s="60">
        <v>0.19333387155872139</v>
      </c>
      <c r="G532" s="60">
        <v>0.121804692107228</v>
      </c>
      <c r="H532" s="60">
        <v>8.3604581072937778E-2</v>
      </c>
    </row>
    <row r="533" spans="1:8">
      <c r="A533" s="61" t="s">
        <v>552</v>
      </c>
      <c r="B533" s="62">
        <v>43261</v>
      </c>
      <c r="C533" s="61">
        <v>95915.9</v>
      </c>
      <c r="D533" s="61">
        <v>1137.23416666667</v>
      </c>
      <c r="E533" s="61">
        <v>205.62</v>
      </c>
      <c r="F533" s="60">
        <v>0.1913050390432387</v>
      </c>
      <c r="G533" s="60">
        <v>0.13120484484365336</v>
      </c>
      <c r="H533" s="60">
        <v>8.3807716635041052E-2</v>
      </c>
    </row>
    <row r="534" spans="1:8">
      <c r="A534" s="61" t="s">
        <v>551</v>
      </c>
      <c r="B534" s="62">
        <v>43262</v>
      </c>
      <c r="C534" s="61">
        <v>95847.4</v>
      </c>
      <c r="D534" s="61">
        <v>1139.46</v>
      </c>
      <c r="E534" s="61">
        <v>205.95</v>
      </c>
      <c r="F534" s="60">
        <v>0.19378145671444003</v>
      </c>
      <c r="G534" s="60">
        <v>0.1274972541336421</v>
      </c>
      <c r="H534" s="60">
        <v>8.4204153615329735E-2</v>
      </c>
    </row>
    <row r="535" spans="1:8">
      <c r="A535" s="61" t="s">
        <v>550</v>
      </c>
      <c r="B535" s="62">
        <v>43263</v>
      </c>
      <c r="C535" s="61">
        <v>96378.7</v>
      </c>
      <c r="D535" s="61">
        <v>1140.6400000000001</v>
      </c>
      <c r="E535" s="61">
        <v>205.31</v>
      </c>
      <c r="F535" s="60">
        <v>0.20033003916879943</v>
      </c>
      <c r="G535" s="60">
        <v>0.12279872820876281</v>
      </c>
      <c r="H535" s="60">
        <v>7.9499447920500677E-2</v>
      </c>
    </row>
    <row r="536" spans="1:8">
      <c r="A536" s="61" t="s">
        <v>549</v>
      </c>
      <c r="B536" s="62">
        <v>43264</v>
      </c>
      <c r="C536" s="61">
        <v>99146.2</v>
      </c>
      <c r="D536" s="61">
        <v>1135.68</v>
      </c>
      <c r="E536" s="61">
        <v>204.29</v>
      </c>
      <c r="F536" s="60">
        <v>0.24308004789458182</v>
      </c>
      <c r="G536" s="60">
        <v>0.11807039133645092</v>
      </c>
      <c r="H536" s="60">
        <v>7.4531874605512138E-2</v>
      </c>
    </row>
    <row r="537" spans="1:8">
      <c r="A537" s="61" t="s">
        <v>548</v>
      </c>
      <c r="B537" s="62">
        <v>43268</v>
      </c>
      <c r="C537" s="61">
        <v>102452.4</v>
      </c>
      <c r="D537" s="61">
        <v>1111.92</v>
      </c>
      <c r="E537" s="61">
        <v>203.482</v>
      </c>
      <c r="F537" s="60">
        <v>0.28296915561443958</v>
      </c>
      <c r="G537" s="60">
        <v>9.9113133765365902E-2</v>
      </c>
      <c r="H537" s="60">
        <v>7.1761716023860167E-2</v>
      </c>
    </row>
    <row r="538" spans="1:8">
      <c r="A538" s="61" t="s">
        <v>547</v>
      </c>
      <c r="B538" s="62">
        <v>43269</v>
      </c>
      <c r="C538" s="61">
        <v>104533.5</v>
      </c>
      <c r="D538" s="61">
        <v>1105.98</v>
      </c>
      <c r="E538" s="61">
        <v>203.28</v>
      </c>
      <c r="F538" s="60">
        <v>0.30878407225678517</v>
      </c>
      <c r="G538" s="60">
        <v>9.4719713031755415E-2</v>
      </c>
      <c r="H538" s="60">
        <v>7.1191442272224181E-2</v>
      </c>
    </row>
    <row r="539" spans="1:8">
      <c r="A539" s="61" t="s">
        <v>546</v>
      </c>
      <c r="B539" s="62">
        <v>43270</v>
      </c>
      <c r="C539" s="61">
        <v>106504.1</v>
      </c>
      <c r="D539" s="61">
        <v>1085.03</v>
      </c>
      <c r="E539" s="61">
        <v>202.49</v>
      </c>
      <c r="F539" s="60">
        <v>0.33859491906525685</v>
      </c>
      <c r="G539" s="60">
        <v>7.5437101058557721E-2</v>
      </c>
      <c r="H539" s="60">
        <v>6.5288299663299743E-2</v>
      </c>
    </row>
    <row r="540" spans="1:8">
      <c r="A540" s="61" t="s">
        <v>4</v>
      </c>
      <c r="B540" s="62">
        <v>43271</v>
      </c>
      <c r="C540" s="61">
        <v>108872.9</v>
      </c>
      <c r="D540" s="61">
        <v>1093.26</v>
      </c>
      <c r="E540" s="61">
        <v>201.46</v>
      </c>
      <c r="F540" s="60">
        <v>0.37073082293278481</v>
      </c>
      <c r="G540" s="60">
        <v>8.267147299411759E-2</v>
      </c>
      <c r="H540" s="60">
        <v>5.7033422530038402E-2</v>
      </c>
    </row>
    <row r="541" spans="1:8">
      <c r="A541" s="61" t="s">
        <v>545</v>
      </c>
      <c r="B541" s="62">
        <v>43274</v>
      </c>
      <c r="C541" s="61">
        <v>109401.414</v>
      </c>
      <c r="D541" s="61">
        <v>1079.94</v>
      </c>
      <c r="E541" s="61">
        <v>201.67750000000001</v>
      </c>
      <c r="F541" s="60">
        <v>0.37671239289404124</v>
      </c>
      <c r="G541" s="60">
        <v>6.5355286132841472E-2</v>
      </c>
      <c r="H541" s="60">
        <v>5.3696447230930033E-2</v>
      </c>
    </row>
    <row r="542" spans="1:8">
      <c r="A542" s="61" t="s">
        <v>544</v>
      </c>
      <c r="B542" s="62">
        <v>43275</v>
      </c>
      <c r="C542" s="61">
        <v>112061.317</v>
      </c>
      <c r="D542" s="61">
        <v>1075.5</v>
      </c>
      <c r="E542" s="61">
        <v>201.75</v>
      </c>
      <c r="F542" s="60">
        <v>0.41339871350192348</v>
      </c>
      <c r="G542" s="60">
        <v>6.1440163593046604E-2</v>
      </c>
      <c r="H542" s="60">
        <v>5.5771419600455285E-2</v>
      </c>
    </row>
    <row r="543" spans="1:8">
      <c r="A543" s="61" t="s">
        <v>543</v>
      </c>
      <c r="B543" s="62">
        <v>43276</v>
      </c>
      <c r="C543" s="61">
        <v>115174.54</v>
      </c>
      <c r="D543" s="61">
        <v>1071.06</v>
      </c>
      <c r="E543" s="61">
        <v>200.61</v>
      </c>
      <c r="F543" s="60">
        <v>0.45808275436002344</v>
      </c>
      <c r="G543" s="60">
        <v>5.7212628985547243E-2</v>
      </c>
      <c r="H543" s="60">
        <v>5.0369129273784008E-2</v>
      </c>
    </row>
    <row r="544" spans="1:8">
      <c r="A544" s="61" t="s">
        <v>542</v>
      </c>
      <c r="B544" s="62">
        <v>43277</v>
      </c>
      <c r="C544" s="61">
        <v>113527.663</v>
      </c>
      <c r="D544" s="61">
        <v>1067.75</v>
      </c>
      <c r="E544" s="61">
        <v>200.3</v>
      </c>
      <c r="F544" s="60">
        <v>0.43962483768539373</v>
      </c>
      <c r="G544" s="60">
        <v>5.4099412606742669E-2</v>
      </c>
      <c r="H544" s="60">
        <v>4.1710006240898823E-2</v>
      </c>
    </row>
    <row r="545" spans="1:8">
      <c r="A545" s="61" t="s">
        <v>541</v>
      </c>
      <c r="B545" s="62">
        <v>43278</v>
      </c>
      <c r="C545" s="61">
        <v>111324.821</v>
      </c>
      <c r="D545" s="61">
        <v>1052.1199999999999</v>
      </c>
      <c r="E545" s="61">
        <v>199.93</v>
      </c>
      <c r="F545" s="60">
        <v>0.4115424097378515</v>
      </c>
      <c r="G545" s="60">
        <v>4.3076526515113844E-2</v>
      </c>
      <c r="H545" s="60">
        <v>4.1899004638074056E-2</v>
      </c>
    </row>
    <row r="546" spans="1:8">
      <c r="A546" s="61" t="s">
        <v>540</v>
      </c>
      <c r="B546" s="62">
        <v>43281</v>
      </c>
      <c r="C546" s="61">
        <v>111528.18799999999</v>
      </c>
      <c r="D546" s="61">
        <v>1056.44</v>
      </c>
      <c r="E546" s="61">
        <v>200.8</v>
      </c>
      <c r="F546" s="60">
        <v>0.41647917984357896</v>
      </c>
      <c r="G546" s="60">
        <v>4.9648772442298261E-2</v>
      </c>
      <c r="H546" s="60">
        <v>3.8584876383572997E-2</v>
      </c>
    </row>
    <row r="547" spans="1:8">
      <c r="A547" s="61" t="s">
        <v>539</v>
      </c>
      <c r="B547" s="62">
        <v>43282</v>
      </c>
      <c r="C547" s="61">
        <v>108694.076</v>
      </c>
      <c r="D547" s="61">
        <v>1057.8800000000001</v>
      </c>
      <c r="E547" s="61">
        <v>201.09</v>
      </c>
      <c r="F547" s="60">
        <v>0.38194971056301941</v>
      </c>
      <c r="G547" s="60">
        <v>4.856574032380645E-2</v>
      </c>
      <c r="H547" s="60">
        <v>3.7600801993189714E-2</v>
      </c>
    </row>
    <row r="548" spans="1:8">
      <c r="A548" s="61" t="s">
        <v>538</v>
      </c>
      <c r="B548" s="62">
        <v>43283</v>
      </c>
      <c r="C548" s="61">
        <v>109937.07</v>
      </c>
      <c r="D548" s="61">
        <v>1059.32</v>
      </c>
      <c r="E548" s="61">
        <v>200.56</v>
      </c>
      <c r="F548" s="60">
        <v>0.39752585313765265</v>
      </c>
      <c r="G548" s="60">
        <v>4.9156669463386926E-2</v>
      </c>
      <c r="H548" s="60">
        <v>3.40428666126531E-2</v>
      </c>
    </row>
    <row r="549" spans="1:8">
      <c r="A549" s="61" t="s">
        <v>537</v>
      </c>
      <c r="B549" s="62">
        <v>43284</v>
      </c>
      <c r="C549" s="61">
        <v>112346.469</v>
      </c>
      <c r="D549" s="61">
        <v>1057.7</v>
      </c>
      <c r="E549" s="61">
        <v>199.32</v>
      </c>
      <c r="F549" s="60">
        <v>0.42744657548170695</v>
      </c>
      <c r="G549" s="60">
        <v>4.5054836478608751E-2</v>
      </c>
      <c r="H549" s="60">
        <v>2.5203168398312936E-2</v>
      </c>
    </row>
    <row r="550" spans="1:8">
      <c r="A550" s="61" t="s">
        <v>536</v>
      </c>
      <c r="B550" s="62">
        <v>43285</v>
      </c>
      <c r="C550" s="61">
        <v>112489.99800000001</v>
      </c>
      <c r="D550" s="61">
        <v>1056.07</v>
      </c>
      <c r="E550" s="61">
        <v>201.33</v>
      </c>
      <c r="F550" s="60">
        <v>0.4275434804954843</v>
      </c>
      <c r="G550" s="60">
        <v>4.2122235993463431E-2</v>
      </c>
      <c r="H550" s="60">
        <v>3.5861288330932384E-2</v>
      </c>
    </row>
    <row r="551" spans="1:8">
      <c r="A551" s="61" t="s">
        <v>535</v>
      </c>
      <c r="B551" s="62">
        <v>43288</v>
      </c>
      <c r="C551" s="61">
        <v>111051.60400000001</v>
      </c>
      <c r="D551" s="61">
        <v>1066.1300000000001</v>
      </c>
      <c r="E551" s="61">
        <v>202.30500000000001</v>
      </c>
      <c r="F551" s="60">
        <v>0.40990517397889681</v>
      </c>
      <c r="G551" s="60">
        <v>5.1605228582814355E-2</v>
      </c>
      <c r="H551" s="60">
        <v>4.0984871874035322E-2</v>
      </c>
    </row>
    <row r="552" spans="1:8">
      <c r="A552" s="61" t="s">
        <v>534</v>
      </c>
      <c r="B552" s="62">
        <v>43289</v>
      </c>
      <c r="C552" s="61">
        <v>110851.425</v>
      </c>
      <c r="D552" s="61">
        <v>1069.4833333333299</v>
      </c>
      <c r="E552" s="61">
        <v>202.63</v>
      </c>
      <c r="F552" s="60">
        <v>0.40926204436353286</v>
      </c>
      <c r="G552" s="60">
        <v>5.4467713098802939E-2</v>
      </c>
      <c r="H552" s="60">
        <v>3.7319545408006416E-2</v>
      </c>
    </row>
    <row r="553" spans="1:8">
      <c r="A553" s="61" t="s">
        <v>533</v>
      </c>
      <c r="B553" s="62">
        <v>43291</v>
      </c>
      <c r="C553" s="61">
        <v>110848.963</v>
      </c>
      <c r="D553" s="61">
        <v>1076.19</v>
      </c>
      <c r="E553" s="61">
        <v>205.22</v>
      </c>
      <c r="F553" s="60">
        <v>0.40970925507900691</v>
      </c>
      <c r="G553" s="60">
        <v>6.9006277813095984E-2</v>
      </c>
      <c r="H553" s="60">
        <v>6.1720730508562305E-2</v>
      </c>
    </row>
    <row r="554" spans="1:8">
      <c r="A554" s="61" t="s">
        <v>532</v>
      </c>
      <c r="B554" s="62">
        <v>43292</v>
      </c>
      <c r="C554" s="61">
        <v>109505.129</v>
      </c>
      <c r="D554" s="61">
        <v>1064.72</v>
      </c>
      <c r="E554" s="61">
        <v>203.94</v>
      </c>
      <c r="F554" s="60">
        <v>0.39142122891682618</v>
      </c>
      <c r="G554" s="60">
        <v>5.4334802198346299E-2</v>
      </c>
      <c r="H554" s="60">
        <v>6.113741609865242E-2</v>
      </c>
    </row>
    <row r="555" spans="1:8">
      <c r="A555" s="61" t="s">
        <v>531</v>
      </c>
      <c r="B555" s="62">
        <v>43295</v>
      </c>
      <c r="C555" s="61">
        <v>108916.599</v>
      </c>
      <c r="D555" s="61">
        <v>1068.0319999999999</v>
      </c>
      <c r="E555" s="61">
        <v>204.03749999999999</v>
      </c>
      <c r="F555" s="60">
        <v>0.38076051956349755</v>
      </c>
      <c r="G555" s="60">
        <v>5.7966506655677819E-2</v>
      </c>
      <c r="H555" s="60">
        <v>6.6054494631521132E-2</v>
      </c>
    </row>
    <row r="556" spans="1:8">
      <c r="A556" s="61" t="s">
        <v>530</v>
      </c>
      <c r="B556" s="62">
        <v>43296</v>
      </c>
      <c r="C556" s="61">
        <v>108072.257</v>
      </c>
      <c r="D556" s="61">
        <v>1069.136</v>
      </c>
      <c r="E556" s="61">
        <v>204.07</v>
      </c>
      <c r="F556" s="60">
        <v>0.3682561207514301</v>
      </c>
      <c r="G556" s="60">
        <v>5.9177612091119158E-2</v>
      </c>
      <c r="H556" s="60">
        <v>6.770261078846862E-2</v>
      </c>
    </row>
    <row r="557" spans="1:8">
      <c r="A557" s="61" t="s">
        <v>529</v>
      </c>
      <c r="B557" s="62">
        <v>43297</v>
      </c>
      <c r="C557" s="61">
        <v>108109.99</v>
      </c>
      <c r="D557" s="61">
        <v>1070.24</v>
      </c>
      <c r="E557" s="61">
        <v>205.35</v>
      </c>
      <c r="F557" s="60">
        <v>0.36198130440807796</v>
      </c>
      <c r="G557" s="60">
        <v>6.0388986317114091E-2</v>
      </c>
      <c r="H557" s="60">
        <v>7.2379758734137489E-2</v>
      </c>
    </row>
    <row r="558" spans="1:8">
      <c r="A558" s="61" t="s">
        <v>528</v>
      </c>
      <c r="B558" s="62">
        <v>43298</v>
      </c>
      <c r="C558" s="61">
        <v>107780.607</v>
      </c>
      <c r="D558" s="61">
        <v>1070.9100000000001</v>
      </c>
      <c r="E558" s="61">
        <v>205.04</v>
      </c>
      <c r="F558" s="60">
        <v>0.35589463633344409</v>
      </c>
      <c r="G558" s="60">
        <v>5.1767825574543291E-2</v>
      </c>
      <c r="H558" s="60">
        <v>6.6860918882355902E-2</v>
      </c>
    </row>
    <row r="559" spans="1:8">
      <c r="A559" s="61" t="s">
        <v>527</v>
      </c>
      <c r="B559" s="62">
        <v>43299</v>
      </c>
      <c r="C559" s="61">
        <v>107776.552</v>
      </c>
      <c r="D559" s="61">
        <v>1068.75</v>
      </c>
      <c r="E559" s="61">
        <v>205.93</v>
      </c>
      <c r="F559" s="60">
        <v>0.35551621439423653</v>
      </c>
      <c r="G559" s="60">
        <v>3.7722108942615629E-2</v>
      </c>
      <c r="H559" s="60">
        <v>6.1659019435995388E-2</v>
      </c>
    </row>
    <row r="560" spans="1:8">
      <c r="A560" s="61" t="s">
        <v>526</v>
      </c>
      <c r="B560" s="62">
        <v>43302</v>
      </c>
      <c r="C560" s="61">
        <v>108295.518</v>
      </c>
      <c r="D560" s="61">
        <v>1062.27</v>
      </c>
      <c r="E560" s="61">
        <v>205.8175</v>
      </c>
      <c r="F560" s="60">
        <v>0.35949050263059124</v>
      </c>
      <c r="G560" s="60">
        <v>1.8582976152806019E-2</v>
      </c>
      <c r="H560" s="60">
        <v>5.6625810177757918E-2</v>
      </c>
    </row>
    <row r="561" spans="1:8">
      <c r="A561" s="61" t="s">
        <v>5</v>
      </c>
      <c r="B561" s="62">
        <v>43303</v>
      </c>
      <c r="C561" s="61">
        <v>108830.777</v>
      </c>
      <c r="D561" s="61">
        <v>1060.1099999999999</v>
      </c>
      <c r="E561" s="61">
        <v>205.78</v>
      </c>
      <c r="F561" s="60">
        <v>0.3668636461829069</v>
      </c>
      <c r="G561" s="60">
        <v>1.2308779435075579E-2</v>
      </c>
      <c r="H561" s="60">
        <v>5.4957448990054392E-2</v>
      </c>
    </row>
    <row r="562" spans="1:8">
      <c r="A562" s="61" t="s">
        <v>525</v>
      </c>
      <c r="B562" s="62">
        <v>43304</v>
      </c>
      <c r="C562" s="61">
        <v>108658.9</v>
      </c>
      <c r="D562" s="61">
        <v>1069.52</v>
      </c>
      <c r="E562" s="61">
        <v>207.04</v>
      </c>
      <c r="F562" s="60">
        <v>0.36347027150473887</v>
      </c>
      <c r="G562" s="60">
        <v>1.7089059008130958E-2</v>
      </c>
      <c r="H562" s="60">
        <v>5.9082306000306728E-2</v>
      </c>
    </row>
    <row r="563" spans="1:8">
      <c r="A563" s="61" t="s">
        <v>524</v>
      </c>
      <c r="B563" s="62">
        <v>43305</v>
      </c>
      <c r="C563" s="61">
        <v>108395.9</v>
      </c>
      <c r="D563" s="61">
        <v>1080.3800000000001</v>
      </c>
      <c r="E563" s="61">
        <v>207.69</v>
      </c>
      <c r="F563" s="60">
        <v>0.35943999989966846</v>
      </c>
      <c r="G563" s="60">
        <v>2.5777845294949975E-2</v>
      </c>
      <c r="H563" s="60">
        <v>6.2461632903621833E-2</v>
      </c>
    </row>
    <row r="564" spans="1:8">
      <c r="A564" s="61" t="s">
        <v>523</v>
      </c>
      <c r="B564" s="62">
        <v>43306</v>
      </c>
      <c r="C564" s="61">
        <v>108800.1</v>
      </c>
      <c r="D564" s="61">
        <v>1088.82</v>
      </c>
      <c r="E564" s="61">
        <v>208.03</v>
      </c>
      <c r="F564" s="60">
        <v>0.35724434741930455</v>
      </c>
      <c r="G564" s="60">
        <v>2.7072406897332479E-2</v>
      </c>
      <c r="H564" s="60">
        <v>6.2081993158727755E-2</v>
      </c>
    </row>
    <row r="565" spans="1:8">
      <c r="A565" s="61" t="s">
        <v>522</v>
      </c>
      <c r="B565" s="62">
        <v>43309</v>
      </c>
      <c r="C565" s="61">
        <v>111877.9</v>
      </c>
      <c r="D565" s="61">
        <v>1089.6120000000001</v>
      </c>
      <c r="E565" s="61">
        <v>208.375</v>
      </c>
      <c r="F565" s="60">
        <v>0.38684505422036208</v>
      </c>
      <c r="G565" s="60">
        <v>8.1625477659861279E-3</v>
      </c>
      <c r="H565" s="60">
        <v>5.7526390580592723E-2</v>
      </c>
    </row>
    <row r="566" spans="1:8">
      <c r="A566" s="61" t="s">
        <v>521</v>
      </c>
      <c r="B566" s="62">
        <v>43310</v>
      </c>
      <c r="C566" s="61">
        <v>113852.3</v>
      </c>
      <c r="D566" s="61">
        <v>1089.876</v>
      </c>
      <c r="E566" s="61">
        <v>208.49</v>
      </c>
      <c r="F566" s="60">
        <v>0.40796532406663122</v>
      </c>
      <c r="G566" s="60">
        <v>2.4858948318663865E-2</v>
      </c>
      <c r="H566" s="60">
        <v>6.3615957555351432E-2</v>
      </c>
    </row>
    <row r="567" spans="1:8">
      <c r="A567" s="61" t="s">
        <v>520</v>
      </c>
      <c r="B567" s="62">
        <v>43311</v>
      </c>
      <c r="C567" s="61">
        <v>116759.5</v>
      </c>
      <c r="D567" s="61">
        <v>1090.1400000000001</v>
      </c>
      <c r="E567" s="61">
        <v>209.19</v>
      </c>
      <c r="F567" s="60">
        <v>0.44265258439294297</v>
      </c>
      <c r="G567" s="60">
        <v>2.4307741456585319E-2</v>
      </c>
      <c r="H567" s="60">
        <v>6.1985988425220961E-2</v>
      </c>
    </row>
    <row r="568" spans="1:8">
      <c r="A568" s="61" t="s">
        <v>519</v>
      </c>
      <c r="B568" s="62">
        <v>43312</v>
      </c>
      <c r="C568" s="61">
        <v>121173.5</v>
      </c>
      <c r="D568" s="61">
        <v>1087.46</v>
      </c>
      <c r="E568" s="61">
        <v>207.7</v>
      </c>
      <c r="F568" s="60">
        <v>0.49262087391616594</v>
      </c>
      <c r="G568" s="60">
        <v>2.4272621951793916E-2</v>
      </c>
      <c r="H568" s="60">
        <v>5.4475300807229399E-2</v>
      </c>
    </row>
    <row r="569" spans="1:8">
      <c r="A569" s="61" t="s">
        <v>518</v>
      </c>
      <c r="B569" s="62">
        <v>43313</v>
      </c>
      <c r="C569" s="61">
        <v>123951.3</v>
      </c>
      <c r="D569" s="61">
        <v>1086.8699999999999</v>
      </c>
      <c r="E569" s="61">
        <v>209.19</v>
      </c>
      <c r="F569" s="60">
        <v>0.52070131874522296</v>
      </c>
      <c r="G569" s="60">
        <v>2.3138690941268303E-2</v>
      </c>
      <c r="H569" s="60">
        <v>6.2849303932527301E-2</v>
      </c>
    </row>
    <row r="570" spans="1:8">
      <c r="A570" s="61" t="s">
        <v>517</v>
      </c>
      <c r="B570" s="62">
        <v>43316</v>
      </c>
      <c r="C570" s="61">
        <v>124353.7</v>
      </c>
      <c r="D570" s="61">
        <v>1077.348</v>
      </c>
      <c r="E570" s="61">
        <v>208.17750000000001</v>
      </c>
      <c r="F570" s="60">
        <v>0.52729458898145332</v>
      </c>
      <c r="G570" s="60">
        <v>1.1923122441657164E-2</v>
      </c>
      <c r="H570" s="60">
        <v>6.1344923398506168E-2</v>
      </c>
    </row>
    <row r="571" spans="1:8">
      <c r="A571" s="61" t="s">
        <v>516</v>
      </c>
      <c r="B571" s="62">
        <v>43317</v>
      </c>
      <c r="C571" s="61">
        <v>128448</v>
      </c>
      <c r="D571" s="61">
        <v>1074.174</v>
      </c>
      <c r="E571" s="61">
        <v>207.84</v>
      </c>
      <c r="F571" s="60">
        <v>0.57621540432487373</v>
      </c>
      <c r="G571" s="60">
        <v>8.195659641726083E-3</v>
      </c>
      <c r="H571" s="60">
        <v>6.0841159657002875E-2</v>
      </c>
    </row>
    <row r="572" spans="1:8">
      <c r="A572" s="61" t="s">
        <v>515</v>
      </c>
      <c r="B572" s="62">
        <v>43318</v>
      </c>
      <c r="C572" s="61">
        <v>133328.29999999999</v>
      </c>
      <c r="D572" s="61">
        <v>1071</v>
      </c>
      <c r="E572" s="61">
        <v>208.76</v>
      </c>
      <c r="F572" s="60">
        <v>0.63525790012694161</v>
      </c>
      <c r="G572" s="60">
        <v>4.4737064235671475E-3</v>
      </c>
      <c r="H572" s="60">
        <v>6.6407846342460219E-2</v>
      </c>
    </row>
    <row r="573" spans="1:8">
      <c r="A573" s="61" t="s">
        <v>514</v>
      </c>
      <c r="B573" s="62">
        <v>43319</v>
      </c>
      <c r="C573" s="61">
        <v>133584.4</v>
      </c>
      <c r="D573" s="61">
        <v>1079.79</v>
      </c>
      <c r="E573" s="61">
        <v>209.16</v>
      </c>
      <c r="F573" s="60">
        <v>0.64076550157892997</v>
      </c>
      <c r="G573" s="60">
        <v>1.0093545369504131E-2</v>
      </c>
      <c r="H573" s="60">
        <v>7.2505384063172862E-2</v>
      </c>
    </row>
    <row r="574" spans="1:8">
      <c r="A574" s="61" t="s">
        <v>513</v>
      </c>
      <c r="B574" s="62">
        <v>43320</v>
      </c>
      <c r="C574" s="61">
        <v>131521.60000000001</v>
      </c>
      <c r="D574" s="61">
        <v>1079.73</v>
      </c>
      <c r="E574" s="61">
        <v>209.01</v>
      </c>
      <c r="F574" s="60">
        <v>0.6184106740957771</v>
      </c>
      <c r="G574" s="60">
        <v>9.121751077133089E-3</v>
      </c>
      <c r="H574" s="60">
        <v>6.8831500894911635E-2</v>
      </c>
    </row>
    <row r="575" spans="1:8">
      <c r="A575" s="61" t="s">
        <v>512</v>
      </c>
      <c r="B575" s="62">
        <v>43323</v>
      </c>
      <c r="C575" s="61">
        <v>129013.8</v>
      </c>
      <c r="D575" s="61">
        <v>1057.8720000000001</v>
      </c>
      <c r="E575" s="61">
        <v>206.38499999999999</v>
      </c>
      <c r="F575" s="60">
        <v>0.58524576667924078</v>
      </c>
      <c r="G575" s="60">
        <v>-1.5275318771048818E-2</v>
      </c>
      <c r="H575" s="60">
        <v>5.416794361017474E-2</v>
      </c>
    </row>
    <row r="576" spans="1:8">
      <c r="A576" s="61" t="s">
        <v>511</v>
      </c>
      <c r="B576" s="62">
        <v>43324</v>
      </c>
      <c r="C576" s="61">
        <v>129901.9</v>
      </c>
      <c r="D576" s="61">
        <v>1050.586</v>
      </c>
      <c r="E576" s="61">
        <v>205.51</v>
      </c>
      <c r="F576" s="60">
        <v>0.59809043903171166</v>
      </c>
      <c r="G576" s="60">
        <v>-2.3037866388930128E-2</v>
      </c>
      <c r="H576" s="60">
        <v>4.7718582717308111E-2</v>
      </c>
    </row>
    <row r="577" spans="1:8">
      <c r="A577" s="61" t="s">
        <v>510</v>
      </c>
      <c r="B577" s="62">
        <v>43325</v>
      </c>
      <c r="C577" s="61">
        <v>128522.7</v>
      </c>
      <c r="D577" s="61">
        <v>1043.3</v>
      </c>
      <c r="E577" s="61">
        <v>200.38</v>
      </c>
      <c r="F577" s="60">
        <v>0.58057478487687852</v>
      </c>
      <c r="G577" s="60">
        <v>-3.2664830834561842E-2</v>
      </c>
      <c r="H577" s="60">
        <v>1.8553347227164174E-2</v>
      </c>
    </row>
    <row r="578" spans="1:8">
      <c r="A578" s="61" t="s">
        <v>509</v>
      </c>
      <c r="B578" s="62">
        <v>43326</v>
      </c>
      <c r="C578" s="61">
        <v>130927.7</v>
      </c>
      <c r="D578" s="61">
        <v>1042.56</v>
      </c>
      <c r="E578" s="61">
        <v>200.17</v>
      </c>
      <c r="F578" s="60">
        <v>0.60491325618140857</v>
      </c>
      <c r="G578" s="60">
        <v>-2.4660404894660148E-2</v>
      </c>
      <c r="H578" s="60">
        <v>1.8469522743461919E-2</v>
      </c>
    </row>
    <row r="579" spans="1:8">
      <c r="A579" s="61" t="s">
        <v>508</v>
      </c>
      <c r="B579" s="62">
        <v>43327</v>
      </c>
      <c r="C579" s="61">
        <v>130476.9</v>
      </c>
      <c r="D579" s="61">
        <v>1023.43</v>
      </c>
      <c r="E579" s="61">
        <v>200.78</v>
      </c>
      <c r="F579" s="60">
        <v>0.59579198929590471</v>
      </c>
      <c r="G579" s="60">
        <v>-3.4279524193259303E-2</v>
      </c>
      <c r="H579" s="60">
        <v>2.8283164539134154E-2</v>
      </c>
    </row>
    <row r="580" spans="1:8">
      <c r="A580" s="61" t="s">
        <v>507</v>
      </c>
      <c r="B580" s="62">
        <v>43330</v>
      </c>
      <c r="C580" s="61">
        <v>131535.79999999999</v>
      </c>
      <c r="D580" s="61">
        <v>1029.5619999999999</v>
      </c>
      <c r="E580" s="61">
        <v>200.57749999999999</v>
      </c>
      <c r="F580" s="60">
        <v>0.61074435321418274</v>
      </c>
      <c r="G580" s="60">
        <v>-2.5685527829931609E-2</v>
      </c>
      <c r="H580" s="60">
        <v>2.9500076990196522E-2</v>
      </c>
    </row>
    <row r="581" spans="1:8">
      <c r="A581" s="61" t="s">
        <v>506</v>
      </c>
      <c r="B581" s="62">
        <v>43331</v>
      </c>
      <c r="C581" s="61">
        <v>134354.79999999999</v>
      </c>
      <c r="D581" s="61">
        <v>1031.606</v>
      </c>
      <c r="E581" s="61">
        <v>200.51</v>
      </c>
      <c r="F581" s="60">
        <v>0.64530922993461837</v>
      </c>
      <c r="G581" s="60">
        <v>-2.0921558392255624E-2</v>
      </c>
      <c r="H581" s="60">
        <v>2.5574139430208254E-2</v>
      </c>
    </row>
    <row r="582" spans="1:8">
      <c r="A582" s="61" t="s">
        <v>505</v>
      </c>
      <c r="B582" s="62">
        <v>43332</v>
      </c>
      <c r="C582" s="61">
        <v>137072.9</v>
      </c>
      <c r="D582" s="61">
        <v>1033.6500000000001</v>
      </c>
      <c r="E582" s="61">
        <v>202.16</v>
      </c>
      <c r="F582" s="60">
        <v>0.67783485910622621</v>
      </c>
      <c r="G582" s="60">
        <v>-1.791906965254475E-2</v>
      </c>
      <c r="H582" s="60">
        <v>3.6452191745706131E-2</v>
      </c>
    </row>
    <row r="583" spans="1:8">
      <c r="A583" s="61" t="s">
        <v>6</v>
      </c>
      <c r="B583" s="62">
        <v>43333</v>
      </c>
      <c r="C583" s="61">
        <v>136910.6</v>
      </c>
      <c r="D583" s="61">
        <v>1044.31</v>
      </c>
      <c r="E583" s="61">
        <v>203.08</v>
      </c>
      <c r="F583" s="60">
        <v>0.67491335532939667</v>
      </c>
      <c r="G583" s="60">
        <v>-1.5052769577560521E-2</v>
      </c>
      <c r="H583" s="60">
        <v>3.8878657663188099E-2</v>
      </c>
    </row>
    <row r="584" spans="1:8">
      <c r="A584" s="61" t="s">
        <v>504</v>
      </c>
      <c r="B584" s="62">
        <v>43337</v>
      </c>
      <c r="C584" s="61">
        <v>136343.37100000001</v>
      </c>
      <c r="D584" s="61">
        <v>1060.86333333333</v>
      </c>
      <c r="E584" s="61">
        <v>203.73599999999999</v>
      </c>
      <c r="F584" s="60">
        <v>0.66363903805629709</v>
      </c>
      <c r="G584" s="60">
        <v>-1.3561717424297459E-3</v>
      </c>
      <c r="H584" s="60">
        <v>3.5717553759341047E-2</v>
      </c>
    </row>
    <row r="585" spans="1:8">
      <c r="A585" s="61" t="s">
        <v>503</v>
      </c>
      <c r="B585" s="62">
        <v>43338</v>
      </c>
      <c r="C585" s="61">
        <v>138582.584</v>
      </c>
      <c r="D585" s="61">
        <v>1065.00166666667</v>
      </c>
      <c r="E585" s="61">
        <v>203.9</v>
      </c>
      <c r="F585" s="60">
        <v>0.6896976938702355</v>
      </c>
      <c r="G585" s="60">
        <v>1.9000008153196024E-3</v>
      </c>
      <c r="H585" s="60">
        <v>3.4395292207792139E-2</v>
      </c>
    </row>
    <row r="586" spans="1:8">
      <c r="A586" s="61" t="s">
        <v>502</v>
      </c>
      <c r="B586" s="62">
        <v>43339</v>
      </c>
      <c r="C586" s="61">
        <v>140309.20499999999</v>
      </c>
      <c r="D586" s="61">
        <v>1069.1400000000001</v>
      </c>
      <c r="E586" s="61">
        <v>205.27</v>
      </c>
      <c r="F586" s="60">
        <v>0.7095242765763019</v>
      </c>
      <c r="G586" s="60">
        <v>5.1520222627532419E-3</v>
      </c>
      <c r="H586" s="60">
        <v>4.1451040081177171E-2</v>
      </c>
    </row>
    <row r="587" spans="1:8">
      <c r="A587" s="61" t="s">
        <v>501</v>
      </c>
      <c r="B587" s="62">
        <v>43340</v>
      </c>
      <c r="C587" s="61">
        <v>136765.93</v>
      </c>
      <c r="D587" s="61">
        <v>1070.6199999999999</v>
      </c>
      <c r="E587" s="61">
        <v>206.51</v>
      </c>
      <c r="F587" s="60">
        <v>0.66033683612472149</v>
      </c>
      <c r="G587" s="60">
        <v>-1.7715287360609011E-3</v>
      </c>
      <c r="H587" s="60">
        <v>4.3243243243243246E-2</v>
      </c>
    </row>
    <row r="588" spans="1:8">
      <c r="A588" s="61" t="s">
        <v>500</v>
      </c>
      <c r="B588" s="62">
        <v>43341</v>
      </c>
      <c r="C588" s="61">
        <v>137472.356</v>
      </c>
      <c r="D588" s="61">
        <v>1070.53</v>
      </c>
      <c r="E588" s="61">
        <v>206.37</v>
      </c>
      <c r="F588" s="60">
        <v>0.66548774075680428</v>
      </c>
      <c r="G588" s="60">
        <v>-4.7136481963554466E-3</v>
      </c>
      <c r="H588" s="60">
        <v>3.9804504459112211E-2</v>
      </c>
    </row>
    <row r="589" spans="1:8">
      <c r="A589" s="61" t="s">
        <v>499</v>
      </c>
      <c r="B589" s="62">
        <v>43344</v>
      </c>
      <c r="C589" s="61">
        <v>136109.73000000001</v>
      </c>
      <c r="D589" s="61">
        <v>1056.49</v>
      </c>
      <c r="E589" s="61">
        <v>205.56</v>
      </c>
      <c r="F589" s="60">
        <v>0.64191184010055835</v>
      </c>
      <c r="G589" s="60">
        <v>-2.2933760478244469E-2</v>
      </c>
      <c r="H589" s="60">
        <v>3.6193164633531616E-2</v>
      </c>
    </row>
    <row r="590" spans="1:8">
      <c r="A590" s="61" t="s">
        <v>498</v>
      </c>
      <c r="B590" s="62">
        <v>43345</v>
      </c>
      <c r="C590" s="61">
        <v>133676.13200000001</v>
      </c>
      <c r="D590" s="61">
        <v>1051.81</v>
      </c>
      <c r="E590" s="61">
        <v>205.29</v>
      </c>
      <c r="F590" s="60">
        <v>0.61279039633226784</v>
      </c>
      <c r="G590" s="60">
        <v>-2.8964608044432016E-2</v>
      </c>
      <c r="H590" s="60">
        <v>3.4988656415427366E-2</v>
      </c>
    </row>
    <row r="591" spans="1:8">
      <c r="A591" s="61" t="s">
        <v>497</v>
      </c>
      <c r="B591" s="62">
        <v>43346</v>
      </c>
      <c r="C591" s="61">
        <v>135257.758</v>
      </c>
      <c r="D591" s="61">
        <v>1047.1300000000001</v>
      </c>
      <c r="E591" s="61">
        <v>204.16</v>
      </c>
      <c r="F591" s="60">
        <v>0.62937400692188228</v>
      </c>
      <c r="G591" s="60">
        <v>-3.4974379769233455E-2</v>
      </c>
      <c r="H591" s="60">
        <v>2.7116768123962354E-2</v>
      </c>
    </row>
    <row r="592" spans="1:8">
      <c r="A592" s="61" t="s">
        <v>496</v>
      </c>
      <c r="B592" s="62">
        <v>43347</v>
      </c>
      <c r="C592" s="61">
        <v>137983.834</v>
      </c>
      <c r="D592" s="61">
        <v>1040.17</v>
      </c>
      <c r="E592" s="61">
        <v>203.44</v>
      </c>
      <c r="F592" s="60">
        <v>0.65742365348580223</v>
      </c>
      <c r="G592" s="60">
        <v>-3.7975268906708104E-2</v>
      </c>
      <c r="H592" s="60">
        <v>2.3391518688062884E-2</v>
      </c>
    </row>
    <row r="593" spans="1:8">
      <c r="A593" s="61" t="s">
        <v>495</v>
      </c>
      <c r="B593" s="62">
        <v>43348</v>
      </c>
      <c r="C593" s="61">
        <v>137714.15299999999</v>
      </c>
      <c r="D593" s="61">
        <v>1021.72</v>
      </c>
      <c r="E593" s="61">
        <v>200.24</v>
      </c>
      <c r="F593" s="60">
        <v>0.6537691493871356</v>
      </c>
      <c r="G593" s="60">
        <v>-6.0919117647058818E-2</v>
      </c>
      <c r="H593" s="60">
        <v>9.7831568330812857E-3</v>
      </c>
    </row>
    <row r="594" spans="1:8">
      <c r="A594" s="61" t="s">
        <v>494</v>
      </c>
      <c r="B594" s="62">
        <v>43351</v>
      </c>
      <c r="C594" s="61">
        <v>139628.693</v>
      </c>
      <c r="D594" s="61">
        <v>1015.438</v>
      </c>
      <c r="E594" s="61">
        <v>201.72499999999999</v>
      </c>
      <c r="F594" s="60">
        <v>0.67363904531081831</v>
      </c>
      <c r="G594" s="60">
        <v>-6.4288373430249068E-2</v>
      </c>
      <c r="H594" s="60">
        <v>1.8226879473434376E-2</v>
      </c>
    </row>
    <row r="595" spans="1:8">
      <c r="A595" s="61" t="s">
        <v>493</v>
      </c>
      <c r="B595" s="62">
        <v>43352</v>
      </c>
      <c r="C595" s="61">
        <v>142234.435</v>
      </c>
      <c r="D595" s="61">
        <v>1013.3440000000001</v>
      </c>
      <c r="E595" s="61">
        <v>202.22</v>
      </c>
      <c r="F595" s="60">
        <v>0.70657020440289298</v>
      </c>
      <c r="G595" s="60">
        <v>-6.5415320141071542E-2</v>
      </c>
      <c r="H595" s="60">
        <v>2.1044978086563138E-2</v>
      </c>
    </row>
    <row r="596" spans="1:8">
      <c r="A596" s="61" t="s">
        <v>492</v>
      </c>
      <c r="B596" s="62">
        <v>43353</v>
      </c>
      <c r="C596" s="61">
        <v>146998.66399999999</v>
      </c>
      <c r="D596" s="61">
        <v>1011.25</v>
      </c>
      <c r="E596" s="61">
        <v>202</v>
      </c>
      <c r="F596" s="60">
        <v>0.76147351594507473</v>
      </c>
      <c r="G596" s="60">
        <v>-6.654420588180987E-2</v>
      </c>
      <c r="H596" s="60">
        <v>2.0253548158997825E-2</v>
      </c>
    </row>
    <row r="597" spans="1:8">
      <c r="A597" s="61" t="s">
        <v>491</v>
      </c>
      <c r="B597" s="62">
        <v>43354</v>
      </c>
      <c r="C597" s="61">
        <v>148577.58900000001</v>
      </c>
      <c r="D597" s="61">
        <v>1003.33</v>
      </c>
      <c r="E597" s="61">
        <v>202.16</v>
      </c>
      <c r="F597" s="60">
        <v>0.77441034950169296</v>
      </c>
      <c r="G597" s="60">
        <v>-7.5212225673545796E-2</v>
      </c>
      <c r="H597" s="60">
        <v>1.9774011299434902E-2</v>
      </c>
    </row>
    <row r="598" spans="1:8">
      <c r="A598" s="61" t="s">
        <v>490</v>
      </c>
      <c r="B598" s="62">
        <v>43355</v>
      </c>
      <c r="C598" s="61">
        <v>155061.057</v>
      </c>
      <c r="D598" s="61">
        <v>1004.56</v>
      </c>
      <c r="E598" s="61">
        <v>201.52</v>
      </c>
      <c r="F598" s="60">
        <v>0.85312818717112449</v>
      </c>
      <c r="G598" s="60">
        <v>-7.2582580919145601E-2</v>
      </c>
      <c r="H598" s="60">
        <v>1.4600745141476246E-2</v>
      </c>
    </row>
    <row r="599" spans="1:8">
      <c r="A599" s="61" t="s">
        <v>489</v>
      </c>
      <c r="B599" s="62">
        <v>43358</v>
      </c>
      <c r="C599" s="61">
        <v>158119.217</v>
      </c>
      <c r="D599" s="61">
        <v>1011.682</v>
      </c>
      <c r="E599" s="61">
        <v>202.17250000000001</v>
      </c>
      <c r="F599" s="60">
        <v>0.8991998986255596</v>
      </c>
      <c r="G599" s="60">
        <v>-7.6915637146663274E-2</v>
      </c>
      <c r="H599" s="60">
        <v>4.4840264321557299E-3</v>
      </c>
    </row>
    <row r="600" spans="1:8">
      <c r="A600" s="61" t="s">
        <v>488</v>
      </c>
      <c r="B600" s="62">
        <v>43359</v>
      </c>
      <c r="C600" s="61">
        <v>155710.23800000001</v>
      </c>
      <c r="D600" s="61">
        <v>1014.056</v>
      </c>
      <c r="E600" s="61">
        <v>202.39</v>
      </c>
      <c r="F600" s="60">
        <v>0.86772123004806345</v>
      </c>
      <c r="G600" s="60">
        <v>-7.7443184919667396E-2</v>
      </c>
      <c r="H600" s="60">
        <v>5.0153937828980588E-3</v>
      </c>
    </row>
    <row r="601" spans="1:8">
      <c r="A601" s="61" t="s">
        <v>487</v>
      </c>
      <c r="B601" s="62">
        <v>43360</v>
      </c>
      <c r="C601" s="61">
        <v>158071.90900000001</v>
      </c>
      <c r="D601" s="61">
        <v>1016.43</v>
      </c>
      <c r="E601" s="61">
        <v>200.89</v>
      </c>
      <c r="F601" s="60">
        <v>0.89377529675616896</v>
      </c>
      <c r="G601" s="60">
        <v>-7.7867290838822045E-2</v>
      </c>
      <c r="H601" s="60">
        <v>6.4753935046812927E-4</v>
      </c>
    </row>
    <row r="602" spans="1:8">
      <c r="A602" s="61" t="s">
        <v>486</v>
      </c>
      <c r="B602" s="62">
        <v>43361</v>
      </c>
      <c r="C602" s="61">
        <v>157328.65299999999</v>
      </c>
      <c r="D602" s="61">
        <v>1019.74</v>
      </c>
      <c r="E602" s="61">
        <v>200.63</v>
      </c>
      <c r="F602" s="60">
        <v>0.88363859163495895</v>
      </c>
      <c r="G602" s="60">
        <v>-7.2508322267294867E-2</v>
      </c>
      <c r="H602" s="60">
        <v>2.5985707860676222E-3</v>
      </c>
    </row>
    <row r="603" spans="1:8">
      <c r="A603" s="61" t="s">
        <v>7</v>
      </c>
      <c r="B603" s="62">
        <v>43365</v>
      </c>
      <c r="C603" s="61">
        <v>160538.23000000001</v>
      </c>
      <c r="D603" s="61">
        <v>1032.98</v>
      </c>
      <c r="E603" s="61">
        <v>199.59</v>
      </c>
      <c r="F603" s="60">
        <v>0.918404530419487</v>
      </c>
      <c r="G603" s="60">
        <v>-6.731699917655054E-2</v>
      </c>
      <c r="H603" s="60">
        <v>-3.8679410076610798E-3</v>
      </c>
    </row>
    <row r="604" spans="1:8">
      <c r="A604" s="61" t="s">
        <v>485</v>
      </c>
      <c r="B604" s="62">
        <v>43366</v>
      </c>
      <c r="C604" s="61">
        <v>165072.1</v>
      </c>
      <c r="D604" s="61">
        <v>1038.5816666666699</v>
      </c>
      <c r="E604" s="61">
        <v>203.75</v>
      </c>
      <c r="F604" s="60">
        <v>0.96709709401953847</v>
      </c>
      <c r="G604" s="60">
        <v>-6.4532990821101754E-2</v>
      </c>
      <c r="H604" s="60">
        <v>1.6462958343726575E-2</v>
      </c>
    </row>
    <row r="605" spans="1:8">
      <c r="A605" s="61" t="s">
        <v>484</v>
      </c>
      <c r="B605" s="62">
        <v>43367</v>
      </c>
      <c r="C605" s="61">
        <v>168624.7</v>
      </c>
      <c r="D605" s="61">
        <v>1042.3499999999999</v>
      </c>
      <c r="E605" s="61">
        <v>202.97</v>
      </c>
      <c r="F605" s="60">
        <v>0.99757979967896526</v>
      </c>
      <c r="G605" s="60">
        <v>-6.3409768896237062E-2</v>
      </c>
      <c r="H605" s="60">
        <v>1.6069283139767743E-2</v>
      </c>
    </row>
    <row r="606" spans="1:8">
      <c r="A606" s="61" t="s">
        <v>483</v>
      </c>
      <c r="B606" s="62">
        <v>43368</v>
      </c>
      <c r="C606" s="61">
        <v>174618.2</v>
      </c>
      <c r="D606" s="61">
        <v>1041.78</v>
      </c>
      <c r="E606" s="61">
        <v>203.4</v>
      </c>
      <c r="F606" s="60">
        <v>1.0460536722601148</v>
      </c>
      <c r="G606" s="60">
        <v>-6.1146508295558122E-2</v>
      </c>
      <c r="H606" s="60">
        <v>2.0879341497691106E-2</v>
      </c>
    </row>
    <row r="607" spans="1:8">
      <c r="A607" s="61" t="s">
        <v>482</v>
      </c>
      <c r="B607" s="62">
        <v>43369</v>
      </c>
      <c r="C607" s="61">
        <v>180635.6</v>
      </c>
      <c r="D607" s="61">
        <v>1046.02</v>
      </c>
      <c r="E607" s="61">
        <v>203.9</v>
      </c>
      <c r="F607" s="60">
        <v>1.1045300226722499</v>
      </c>
      <c r="G607" s="60">
        <v>-5.9393743199618654E-2</v>
      </c>
      <c r="H607" s="60">
        <v>2.3851368315340293E-2</v>
      </c>
    </row>
    <row r="608" spans="1:8">
      <c r="A608" s="61" t="s">
        <v>481</v>
      </c>
      <c r="B608" s="62">
        <v>43372</v>
      </c>
      <c r="C608" s="61">
        <v>187406.1</v>
      </c>
      <c r="D608" s="61">
        <v>1046.248</v>
      </c>
      <c r="E608" s="61">
        <v>206.1575</v>
      </c>
      <c r="F608" s="60">
        <v>1.1842610118603614</v>
      </c>
      <c r="G608" s="60">
        <v>-4.6945482900096924E-2</v>
      </c>
      <c r="H608" s="60">
        <v>4.0870937204165347E-2</v>
      </c>
    </row>
    <row r="609" spans="1:8">
      <c r="A609" s="61" t="s">
        <v>480</v>
      </c>
      <c r="B609" s="62">
        <v>43373</v>
      </c>
      <c r="C609" s="61">
        <v>195104</v>
      </c>
      <c r="D609" s="61">
        <v>1046.3240000000001</v>
      </c>
      <c r="E609" s="61">
        <v>206.91</v>
      </c>
      <c r="F609" s="60">
        <v>1.2795505954050062</v>
      </c>
      <c r="G609" s="60">
        <v>-4.2723751214522543E-2</v>
      </c>
      <c r="H609" s="60">
        <v>4.6585735963581287E-2</v>
      </c>
    </row>
    <row r="610" spans="1:8">
      <c r="A610" s="61" t="s">
        <v>479</v>
      </c>
      <c r="B610" s="62">
        <v>43374</v>
      </c>
      <c r="C610" s="61">
        <v>195480.2</v>
      </c>
      <c r="D610" s="61">
        <v>1046.4000000000001</v>
      </c>
      <c r="E610" s="61">
        <v>206.52</v>
      </c>
      <c r="F610" s="60">
        <v>1.2858663024501591</v>
      </c>
      <c r="G610" s="60">
        <v>-3.8465072684836232E-2</v>
      </c>
      <c r="H610" s="60">
        <v>5.2921382685836793E-2</v>
      </c>
    </row>
    <row r="611" spans="1:8">
      <c r="A611" s="61" t="s">
        <v>478</v>
      </c>
      <c r="B611" s="62">
        <v>43375</v>
      </c>
      <c r="C611" s="61">
        <v>188259.4</v>
      </c>
      <c r="D611" s="61">
        <v>1033.3</v>
      </c>
      <c r="E611" s="61">
        <v>205.29</v>
      </c>
      <c r="F611" s="60">
        <v>1.1985523562166001</v>
      </c>
      <c r="G611" s="60">
        <v>-4.3338178518854464E-2</v>
      </c>
      <c r="H611" s="60">
        <v>4.3882843486219958E-2</v>
      </c>
    </row>
    <row r="612" spans="1:8">
      <c r="A612" s="61" t="s">
        <v>477</v>
      </c>
      <c r="B612" s="62">
        <v>43376</v>
      </c>
      <c r="C612" s="61">
        <v>185559.3</v>
      </c>
      <c r="D612" s="61">
        <v>1035.03</v>
      </c>
      <c r="E612" s="61">
        <v>205.45</v>
      </c>
      <c r="F612" s="60">
        <v>1.162216991575292</v>
      </c>
      <c r="G612" s="60">
        <v>-4.0368265388430968E-2</v>
      </c>
      <c r="H612" s="60">
        <v>4.9231397783565667E-2</v>
      </c>
    </row>
    <row r="613" spans="1:8">
      <c r="A613" s="61" t="s">
        <v>476</v>
      </c>
      <c r="B613" s="62">
        <v>43379</v>
      </c>
      <c r="C613" s="61">
        <v>184085.2</v>
      </c>
      <c r="D613" s="61">
        <v>1011.312</v>
      </c>
      <c r="E613" s="61">
        <v>202.96</v>
      </c>
      <c r="F613" s="60">
        <v>1.1526681315186011</v>
      </c>
      <c r="G613" s="60">
        <v>-6.6168037895786624E-2</v>
      </c>
      <c r="H613" s="60">
        <v>3.4876606159494283E-2</v>
      </c>
    </row>
    <row r="614" spans="1:8">
      <c r="A614" s="61" t="s">
        <v>475</v>
      </c>
      <c r="B614" s="62">
        <v>43380</v>
      </c>
      <c r="C614" s="61">
        <v>176419.4</v>
      </c>
      <c r="D614" s="61">
        <v>1003.4059999999999</v>
      </c>
      <c r="E614" s="61">
        <v>202.13</v>
      </c>
      <c r="F614" s="60">
        <v>1.06689004744889</v>
      </c>
      <c r="G614" s="60">
        <v>-8.5343153787954762E-2</v>
      </c>
      <c r="H614" s="60">
        <v>2.7292132547265702E-2</v>
      </c>
    </row>
    <row r="615" spans="1:8">
      <c r="A615" s="61" t="s">
        <v>474</v>
      </c>
      <c r="B615" s="62">
        <v>43381</v>
      </c>
      <c r="C615" s="61">
        <v>175185.5</v>
      </c>
      <c r="D615" s="61">
        <v>995.5</v>
      </c>
      <c r="E615" s="61">
        <v>202.39</v>
      </c>
      <c r="F615" s="60">
        <v>1.0506440983501015</v>
      </c>
      <c r="G615" s="60">
        <v>-9.6511290205474443E-2</v>
      </c>
      <c r="H615" s="60">
        <v>2.5174754330868243E-2</v>
      </c>
    </row>
    <row r="616" spans="1:8">
      <c r="A616" s="61" t="s">
        <v>473</v>
      </c>
      <c r="B616" s="62">
        <v>43382</v>
      </c>
      <c r="C616" s="61">
        <v>180847.6</v>
      </c>
      <c r="D616" s="61">
        <v>993.99</v>
      </c>
      <c r="E616" s="61">
        <v>202.73</v>
      </c>
      <c r="F616" s="60">
        <v>1.1258806035065447</v>
      </c>
      <c r="G616" s="60">
        <v>-9.7178700469217394E-2</v>
      </c>
      <c r="H616" s="60">
        <v>3.0773728565799185E-2</v>
      </c>
    </row>
    <row r="617" spans="1:8">
      <c r="A617" s="61" t="s">
        <v>472</v>
      </c>
      <c r="B617" s="62">
        <v>43383</v>
      </c>
      <c r="C617" s="61">
        <v>181015.7</v>
      </c>
      <c r="D617" s="61">
        <v>985.67</v>
      </c>
      <c r="E617" s="61">
        <v>201.79</v>
      </c>
      <c r="F617" s="60">
        <v>1.1405535866535645</v>
      </c>
      <c r="G617" s="60">
        <v>-0.10450296903050427</v>
      </c>
      <c r="H617" s="60">
        <v>2.7287074275823331E-2</v>
      </c>
    </row>
    <row r="618" spans="1:8">
      <c r="A618" s="61" t="s">
        <v>471</v>
      </c>
      <c r="B618" s="62">
        <v>43386</v>
      </c>
      <c r="C618" s="61">
        <v>175033</v>
      </c>
      <c r="D618" s="61">
        <v>977.27</v>
      </c>
      <c r="E618" s="61">
        <v>198.61</v>
      </c>
      <c r="F618" s="60">
        <v>1.0686643438961085</v>
      </c>
      <c r="G618" s="60">
        <v>-0.11190374496778477</v>
      </c>
      <c r="H618" s="60">
        <v>1.7260807211636919E-2</v>
      </c>
    </row>
    <row r="619" spans="1:8">
      <c r="A619" s="61" t="s">
        <v>470</v>
      </c>
      <c r="B619" s="62">
        <v>43387</v>
      </c>
      <c r="C619" s="61">
        <v>174826.4</v>
      </c>
      <c r="D619" s="61">
        <v>974.47</v>
      </c>
      <c r="E619" s="61">
        <v>197.55</v>
      </c>
      <c r="F619" s="60">
        <v>1.0632281576313751</v>
      </c>
      <c r="G619" s="60">
        <v>-0.12408765685111278</v>
      </c>
      <c r="H619" s="60">
        <v>9.4532447623916216E-3</v>
      </c>
    </row>
    <row r="620" spans="1:8">
      <c r="A620" s="61" t="s">
        <v>469</v>
      </c>
      <c r="B620" s="62">
        <v>43388</v>
      </c>
      <c r="C620" s="61">
        <v>180601.5</v>
      </c>
      <c r="D620" s="61">
        <v>971.67</v>
      </c>
      <c r="E620" s="61">
        <v>199.03</v>
      </c>
      <c r="F620" s="60">
        <v>1.1311395129572439</v>
      </c>
      <c r="G620" s="60">
        <v>-0.1303643507289699</v>
      </c>
      <c r="H620" s="60">
        <v>2.2554459515002234E-2</v>
      </c>
    </row>
    <row r="621" spans="1:8">
      <c r="A621" s="61" t="s">
        <v>468</v>
      </c>
      <c r="B621" s="62">
        <v>43389</v>
      </c>
      <c r="C621" s="61">
        <v>182834.1</v>
      </c>
      <c r="D621" s="61">
        <v>984.66</v>
      </c>
      <c r="E621" s="61">
        <v>202.07</v>
      </c>
      <c r="F621" s="60">
        <v>1.144339436758476</v>
      </c>
      <c r="G621" s="60">
        <v>-0.12554261720886939</v>
      </c>
      <c r="H621" s="60">
        <v>3.3117323005738886E-2</v>
      </c>
    </row>
    <row r="622" spans="1:8">
      <c r="A622" s="61" t="s">
        <v>467</v>
      </c>
      <c r="B622" s="62">
        <v>43390</v>
      </c>
      <c r="C622" s="61">
        <v>182929.1</v>
      </c>
      <c r="D622" s="61">
        <v>983.71</v>
      </c>
      <c r="E622" s="61">
        <v>203.43</v>
      </c>
      <c r="F622" s="60">
        <v>1.1421548593651378</v>
      </c>
      <c r="G622" s="60">
        <v>-0.12862890438843422</v>
      </c>
      <c r="H622" s="60">
        <v>3.8384972691542174E-2</v>
      </c>
    </row>
    <row r="623" spans="1:8">
      <c r="A623" s="61" t="s">
        <v>466</v>
      </c>
      <c r="B623" s="62">
        <v>43393</v>
      </c>
      <c r="C623" s="61">
        <v>188575.8</v>
      </c>
      <c r="D623" s="61">
        <v>983.2</v>
      </c>
      <c r="E623" s="61">
        <v>202.77</v>
      </c>
      <c r="F623" s="60">
        <v>1.2032276871202128</v>
      </c>
      <c r="G623" s="60">
        <v>-0.1313106324327189</v>
      </c>
      <c r="H623" s="60">
        <v>3.1645891630628364E-2</v>
      </c>
    </row>
    <row r="624" spans="1:8">
      <c r="A624" s="61" t="s">
        <v>465</v>
      </c>
      <c r="B624" s="62">
        <v>43394</v>
      </c>
      <c r="C624" s="61">
        <v>189438</v>
      </c>
      <c r="D624" s="61">
        <v>983.03</v>
      </c>
      <c r="E624" s="61">
        <v>202.55</v>
      </c>
      <c r="F624" s="60">
        <v>1.2115106233948167</v>
      </c>
      <c r="G624" s="60">
        <v>-0.12670788692855761</v>
      </c>
      <c r="H624" s="60">
        <v>3.373481678064727E-2</v>
      </c>
    </row>
    <row r="625" spans="1:8">
      <c r="A625" s="61" t="s">
        <v>8</v>
      </c>
      <c r="B625" s="62">
        <v>43395</v>
      </c>
      <c r="C625" s="61">
        <v>187778.9</v>
      </c>
      <c r="D625" s="61">
        <v>982.86</v>
      </c>
      <c r="E625" s="61">
        <v>202.2</v>
      </c>
      <c r="F625" s="60">
        <v>1.1893818207256786</v>
      </c>
      <c r="G625" s="60">
        <v>-0.12781968231431362</v>
      </c>
      <c r="H625" s="60">
        <v>3.4006647916133836E-2</v>
      </c>
    </row>
    <row r="626" spans="1:8">
      <c r="A626" s="61" t="s">
        <v>464</v>
      </c>
      <c r="B626" s="62">
        <v>43396</v>
      </c>
      <c r="C626" s="61">
        <v>185318.7</v>
      </c>
      <c r="D626" s="61">
        <v>960.54</v>
      </c>
      <c r="E626" s="61">
        <v>200.06</v>
      </c>
      <c r="F626" s="60">
        <v>1.1441354614401167</v>
      </c>
      <c r="G626" s="60">
        <v>-0.15043073711768762</v>
      </c>
      <c r="H626" s="60">
        <v>2.4123677037074964E-2</v>
      </c>
    </row>
    <row r="627" spans="1:8">
      <c r="A627" s="61" t="s">
        <v>463</v>
      </c>
      <c r="B627" s="62">
        <v>43397</v>
      </c>
      <c r="C627" s="61">
        <v>181060</v>
      </c>
      <c r="D627" s="61">
        <v>953.05</v>
      </c>
      <c r="E627" s="61">
        <v>198.36</v>
      </c>
      <c r="F627" s="60">
        <v>1.093658432797334</v>
      </c>
      <c r="G627" s="60">
        <v>-0.15797890198434428</v>
      </c>
      <c r="H627" s="60">
        <v>1.5772224498156628E-2</v>
      </c>
    </row>
    <row r="628" spans="1:8">
      <c r="A628" s="61" t="s">
        <v>462</v>
      </c>
      <c r="B628" s="62">
        <v>43400</v>
      </c>
      <c r="C628" s="61">
        <v>178841.3</v>
      </c>
      <c r="D628" s="61">
        <v>942.1</v>
      </c>
      <c r="E628" s="61">
        <v>200.21250000000001</v>
      </c>
      <c r="F628" s="60">
        <v>1.0712121668353674</v>
      </c>
      <c r="G628" s="60">
        <v>-0.15574872300385345</v>
      </c>
      <c r="H628" s="60">
        <v>3.1757279051790821E-2</v>
      </c>
    </row>
    <row r="629" spans="1:8">
      <c r="A629" s="61" t="s">
        <v>461</v>
      </c>
      <c r="B629" s="62">
        <v>43401</v>
      </c>
      <c r="C629" s="61">
        <v>180626.9</v>
      </c>
      <c r="D629" s="61">
        <v>938.45</v>
      </c>
      <c r="E629" s="61">
        <v>200.83</v>
      </c>
      <c r="F629" s="60">
        <v>1.0874675831973484</v>
      </c>
      <c r="G629" s="60">
        <v>-0.15707074336219584</v>
      </c>
      <c r="H629" s="60">
        <v>3.5900345592407401E-2</v>
      </c>
    </row>
    <row r="630" spans="1:8">
      <c r="A630" s="61" t="s">
        <v>460</v>
      </c>
      <c r="B630" s="62">
        <v>43402</v>
      </c>
      <c r="C630" s="61">
        <v>183219.5</v>
      </c>
      <c r="D630" s="61">
        <v>934.8</v>
      </c>
      <c r="E630" s="61">
        <v>201.12</v>
      </c>
      <c r="F630" s="60">
        <v>1.1147999464430818</v>
      </c>
      <c r="G630" s="60">
        <v>-0.16092954788212799</v>
      </c>
      <c r="H630" s="60">
        <v>3.1120225583183725E-2</v>
      </c>
    </row>
    <row r="631" spans="1:8">
      <c r="A631" s="61" t="s">
        <v>459</v>
      </c>
      <c r="B631" s="62">
        <v>43404</v>
      </c>
      <c r="C631" s="61">
        <v>183367.3</v>
      </c>
      <c r="D631" s="61">
        <v>955.92</v>
      </c>
      <c r="E631" s="61">
        <v>203.65</v>
      </c>
      <c r="F631" s="60">
        <v>1.1092362834932605</v>
      </c>
      <c r="G631" s="60">
        <v>-0.14263727472164767</v>
      </c>
      <c r="H631" s="60">
        <v>4.6545987126944688E-2</v>
      </c>
    </row>
    <row r="632" spans="1:8">
      <c r="A632" s="61" t="s">
        <v>458</v>
      </c>
      <c r="B632" s="62">
        <v>43407</v>
      </c>
      <c r="C632" s="61">
        <v>183448.8</v>
      </c>
      <c r="D632" s="61">
        <v>977.79600000000005</v>
      </c>
      <c r="E632" s="61">
        <v>205.02250000000001</v>
      </c>
      <c r="F632" s="60">
        <v>1.0985579397963314</v>
      </c>
      <c r="G632" s="60">
        <v>-0.1232432064072192</v>
      </c>
      <c r="H632" s="60">
        <v>5.4425529726393806E-2</v>
      </c>
    </row>
    <row r="633" spans="1:8">
      <c r="A633" s="61" t="s">
        <v>457</v>
      </c>
      <c r="B633" s="62">
        <v>43408</v>
      </c>
      <c r="C633" s="61">
        <v>182918.6</v>
      </c>
      <c r="D633" s="61">
        <v>985.08799999999997</v>
      </c>
      <c r="E633" s="61">
        <v>205.48</v>
      </c>
      <c r="F633" s="60">
        <v>1.0910431518155588</v>
      </c>
      <c r="G633" s="60">
        <v>-0.11693275841976458</v>
      </c>
      <c r="H633" s="60">
        <v>5.3527481542247735E-2</v>
      </c>
    </row>
    <row r="634" spans="1:8">
      <c r="A634" s="61" t="s">
        <v>456</v>
      </c>
      <c r="B634" s="62">
        <v>43409</v>
      </c>
      <c r="C634" s="61">
        <v>184159.8</v>
      </c>
      <c r="D634" s="61">
        <v>992.38</v>
      </c>
      <c r="E634" s="61">
        <v>205.71</v>
      </c>
      <c r="F634" s="60">
        <v>1.1010839715732703</v>
      </c>
      <c r="G634" s="60">
        <v>-0.11321800050041098</v>
      </c>
      <c r="H634" s="60">
        <v>5.3734248540108664E-2</v>
      </c>
    </row>
    <row r="635" spans="1:8">
      <c r="A635" s="61" t="s">
        <v>455</v>
      </c>
      <c r="B635" s="62">
        <v>43410</v>
      </c>
      <c r="C635" s="61">
        <v>185100.4</v>
      </c>
      <c r="D635" s="61">
        <v>992.27</v>
      </c>
      <c r="E635" s="61">
        <v>206.1</v>
      </c>
      <c r="F635" s="60">
        <v>1.1071274484916027</v>
      </c>
      <c r="G635" s="60">
        <v>-0.12106046379789892</v>
      </c>
      <c r="H635" s="60">
        <v>5.2121088365919777E-2</v>
      </c>
    </row>
    <row r="636" spans="1:8">
      <c r="A636" s="61" t="s">
        <v>454</v>
      </c>
      <c r="B636" s="62">
        <v>43414</v>
      </c>
      <c r="C636" s="61">
        <v>184231.1</v>
      </c>
      <c r="D636" s="61">
        <v>975.03</v>
      </c>
      <c r="E636" s="61">
        <v>205.62799999999999</v>
      </c>
      <c r="F636" s="60">
        <v>1.0966659307192783</v>
      </c>
      <c r="G636" s="60">
        <v>-0.13728970424546583</v>
      </c>
      <c r="H636" s="60">
        <v>5.0274535842888879E-2</v>
      </c>
    </row>
    <row r="637" spans="1:8">
      <c r="A637" s="61" t="s">
        <v>453</v>
      </c>
      <c r="B637" s="62">
        <v>43415</v>
      </c>
      <c r="C637" s="61">
        <v>180668.3</v>
      </c>
      <c r="D637" s="61">
        <v>970.72</v>
      </c>
      <c r="E637" s="61">
        <v>205.51</v>
      </c>
      <c r="F637" s="60">
        <v>1.0552652803989755</v>
      </c>
      <c r="G637" s="60">
        <v>-0.14142075265431464</v>
      </c>
      <c r="H637" s="60">
        <v>4.9859514687100814E-2</v>
      </c>
    </row>
    <row r="638" spans="1:8">
      <c r="A638" s="61" t="s">
        <v>452</v>
      </c>
      <c r="B638" s="62">
        <v>43416</v>
      </c>
      <c r="C638" s="61">
        <v>182211.7</v>
      </c>
      <c r="D638" s="61">
        <v>966.41</v>
      </c>
      <c r="E638" s="61">
        <v>203.11</v>
      </c>
      <c r="F638" s="60">
        <v>1.0742716893755615</v>
      </c>
      <c r="G638" s="60">
        <v>-0.14554874760174352</v>
      </c>
      <c r="H638" s="60">
        <v>3.7069185601225518E-2</v>
      </c>
    </row>
    <row r="639" spans="1:8">
      <c r="A639" s="61" t="s">
        <v>451</v>
      </c>
      <c r="B639" s="62">
        <v>43417</v>
      </c>
      <c r="C639" s="61">
        <v>183212.2</v>
      </c>
      <c r="D639" s="61">
        <v>966.02</v>
      </c>
      <c r="E639" s="61">
        <v>202.83</v>
      </c>
      <c r="F639" s="60">
        <v>1.0847261874012184</v>
      </c>
      <c r="G639" s="60">
        <v>-0.14854347538671719</v>
      </c>
      <c r="H639" s="60">
        <v>4.2345444267434029E-2</v>
      </c>
    </row>
    <row r="640" spans="1:8">
      <c r="A640" s="61" t="s">
        <v>450</v>
      </c>
      <c r="B640" s="62">
        <v>43418</v>
      </c>
      <c r="C640" s="61">
        <v>181994.3</v>
      </c>
      <c r="D640" s="61">
        <v>968.14</v>
      </c>
      <c r="E640" s="61">
        <v>202.88</v>
      </c>
      <c r="F640" s="60">
        <v>1.0705310964829451</v>
      </c>
      <c r="G640" s="60">
        <v>-0.14677265837064202</v>
      </c>
      <c r="H640" s="60">
        <v>4.620462046204632E-2</v>
      </c>
    </row>
    <row r="641" spans="1:8">
      <c r="A641" s="61" t="s">
        <v>449</v>
      </c>
      <c r="B641" s="62">
        <v>43421</v>
      </c>
      <c r="C641" s="61">
        <v>178819.3</v>
      </c>
      <c r="D641" s="61">
        <v>980.24199999999996</v>
      </c>
      <c r="E641" s="61">
        <v>205.05500000000001</v>
      </c>
      <c r="F641" s="60">
        <v>1.0367776370462165</v>
      </c>
      <c r="G641" s="60">
        <v>-0.13085860609951161</v>
      </c>
      <c r="H641" s="60">
        <v>5.9962265126256797E-2</v>
      </c>
    </row>
    <row r="642" spans="1:8">
      <c r="A642" s="61" t="s">
        <v>448</v>
      </c>
      <c r="B642" s="62">
        <v>43422</v>
      </c>
      <c r="C642" s="61">
        <v>173557.7</v>
      </c>
      <c r="D642" s="61">
        <v>984.27599999999995</v>
      </c>
      <c r="E642" s="61">
        <v>205.78</v>
      </c>
      <c r="F642" s="60">
        <v>0.9779849951051176</v>
      </c>
      <c r="G642" s="60">
        <v>-0.12551086407994727</v>
      </c>
      <c r="H642" s="60">
        <v>6.4562855664769714E-2</v>
      </c>
    </row>
    <row r="643" spans="1:8">
      <c r="A643" s="61" t="s">
        <v>447</v>
      </c>
      <c r="B643" s="62">
        <v>43423</v>
      </c>
      <c r="C643" s="61">
        <v>175816.5</v>
      </c>
      <c r="D643" s="61">
        <v>988.31</v>
      </c>
      <c r="E643" s="61">
        <v>206.22</v>
      </c>
      <c r="F643" s="60">
        <v>1.0017248740500384</v>
      </c>
      <c r="G643" s="60">
        <v>-0.12014137421434046</v>
      </c>
      <c r="H643" s="60">
        <v>6.6177230896494743E-2</v>
      </c>
    </row>
    <row r="644" spans="1:8">
      <c r="A644" s="61" t="s">
        <v>446</v>
      </c>
      <c r="B644" s="62">
        <v>43424</v>
      </c>
      <c r="C644" s="61">
        <v>176458.7</v>
      </c>
      <c r="D644" s="61">
        <v>972.58</v>
      </c>
      <c r="E644" s="61">
        <v>205.18</v>
      </c>
      <c r="F644" s="60">
        <v>1.0063570354907005</v>
      </c>
      <c r="G644" s="60">
        <v>-0.13032048072108149</v>
      </c>
      <c r="H644" s="60">
        <v>5.9649847647575305E-2</v>
      </c>
    </row>
    <row r="645" spans="1:8">
      <c r="A645" s="61" t="s">
        <v>9</v>
      </c>
      <c r="B645" s="62">
        <v>43425</v>
      </c>
      <c r="C645" s="61">
        <v>175713.2</v>
      </c>
      <c r="D645" s="61">
        <v>975.04</v>
      </c>
      <c r="E645" s="61">
        <v>204.19</v>
      </c>
      <c r="F645" s="60">
        <v>0.99660704566398417</v>
      </c>
      <c r="G645" s="60">
        <v>-0.12247102023183809</v>
      </c>
      <c r="H645" s="60">
        <v>6.0066452081819044E-2</v>
      </c>
    </row>
    <row r="646" spans="1:8">
      <c r="A646" s="61" t="s">
        <v>445</v>
      </c>
      <c r="B646" s="62">
        <v>43428</v>
      </c>
      <c r="C646" s="61">
        <v>171252.9</v>
      </c>
      <c r="D646" s="61">
        <v>975.95799999999997</v>
      </c>
      <c r="E646" s="61">
        <v>205.042</v>
      </c>
      <c r="F646" s="60">
        <v>0.94159222605306203</v>
      </c>
      <c r="G646" s="60">
        <v>-0.13333534616573184</v>
      </c>
      <c r="H646" s="60">
        <v>6.621669405328956E-2</v>
      </c>
    </row>
    <row r="647" spans="1:8">
      <c r="A647" s="61" t="s">
        <v>444</v>
      </c>
      <c r="B647" s="62">
        <v>43430</v>
      </c>
      <c r="C647" s="61">
        <v>166463.5</v>
      </c>
      <c r="D647" s="61">
        <v>976.57</v>
      </c>
      <c r="E647" s="61">
        <v>205.61</v>
      </c>
      <c r="F647" s="60">
        <v>0.88603259416368685</v>
      </c>
      <c r="G647" s="60">
        <v>-0.1404189772027109</v>
      </c>
      <c r="H647" s="60">
        <v>7.0327954190525954E-2</v>
      </c>
    </row>
    <row r="648" spans="1:8">
      <c r="A648" s="61" t="s">
        <v>443</v>
      </c>
      <c r="B648" s="62">
        <v>43431</v>
      </c>
      <c r="C648" s="61">
        <v>167199.79999999999</v>
      </c>
      <c r="D648" s="61">
        <v>980.16</v>
      </c>
      <c r="E648" s="61">
        <v>204.7</v>
      </c>
      <c r="F648" s="60">
        <v>0.88341935643753922</v>
      </c>
      <c r="G648" s="60">
        <v>-0.14841265704008766</v>
      </c>
      <c r="H648" s="60">
        <v>6.6312444652810276E-2</v>
      </c>
    </row>
    <row r="649" spans="1:8">
      <c r="A649" s="61" t="s">
        <v>442</v>
      </c>
      <c r="B649" s="62">
        <v>43432</v>
      </c>
      <c r="C649" s="61">
        <v>163772.1</v>
      </c>
      <c r="D649" s="61">
        <v>991.67</v>
      </c>
      <c r="E649" s="61">
        <v>203.7</v>
      </c>
      <c r="F649" s="60">
        <v>0.83315144208974568</v>
      </c>
      <c r="G649" s="60">
        <v>-0.14265088573231788</v>
      </c>
      <c r="H649" s="60">
        <v>5.6206574717411417E-2</v>
      </c>
    </row>
    <row r="650" spans="1:8">
      <c r="A650" s="61" t="s">
        <v>441</v>
      </c>
      <c r="B650" s="62">
        <v>43435</v>
      </c>
      <c r="C650" s="61">
        <v>159853.79999999999</v>
      </c>
      <c r="D650" s="61">
        <v>1006.79</v>
      </c>
      <c r="E650" s="61">
        <v>204.69749999999999</v>
      </c>
      <c r="F650" s="60">
        <v>0.76693581814865763</v>
      </c>
      <c r="G650" s="60">
        <v>-0.12573539947116374</v>
      </c>
      <c r="H650" s="60">
        <v>5.7922890071838262E-2</v>
      </c>
    </row>
    <row r="651" spans="1:8">
      <c r="A651" s="61" t="s">
        <v>440</v>
      </c>
      <c r="B651" s="62">
        <v>43436</v>
      </c>
      <c r="C651" s="61">
        <v>163138.5</v>
      </c>
      <c r="D651" s="61">
        <v>1011.83</v>
      </c>
      <c r="E651" s="61">
        <v>205.03</v>
      </c>
      <c r="F651" s="60">
        <v>0.7995433261081788</v>
      </c>
      <c r="G651" s="60">
        <v>-0.12006365826296428</v>
      </c>
      <c r="H651" s="60">
        <v>5.8492514197212353E-2</v>
      </c>
    </row>
    <row r="652" spans="1:8">
      <c r="A652" s="61" t="s">
        <v>439</v>
      </c>
      <c r="B652" s="62">
        <v>43437</v>
      </c>
      <c r="C652" s="61">
        <v>166304.4</v>
      </c>
      <c r="D652" s="61">
        <v>1016.87</v>
      </c>
      <c r="E652" s="61">
        <v>207.47</v>
      </c>
      <c r="F652" s="60">
        <v>0.82241012019041104</v>
      </c>
      <c r="G652" s="60">
        <v>-0.11306585259485391</v>
      </c>
      <c r="H652" s="60">
        <v>7.325021985412028E-2</v>
      </c>
    </row>
    <row r="653" spans="1:8">
      <c r="A653" s="61" t="s">
        <v>438</v>
      </c>
      <c r="B653" s="62">
        <v>43438</v>
      </c>
      <c r="C653" s="61">
        <v>165701.70000000001</v>
      </c>
      <c r="D653" s="61">
        <v>1014.25</v>
      </c>
      <c r="E653" s="61">
        <v>209.4</v>
      </c>
      <c r="F653" s="60">
        <v>0.81785738577895017</v>
      </c>
      <c r="G653" s="60">
        <v>-0.11138271215546103</v>
      </c>
      <c r="H653" s="60">
        <v>7.9158936301793492E-2</v>
      </c>
    </row>
    <row r="654" spans="1:8">
      <c r="A654" s="61" t="s">
        <v>437</v>
      </c>
      <c r="B654" s="62">
        <v>43439</v>
      </c>
      <c r="C654" s="61">
        <v>166860.1</v>
      </c>
      <c r="D654" s="61">
        <v>1001.91</v>
      </c>
      <c r="E654" s="61">
        <v>209.56</v>
      </c>
      <c r="F654" s="60">
        <v>0.82766846994469701</v>
      </c>
      <c r="G654" s="60">
        <v>-0.11313579801048401</v>
      </c>
      <c r="H654" s="60">
        <v>8.2326205970457478E-2</v>
      </c>
    </row>
    <row r="655" spans="1:8">
      <c r="A655" s="61" t="s">
        <v>436</v>
      </c>
      <c r="B655" s="62">
        <v>43442</v>
      </c>
      <c r="C655" s="61">
        <v>167083.20000000001</v>
      </c>
      <c r="D655" s="61">
        <v>978.43799999999999</v>
      </c>
      <c r="E655" s="61">
        <v>208.8775</v>
      </c>
      <c r="F655" s="60">
        <v>0.83705215289856838</v>
      </c>
      <c r="G655" s="60">
        <v>-0.13092315399400978</v>
      </c>
      <c r="H655" s="60">
        <v>7.9581868927020905E-2</v>
      </c>
    </row>
    <row r="656" spans="1:8">
      <c r="A656" s="61" t="s">
        <v>435</v>
      </c>
      <c r="B656" s="62">
        <v>43443</v>
      </c>
      <c r="C656" s="61">
        <v>166891.20000000001</v>
      </c>
      <c r="D656" s="61">
        <v>970.61400000000003</v>
      </c>
      <c r="E656" s="61">
        <v>208.65</v>
      </c>
      <c r="F656" s="60">
        <v>0.83524785399937973</v>
      </c>
      <c r="G656" s="60">
        <v>-0.13488658139845799</v>
      </c>
      <c r="H656" s="60">
        <v>7.1538619556285932E-2</v>
      </c>
    </row>
    <row r="657" spans="1:8">
      <c r="A657" s="61" t="s">
        <v>434</v>
      </c>
      <c r="B657" s="62">
        <v>43444</v>
      </c>
      <c r="C657" s="61">
        <v>166915.9</v>
      </c>
      <c r="D657" s="61">
        <v>962.79</v>
      </c>
      <c r="E657" s="61">
        <v>207.28</v>
      </c>
      <c r="F657" s="60">
        <v>0.8323841119217672</v>
      </c>
      <c r="G657" s="60">
        <v>-0.13858941209100917</v>
      </c>
      <c r="H657" s="60">
        <v>6.7518154194777802E-2</v>
      </c>
    </row>
    <row r="658" spans="1:8">
      <c r="A658" s="61" t="s">
        <v>433</v>
      </c>
      <c r="B658" s="62">
        <v>43445</v>
      </c>
      <c r="C658" s="61">
        <v>166235</v>
      </c>
      <c r="D658" s="61">
        <v>964.8</v>
      </c>
      <c r="E658" s="61">
        <v>205.36</v>
      </c>
      <c r="F658" s="60">
        <v>0.82354599535104644</v>
      </c>
      <c r="G658" s="60">
        <v>-0.13796338488755466</v>
      </c>
      <c r="H658" s="60">
        <v>5.5933196902541171E-2</v>
      </c>
    </row>
    <row r="659" spans="1:8">
      <c r="A659" s="61" t="s">
        <v>432</v>
      </c>
      <c r="B659" s="62">
        <v>43446</v>
      </c>
      <c r="C659" s="61">
        <v>165352.1</v>
      </c>
      <c r="D659" s="61">
        <v>978.9</v>
      </c>
      <c r="E659" s="61">
        <v>205.99</v>
      </c>
      <c r="F659" s="60">
        <v>0.8130931403777899</v>
      </c>
      <c r="G659" s="60">
        <v>-0.12566207272305041</v>
      </c>
      <c r="H659" s="60">
        <v>5.8747944078947345E-2</v>
      </c>
    </row>
    <row r="660" spans="1:8">
      <c r="A660" s="61" t="s">
        <v>431</v>
      </c>
      <c r="B660" s="62">
        <v>43449</v>
      </c>
      <c r="C660" s="61">
        <v>164485.9</v>
      </c>
      <c r="D660" s="61">
        <v>972.25199999999995</v>
      </c>
      <c r="E660" s="61">
        <v>206.60499999999999</v>
      </c>
      <c r="F660" s="60">
        <v>0.7966312188429796</v>
      </c>
      <c r="G660" s="60">
        <v>-0.13189460431975863</v>
      </c>
      <c r="H660" s="60">
        <v>6.092739036664252E-2</v>
      </c>
    </row>
    <row r="661" spans="1:8">
      <c r="A661" s="61" t="s">
        <v>430</v>
      </c>
      <c r="B661" s="62">
        <v>43450</v>
      </c>
      <c r="C661" s="61">
        <v>161708.1</v>
      </c>
      <c r="D661" s="61">
        <v>970.03599999999994</v>
      </c>
      <c r="E661" s="61">
        <v>206.81</v>
      </c>
      <c r="F661" s="60">
        <v>0.74576293143932415</v>
      </c>
      <c r="G661" s="60">
        <v>-0.12795562627542989</v>
      </c>
      <c r="H661" s="60">
        <v>5.6662579194768137E-2</v>
      </c>
    </row>
    <row r="662" spans="1:8">
      <c r="A662" s="61" t="s">
        <v>429</v>
      </c>
      <c r="B662" s="62">
        <v>43451</v>
      </c>
      <c r="C662" s="61">
        <v>159749.9</v>
      </c>
      <c r="D662" s="61">
        <v>967.82</v>
      </c>
      <c r="E662" s="61">
        <v>206.26</v>
      </c>
      <c r="F662" s="60">
        <v>0.71251676337881098</v>
      </c>
      <c r="G662" s="60">
        <v>-0.13495589063379831</v>
      </c>
      <c r="H662" s="60">
        <v>4.9615795633809912E-2</v>
      </c>
    </row>
    <row r="663" spans="1:8">
      <c r="A663" s="61" t="s">
        <v>428</v>
      </c>
      <c r="B663" s="62">
        <v>43452</v>
      </c>
      <c r="C663" s="61">
        <v>159146.4</v>
      </c>
      <c r="D663" s="61">
        <v>962.98</v>
      </c>
      <c r="E663" s="61">
        <v>205.66</v>
      </c>
      <c r="F663" s="60">
        <v>0.68219486208121238</v>
      </c>
      <c r="G663" s="60">
        <v>-0.14459413124312681</v>
      </c>
      <c r="H663" s="60">
        <v>4.3376794683171793E-2</v>
      </c>
    </row>
    <row r="664" spans="1:8">
      <c r="A664" s="61" t="s">
        <v>10</v>
      </c>
      <c r="B664" s="62">
        <v>43453</v>
      </c>
      <c r="C664" s="61">
        <v>156083.20000000001</v>
      </c>
      <c r="D664" s="61">
        <v>967.65</v>
      </c>
      <c r="E664" s="61">
        <v>206.97</v>
      </c>
      <c r="F664" s="60">
        <v>0.63265750146180966</v>
      </c>
      <c r="G664" s="60">
        <v>-0.14221052874190887</v>
      </c>
      <c r="H664" s="60">
        <v>4.895849171354727E-2</v>
      </c>
    </row>
    <row r="665" spans="1:8">
      <c r="A665" s="61" t="s">
        <v>427</v>
      </c>
      <c r="B665" s="62">
        <v>43456</v>
      </c>
      <c r="C665" s="61">
        <v>154550.5</v>
      </c>
      <c r="D665" s="61">
        <v>958.76400000000001</v>
      </c>
      <c r="E665" s="61">
        <v>205.9425</v>
      </c>
      <c r="F665" s="60">
        <v>0.61871291007086504</v>
      </c>
      <c r="G665" s="60">
        <v>-0.1518290147648157</v>
      </c>
      <c r="H665" s="60">
        <v>3.7545972089273905E-2</v>
      </c>
    </row>
    <row r="666" spans="1:8">
      <c r="A666" s="61" t="s">
        <v>426</v>
      </c>
      <c r="B666" s="62">
        <v>43457</v>
      </c>
      <c r="C666" s="61">
        <v>156693.79999999999</v>
      </c>
      <c r="D666" s="61">
        <v>955.80200000000002</v>
      </c>
      <c r="E666" s="61">
        <v>205.6</v>
      </c>
      <c r="F666" s="60">
        <v>0.63921766366148947</v>
      </c>
      <c r="G666" s="60">
        <v>-0.1558010952128599</v>
      </c>
      <c r="H666" s="60">
        <v>3.6969788672012838E-2</v>
      </c>
    </row>
    <row r="667" spans="1:8">
      <c r="A667" s="61" t="s">
        <v>425</v>
      </c>
      <c r="B667" s="62">
        <v>43458</v>
      </c>
      <c r="C667" s="61">
        <v>157484</v>
      </c>
      <c r="D667" s="61">
        <v>952.84</v>
      </c>
      <c r="E667" s="61">
        <v>206.74</v>
      </c>
      <c r="F667" s="60">
        <v>0.64889863321208763</v>
      </c>
      <c r="G667" s="60">
        <v>-0.1589001191684688</v>
      </c>
      <c r="H667" s="60">
        <v>4.49858471492115E-2</v>
      </c>
    </row>
    <row r="668" spans="1:8">
      <c r="A668" s="61" t="s">
        <v>424</v>
      </c>
      <c r="B668" s="62">
        <v>43459</v>
      </c>
      <c r="C668" s="61">
        <v>156950.29999999999</v>
      </c>
      <c r="D668" s="61">
        <v>950.27</v>
      </c>
      <c r="E668" s="61">
        <v>205.06</v>
      </c>
      <c r="F668" s="60">
        <v>0.62111944306726152</v>
      </c>
      <c r="G668" s="60">
        <v>-0.16482247413003626</v>
      </c>
      <c r="H668" s="60">
        <v>3.0711233978386598E-2</v>
      </c>
    </row>
    <row r="669" spans="1:8">
      <c r="A669" s="61" t="s">
        <v>423</v>
      </c>
      <c r="B669" s="62">
        <v>43460</v>
      </c>
      <c r="C669" s="61">
        <v>158443.70000000001</v>
      </c>
      <c r="D669" s="61">
        <v>950.15</v>
      </c>
      <c r="E669" s="61">
        <v>204.05</v>
      </c>
      <c r="F669" s="60">
        <v>0.62457538401280432</v>
      </c>
      <c r="G669" s="60">
        <v>-0.16613863784360638</v>
      </c>
      <c r="H669" s="60">
        <v>2.3730684326710882E-2</v>
      </c>
    </row>
    <row r="670" spans="1:8">
      <c r="A670" s="61" t="s">
        <v>422</v>
      </c>
      <c r="B670" s="62">
        <v>43463</v>
      </c>
      <c r="C670" s="61">
        <v>160774</v>
      </c>
      <c r="D670" s="61">
        <v>959.46199999999999</v>
      </c>
      <c r="E670" s="61">
        <v>205.4975</v>
      </c>
      <c r="F670" s="60">
        <v>0.63457315287763949</v>
      </c>
      <c r="G670" s="60">
        <v>-0.15918535461086125</v>
      </c>
      <c r="H670" s="60">
        <v>3.0786015248795984E-2</v>
      </c>
    </row>
    <row r="671" spans="1:8">
      <c r="A671" s="61" t="s">
        <v>421</v>
      </c>
      <c r="B671" s="62">
        <v>43464</v>
      </c>
      <c r="C671" s="61">
        <v>161309.79999999999</v>
      </c>
      <c r="D671" s="61">
        <v>962.56600000000003</v>
      </c>
      <c r="E671" s="61">
        <v>205.98</v>
      </c>
      <c r="F671" s="60">
        <v>0.6434575920988419</v>
      </c>
      <c r="G671" s="60">
        <v>-0.15462793005629583</v>
      </c>
      <c r="H671" s="60">
        <v>3.4815373021853668E-2</v>
      </c>
    </row>
    <row r="672" spans="1:8">
      <c r="A672" s="61" t="s">
        <v>420</v>
      </c>
      <c r="B672" s="62">
        <v>43465</v>
      </c>
      <c r="C672" s="61">
        <v>161405.29999999999</v>
      </c>
      <c r="D672" s="61">
        <v>965.67</v>
      </c>
      <c r="E672" s="61">
        <v>207.16</v>
      </c>
      <c r="F672" s="60">
        <v>0.64869033525333708</v>
      </c>
      <c r="G672" s="60">
        <v>-0.1561705362682303</v>
      </c>
      <c r="H672" s="60">
        <v>3.5903590359035897E-2</v>
      </c>
    </row>
    <row r="673" spans="1:8">
      <c r="A673" s="61" t="s">
        <v>419</v>
      </c>
      <c r="B673" s="62">
        <v>43466</v>
      </c>
      <c r="C673" s="61">
        <v>161840.79999999999</v>
      </c>
      <c r="D673" s="61">
        <v>965.93</v>
      </c>
      <c r="E673" s="61">
        <v>207.04</v>
      </c>
      <c r="F673" s="60">
        <v>0.66483354832869401</v>
      </c>
      <c r="G673" s="60">
        <v>-0.16172721008499635</v>
      </c>
      <c r="H673" s="60">
        <v>2.3784799485734087E-2</v>
      </c>
    </row>
    <row r="674" spans="1:8">
      <c r="A674" s="61" t="s">
        <v>418</v>
      </c>
      <c r="B674" s="62">
        <v>43467</v>
      </c>
      <c r="C674" s="61">
        <v>160898.9</v>
      </c>
      <c r="D674" s="61">
        <v>955.66</v>
      </c>
      <c r="E674" s="61">
        <v>205.16</v>
      </c>
      <c r="F674" s="60">
        <v>0.68372095456852389</v>
      </c>
      <c r="G674" s="60">
        <v>-0.17252999780070966</v>
      </c>
      <c r="H674" s="60">
        <v>1.073997438171248E-2</v>
      </c>
    </row>
    <row r="675" spans="1:8">
      <c r="A675" s="61" t="s">
        <v>417</v>
      </c>
      <c r="B675" s="62">
        <v>43470</v>
      </c>
      <c r="C675" s="61">
        <v>161107.4</v>
      </c>
      <c r="D675" s="61">
        <v>969.04</v>
      </c>
      <c r="E675" s="61">
        <v>208.3475</v>
      </c>
      <c r="F675" s="60">
        <v>0.67457558059161471</v>
      </c>
      <c r="G675" s="60">
        <v>-0.16285257656256746</v>
      </c>
      <c r="H675" s="60">
        <v>2.6797594992854057E-2</v>
      </c>
    </row>
    <row r="676" spans="1:8">
      <c r="A676" s="61" t="s">
        <v>416</v>
      </c>
      <c r="B676" s="62">
        <v>43471</v>
      </c>
      <c r="C676" s="61">
        <v>161275.79999999999</v>
      </c>
      <c r="D676" s="61">
        <v>973.5</v>
      </c>
      <c r="E676" s="61">
        <v>209.41</v>
      </c>
      <c r="F676" s="60">
        <v>0.67574593832994601</v>
      </c>
      <c r="G676" s="60">
        <v>-0.17358529007283652</v>
      </c>
      <c r="H676" s="60">
        <v>2.7678264710212508E-2</v>
      </c>
    </row>
    <row r="677" spans="1:8">
      <c r="A677" s="61" t="s">
        <v>415</v>
      </c>
      <c r="B677" s="62">
        <v>43472</v>
      </c>
      <c r="C677" s="61">
        <v>162323.6</v>
      </c>
      <c r="D677" s="61">
        <v>977.96</v>
      </c>
      <c r="E677" s="61">
        <v>211.5</v>
      </c>
      <c r="F677" s="60">
        <v>0.69211524308501904</v>
      </c>
      <c r="G677" s="60">
        <v>-0.17416674407410848</v>
      </c>
      <c r="H677" s="60">
        <v>3.7629397046558433E-2</v>
      </c>
    </row>
    <row r="678" spans="1:8">
      <c r="A678" s="61" t="s">
        <v>414</v>
      </c>
      <c r="B678" s="62">
        <v>43473</v>
      </c>
      <c r="C678" s="61">
        <v>163967.20000000001</v>
      </c>
      <c r="D678" s="61">
        <v>975.51</v>
      </c>
      <c r="E678" s="61">
        <v>210.3</v>
      </c>
      <c r="F678" s="60">
        <v>0.70319610513315123</v>
      </c>
      <c r="G678" s="60">
        <v>-0.18558190015027554</v>
      </c>
      <c r="H678" s="60">
        <v>1.6887685407927622E-2</v>
      </c>
    </row>
    <row r="679" spans="1:8">
      <c r="A679" s="61" t="s">
        <v>413</v>
      </c>
      <c r="B679" s="62">
        <v>43474</v>
      </c>
      <c r="C679" s="61">
        <v>164829.4</v>
      </c>
      <c r="D679" s="61">
        <v>994.41</v>
      </c>
      <c r="E679" s="61">
        <v>210.61</v>
      </c>
      <c r="F679" s="60">
        <v>0.71278907252596513</v>
      </c>
      <c r="G679" s="60">
        <v>-0.17293089251702942</v>
      </c>
      <c r="H679" s="60">
        <v>1.3522617901828626E-2</v>
      </c>
    </row>
    <row r="680" spans="1:8">
      <c r="A680" s="61" t="s">
        <v>412</v>
      </c>
      <c r="B680" s="62">
        <v>43477</v>
      </c>
      <c r="C680" s="61">
        <v>164929.9</v>
      </c>
      <c r="D680" s="61">
        <v>993.39</v>
      </c>
      <c r="E680" s="61">
        <v>214.1875</v>
      </c>
      <c r="F680" s="60">
        <v>0.71208989697142711</v>
      </c>
      <c r="G680" s="60">
        <v>-0.17688049980942278</v>
      </c>
      <c r="H680" s="60">
        <v>2.8215160097931014E-2</v>
      </c>
    </row>
    <row r="681" spans="1:8">
      <c r="A681" s="61" t="s">
        <v>411</v>
      </c>
      <c r="B681" s="62">
        <v>43478</v>
      </c>
      <c r="C681" s="61">
        <v>164493.79999999999</v>
      </c>
      <c r="D681" s="61">
        <v>993.05</v>
      </c>
      <c r="E681" s="61">
        <v>215.38</v>
      </c>
      <c r="F681" s="60">
        <v>0.71081818673478292</v>
      </c>
      <c r="G681" s="60">
        <v>-0.17598785203378875</v>
      </c>
      <c r="H681" s="60">
        <v>3.7625861155272888E-2</v>
      </c>
    </row>
    <row r="682" spans="1:8">
      <c r="A682" s="61" t="s">
        <v>410</v>
      </c>
      <c r="B682" s="62">
        <v>43479</v>
      </c>
      <c r="C682" s="61">
        <v>164696.4</v>
      </c>
      <c r="D682" s="61">
        <v>992.71</v>
      </c>
      <c r="E682" s="61">
        <v>214.04</v>
      </c>
      <c r="F682" s="60">
        <v>0.71227175708705759</v>
      </c>
      <c r="G682" s="60">
        <v>-0.17103538115955341</v>
      </c>
      <c r="H682" s="60">
        <v>3.0624036979969071E-2</v>
      </c>
    </row>
    <row r="683" spans="1:8">
      <c r="A683" s="61" t="s">
        <v>409</v>
      </c>
      <c r="B683" s="62">
        <v>43480</v>
      </c>
      <c r="C683" s="61">
        <v>165445.5</v>
      </c>
      <c r="D683" s="61">
        <v>1005.11</v>
      </c>
      <c r="E683" s="61">
        <v>215.9</v>
      </c>
      <c r="F683" s="60">
        <v>0.71219890817831355</v>
      </c>
      <c r="G683" s="60">
        <v>-0.16615784356344299</v>
      </c>
      <c r="H683" s="60">
        <v>3.46108229205353E-2</v>
      </c>
    </row>
    <row r="684" spans="1:8">
      <c r="A684" s="61" t="s">
        <v>408</v>
      </c>
      <c r="B684" s="62">
        <v>43481</v>
      </c>
      <c r="C684" s="61">
        <v>165595</v>
      </c>
      <c r="D684" s="61">
        <v>1009.39</v>
      </c>
      <c r="E684" s="61">
        <v>215.61</v>
      </c>
      <c r="F684" s="60">
        <v>0.70315113042870081</v>
      </c>
      <c r="G684" s="60">
        <v>-0.16442470228092632</v>
      </c>
      <c r="H684" s="60">
        <v>3.1577436486292632E-2</v>
      </c>
    </row>
    <row r="685" spans="1:8">
      <c r="A685" s="61" t="s">
        <v>407</v>
      </c>
      <c r="B685" s="62">
        <v>43484</v>
      </c>
      <c r="C685" s="61">
        <v>166131.1</v>
      </c>
      <c r="D685" s="61">
        <v>1022.23</v>
      </c>
      <c r="E685" s="61">
        <v>216.72</v>
      </c>
      <c r="F685" s="60">
        <v>0.69618455443927152</v>
      </c>
      <c r="G685" s="60">
        <v>-0.15562842793894149</v>
      </c>
      <c r="H685" s="60">
        <v>3.6243664530936304E-2</v>
      </c>
    </row>
    <row r="686" spans="1:8">
      <c r="A686" s="61" t="s">
        <v>11</v>
      </c>
      <c r="B686" s="62">
        <v>43485</v>
      </c>
      <c r="C686" s="61">
        <v>165575.1</v>
      </c>
      <c r="D686" s="61">
        <v>1026.51</v>
      </c>
      <c r="E686" s="61">
        <v>217.09</v>
      </c>
      <c r="F686" s="60">
        <v>0.67931344697449925</v>
      </c>
      <c r="G686" s="60">
        <v>-0.15712678693128157</v>
      </c>
      <c r="H686" s="60">
        <v>2.9887565823805806E-2</v>
      </c>
    </row>
    <row r="687" spans="1:8">
      <c r="A687" s="61" t="s">
        <v>1091</v>
      </c>
      <c r="B687" s="62">
        <v>43486</v>
      </c>
      <c r="C687" s="61">
        <v>161922.20000000001</v>
      </c>
      <c r="D687" s="61">
        <v>1018.45</v>
      </c>
      <c r="E687" s="61">
        <v>216.88</v>
      </c>
      <c r="F687" s="60">
        <v>0.63684261070423109</v>
      </c>
      <c r="G687" s="60">
        <v>-0.16699383291619629</v>
      </c>
      <c r="H687" s="60">
        <v>2.3984891406987563E-2</v>
      </c>
    </row>
    <row r="688" spans="1:8">
      <c r="A688" s="61" t="s">
        <v>1092</v>
      </c>
      <c r="B688" s="62">
        <v>43487</v>
      </c>
      <c r="C688" s="61">
        <v>162805.70000000001</v>
      </c>
      <c r="D688" s="61">
        <v>1010.63</v>
      </c>
      <c r="E688" s="61">
        <v>216.84</v>
      </c>
      <c r="F688" s="60">
        <v>0.64754415223260753</v>
      </c>
      <c r="G688" s="60">
        <v>-0.18291332152934414</v>
      </c>
      <c r="H688" s="60">
        <v>9.356235162686799E-3</v>
      </c>
    </row>
    <row r="689" spans="1:8">
      <c r="A689" s="61" t="s">
        <v>1093</v>
      </c>
      <c r="B689" s="62">
        <v>43488</v>
      </c>
      <c r="C689" s="61">
        <v>162940.9</v>
      </c>
      <c r="D689" s="61">
        <v>1011.56</v>
      </c>
      <c r="E689" s="61">
        <v>216.34</v>
      </c>
      <c r="F689" s="60">
        <v>0.65892120829557821</v>
      </c>
      <c r="G689" s="60">
        <v>-0.18113790390213425</v>
      </c>
      <c r="H689" s="60">
        <v>2.2497400510445242E-2</v>
      </c>
    </row>
    <row r="690" spans="1:8">
      <c r="A690" s="61" t="s">
        <v>1094</v>
      </c>
      <c r="B690" s="62">
        <v>43491</v>
      </c>
      <c r="C690" s="61">
        <v>162477.5</v>
      </c>
      <c r="D690" s="61">
        <v>1021.46</v>
      </c>
      <c r="E690" s="61">
        <v>216.77500000000001</v>
      </c>
      <c r="F690" s="60">
        <v>0.64737033146639322</v>
      </c>
      <c r="G690" s="60">
        <v>-0.17524424707307229</v>
      </c>
      <c r="H690" s="60">
        <v>2.5474241922512908E-2</v>
      </c>
    </row>
    <row r="691" spans="1:8">
      <c r="A691" s="61" t="s">
        <v>1095</v>
      </c>
      <c r="B691" s="62">
        <v>43492</v>
      </c>
      <c r="C691" s="61">
        <v>160798</v>
      </c>
      <c r="D691" s="61">
        <v>1024.76</v>
      </c>
      <c r="E691" s="61">
        <v>216.92</v>
      </c>
      <c r="F691" s="60">
        <v>0.62054407823858382</v>
      </c>
      <c r="G691" s="60">
        <v>-0.18175648160716718</v>
      </c>
      <c r="H691" s="60">
        <v>1.9408806804831036E-2</v>
      </c>
    </row>
    <row r="692" spans="1:8">
      <c r="A692" s="61" t="s">
        <v>1096</v>
      </c>
      <c r="B692" s="62">
        <v>43493</v>
      </c>
      <c r="C692" s="61">
        <v>159818.20000000001</v>
      </c>
      <c r="D692" s="61">
        <v>1028.06</v>
      </c>
      <c r="E692" s="61">
        <v>217.54</v>
      </c>
      <c r="F692" s="60">
        <v>0.60585638767670691</v>
      </c>
      <c r="G692" s="60">
        <v>-0.18326911618669317</v>
      </c>
      <c r="H692" s="60">
        <v>2.1074865055151326E-2</v>
      </c>
    </row>
    <row r="693" spans="1:8">
      <c r="A693" s="61" t="s">
        <v>1097</v>
      </c>
      <c r="B693" s="62">
        <v>43494</v>
      </c>
      <c r="C693" s="61">
        <v>160153</v>
      </c>
      <c r="D693" s="61">
        <v>1029.75</v>
      </c>
      <c r="E693" s="61">
        <v>216.71</v>
      </c>
      <c r="F693" s="60">
        <v>0.6119188167741092</v>
      </c>
      <c r="G693" s="60">
        <v>-0.1855099471006606</v>
      </c>
      <c r="H693" s="60">
        <v>1.1269511654494968E-2</v>
      </c>
    </row>
    <row r="694" spans="1:8">
      <c r="A694" s="61" t="s">
        <v>1098</v>
      </c>
      <c r="B694" s="62">
        <v>43495</v>
      </c>
      <c r="C694" s="61">
        <v>160294.9</v>
      </c>
      <c r="D694" s="61">
        <v>1036.6300000000001</v>
      </c>
      <c r="E694" s="61">
        <v>215.89</v>
      </c>
      <c r="F694" s="60">
        <v>0.61238954076115659</v>
      </c>
      <c r="G694" s="60">
        <v>-0.18126359453264818</v>
      </c>
      <c r="H694" s="60">
        <v>5.4957850123420471E-3</v>
      </c>
    </row>
    <row r="695" spans="1:8">
      <c r="A695" s="61" t="s">
        <v>1099</v>
      </c>
      <c r="B695" s="62">
        <v>43498</v>
      </c>
      <c r="C695" s="61">
        <v>159855.4</v>
      </c>
      <c r="D695" s="61">
        <v>1043.482</v>
      </c>
      <c r="E695" s="61">
        <v>216.3775</v>
      </c>
      <c r="F695" s="60">
        <v>0.61394946393648997</v>
      </c>
      <c r="G695" s="60">
        <v>-0.17705168851243713</v>
      </c>
      <c r="H695" s="60">
        <v>1.0543153371940894E-2</v>
      </c>
    </row>
    <row r="696" spans="1:8">
      <c r="A696" s="61" t="s">
        <v>1101</v>
      </c>
      <c r="B696" s="62">
        <v>43499</v>
      </c>
      <c r="C696" s="61">
        <v>157355.20000000001</v>
      </c>
      <c r="D696" s="61">
        <v>1045.7660000000001</v>
      </c>
      <c r="E696" s="61">
        <v>216.54</v>
      </c>
      <c r="F696" s="60">
        <v>0.59657784569054928</v>
      </c>
      <c r="G696" s="60">
        <v>-0.16179796894912757</v>
      </c>
      <c r="H696" s="60">
        <v>1.9107680722891596E-2</v>
      </c>
    </row>
    <row r="697" spans="1:8">
      <c r="A697" s="61" t="s">
        <v>1100</v>
      </c>
      <c r="B697" s="62">
        <v>43500</v>
      </c>
      <c r="C697" s="61">
        <v>158043.9</v>
      </c>
      <c r="D697" s="61">
        <v>1048.05</v>
      </c>
      <c r="E697" s="61">
        <v>216.42</v>
      </c>
      <c r="F697" s="60">
        <v>0.61049896314714136</v>
      </c>
      <c r="G697" s="60">
        <v>-0.16462748786456127</v>
      </c>
      <c r="H697" s="60">
        <v>1.8734701562794109E-2</v>
      </c>
    </row>
    <row r="698" spans="1:8">
      <c r="A698" s="61" t="s">
        <v>1102</v>
      </c>
      <c r="B698" s="62">
        <v>43501</v>
      </c>
      <c r="C698" s="61">
        <v>158394.20000000001</v>
      </c>
      <c r="D698" s="61">
        <v>1051.9000000000001</v>
      </c>
      <c r="E698" s="61">
        <v>216.99</v>
      </c>
      <c r="F698" s="60">
        <v>0.62091839031997953</v>
      </c>
      <c r="G698" s="60">
        <v>-0.14301310043668114</v>
      </c>
      <c r="H698" s="60">
        <v>2.5945319795274369E-2</v>
      </c>
    </row>
    <row r="699" spans="1:8">
      <c r="A699" s="61" t="s">
        <v>1103</v>
      </c>
      <c r="B699" s="62">
        <v>43502</v>
      </c>
      <c r="C699" s="61">
        <v>158535.5</v>
      </c>
      <c r="D699" s="61">
        <v>1048.46</v>
      </c>
      <c r="E699" s="61">
        <v>218</v>
      </c>
      <c r="F699" s="60">
        <v>0.6208831374906576</v>
      </c>
      <c r="G699" s="60">
        <v>-0.13947094116005554</v>
      </c>
      <c r="H699" s="60">
        <v>3.2245844973720406E-2</v>
      </c>
    </row>
    <row r="700" spans="1:8">
      <c r="A700" s="61" t="s">
        <v>1104</v>
      </c>
      <c r="B700" s="62">
        <v>43506</v>
      </c>
      <c r="C700" s="61">
        <v>158468.20000000001</v>
      </c>
      <c r="D700" s="61">
        <v>1044.24</v>
      </c>
      <c r="E700" s="61">
        <v>215.83</v>
      </c>
      <c r="F700" s="60">
        <v>0.61646988019401538</v>
      </c>
      <c r="G700" s="60">
        <v>-0.13652074685365567</v>
      </c>
      <c r="H700" s="60">
        <v>3.016562455252747E-2</v>
      </c>
    </row>
    <row r="701" spans="1:8">
      <c r="A701" s="61" t="s">
        <v>1105</v>
      </c>
      <c r="B701" s="62">
        <v>43508</v>
      </c>
      <c r="C701" s="61">
        <v>157973.29999999999</v>
      </c>
      <c r="D701" s="61">
        <v>1042.1300000000001</v>
      </c>
      <c r="E701" s="61">
        <v>214.13</v>
      </c>
      <c r="F701" s="60">
        <v>0.6131658625003189</v>
      </c>
      <c r="G701" s="60">
        <v>-0.11397065075073542</v>
      </c>
      <c r="H701" s="60">
        <v>4.0982012639766641E-2</v>
      </c>
    </row>
    <row r="702" spans="1:8">
      <c r="A702" s="61" t="s">
        <v>1106</v>
      </c>
      <c r="B702" s="62">
        <v>43509</v>
      </c>
      <c r="C702" s="61">
        <v>157310.79999999999</v>
      </c>
      <c r="D702" s="61">
        <v>1041.8399999999999</v>
      </c>
      <c r="E702" s="61">
        <v>214.07</v>
      </c>
      <c r="F702" s="60">
        <v>0.6003182105337046</v>
      </c>
      <c r="G702" s="60">
        <v>-0.11210349588368662</v>
      </c>
      <c r="H702" s="60">
        <v>3.3555426805716326E-2</v>
      </c>
    </row>
    <row r="703" spans="1:8">
      <c r="A703" s="61" t="s">
        <v>1107</v>
      </c>
      <c r="B703" s="62">
        <v>43512</v>
      </c>
      <c r="C703" s="61">
        <v>157113.60000000001</v>
      </c>
      <c r="D703" s="61">
        <v>1038.7739999999999</v>
      </c>
      <c r="E703" s="61">
        <v>213.1925</v>
      </c>
      <c r="F703" s="60">
        <v>0.60676275046608463</v>
      </c>
      <c r="G703" s="60">
        <v>-0.10556461570519071</v>
      </c>
      <c r="H703" s="60">
        <v>3.0781913299101626E-2</v>
      </c>
    </row>
    <row r="704" spans="1:8">
      <c r="A704" s="61" t="s">
        <v>1108</v>
      </c>
      <c r="B704" s="62">
        <v>43513</v>
      </c>
      <c r="C704" s="61">
        <v>156155</v>
      </c>
      <c r="D704" s="61">
        <v>1037.752</v>
      </c>
      <c r="E704" s="61">
        <v>212.9</v>
      </c>
      <c r="F704" s="60">
        <v>0.59464363944949539</v>
      </c>
      <c r="G704" s="60">
        <v>-0.10024363387291146</v>
      </c>
      <c r="H704" s="60">
        <v>3.034409330687704E-2</v>
      </c>
    </row>
    <row r="705" spans="1:8">
      <c r="A705" s="61" t="s">
        <v>1109</v>
      </c>
      <c r="B705" s="62">
        <v>43514</v>
      </c>
      <c r="C705" s="61">
        <v>156705.1</v>
      </c>
      <c r="D705" s="61">
        <v>1036.73</v>
      </c>
      <c r="E705" s="61">
        <v>214.35</v>
      </c>
      <c r="F705" s="60">
        <v>0.59734789757327222</v>
      </c>
      <c r="G705" s="60">
        <v>-0.10971326503447865</v>
      </c>
      <c r="H705" s="60">
        <v>3.4707472485035806E-2</v>
      </c>
    </row>
    <row r="706" spans="1:8">
      <c r="A706" s="61" t="s">
        <v>12</v>
      </c>
      <c r="B706" s="62">
        <v>43515</v>
      </c>
      <c r="C706" s="61">
        <v>157387.5</v>
      </c>
      <c r="D706" s="61">
        <v>1036.97</v>
      </c>
      <c r="E706" s="61">
        <v>214.49</v>
      </c>
      <c r="F706" s="60">
        <v>0.60031378402589186</v>
      </c>
      <c r="G706" s="60">
        <v>-0.12516345659014783</v>
      </c>
      <c r="H706" s="60">
        <v>3.2790832049306662E-2</v>
      </c>
    </row>
    <row r="707" spans="1:8">
      <c r="A707" s="61" t="s">
        <v>1110</v>
      </c>
      <c r="B707" s="62">
        <v>43516</v>
      </c>
      <c r="C707" s="61">
        <v>159489.5</v>
      </c>
      <c r="D707" s="61">
        <v>1049.32</v>
      </c>
      <c r="E707" s="61">
        <v>217.05</v>
      </c>
      <c r="F707" s="60">
        <v>0.62034083243252014</v>
      </c>
      <c r="G707" s="60">
        <v>-0.12172862073929747</v>
      </c>
      <c r="H707" s="60">
        <v>3.8106967345425957E-2</v>
      </c>
    </row>
    <row r="708" spans="1:8">
      <c r="A708" s="61" t="s">
        <v>1111</v>
      </c>
      <c r="B708" s="62">
        <v>43519</v>
      </c>
      <c r="C708" s="61">
        <v>164267.79999999999</v>
      </c>
      <c r="D708" s="61">
        <v>1060.3119999999999</v>
      </c>
      <c r="E708" s="61">
        <v>216.5925</v>
      </c>
      <c r="F708" s="60">
        <v>0.67088929485432014</v>
      </c>
      <c r="G708" s="60">
        <v>-0.11485618975906131</v>
      </c>
      <c r="H708" s="60">
        <v>3.3607730851825224E-2</v>
      </c>
    </row>
    <row r="709" spans="1:8">
      <c r="A709" s="61" t="s">
        <v>1112</v>
      </c>
      <c r="B709" s="62">
        <v>43520</v>
      </c>
      <c r="C709" s="61">
        <v>166030.29999999999</v>
      </c>
      <c r="D709" s="61">
        <v>1063.9760000000001</v>
      </c>
      <c r="E709" s="61">
        <v>216.44</v>
      </c>
      <c r="F709" s="60">
        <v>0.69162340738778472</v>
      </c>
      <c r="G709" s="60">
        <v>-0.11412109505095569</v>
      </c>
      <c r="H709" s="60">
        <v>2.7047546740058825E-2</v>
      </c>
    </row>
    <row r="710" spans="1:8">
      <c r="A710" s="61" t="s">
        <v>1113</v>
      </c>
      <c r="B710" s="62">
        <v>43521</v>
      </c>
      <c r="C710" s="61">
        <v>166793.60000000001</v>
      </c>
      <c r="D710" s="61">
        <v>1067.6400000000001</v>
      </c>
      <c r="E710" s="61">
        <v>216.71</v>
      </c>
      <c r="F710" s="60">
        <v>0.69924804370128357</v>
      </c>
      <c r="G710" s="60">
        <v>-0.11741218679474563</v>
      </c>
      <c r="H710" s="60">
        <v>3.2542405183914713E-2</v>
      </c>
    </row>
    <row r="711" spans="1:8">
      <c r="A711" s="61" t="s">
        <v>1114</v>
      </c>
      <c r="B711" s="62">
        <v>43522</v>
      </c>
      <c r="C711" s="61">
        <v>164712.20000000001</v>
      </c>
      <c r="D711" s="61">
        <v>1064.94</v>
      </c>
      <c r="E711" s="61">
        <v>217.45</v>
      </c>
      <c r="F711" s="60">
        <v>0.67770830001762139</v>
      </c>
      <c r="G711" s="60">
        <v>-0.12459844342367876</v>
      </c>
      <c r="H711" s="60">
        <v>3.9187574671445624E-2</v>
      </c>
    </row>
    <row r="712" spans="1:8">
      <c r="A712" s="61" t="s">
        <v>1115</v>
      </c>
      <c r="B712" s="62">
        <v>43523</v>
      </c>
      <c r="C712" s="61">
        <v>165295.1</v>
      </c>
      <c r="D712" s="61">
        <v>1061.26</v>
      </c>
      <c r="E712" s="61">
        <v>216.84</v>
      </c>
      <c r="F712" s="60">
        <v>0.68530549489091586</v>
      </c>
      <c r="G712" s="60">
        <v>-0.12925685798631115</v>
      </c>
      <c r="H712" s="60">
        <v>3.7313432835820892E-2</v>
      </c>
    </row>
    <row r="713" spans="1:8">
      <c r="A713" s="61" t="s">
        <v>1116</v>
      </c>
      <c r="B713" s="62">
        <v>43526</v>
      </c>
      <c r="C713" s="61">
        <v>164370.29999999999</v>
      </c>
      <c r="D713" s="61">
        <v>1056.6759999999999</v>
      </c>
      <c r="E713" s="61">
        <v>215.7525</v>
      </c>
      <c r="F713" s="60">
        <v>0.67556384654199597</v>
      </c>
      <c r="G713" s="60">
        <v>-0.13463818914403647</v>
      </c>
      <c r="H713" s="60">
        <v>3.2160455437018509E-2</v>
      </c>
    </row>
    <row r="714" spans="1:8">
      <c r="A714" s="61" t="s">
        <v>1117</v>
      </c>
      <c r="B714" s="62">
        <v>43527</v>
      </c>
      <c r="C714" s="61">
        <v>164442.70000000001</v>
      </c>
      <c r="D714" s="61">
        <v>1055.1479999999999</v>
      </c>
      <c r="E714" s="61">
        <v>215.39</v>
      </c>
      <c r="F714" s="60">
        <v>0.67626257889843933</v>
      </c>
      <c r="G714" s="60">
        <v>-0.12965281730221967</v>
      </c>
      <c r="H714" s="60">
        <v>2.9490488481024757E-2</v>
      </c>
    </row>
    <row r="715" spans="1:8">
      <c r="A715" s="61" t="s">
        <v>1118</v>
      </c>
      <c r="B715" s="62">
        <v>43528</v>
      </c>
      <c r="C715" s="61">
        <v>164238.6</v>
      </c>
      <c r="D715" s="61">
        <v>1053.6199999999999</v>
      </c>
      <c r="E715" s="61">
        <v>215.21</v>
      </c>
      <c r="F715" s="60">
        <v>0.67655930838276612</v>
      </c>
      <c r="G715" s="60">
        <v>-0.11844978622645785</v>
      </c>
      <c r="H715" s="60">
        <v>3.755664834635053E-2</v>
      </c>
    </row>
    <row r="716" spans="1:8">
      <c r="A716" s="61" t="s">
        <v>1119</v>
      </c>
      <c r="B716" s="62">
        <v>43529</v>
      </c>
      <c r="C716" s="61">
        <v>162593.60000000001</v>
      </c>
      <c r="D716" s="61">
        <v>1055.1199999999999</v>
      </c>
      <c r="E716" s="61">
        <v>214.32</v>
      </c>
      <c r="F716" s="60">
        <v>0.66953250223075167</v>
      </c>
      <c r="G716" s="60">
        <v>-0.1086616408222022</v>
      </c>
      <c r="H716" s="60">
        <v>3.3826561991244786E-2</v>
      </c>
    </row>
    <row r="717" spans="1:8">
      <c r="A717" s="61" t="s">
        <v>1120</v>
      </c>
      <c r="B717" s="62">
        <v>43530</v>
      </c>
      <c r="C717" s="61">
        <v>162827.29999999999</v>
      </c>
      <c r="D717" s="61">
        <v>1055.68</v>
      </c>
      <c r="E717" s="61">
        <v>214.02</v>
      </c>
      <c r="F717" s="60">
        <v>0.67252293940791508</v>
      </c>
      <c r="G717" s="60">
        <v>-0.10530588999045698</v>
      </c>
      <c r="H717" s="60">
        <v>3.2566217976552236E-2</v>
      </c>
    </row>
    <row r="718" spans="1:8">
      <c r="A718" s="61" t="s">
        <v>1121</v>
      </c>
      <c r="B718" s="62">
        <v>43533</v>
      </c>
      <c r="C718" s="61">
        <v>163007.29999999999</v>
      </c>
      <c r="D718" s="61">
        <v>1046.962</v>
      </c>
      <c r="E718" s="61">
        <v>212.3475</v>
      </c>
      <c r="F718" s="60">
        <v>0.67733009818630063</v>
      </c>
      <c r="G718" s="60">
        <v>-0.10981702547359107</v>
      </c>
      <c r="H718" s="60">
        <v>2.7173124365113877E-2</v>
      </c>
    </row>
    <row r="719" spans="1:8">
      <c r="A719" s="61" t="s">
        <v>1122</v>
      </c>
      <c r="B719" s="62">
        <v>43534</v>
      </c>
      <c r="C719" s="61">
        <v>164470.39999999999</v>
      </c>
      <c r="D719" s="61">
        <v>1044.056</v>
      </c>
      <c r="E719" s="61">
        <v>211.79</v>
      </c>
      <c r="F719" s="60">
        <v>0.69572846965182333</v>
      </c>
      <c r="G719" s="60">
        <v>-0.12552997244394559</v>
      </c>
      <c r="H719" s="60">
        <v>2.3387291616332462E-2</v>
      </c>
    </row>
    <row r="720" spans="1:8">
      <c r="A720" s="61" t="s">
        <v>1123</v>
      </c>
      <c r="B720" s="62">
        <v>43535</v>
      </c>
      <c r="C720" s="61">
        <v>167371.5</v>
      </c>
      <c r="D720" s="61">
        <v>1041.1500000000001</v>
      </c>
      <c r="E720" s="61">
        <v>211.41</v>
      </c>
      <c r="F720" s="60">
        <v>0.72796801166215674</v>
      </c>
      <c r="G720" s="60">
        <v>-0.12449545913218962</v>
      </c>
      <c r="H720" s="60">
        <v>2.8859256375316278E-2</v>
      </c>
    </row>
    <row r="721" spans="1:8">
      <c r="A721" s="61" t="s">
        <v>1124</v>
      </c>
      <c r="B721" s="62">
        <v>43536</v>
      </c>
      <c r="C721" s="61">
        <v>167909.7</v>
      </c>
      <c r="D721" s="61">
        <v>1051.52</v>
      </c>
      <c r="E721" s="61">
        <v>211.68</v>
      </c>
      <c r="F721" s="60">
        <v>0.73829462339988305</v>
      </c>
      <c r="G721" s="60">
        <v>-0.13025641025641033</v>
      </c>
      <c r="H721" s="60">
        <v>2.1190375685943508E-2</v>
      </c>
    </row>
    <row r="722" spans="1:8">
      <c r="A722" s="61" t="s">
        <v>1125</v>
      </c>
      <c r="B722" s="62">
        <v>43537</v>
      </c>
      <c r="C722" s="61">
        <v>169115.5</v>
      </c>
      <c r="D722" s="61">
        <v>1050.46</v>
      </c>
      <c r="E722" s="61">
        <v>212.55</v>
      </c>
      <c r="F722" s="60">
        <v>0.76109879993835161</v>
      </c>
      <c r="G722" s="60">
        <v>-0.13585060875287913</v>
      </c>
      <c r="H722" s="60">
        <v>2.2415700610900036E-2</v>
      </c>
    </row>
    <row r="723" spans="1:8">
      <c r="A723" s="61" t="s">
        <v>1126</v>
      </c>
      <c r="B723" s="62">
        <v>43540</v>
      </c>
      <c r="C723" s="61">
        <v>171124.9</v>
      </c>
      <c r="D723" s="61">
        <v>1061.74</v>
      </c>
      <c r="E723" s="61">
        <v>213.86250000000001</v>
      </c>
      <c r="F723" s="60">
        <v>0.77894867060868411</v>
      </c>
      <c r="G723" s="60">
        <v>-0.13128784159711993</v>
      </c>
      <c r="H723" s="60">
        <v>1.7036808065436615E-2</v>
      </c>
    </row>
    <row r="724" spans="1:8">
      <c r="A724" s="61" t="s">
        <v>1127</v>
      </c>
      <c r="B724" s="62">
        <v>43541</v>
      </c>
      <c r="C724" s="61">
        <v>172522.5</v>
      </c>
      <c r="D724" s="61">
        <v>1065.5</v>
      </c>
      <c r="E724" s="61">
        <v>214.3</v>
      </c>
      <c r="F724" s="60">
        <v>0.79124863337766738</v>
      </c>
      <c r="G724" s="60">
        <v>-0.12937254357222816</v>
      </c>
      <c r="H724" s="60">
        <v>2.1302959538674227E-2</v>
      </c>
    </row>
    <row r="725" spans="1:8">
      <c r="A725" s="61" t="s">
        <v>1128</v>
      </c>
      <c r="B725" s="62">
        <v>43542</v>
      </c>
      <c r="C725" s="61">
        <v>175898.8</v>
      </c>
      <c r="D725" s="61">
        <v>1069.26</v>
      </c>
      <c r="E725" s="61">
        <v>216.67</v>
      </c>
      <c r="F725" s="60">
        <v>0.84137286327582372</v>
      </c>
      <c r="G725" s="60">
        <v>-0.12262246656273079</v>
      </c>
      <c r="H725" s="60">
        <v>3.9184652278177357E-2</v>
      </c>
    </row>
    <row r="726" spans="1:8">
      <c r="A726" s="61" t="s">
        <v>358</v>
      </c>
      <c r="B726" s="62">
        <v>43543</v>
      </c>
      <c r="C726" s="61">
        <v>178659.1</v>
      </c>
      <c r="D726" s="61">
        <v>1070.95</v>
      </c>
      <c r="E726" s="61">
        <v>216.34</v>
      </c>
      <c r="F726" s="60">
        <v>0.86926288982844246</v>
      </c>
      <c r="G726" s="60">
        <v>-0.11464955515469966</v>
      </c>
      <c r="H726" s="60">
        <v>4.417496229260931E-2</v>
      </c>
    </row>
    <row r="727" spans="1:8">
      <c r="A727" s="61" t="s">
        <v>1076</v>
      </c>
      <c r="B727" s="62">
        <v>43549</v>
      </c>
      <c r="C727" s="61">
        <v>179194.3</v>
      </c>
      <c r="D727" s="61">
        <v>1047.71</v>
      </c>
      <c r="E727" s="61">
        <v>216.73</v>
      </c>
      <c r="F727" s="60">
        <v>0.87012156176815569</v>
      </c>
      <c r="G727" s="60">
        <v>-0.13169270652040588</v>
      </c>
      <c r="H727" s="60">
        <v>4.8270858524788407E-2</v>
      </c>
    </row>
    <row r="728" spans="1:8">
      <c r="A728" s="61" t="s">
        <v>1077</v>
      </c>
      <c r="B728" s="62">
        <v>43550</v>
      </c>
      <c r="C728" s="61">
        <v>179766.39999999999</v>
      </c>
      <c r="D728" s="61">
        <v>1050.45</v>
      </c>
      <c r="E728" s="61">
        <v>217.36</v>
      </c>
      <c r="F728" s="60">
        <v>0.86692893024086648</v>
      </c>
      <c r="G728" s="60">
        <v>-0.12723601891009384</v>
      </c>
      <c r="H728" s="60">
        <v>5.2998740432128821E-2</v>
      </c>
    </row>
    <row r="729" spans="1:8">
      <c r="A729" s="61" t="s">
        <v>1078</v>
      </c>
      <c r="B729" s="62">
        <v>43551</v>
      </c>
      <c r="C729" s="61">
        <v>181542.39999999999</v>
      </c>
      <c r="D729" s="61">
        <v>1044.0999999999999</v>
      </c>
      <c r="E729" s="61">
        <v>217.28</v>
      </c>
      <c r="F729" s="60">
        <v>0.88271408407907015</v>
      </c>
      <c r="G729" s="60">
        <v>-0.11914400760732469</v>
      </c>
      <c r="H729" s="60">
        <v>5.1490514905149221E-2</v>
      </c>
    </row>
    <row r="730" spans="1:8">
      <c r="A730" s="61" t="s">
        <v>1079</v>
      </c>
      <c r="B730" s="62">
        <v>43554</v>
      </c>
      <c r="C730" s="61">
        <v>185358</v>
      </c>
      <c r="D730" s="61">
        <v>1055.2</v>
      </c>
      <c r="E730" s="61">
        <v>217.14500000000001</v>
      </c>
      <c r="F730" s="60">
        <v>0.92101333095656845</v>
      </c>
      <c r="G730" s="60">
        <v>-0.10748722806780109</v>
      </c>
      <c r="H730" s="60">
        <v>4.8148863252401419E-2</v>
      </c>
    </row>
    <row r="731" spans="1:8">
      <c r="A731" s="61" t="s">
        <v>1080</v>
      </c>
      <c r="B731" s="62">
        <v>43555</v>
      </c>
      <c r="C731" s="61">
        <v>185281.1</v>
      </c>
      <c r="D731" s="61">
        <v>1058.9000000000001</v>
      </c>
      <c r="E731" s="61">
        <v>217.1</v>
      </c>
      <c r="F731" s="60">
        <v>0.91809131998434723</v>
      </c>
      <c r="G731" s="60">
        <v>-0.10654921615282065</v>
      </c>
      <c r="H731" s="60">
        <v>4.3499158856044051E-2</v>
      </c>
    </row>
    <row r="732" spans="1:8">
      <c r="A732" s="61" t="s">
        <v>1081</v>
      </c>
      <c r="B732" s="62">
        <v>43561</v>
      </c>
      <c r="C732" s="61">
        <v>186535.5</v>
      </c>
      <c r="D732" s="61">
        <v>1081.0999999999999</v>
      </c>
      <c r="E732" s="61">
        <v>220.245714285714</v>
      </c>
      <c r="F732" s="60">
        <v>0.92426046123946226</v>
      </c>
      <c r="G732" s="60">
        <v>-7.0157482346667743E-2</v>
      </c>
      <c r="H732" s="60">
        <v>6.3886166967993319E-2</v>
      </c>
    </row>
    <row r="733" spans="1:8">
      <c r="A733" s="61" t="s">
        <v>1082</v>
      </c>
      <c r="B733" s="62">
        <v>43562</v>
      </c>
      <c r="C733" s="61">
        <v>188073.8</v>
      </c>
      <c r="D733" s="61">
        <v>1084.8</v>
      </c>
      <c r="E733" s="61">
        <v>220.77</v>
      </c>
      <c r="F733" s="60">
        <v>0.93718565273504639</v>
      </c>
      <c r="G733" s="60">
        <v>-7.2939366747852952E-2</v>
      </c>
      <c r="H733" s="60">
        <v>6.1496297720934789E-2</v>
      </c>
    </row>
    <row r="734" spans="1:8">
      <c r="A734" s="61" t="s">
        <v>1083</v>
      </c>
      <c r="B734" s="62">
        <v>43563</v>
      </c>
      <c r="C734" s="61">
        <v>188592.8</v>
      </c>
      <c r="D734" s="61">
        <v>1088.5</v>
      </c>
      <c r="E734" s="61">
        <v>220.42</v>
      </c>
      <c r="F734" s="60">
        <v>0.9412437403821905</v>
      </c>
      <c r="G734" s="60">
        <v>-5.8097677477415233E-2</v>
      </c>
      <c r="H734" s="60">
        <v>6.3597761049990265E-2</v>
      </c>
    </row>
    <row r="735" spans="1:8">
      <c r="A735" s="61" t="s">
        <v>1084</v>
      </c>
      <c r="B735" s="62">
        <v>43564</v>
      </c>
      <c r="C735" s="61">
        <v>190425.1</v>
      </c>
      <c r="D735" s="61">
        <v>1093.44</v>
      </c>
      <c r="E735" s="61">
        <v>220.58</v>
      </c>
      <c r="F735" s="60">
        <v>0.96761204300897496</v>
      </c>
      <c r="G735" s="60">
        <v>-5.7458938813789828E-2</v>
      </c>
      <c r="H735" s="60">
        <v>5.6949136299384362E-2</v>
      </c>
    </row>
    <row r="736" spans="1:8">
      <c r="A736" s="61" t="s">
        <v>1085</v>
      </c>
      <c r="B736" s="62">
        <v>43565</v>
      </c>
      <c r="C736" s="61">
        <v>193978.3</v>
      </c>
      <c r="D736" s="61">
        <v>1096.05</v>
      </c>
      <c r="E736" s="61">
        <v>220.63</v>
      </c>
      <c r="F736" s="60">
        <v>1.0134511507018802</v>
      </c>
      <c r="G736" s="60">
        <v>-5.6417788123803492E-2</v>
      </c>
      <c r="H736" s="60">
        <v>5.4737546610574617E-2</v>
      </c>
    </row>
    <row r="737" spans="1:8">
      <c r="A737" s="61" t="s">
        <v>1086</v>
      </c>
      <c r="B737" s="62">
        <v>43568</v>
      </c>
      <c r="C737" s="61">
        <v>195202.7</v>
      </c>
      <c r="D737" s="61">
        <v>1090.152</v>
      </c>
      <c r="E737" s="61">
        <v>218.935</v>
      </c>
      <c r="F737" s="60">
        <v>1.0098979929098535</v>
      </c>
      <c r="G737" s="60">
        <v>-6.2694420800123773E-2</v>
      </c>
      <c r="H737" s="60">
        <v>3.6476826208398538E-2</v>
      </c>
    </row>
    <row r="738" spans="1:8">
      <c r="A738" s="61" t="s">
        <v>1087</v>
      </c>
      <c r="B738" s="62">
        <v>43569</v>
      </c>
      <c r="C738" s="61">
        <v>196084.1</v>
      </c>
      <c r="D738" s="61">
        <v>1088.1859999999999</v>
      </c>
      <c r="E738" s="61">
        <v>218.37</v>
      </c>
      <c r="F738" s="60">
        <v>1.0267509405879194</v>
      </c>
      <c r="G738" s="60">
        <v>-7.4136405404485628E-2</v>
      </c>
      <c r="H738" s="60">
        <v>2.9804291440697961E-2</v>
      </c>
    </row>
    <row r="739" spans="1:8">
      <c r="A739" s="61" t="s">
        <v>1088</v>
      </c>
      <c r="B739" s="62">
        <v>43570</v>
      </c>
      <c r="C739" s="61">
        <v>201805.8</v>
      </c>
      <c r="D739" s="61">
        <v>1086.22</v>
      </c>
      <c r="E739" s="61">
        <v>218.72</v>
      </c>
      <c r="F739" s="60">
        <v>1.0958779482173084</v>
      </c>
      <c r="G739" s="60">
        <v>-7.5974241406004062E-2</v>
      </c>
      <c r="H739" s="60">
        <v>3.4332734323276215E-2</v>
      </c>
    </row>
    <row r="740" spans="1:8">
      <c r="A740" s="61" t="s">
        <v>1089</v>
      </c>
      <c r="B740" s="62">
        <v>43571</v>
      </c>
      <c r="C740" s="61">
        <v>201890.8</v>
      </c>
      <c r="D740" s="61">
        <v>1093.55</v>
      </c>
      <c r="E740" s="61">
        <v>219.84</v>
      </c>
      <c r="F740" s="60">
        <v>1.1033030342492509</v>
      </c>
      <c r="G740" s="60">
        <v>-6.1898969379929336E-2</v>
      </c>
      <c r="H740" s="60">
        <v>4.342873415919124E-2</v>
      </c>
    </row>
    <row r="741" spans="1:8">
      <c r="A741" s="61" t="s">
        <v>1090</v>
      </c>
      <c r="B741" s="62">
        <v>43572</v>
      </c>
      <c r="C741" s="61">
        <v>199911.3</v>
      </c>
      <c r="D741" s="61">
        <v>1096.3900000000001</v>
      </c>
      <c r="E741" s="61">
        <v>220.72</v>
      </c>
      <c r="F741" s="60">
        <v>1.09317614982064</v>
      </c>
      <c r="G741" s="60">
        <v>-5.7476896625832663E-2</v>
      </c>
      <c r="H741" s="60">
        <v>4.1672565954032903E-2</v>
      </c>
    </row>
    <row r="742" spans="1:8">
      <c r="A742" s="61" t="s">
        <v>227</v>
      </c>
      <c r="B742" s="62">
        <v>43575</v>
      </c>
      <c r="C742" s="61">
        <v>204375.3</v>
      </c>
      <c r="D742" s="61">
        <v>1104.9100000000001</v>
      </c>
      <c r="E742" s="61">
        <v>223.36</v>
      </c>
      <c r="F742" s="60">
        <v>1.1395469349170404</v>
      </c>
      <c r="G742" s="60">
        <v>-5.1058091999037991E-2</v>
      </c>
      <c r="H742" s="60">
        <v>5.1501741832219228E-2</v>
      </c>
    </row>
    <row r="743" spans="1:8">
      <c r="A743" s="61" t="s">
        <v>1532</v>
      </c>
      <c r="B743" s="62">
        <v>43577</v>
      </c>
      <c r="C743" s="61">
        <v>204322</v>
      </c>
      <c r="D743" s="61">
        <v>1089.03</v>
      </c>
      <c r="E743" s="61">
        <v>220.26</v>
      </c>
      <c r="F743" s="60">
        <v>1.1389643209336313</v>
      </c>
      <c r="G743" s="60">
        <v>-7.4064312071692284E-2</v>
      </c>
      <c r="H743" s="60">
        <v>3.2630098452883116E-2</v>
      </c>
    </row>
    <row r="744" spans="1:8">
      <c r="A744" s="61" t="s">
        <v>1533</v>
      </c>
      <c r="B744" s="62">
        <v>43578</v>
      </c>
      <c r="C744" s="61">
        <v>202857.5</v>
      </c>
      <c r="D744" s="61">
        <v>1089.76</v>
      </c>
      <c r="E744" s="61">
        <v>220.96</v>
      </c>
      <c r="F744" s="60">
        <v>1.1293843121036091</v>
      </c>
      <c r="G744" s="60">
        <v>-6.4914382209896648E-2</v>
      </c>
      <c r="H744" s="60">
        <v>3.6021146159346484E-2</v>
      </c>
    </row>
    <row r="745" spans="1:8">
      <c r="A745" s="61" t="s">
        <v>1534</v>
      </c>
      <c r="B745" s="62">
        <v>43579</v>
      </c>
      <c r="C745" s="61">
        <v>203776.9</v>
      </c>
      <c r="D745" s="61">
        <v>1084.52</v>
      </c>
      <c r="E745" s="61">
        <v>220.84</v>
      </c>
      <c r="F745" s="60">
        <v>1.1565016688854977</v>
      </c>
      <c r="G745" s="60">
        <v>-6.6546397254001466E-2</v>
      </c>
      <c r="H745" s="60">
        <v>3.5494912552163971E-2</v>
      </c>
    </row>
    <row r="746" spans="1:8">
      <c r="A746" s="61" t="s">
        <v>1535</v>
      </c>
      <c r="B746" s="62">
        <v>43582</v>
      </c>
      <c r="C746" s="61">
        <v>205287.4</v>
      </c>
      <c r="D746" s="61">
        <v>1083.5540000000001</v>
      </c>
      <c r="E746" s="61">
        <v>219.51249999999999</v>
      </c>
      <c r="F746" s="60">
        <v>1.1769723063218787</v>
      </c>
      <c r="G746" s="60">
        <v>-6.4498471845699457E-2</v>
      </c>
      <c r="H746" s="60">
        <v>3.0043170193796431E-2</v>
      </c>
    </row>
    <row r="747" spans="1:8">
      <c r="A747" s="61" t="s">
        <v>1536</v>
      </c>
      <c r="B747" s="62">
        <v>43583</v>
      </c>
      <c r="C747" s="61">
        <v>209243.9</v>
      </c>
      <c r="D747" s="61">
        <v>1083.232</v>
      </c>
      <c r="E747" s="61">
        <v>219.07</v>
      </c>
      <c r="F747" s="60">
        <v>1.2124348277528303</v>
      </c>
      <c r="G747" s="60">
        <v>-6.1494875282660955E-2</v>
      </c>
      <c r="H747" s="60">
        <v>3.3251580039618922E-2</v>
      </c>
    </row>
    <row r="748" spans="1:8">
      <c r="A748" s="61" t="s">
        <v>1537</v>
      </c>
      <c r="B748" s="62">
        <v>43584</v>
      </c>
      <c r="C748" s="61">
        <v>214867.6</v>
      </c>
      <c r="D748" s="61">
        <v>1082.9100000000001</v>
      </c>
      <c r="E748" s="61">
        <v>217.94</v>
      </c>
      <c r="F748" s="60">
        <v>1.2666291123790958</v>
      </c>
      <c r="G748" s="60">
        <v>-5.0303875397932019E-2</v>
      </c>
      <c r="H748" s="60">
        <v>3.6674118822242363E-2</v>
      </c>
    </row>
    <row r="749" spans="1:8">
      <c r="A749" s="61" t="s">
        <v>1538</v>
      </c>
      <c r="B749" s="62">
        <v>43585</v>
      </c>
      <c r="C749" s="61">
        <v>216642</v>
      </c>
      <c r="D749" s="61">
        <v>1079.24</v>
      </c>
      <c r="E749" s="61">
        <v>218.31</v>
      </c>
      <c r="F749" s="60">
        <v>1.2977502110635482</v>
      </c>
      <c r="G749" s="60">
        <v>-6.5403726815649321E-2</v>
      </c>
      <c r="H749" s="60">
        <v>3.7989729935336669E-2</v>
      </c>
    </row>
    <row r="750" spans="1:8">
      <c r="A750" s="61" t="s">
        <v>1539</v>
      </c>
      <c r="B750" s="62">
        <v>43586</v>
      </c>
      <c r="C750" s="61">
        <v>220109</v>
      </c>
      <c r="D750" s="61">
        <v>1080.48</v>
      </c>
      <c r="E750" s="61">
        <v>218.77</v>
      </c>
      <c r="F750" s="60">
        <v>1.3464402407108325</v>
      </c>
      <c r="G750" s="60">
        <v>-6.8228817228039307E-2</v>
      </c>
      <c r="H750" s="60">
        <v>4.0028523888756995E-2</v>
      </c>
    </row>
    <row r="751" spans="1:8">
      <c r="A751" s="61" t="s">
        <v>1540</v>
      </c>
      <c r="B751" s="62">
        <v>43589</v>
      </c>
      <c r="C751" s="61">
        <v>224589.6</v>
      </c>
      <c r="D751" s="61">
        <v>1069.7760000000001</v>
      </c>
      <c r="E751" s="61">
        <v>217.10499999999999</v>
      </c>
      <c r="F751" s="60">
        <v>1.3997974075431499</v>
      </c>
      <c r="G751" s="60">
        <v>-8.1287840402600398E-2</v>
      </c>
      <c r="H751" s="60">
        <v>3.4375148887512585E-2</v>
      </c>
    </row>
    <row r="752" spans="1:8">
      <c r="A752" s="61" t="s">
        <v>1541</v>
      </c>
      <c r="B752" s="62">
        <v>43590</v>
      </c>
      <c r="C752" s="61">
        <v>224057.3</v>
      </c>
      <c r="D752" s="61">
        <v>1066.2080000000001</v>
      </c>
      <c r="E752" s="61">
        <v>216.55</v>
      </c>
      <c r="F752" s="60">
        <v>1.3934651610208508</v>
      </c>
      <c r="G752" s="60">
        <v>-8.1219516398669422E-2</v>
      </c>
      <c r="H752" s="60">
        <v>3.4985422740524852E-2</v>
      </c>
    </row>
    <row r="753" spans="1:8">
      <c r="A753" s="61" t="s">
        <v>1542</v>
      </c>
      <c r="B753" s="62">
        <v>43591</v>
      </c>
      <c r="C753" s="61">
        <v>215820.6</v>
      </c>
      <c r="D753" s="61">
        <v>1062.6400000000001</v>
      </c>
      <c r="E753" s="61">
        <v>214.71</v>
      </c>
      <c r="F753" s="60">
        <v>1.3181440291469655</v>
      </c>
      <c r="G753" s="60">
        <v>-7.3160520531695861E-2</v>
      </c>
      <c r="H753" s="60">
        <v>3.585522824419396E-2</v>
      </c>
    </row>
    <row r="754" spans="1:8">
      <c r="A754" s="61" t="s">
        <v>1543</v>
      </c>
      <c r="B754" s="62">
        <v>43592</v>
      </c>
      <c r="C754" s="61">
        <v>208197.1</v>
      </c>
      <c r="D754" s="61">
        <v>1057.05</v>
      </c>
      <c r="E754" s="61">
        <v>215.74</v>
      </c>
      <c r="F754" s="60">
        <v>1.2422975145907538</v>
      </c>
      <c r="G754" s="60">
        <v>-7.5225168083217109E-2</v>
      </c>
      <c r="H754" s="60">
        <v>4.328062285410339E-2</v>
      </c>
    </row>
    <row r="755" spans="1:8">
      <c r="A755" s="61" t="s">
        <v>1544</v>
      </c>
      <c r="B755" s="62">
        <v>43593</v>
      </c>
      <c r="C755" s="61">
        <v>211344.1</v>
      </c>
      <c r="D755" s="61">
        <v>1050.94</v>
      </c>
      <c r="E755" s="61">
        <v>214.25</v>
      </c>
      <c r="F755" s="60">
        <v>1.2684705455536847</v>
      </c>
      <c r="G755" s="60">
        <v>-7.7758764424553428E-2</v>
      </c>
      <c r="H755" s="60">
        <v>3.4324611373950153E-2</v>
      </c>
    </row>
    <row r="756" spans="1:8">
      <c r="A756" s="61" t="s">
        <v>1545</v>
      </c>
      <c r="B756" s="62">
        <v>43596</v>
      </c>
      <c r="C756" s="61">
        <v>209154.9</v>
      </c>
      <c r="D756" s="61">
        <v>1030.27</v>
      </c>
      <c r="E756" s="61">
        <v>210.845</v>
      </c>
      <c r="F756" s="60">
        <v>1.2344224396351509</v>
      </c>
      <c r="G756" s="60">
        <v>-9.8358216792396758E-2</v>
      </c>
      <c r="H756" s="60">
        <v>2.5909887115609154E-2</v>
      </c>
    </row>
    <row r="757" spans="1:8">
      <c r="A757" s="61" t="s">
        <v>1546</v>
      </c>
      <c r="B757" s="62">
        <v>43597</v>
      </c>
      <c r="C757" s="61">
        <v>204069.3</v>
      </c>
      <c r="D757" s="61">
        <v>1023.38</v>
      </c>
      <c r="E757" s="61">
        <v>209.71</v>
      </c>
      <c r="F757" s="60">
        <v>1.1781076324218627</v>
      </c>
      <c r="G757" s="60">
        <v>-0.10524935301112126</v>
      </c>
      <c r="H757" s="60">
        <v>2.0387310237446554E-2</v>
      </c>
    </row>
    <row r="758" spans="1:8">
      <c r="A758" s="61" t="s">
        <v>1524</v>
      </c>
      <c r="B758" s="62">
        <v>43598</v>
      </c>
      <c r="C758" s="61">
        <v>207751.7</v>
      </c>
      <c r="D758" s="61">
        <v>1016.49</v>
      </c>
      <c r="E758" s="61">
        <v>204.32</v>
      </c>
      <c r="F758" s="60">
        <v>1.2126878905455363</v>
      </c>
      <c r="G758" s="60">
        <v>-0.12284138330957406</v>
      </c>
      <c r="H758" s="60">
        <v>-1.2219146956090832E-2</v>
      </c>
    </row>
    <row r="759" spans="1:8">
      <c r="A759" s="61" t="s">
        <v>1547</v>
      </c>
      <c r="B759" s="62">
        <v>43599</v>
      </c>
      <c r="C759" s="61">
        <v>211746.4</v>
      </c>
      <c r="D759" s="61">
        <v>1014.48</v>
      </c>
      <c r="E759" s="61">
        <v>204.63</v>
      </c>
      <c r="F759" s="60">
        <v>1.2486550318693199</v>
      </c>
      <c r="G759" s="60">
        <v>-0.12835775755409529</v>
      </c>
      <c r="H759" s="60">
        <v>-1.2832263978001857E-2</v>
      </c>
    </row>
    <row r="760" spans="1:8">
      <c r="A760" s="61" t="s">
        <v>1548</v>
      </c>
      <c r="B760" s="62">
        <v>43600</v>
      </c>
      <c r="C760" s="61">
        <v>211017.8</v>
      </c>
      <c r="D760" s="61">
        <v>1015.97</v>
      </c>
      <c r="E760" s="61">
        <v>204.12</v>
      </c>
      <c r="F760" s="60">
        <v>1.2281966645336917</v>
      </c>
      <c r="G760" s="60">
        <v>-0.13083240653605954</v>
      </c>
      <c r="H760" s="60">
        <v>-1.8417888915604586E-2</v>
      </c>
    </row>
    <row r="761" spans="1:8">
      <c r="A761" s="61" t="s">
        <v>1549</v>
      </c>
      <c r="B761" s="62">
        <v>43603</v>
      </c>
      <c r="C761" s="61">
        <v>212747.7</v>
      </c>
      <c r="D761" s="61">
        <v>1002.836</v>
      </c>
      <c r="E761" s="61">
        <v>202.69499999999999</v>
      </c>
      <c r="F761" s="60">
        <v>1.2416699067181285</v>
      </c>
      <c r="G761" s="60">
        <v>-0.12817338537908485</v>
      </c>
      <c r="H761" s="60">
        <v>-1.4464919531287923E-2</v>
      </c>
    </row>
    <row r="762" spans="1:8">
      <c r="A762" s="61" t="s">
        <v>1550</v>
      </c>
      <c r="B762" s="62">
        <v>43604</v>
      </c>
      <c r="C762" s="61">
        <v>212851.5</v>
      </c>
      <c r="D762" s="61">
        <v>998.45799999999997</v>
      </c>
      <c r="E762" s="61">
        <v>202.22</v>
      </c>
      <c r="F762" s="60">
        <v>1.2419533559019258</v>
      </c>
      <c r="G762" s="60">
        <v>-0.13560155485719727</v>
      </c>
      <c r="H762" s="60">
        <v>-1.2645866901030201E-2</v>
      </c>
    </row>
    <row r="763" spans="1:8">
      <c r="A763" s="61" t="s">
        <v>1551</v>
      </c>
      <c r="B763" s="62">
        <v>43605</v>
      </c>
      <c r="C763" s="61">
        <v>211871.7</v>
      </c>
      <c r="D763" s="61">
        <v>994.08</v>
      </c>
      <c r="E763" s="61">
        <v>202.39</v>
      </c>
      <c r="F763" s="60">
        <v>1.2278106602203294</v>
      </c>
      <c r="G763" s="60">
        <v>-0.13099577771367132</v>
      </c>
      <c r="H763" s="60">
        <v>-8.5118369646423053E-3</v>
      </c>
    </row>
    <row r="764" spans="1:8">
      <c r="A764" s="61" t="s">
        <v>1518</v>
      </c>
      <c r="B764" s="62">
        <v>43606</v>
      </c>
      <c r="C764" s="61">
        <v>215091.6</v>
      </c>
      <c r="D764" s="61">
        <v>998.97</v>
      </c>
      <c r="E764" s="61">
        <v>202.9</v>
      </c>
      <c r="F764" s="60">
        <v>1.2608759633536692</v>
      </c>
      <c r="G764" s="60">
        <v>-0.12387191833083377</v>
      </c>
      <c r="H764" s="60">
        <v>-4.9043648847474364E-3</v>
      </c>
    </row>
    <row r="765" spans="1:8">
      <c r="A765" s="61" t="s">
        <v>1558</v>
      </c>
      <c r="B765" s="62">
        <v>43607</v>
      </c>
      <c r="C765" s="61">
        <v>215168.6</v>
      </c>
      <c r="D765" s="61">
        <v>998</v>
      </c>
      <c r="E765" s="61">
        <v>202.84</v>
      </c>
      <c r="F765" s="60">
        <v>1.2595240445502034</v>
      </c>
      <c r="G765" s="60">
        <v>-0.12185764942938349</v>
      </c>
      <c r="H765" s="60">
        <v>-2.311740691554709E-3</v>
      </c>
    </row>
    <row r="766" spans="1:8">
      <c r="A766" s="61" t="s">
        <v>1559</v>
      </c>
      <c r="B766" s="62">
        <v>43610</v>
      </c>
      <c r="C766" s="61">
        <v>214314.2</v>
      </c>
      <c r="D766" s="61">
        <v>993.08</v>
      </c>
      <c r="E766" s="61">
        <v>202.74250000000001</v>
      </c>
      <c r="F766" s="60">
        <v>1.2504927549015594</v>
      </c>
      <c r="G766" s="60">
        <v>-0.13044087386716863</v>
      </c>
      <c r="H766" s="60">
        <v>-6.1154958576400409E-3</v>
      </c>
    </row>
    <row r="767" spans="1:8">
      <c r="A767" s="61" t="s">
        <v>1560</v>
      </c>
      <c r="B767" s="62">
        <v>43611</v>
      </c>
      <c r="C767" s="61">
        <v>217573.9</v>
      </c>
      <c r="D767" s="61">
        <v>991.44</v>
      </c>
      <c r="E767" s="61">
        <v>202.71</v>
      </c>
      <c r="F767" s="60">
        <v>1.2795735764052596</v>
      </c>
      <c r="G767" s="60">
        <v>-0.12501985702938834</v>
      </c>
      <c r="H767" s="60">
        <v>7.8055086009745089E-3</v>
      </c>
    </row>
    <row r="768" spans="1:8">
      <c r="A768" s="61" t="s">
        <v>1561</v>
      </c>
      <c r="B768" s="62">
        <v>43613</v>
      </c>
      <c r="C768" s="61">
        <v>223253.8</v>
      </c>
      <c r="D768" s="61">
        <v>988.16</v>
      </c>
      <c r="E768" s="61">
        <v>205.11</v>
      </c>
      <c r="F768" s="60">
        <v>1.3305614130321315</v>
      </c>
      <c r="G768" s="60">
        <v>-0.12971182977524143</v>
      </c>
      <c r="H768" s="60">
        <v>1.0618117316646636E-2</v>
      </c>
    </row>
    <row r="769" spans="1:8">
      <c r="A769" s="61" t="s">
        <v>1562</v>
      </c>
      <c r="B769" s="62">
        <v>43614</v>
      </c>
      <c r="C769" s="61">
        <v>224476.79999999999</v>
      </c>
      <c r="D769" s="61">
        <v>985.44</v>
      </c>
      <c r="E769" s="61">
        <v>205.93</v>
      </c>
      <c r="F769" s="60">
        <v>1.3474452554744523</v>
      </c>
      <c r="G769" s="60">
        <v>-0.13270317368115325</v>
      </c>
      <c r="H769" s="60">
        <v>1.1642758891727167E-2</v>
      </c>
    </row>
    <row r="770" spans="1:8">
      <c r="A770" s="61" t="s">
        <v>1563</v>
      </c>
      <c r="B770" s="62">
        <v>43617</v>
      </c>
      <c r="C770" s="61">
        <v>222387.8</v>
      </c>
      <c r="D770" s="61">
        <v>999.18</v>
      </c>
      <c r="E770" s="61">
        <v>209.53749999999999</v>
      </c>
      <c r="F770" s="60">
        <v>1.3279465212876427</v>
      </c>
      <c r="G770" s="60">
        <v>-0.1212137203166227</v>
      </c>
      <c r="H770" s="60">
        <v>2.4082400664679149E-2</v>
      </c>
    </row>
    <row r="771" spans="1:8">
      <c r="A771" s="61" t="s">
        <v>1564</v>
      </c>
      <c r="B771" s="62">
        <v>43618</v>
      </c>
      <c r="C771" s="61">
        <v>224544.4</v>
      </c>
      <c r="D771" s="61">
        <v>1003.76</v>
      </c>
      <c r="E771" s="61">
        <v>210.74</v>
      </c>
      <c r="F771" s="60">
        <v>1.3534780567154665</v>
      </c>
      <c r="G771" s="60">
        <v>-0.10875915649278578</v>
      </c>
      <c r="H771" s="60">
        <v>2.7849582987855559E-2</v>
      </c>
    </row>
    <row r="772" spans="1:8">
      <c r="A772" s="61" t="s">
        <v>1565</v>
      </c>
      <c r="B772" s="62">
        <v>43619</v>
      </c>
      <c r="C772" s="61">
        <v>226983.4</v>
      </c>
      <c r="D772" s="61">
        <v>1008.34</v>
      </c>
      <c r="E772" s="61">
        <v>211.53</v>
      </c>
      <c r="F772" s="60">
        <v>1.3748597997857237</v>
      </c>
      <c r="G772" s="60">
        <v>-9.3830599865198816E-2</v>
      </c>
      <c r="H772" s="60">
        <v>4.619417379692381E-2</v>
      </c>
    </row>
    <row r="773" spans="1:8">
      <c r="A773" s="61" t="s">
        <v>1566</v>
      </c>
      <c r="B773" s="62">
        <v>43624</v>
      </c>
      <c r="C773" s="61">
        <v>226888.2</v>
      </c>
      <c r="D773" s="61">
        <v>1018.11857142857</v>
      </c>
      <c r="E773" s="61">
        <v>212.63833333333301</v>
      </c>
      <c r="F773" s="60">
        <v>1.3646035148861047</v>
      </c>
      <c r="G773" s="60">
        <v>-9.0500660892670615E-2</v>
      </c>
      <c r="H773" s="60">
        <v>4.2971065141239384E-2</v>
      </c>
    </row>
    <row r="774" spans="1:8">
      <c r="A774" s="61" t="s">
        <v>1567</v>
      </c>
      <c r="B774" s="62">
        <v>43625</v>
      </c>
      <c r="C774" s="61">
        <v>229808.8</v>
      </c>
      <c r="D774" s="61">
        <v>1020.07428571429</v>
      </c>
      <c r="E774" s="61">
        <v>212.86</v>
      </c>
      <c r="F774" s="60">
        <v>1.3938715900615422</v>
      </c>
      <c r="G774" s="60">
        <v>-9.0561891629356905E-2</v>
      </c>
      <c r="H774" s="60">
        <v>4.1185677949520771E-2</v>
      </c>
    </row>
    <row r="775" spans="1:8">
      <c r="A775" s="61" t="s">
        <v>1568</v>
      </c>
      <c r="B775" s="62">
        <v>43626</v>
      </c>
      <c r="C775" s="61">
        <v>230267.7</v>
      </c>
      <c r="D775" s="61">
        <v>1022.03</v>
      </c>
      <c r="E775" s="61">
        <v>216.23</v>
      </c>
      <c r="F775" s="60">
        <v>1.3966970276996289</v>
      </c>
      <c r="G775" s="60">
        <v>-9.9539650957038872E-2</v>
      </c>
      <c r="H775" s="60">
        <v>5.2462869221781228E-2</v>
      </c>
    </row>
    <row r="776" spans="1:8">
      <c r="A776" s="61" t="s">
        <v>1569</v>
      </c>
      <c r="B776" s="62">
        <v>43627</v>
      </c>
      <c r="C776" s="61">
        <v>230617.5</v>
      </c>
      <c r="D776" s="61">
        <v>1031.8499999999999</v>
      </c>
      <c r="E776" s="61">
        <v>216.78</v>
      </c>
      <c r="F776" s="60">
        <v>1.4043719550147578</v>
      </c>
      <c r="G776" s="60">
        <v>-9.2667077507493478E-2</v>
      </c>
      <c r="H776" s="60">
        <v>5.4274875984826387E-2</v>
      </c>
    </row>
    <row r="777" spans="1:8">
      <c r="A777" s="61" t="s">
        <v>1409</v>
      </c>
      <c r="B777" s="62">
        <v>43628</v>
      </c>
      <c r="C777" s="61">
        <v>233352.8</v>
      </c>
      <c r="D777" s="61">
        <v>1026.24</v>
      </c>
      <c r="E777" s="61">
        <v>217.91</v>
      </c>
      <c r="F777" s="60">
        <v>1.4346283780259035</v>
      </c>
      <c r="G777" s="60">
        <v>-9.9362856089726725E-2</v>
      </c>
      <c r="H777" s="60">
        <v>5.8072347657198486E-2</v>
      </c>
    </row>
    <row r="778" spans="1:8">
      <c r="A778" s="61" t="s">
        <v>1570</v>
      </c>
      <c r="B778" s="62">
        <v>43631</v>
      </c>
      <c r="C778" s="61">
        <v>234167.7</v>
      </c>
      <c r="D778" s="61">
        <v>1017.078</v>
      </c>
      <c r="E778" s="61">
        <v>215.375</v>
      </c>
      <c r="F778" s="60">
        <v>1.4296623631570049</v>
      </c>
      <c r="G778" s="60">
        <v>-0.10832690419413671</v>
      </c>
      <c r="H778" s="60">
        <v>4.9023427986946588E-2</v>
      </c>
    </row>
    <row r="779" spans="1:8">
      <c r="A779" s="61" t="s">
        <v>1571</v>
      </c>
      <c r="B779" s="62">
        <v>43632</v>
      </c>
      <c r="C779" s="61">
        <v>238220.2</v>
      </c>
      <c r="D779" s="61">
        <v>1014.024</v>
      </c>
      <c r="E779" s="61">
        <v>214.53</v>
      </c>
      <c r="F779" s="60">
        <v>1.4027163925596748</v>
      </c>
      <c r="G779" s="60">
        <v>-0.10712172442941681</v>
      </c>
      <c r="H779" s="60">
        <v>5.0124822556170123E-2</v>
      </c>
    </row>
    <row r="780" spans="1:8">
      <c r="A780" s="61" t="s">
        <v>1457</v>
      </c>
      <c r="B780" s="62">
        <v>43633</v>
      </c>
      <c r="C780" s="61">
        <v>238160.7</v>
      </c>
      <c r="D780" s="61">
        <v>1010.97</v>
      </c>
      <c r="E780" s="61">
        <v>214.05</v>
      </c>
      <c r="F780" s="60">
        <v>1.3245985452756601</v>
      </c>
      <c r="G780" s="60">
        <v>-9.078890567666742E-2</v>
      </c>
      <c r="H780" s="60">
        <v>5.1935797760981339E-2</v>
      </c>
    </row>
    <row r="781" spans="1:8">
      <c r="A781" s="61" t="s">
        <v>1572</v>
      </c>
      <c r="B781" s="62">
        <v>43634</v>
      </c>
      <c r="C781" s="61">
        <v>237148.2</v>
      </c>
      <c r="D781" s="61">
        <v>1023.91</v>
      </c>
      <c r="E781" s="61">
        <v>215.53</v>
      </c>
      <c r="F781" s="60">
        <v>1.2686335002654654</v>
      </c>
      <c r="G781" s="60">
        <v>-7.420568183873133E-2</v>
      </c>
      <c r="H781" s="60">
        <v>6.0261707988980673E-2</v>
      </c>
    </row>
    <row r="782" spans="1:8">
      <c r="A782" s="61" t="s">
        <v>1573</v>
      </c>
      <c r="B782" s="62">
        <v>43635</v>
      </c>
      <c r="C782" s="61">
        <v>234879.4</v>
      </c>
      <c r="D782" s="61">
        <v>1038.27</v>
      </c>
      <c r="E782" s="61">
        <v>217.61</v>
      </c>
      <c r="F782" s="60">
        <v>1.2053554745779738</v>
      </c>
      <c r="G782" s="60">
        <v>-4.3095582610619076E-2</v>
      </c>
      <c r="H782" s="60">
        <v>7.4670354091560087E-2</v>
      </c>
    </row>
    <row r="783" spans="1:8">
      <c r="A783" s="58" t="s">
        <v>1648</v>
      </c>
      <c r="B783" s="59">
        <v>43638</v>
      </c>
      <c r="C783" s="58">
        <v>233886.05900000001</v>
      </c>
      <c r="D783" s="58">
        <v>1047.144</v>
      </c>
      <c r="E783" s="58">
        <v>217.92500000000001</v>
      </c>
      <c r="F783" s="57">
        <v>1.1482486367130851</v>
      </c>
      <c r="G783" s="57">
        <v>-4.2182097579715694E-2</v>
      </c>
      <c r="H783" s="57">
        <v>8.172838280551975E-2</v>
      </c>
    </row>
    <row r="784" spans="1:8">
      <c r="A784" s="58" t="s">
        <v>1647</v>
      </c>
      <c r="B784" s="59">
        <v>43639</v>
      </c>
      <c r="C784" s="58">
        <v>237459.89300000001</v>
      </c>
      <c r="D784" s="58">
        <v>1050.1020000000001</v>
      </c>
      <c r="E784" s="58">
        <v>218.03</v>
      </c>
      <c r="F784" s="57">
        <v>1.1705376952440485</v>
      </c>
      <c r="G784" s="57">
        <v>-2.7629312739596568E-2</v>
      </c>
      <c r="H784" s="57">
        <v>8.1082421192250065E-2</v>
      </c>
    </row>
    <row r="785" spans="1:8">
      <c r="A785" s="58" t="s">
        <v>1646</v>
      </c>
      <c r="B785" s="59">
        <v>43640</v>
      </c>
      <c r="C785" s="58">
        <v>242568.11900000001</v>
      </c>
      <c r="D785" s="58">
        <v>1053.06</v>
      </c>
      <c r="E785" s="58">
        <v>216.64</v>
      </c>
      <c r="F785" s="57">
        <v>1.1646017153269761</v>
      </c>
      <c r="G785" s="57">
        <v>-2.0864714086471503E-2</v>
      </c>
      <c r="H785" s="57">
        <v>7.380421313506802E-2</v>
      </c>
    </row>
    <row r="786" spans="1:8">
      <c r="A786" s="58" t="s">
        <v>1645</v>
      </c>
      <c r="B786" s="59">
        <v>43641</v>
      </c>
      <c r="C786" s="58">
        <v>245098.69500000001</v>
      </c>
      <c r="D786" s="58">
        <v>1045.3</v>
      </c>
      <c r="E786" s="58">
        <v>216.89</v>
      </c>
      <c r="F786" s="57">
        <v>1.1280631552771996</v>
      </c>
      <c r="G786" s="57">
        <v>-2.4050940190092018E-2</v>
      </c>
      <c r="H786" s="57">
        <v>8.1152484920990808E-2</v>
      </c>
    </row>
    <row r="787" spans="1:8">
      <c r="A787" s="58" t="s">
        <v>1644</v>
      </c>
      <c r="B787" s="59">
        <v>43642</v>
      </c>
      <c r="C787" s="58">
        <v>248577.761</v>
      </c>
      <c r="D787" s="58">
        <v>1047.9100000000001</v>
      </c>
      <c r="E787" s="58">
        <v>216.12</v>
      </c>
      <c r="F787" s="57">
        <v>1.1895787725322946</v>
      </c>
      <c r="G787" s="57">
        <v>-1.8581128541325098E-2</v>
      </c>
      <c r="H787" s="57">
        <v>7.898152770843736E-2</v>
      </c>
    </row>
    <row r="788" spans="1:8">
      <c r="A788" s="58" t="s">
        <v>1643</v>
      </c>
      <c r="B788" s="59">
        <v>43646</v>
      </c>
      <c r="C788" s="58">
        <v>248533.04</v>
      </c>
      <c r="D788" s="58">
        <v>1060.854</v>
      </c>
      <c r="E788" s="58">
        <v>218.61</v>
      </c>
      <c r="F788" s="57">
        <v>1.2325033875419393</v>
      </c>
      <c r="G788" s="57">
        <v>8.3013344485420859E-3</v>
      </c>
      <c r="H788" s="57">
        <v>9.3432701445505861E-2</v>
      </c>
    </row>
    <row r="789" spans="1:8">
      <c r="A789" s="58" t="s">
        <v>1642</v>
      </c>
      <c r="B789" s="59">
        <v>43647</v>
      </c>
      <c r="C789" s="58">
        <v>247122.45800000001</v>
      </c>
      <c r="D789" s="58">
        <v>1064.0899999999999</v>
      </c>
      <c r="E789" s="58">
        <v>220.52</v>
      </c>
      <c r="F789" s="57">
        <v>1.2157847485157744</v>
      </c>
      <c r="G789" s="57">
        <v>7.2413009730791789E-3</v>
      </c>
      <c r="H789" s="57">
        <v>9.8207171314740993E-2</v>
      </c>
    </row>
    <row r="790" spans="1:8">
      <c r="A790" s="58" t="s">
        <v>1471</v>
      </c>
      <c r="B790" s="59">
        <v>43648</v>
      </c>
      <c r="C790" s="58">
        <v>248275.87299999999</v>
      </c>
      <c r="D790" s="58">
        <v>1063.6400000000001</v>
      </c>
      <c r="E790" s="58">
        <v>221.43</v>
      </c>
      <c r="F790" s="57">
        <v>1.2841711539090683</v>
      </c>
      <c r="G790" s="57">
        <v>5.4448519680871943E-3</v>
      </c>
      <c r="H790" s="57">
        <v>0.10114873937043112</v>
      </c>
    </row>
    <row r="791" spans="1:8">
      <c r="A791" s="58" t="s">
        <v>1641</v>
      </c>
      <c r="B791" s="59">
        <v>43649</v>
      </c>
      <c r="C791" s="58">
        <v>248943.99</v>
      </c>
      <c r="D791" s="58">
        <v>1059.6300000000001</v>
      </c>
      <c r="E791" s="58">
        <v>221.68</v>
      </c>
      <c r="F791" s="57">
        <v>1.2644226374233911</v>
      </c>
      <c r="G791" s="57">
        <v>2.9264056186995013E-4</v>
      </c>
      <c r="H791" s="57">
        <v>0.1053051455923415</v>
      </c>
    </row>
    <row r="792" spans="1:8">
      <c r="A792" s="58" t="s">
        <v>1640</v>
      </c>
      <c r="B792" s="59">
        <v>43652</v>
      </c>
      <c r="C792" s="58">
        <v>245445.63099999999</v>
      </c>
      <c r="D792" s="58">
        <v>1051.6020000000001</v>
      </c>
      <c r="E792" s="58">
        <v>222.3775</v>
      </c>
      <c r="F792" s="57">
        <v>1.184720473947428</v>
      </c>
      <c r="G792" s="57">
        <v>-5.7653398884370821E-3</v>
      </c>
      <c r="H792" s="57">
        <v>0.11568081477021885</v>
      </c>
    </row>
    <row r="793" spans="1:8">
      <c r="A793" s="58" t="s">
        <v>1639</v>
      </c>
      <c r="B793" s="59">
        <v>43653</v>
      </c>
      <c r="C793" s="58">
        <v>246447.45499999999</v>
      </c>
      <c r="D793" s="58">
        <v>1048.9259999999999</v>
      </c>
      <c r="E793" s="58">
        <v>222.61</v>
      </c>
      <c r="F793" s="57">
        <v>1.1908388246215451</v>
      </c>
      <c r="G793" s="57">
        <v>-6.7647030973325695E-3</v>
      </c>
      <c r="H793" s="57">
        <v>0.10569711419063221</v>
      </c>
    </row>
    <row r="794" spans="1:8">
      <c r="A794" s="58" t="s">
        <v>1638</v>
      </c>
      <c r="B794" s="59">
        <v>43654</v>
      </c>
      <c r="C794" s="58">
        <v>249252.58799999999</v>
      </c>
      <c r="D794" s="58">
        <v>1046.25</v>
      </c>
      <c r="E794" s="58">
        <v>221.56</v>
      </c>
      <c r="F794" s="57">
        <v>1.244475352197524</v>
      </c>
      <c r="G794" s="57">
        <v>-1.8646881712361618E-2</v>
      </c>
      <c r="H794" s="57">
        <v>9.5178072711994188E-2</v>
      </c>
    </row>
    <row r="795" spans="1:8">
      <c r="A795" s="58" t="s">
        <v>1637</v>
      </c>
      <c r="B795" s="59">
        <v>43655</v>
      </c>
      <c r="C795" s="58">
        <v>248716.13800000001</v>
      </c>
      <c r="D795" s="58">
        <v>1042.47</v>
      </c>
      <c r="E795" s="58">
        <v>222.83</v>
      </c>
      <c r="F795" s="57">
        <v>1.2436891361567972</v>
      </c>
      <c r="G795" s="57">
        <v>-2.5258302295497859E-2</v>
      </c>
      <c r="H795" s="57">
        <v>9.9689088486403898E-2</v>
      </c>
    </row>
    <row r="796" spans="1:8">
      <c r="A796" s="58" t="s">
        <v>1636</v>
      </c>
      <c r="B796" s="59">
        <v>43656</v>
      </c>
      <c r="C796" s="58">
        <v>249622.05600000001</v>
      </c>
      <c r="D796" s="58">
        <v>1048.95</v>
      </c>
      <c r="E796" s="58">
        <v>223.79</v>
      </c>
      <c r="F796" s="57">
        <v>1.2519115131460454</v>
      </c>
      <c r="G796" s="57">
        <v>-2.5311515624564462E-2</v>
      </c>
      <c r="H796" s="57">
        <v>9.048825650521386E-2</v>
      </c>
    </row>
    <row r="797" spans="1:8">
      <c r="A797" s="58" t="s">
        <v>1459</v>
      </c>
      <c r="B797" s="59">
        <v>43659</v>
      </c>
      <c r="C797" s="58">
        <v>250605.01699999999</v>
      </c>
      <c r="D797" s="58">
        <v>1054.23</v>
      </c>
      <c r="E797" s="58">
        <v>223.64750000000001</v>
      </c>
      <c r="F797" s="57">
        <v>1.2885230973975657</v>
      </c>
      <c r="G797" s="57">
        <v>-9.8523555488767567E-3</v>
      </c>
      <c r="H797" s="57">
        <v>9.6633813866823681E-2</v>
      </c>
    </row>
    <row r="798" spans="1:8">
      <c r="A798" s="58" t="s">
        <v>1635</v>
      </c>
      <c r="B798" s="59">
        <v>43660</v>
      </c>
      <c r="C798" s="58">
        <v>253577.774</v>
      </c>
      <c r="D798" s="58">
        <v>1055.99</v>
      </c>
      <c r="E798" s="58">
        <v>223.6</v>
      </c>
      <c r="F798" s="57">
        <v>1.3281829980754356</v>
      </c>
      <c r="G798" s="57">
        <v>-1.1274943072866694E-2</v>
      </c>
      <c r="H798" s="57">
        <v>9.5876983397659821E-2</v>
      </c>
    </row>
    <row r="799" spans="1:8">
      <c r="A799" s="58" t="s">
        <v>1634</v>
      </c>
      <c r="B799" s="59">
        <v>43661</v>
      </c>
      <c r="C799" s="58">
        <v>253303.32199999999</v>
      </c>
      <c r="D799" s="58">
        <v>1057.75</v>
      </c>
      <c r="E799" s="58">
        <v>224.3</v>
      </c>
      <c r="F799" s="57">
        <v>1.343832996843954</v>
      </c>
      <c r="G799" s="57">
        <v>-1.0649720896125481E-2</v>
      </c>
      <c r="H799" s="57">
        <v>9.9132650561082114E-2</v>
      </c>
    </row>
    <row r="800" spans="1:8">
      <c r="A800" s="58" t="s">
        <v>1633</v>
      </c>
      <c r="B800" s="59">
        <v>43662</v>
      </c>
      <c r="C800" s="58">
        <v>246268.05300000001</v>
      </c>
      <c r="D800" s="58">
        <v>1060.3800000000001</v>
      </c>
      <c r="E800" s="58">
        <v>224.38</v>
      </c>
      <c r="F800" s="57">
        <v>1.2779398370122874</v>
      </c>
      <c r="G800" s="57">
        <v>-9.2128868291223576E-3</v>
      </c>
      <c r="H800" s="57">
        <v>9.267104942780624E-2</v>
      </c>
    </row>
    <row r="801" spans="1:8">
      <c r="A801" s="58" t="s">
        <v>1632</v>
      </c>
      <c r="B801" s="59">
        <v>43663</v>
      </c>
      <c r="C801" s="58">
        <v>246790.39300000001</v>
      </c>
      <c r="D801" s="58">
        <v>1054.9000000000001</v>
      </c>
      <c r="E801" s="58">
        <v>224.1</v>
      </c>
      <c r="F801" s="57">
        <v>1.2897476630466556</v>
      </c>
      <c r="G801" s="57">
        <v>-1.4949902419437611E-2</v>
      </c>
      <c r="H801" s="57">
        <v>9.2957471712836526E-2</v>
      </c>
    </row>
    <row r="802" spans="1:8">
      <c r="A802" s="58" t="s">
        <v>1631</v>
      </c>
      <c r="B802" s="59">
        <v>43666</v>
      </c>
      <c r="C802" s="58">
        <v>246437.37599999999</v>
      </c>
      <c r="D802" s="58">
        <v>1054.2460000000001</v>
      </c>
      <c r="E802" s="58">
        <v>224.1</v>
      </c>
      <c r="F802" s="57">
        <v>1.2865583601152872</v>
      </c>
      <c r="G802" s="57">
        <v>-1.3570994152046656E-2</v>
      </c>
      <c r="H802" s="57">
        <v>8.8233865876754081E-2</v>
      </c>
    </row>
    <row r="803" spans="1:8">
      <c r="A803" s="58" t="s">
        <v>1474</v>
      </c>
      <c r="B803" s="59">
        <v>43667</v>
      </c>
      <c r="C803" s="58">
        <v>249661.557</v>
      </c>
      <c r="D803" s="58">
        <v>1054.028</v>
      </c>
      <c r="E803" s="58">
        <v>224.1</v>
      </c>
      <c r="F803" s="57">
        <v>1.3053729425810587</v>
      </c>
      <c r="G803" s="57">
        <v>-7.7588560347180424E-3</v>
      </c>
      <c r="H803" s="57">
        <v>8.8828695324741469E-2</v>
      </c>
    </row>
    <row r="804" spans="1:8">
      <c r="A804" s="58" t="s">
        <v>1610</v>
      </c>
      <c r="B804" s="59">
        <v>43668</v>
      </c>
      <c r="C804" s="58">
        <v>253056.791</v>
      </c>
      <c r="D804" s="58">
        <v>1053.81</v>
      </c>
      <c r="E804" s="58">
        <v>223.61</v>
      </c>
      <c r="F804" s="57">
        <v>1.3252318689225198</v>
      </c>
      <c r="G804" s="57">
        <v>-5.9427795228796931E-3</v>
      </c>
      <c r="H804" s="57">
        <v>8.6645932549324511E-2</v>
      </c>
    </row>
    <row r="805" spans="1:8">
      <c r="A805" s="58" t="s">
        <v>1687</v>
      </c>
      <c r="B805" s="59">
        <v>43669</v>
      </c>
      <c r="C805" s="58">
        <v>251278.291</v>
      </c>
      <c r="D805" s="58">
        <v>1055.49</v>
      </c>
      <c r="E805" s="58">
        <v>223.45</v>
      </c>
      <c r="F805" s="57">
        <v>1.3125421939666242</v>
      </c>
      <c r="G805" s="57">
        <v>-1.311803425835889E-2</v>
      </c>
      <c r="H805" s="57">
        <v>7.9260046367851666E-2</v>
      </c>
    </row>
    <row r="806" spans="1:8">
      <c r="A806" s="58" t="s">
        <v>1688</v>
      </c>
      <c r="B806" s="59">
        <v>43670</v>
      </c>
      <c r="C806" s="58">
        <v>252864.57199999999</v>
      </c>
      <c r="D806" s="58">
        <v>1055.3399999999999</v>
      </c>
      <c r="E806" s="58">
        <v>223.48</v>
      </c>
      <c r="F806" s="57">
        <v>1.3327872364176137</v>
      </c>
      <c r="G806" s="57">
        <v>-2.3177030304152413E-2</v>
      </c>
      <c r="H806" s="57">
        <v>7.6026770667822152E-2</v>
      </c>
    </row>
    <row r="807" spans="1:8">
      <c r="A807" s="58" t="s">
        <v>1689</v>
      </c>
      <c r="B807" s="59">
        <v>43673</v>
      </c>
      <c r="C807" s="58">
        <v>252275.39</v>
      </c>
      <c r="D807" s="58">
        <v>1049.5740000000001</v>
      </c>
      <c r="E807" s="58">
        <v>223.87</v>
      </c>
      <c r="F807" s="57">
        <v>1.3187054975133297</v>
      </c>
      <c r="G807" s="57">
        <v>-3.6044525265884086E-2</v>
      </c>
      <c r="H807" s="57">
        <v>7.614286400999859E-2</v>
      </c>
    </row>
    <row r="808" spans="1:8">
      <c r="A808" s="58" t="s">
        <v>1690</v>
      </c>
      <c r="B808" s="59">
        <v>43674</v>
      </c>
      <c r="C808" s="58">
        <v>252324.65599999999</v>
      </c>
      <c r="D808" s="58">
        <v>1047.652</v>
      </c>
      <c r="E808" s="58">
        <v>224</v>
      </c>
      <c r="F808" s="57">
        <v>1.2553574566558723</v>
      </c>
      <c r="G808" s="57">
        <v>-3.8509120677819308E-2</v>
      </c>
      <c r="H808" s="57">
        <v>7.4985002999400141E-2</v>
      </c>
    </row>
    <row r="809" spans="1:8">
      <c r="A809" s="58" t="s">
        <v>1691</v>
      </c>
      <c r="B809" s="59">
        <v>43675</v>
      </c>
      <c r="C809" s="58">
        <v>252488.28</v>
      </c>
      <c r="D809" s="58">
        <v>1045.73</v>
      </c>
      <c r="E809" s="58">
        <v>223.16</v>
      </c>
      <c r="F809" s="57">
        <v>1.2176827345604786</v>
      </c>
      <c r="G809" s="57">
        <v>-4.05055253992197E-2</v>
      </c>
      <c r="H809" s="57">
        <v>7.0363086958607157E-2</v>
      </c>
    </row>
    <row r="810" spans="1:8">
      <c r="A810" s="58" t="s">
        <v>1692</v>
      </c>
      <c r="B810" s="59">
        <v>43676</v>
      </c>
      <c r="C810" s="58">
        <v>252898.04800000001</v>
      </c>
      <c r="D810" s="58">
        <v>1043.1400000000001</v>
      </c>
      <c r="E810" s="58">
        <v>223.53</v>
      </c>
      <c r="F810" s="57">
        <v>1.1659740577854478</v>
      </c>
      <c r="G810" s="57">
        <v>-4.3113728511934291E-2</v>
      </c>
      <c r="H810" s="57">
        <v>6.8550121898752314E-2</v>
      </c>
    </row>
    <row r="811" spans="1:8">
      <c r="A811" s="58" t="s">
        <v>1693</v>
      </c>
      <c r="B811" s="59">
        <v>43677</v>
      </c>
      <c r="C811" s="58">
        <v>254445.72</v>
      </c>
      <c r="D811" s="58">
        <v>1037.01</v>
      </c>
      <c r="E811" s="58">
        <v>223</v>
      </c>
      <c r="F811" s="57">
        <v>1.0998462535125255</v>
      </c>
      <c r="G811" s="57">
        <v>-4.6392510988909952E-2</v>
      </c>
      <c r="H811" s="57">
        <v>7.3663938372652948E-2</v>
      </c>
    </row>
    <row r="812" spans="1:8">
      <c r="A812" s="58" t="s">
        <v>1694</v>
      </c>
      <c r="B812" s="59">
        <v>43680</v>
      </c>
      <c r="C812" s="58">
        <v>254453.87100000001</v>
      </c>
      <c r="D812" s="58">
        <v>998.60400000000004</v>
      </c>
      <c r="E812" s="58">
        <v>220.21</v>
      </c>
      <c r="F812" s="57">
        <v>1.0528535884657928</v>
      </c>
      <c r="G812" s="57">
        <v>-8.1211184410278969E-2</v>
      </c>
      <c r="H812" s="57">
        <v>5.2679382379654971E-2</v>
      </c>
    </row>
    <row r="813" spans="1:8">
      <c r="A813" s="58" t="s">
        <v>1695</v>
      </c>
      <c r="B813" s="59">
        <v>43681</v>
      </c>
      <c r="C813" s="58">
        <v>255530.16</v>
      </c>
      <c r="D813" s="58">
        <v>985.80200000000002</v>
      </c>
      <c r="E813" s="58">
        <v>219.28</v>
      </c>
      <c r="F813" s="57">
        <v>1.0548657579147225</v>
      </c>
      <c r="G813" s="57">
        <v>-8.4973471895803288E-2</v>
      </c>
      <c r="H813" s="57">
        <v>5.333189225540691E-2</v>
      </c>
    </row>
    <row r="814" spans="1:8">
      <c r="A814" s="58" t="s">
        <v>1696</v>
      </c>
      <c r="B814" s="59">
        <v>43682</v>
      </c>
      <c r="C814" s="58">
        <v>256698.23699999999</v>
      </c>
      <c r="D814" s="58">
        <v>973</v>
      </c>
      <c r="E814" s="58">
        <v>214.21</v>
      </c>
      <c r="F814" s="57">
        <v>0.99846036528400584</v>
      </c>
      <c r="G814" s="57">
        <v>-9.4187720052803292E-2</v>
      </c>
      <c r="H814" s="57">
        <v>3.0648575827559643E-2</v>
      </c>
    </row>
    <row r="815" spans="1:8">
      <c r="A815" s="58" t="s">
        <v>1682</v>
      </c>
      <c r="B815" s="59">
        <v>43683</v>
      </c>
      <c r="C815" s="58">
        <v>255511.986</v>
      </c>
      <c r="D815" s="58">
        <v>972.67</v>
      </c>
      <c r="E815" s="58">
        <v>213.53</v>
      </c>
      <c r="F815" s="57">
        <v>0.91641223956204376</v>
      </c>
      <c r="G815" s="57">
        <v>-9.1811391223155958E-2</v>
      </c>
      <c r="H815" s="57">
        <v>2.284920482851116E-2</v>
      </c>
    </row>
    <row r="816" spans="1:8">
      <c r="A816" s="58" t="s">
        <v>1697</v>
      </c>
      <c r="B816" s="59">
        <v>43684</v>
      </c>
      <c r="C816" s="58">
        <v>255163.27499999999</v>
      </c>
      <c r="D816" s="58">
        <v>972.65</v>
      </c>
      <c r="E816" s="58">
        <v>215.71</v>
      </c>
      <c r="F816" s="57">
        <v>0.91012779186791271</v>
      </c>
      <c r="G816" s="57">
        <v>-9.9222997064243978E-2</v>
      </c>
      <c r="H816" s="57">
        <v>3.1315739147064425E-2</v>
      </c>
    </row>
    <row r="817" spans="1:8">
      <c r="A817" s="58" t="s">
        <v>1698</v>
      </c>
      <c r="B817" s="59">
        <v>43687</v>
      </c>
      <c r="C817" s="58">
        <v>255306.38399999999</v>
      </c>
      <c r="D817" s="58">
        <v>970.76</v>
      </c>
      <c r="E817" s="58">
        <v>215.41499999999999</v>
      </c>
      <c r="F817" s="57">
        <v>0.9411745599201955</v>
      </c>
      <c r="G817" s="57">
        <v>-0.10092337899289638</v>
      </c>
      <c r="H817" s="57">
        <v>3.0644466771924783E-2</v>
      </c>
    </row>
    <row r="818" spans="1:8">
      <c r="A818" s="58" t="s">
        <v>1699</v>
      </c>
      <c r="B818" s="59">
        <v>43688</v>
      </c>
      <c r="C818" s="58">
        <v>255876.204</v>
      </c>
      <c r="D818" s="58">
        <v>970.13</v>
      </c>
      <c r="E818" s="58">
        <v>215.316666666667</v>
      </c>
      <c r="F818" s="57">
        <v>0.98332429554047707</v>
      </c>
      <c r="G818" s="57">
        <v>-8.294198163861044E-2</v>
      </c>
      <c r="H818" s="57">
        <v>4.3276723922121452E-2</v>
      </c>
    </row>
    <row r="819" spans="1:8">
      <c r="A819" s="58" t="s">
        <v>1700</v>
      </c>
      <c r="B819" s="59">
        <v>43690</v>
      </c>
      <c r="C819" s="58">
        <v>257097.17800000001</v>
      </c>
      <c r="D819" s="58">
        <v>968.87</v>
      </c>
      <c r="E819" s="58">
        <v>215.12</v>
      </c>
      <c r="F819" s="57">
        <v>0.97916410768433737</v>
      </c>
      <c r="G819" s="57">
        <v>-7.7781352502317769E-2</v>
      </c>
      <c r="H819" s="57">
        <v>4.676171475840607E-2</v>
      </c>
    </row>
    <row r="820" spans="1:8">
      <c r="A820" s="58" t="s">
        <v>1701</v>
      </c>
      <c r="B820" s="59">
        <v>43691</v>
      </c>
      <c r="C820" s="58">
        <v>261391.49799999999</v>
      </c>
      <c r="D820" s="58">
        <v>964.43</v>
      </c>
      <c r="E820" s="58">
        <v>215.44</v>
      </c>
      <c r="F820" s="57">
        <v>1.0338158006328841</v>
      </c>
      <c r="G820" s="57">
        <v>-7.5596664430173544E-2</v>
      </c>
      <c r="H820" s="57">
        <v>7.5157201317496813E-2</v>
      </c>
    </row>
    <row r="821" spans="1:8">
      <c r="A821" s="58" t="s">
        <v>1702</v>
      </c>
      <c r="B821" s="59">
        <v>43694</v>
      </c>
      <c r="C821" s="58">
        <v>261405.837</v>
      </c>
      <c r="D821" s="58">
        <v>972.41</v>
      </c>
      <c r="E821" s="58">
        <v>215.33500000000001</v>
      </c>
      <c r="F821" s="57">
        <v>0.99656632630069875</v>
      </c>
      <c r="G821" s="57">
        <v>-6.7286295273173757E-2</v>
      </c>
      <c r="H821" s="57">
        <v>7.5760603487036171E-2</v>
      </c>
    </row>
    <row r="822" spans="1:8">
      <c r="A822" s="58" t="s">
        <v>1703</v>
      </c>
      <c r="B822" s="59">
        <v>43695</v>
      </c>
      <c r="C822" s="58">
        <v>260991.94899999999</v>
      </c>
      <c r="D822" s="58">
        <v>975.07</v>
      </c>
      <c r="E822" s="58">
        <v>215.3</v>
      </c>
      <c r="F822" s="57">
        <v>1.000292381256759</v>
      </c>
      <c r="G822" s="57">
        <v>-4.7252865364509455E-2</v>
      </c>
      <c r="H822" s="57">
        <v>7.2317959956170963E-2</v>
      </c>
    </row>
    <row r="823" spans="1:8">
      <c r="A823" s="58" t="s">
        <v>1704</v>
      </c>
      <c r="B823" s="59">
        <v>43696</v>
      </c>
      <c r="C823" s="58">
        <v>262940.99800000002</v>
      </c>
      <c r="D823" s="58">
        <v>977.73</v>
      </c>
      <c r="E823" s="58">
        <v>215.92</v>
      </c>
      <c r="F823" s="57">
        <v>0.9990070992079727</v>
      </c>
      <c r="G823" s="57">
        <v>-5.0343738405263516E-2</v>
      </c>
      <c r="H823" s="57">
        <v>7.6491630417170331E-2</v>
      </c>
    </row>
    <row r="824" spans="1:8">
      <c r="A824" s="58" t="s">
        <v>1705</v>
      </c>
      <c r="B824" s="59">
        <v>43698</v>
      </c>
      <c r="C824" s="58">
        <v>266127.20699999999</v>
      </c>
      <c r="D824" s="58">
        <v>983.14</v>
      </c>
      <c r="E824" s="58">
        <v>215.22</v>
      </c>
      <c r="F824" s="57">
        <v>0.98077930226534527</v>
      </c>
      <c r="G824" s="57">
        <v>-4.6981114883007713E-2</v>
      </c>
      <c r="H824" s="57">
        <v>7.3362924542416774E-2</v>
      </c>
    </row>
    <row r="825" spans="1:8">
      <c r="A825" s="58" t="s">
        <v>1709</v>
      </c>
      <c r="B825" s="59">
        <v>43701</v>
      </c>
      <c r="C825" s="58">
        <v>269986.10800000001</v>
      </c>
      <c r="D825" s="58">
        <v>969.74199999999996</v>
      </c>
      <c r="E825" s="58">
        <v>213.45</v>
      </c>
      <c r="F825" s="57">
        <v>0.96965343258952008</v>
      </c>
      <c r="G825" s="57">
        <v>-6.1827504474435413E-2</v>
      </c>
      <c r="H825" s="57">
        <v>5.5846853977047806E-2</v>
      </c>
    </row>
    <row r="826" spans="1:8">
      <c r="A826" s="58" t="s">
        <v>1710</v>
      </c>
      <c r="B826" s="59">
        <v>43702</v>
      </c>
      <c r="C826" s="58">
        <v>269225.28399999999</v>
      </c>
      <c r="D826" s="58">
        <v>965.27599999999995</v>
      </c>
      <c r="E826" s="58">
        <v>212.86</v>
      </c>
      <c r="F826" s="57">
        <v>0.9664312624442517</v>
      </c>
      <c r="G826" s="57">
        <v>-7.5680592927387491E-2</v>
      </c>
      <c r="H826" s="57">
        <v>4.8158361236950942E-2</v>
      </c>
    </row>
    <row r="827" spans="1:8">
      <c r="A827" s="58" t="s">
        <v>1711</v>
      </c>
      <c r="B827" s="59">
        <v>43703</v>
      </c>
      <c r="C827" s="58">
        <v>274871.75799999997</v>
      </c>
      <c r="D827" s="58">
        <v>960.81</v>
      </c>
      <c r="E827" s="58">
        <v>211.99</v>
      </c>
      <c r="F827" s="57">
        <v>1.0160258323083413</v>
      </c>
      <c r="G827" s="57">
        <v>-9.4313122331180388E-2</v>
      </c>
      <c r="H827" s="57">
        <v>4.051321317783807E-2</v>
      </c>
    </row>
    <row r="828" spans="1:8">
      <c r="A828" s="58" t="s">
        <v>1712</v>
      </c>
      <c r="B828" s="59">
        <v>43704</v>
      </c>
      <c r="C828" s="58">
        <v>278469.93900000001</v>
      </c>
      <c r="D828" s="58">
        <v>964.59</v>
      </c>
      <c r="E828" s="58">
        <v>213.96</v>
      </c>
      <c r="F828" s="57">
        <v>1.00941511524998</v>
      </c>
      <c r="G828" s="57">
        <v>-9.4283107538175592E-2</v>
      </c>
      <c r="H828" s="57">
        <v>4.9337910740559154E-2</v>
      </c>
    </row>
    <row r="829" spans="1:8">
      <c r="A829" s="58" t="s">
        <v>1713</v>
      </c>
      <c r="B829" s="59">
        <v>43705</v>
      </c>
      <c r="C829" s="58">
        <v>278674.92700000003</v>
      </c>
      <c r="D829" s="58">
        <v>965.35</v>
      </c>
      <c r="E829" s="58">
        <v>213.88</v>
      </c>
      <c r="F829" s="57">
        <v>0.98614857093659714</v>
      </c>
      <c r="G829" s="57">
        <v>-9.7078025328768969E-2</v>
      </c>
      <c r="H829" s="57">
        <v>4.1944755687630897E-2</v>
      </c>
    </row>
    <row r="830" spans="1:8">
      <c r="A830" s="58" t="s">
        <v>1714</v>
      </c>
      <c r="B830" s="59">
        <v>43708</v>
      </c>
      <c r="C830" s="58">
        <v>284139.201</v>
      </c>
      <c r="D830" s="58">
        <v>976.39599999999996</v>
      </c>
      <c r="E830" s="58">
        <v>214.96</v>
      </c>
      <c r="F830" s="57">
        <v>1.0775583582841137</v>
      </c>
      <c r="G830" s="57">
        <v>-8.8008817320804678E-2</v>
      </c>
      <c r="H830" s="57">
        <v>4.0918115345503825E-2</v>
      </c>
    </row>
    <row r="831" spans="1:8">
      <c r="A831" s="58" t="s">
        <v>1715</v>
      </c>
      <c r="B831" s="59">
        <v>43709</v>
      </c>
      <c r="C831" s="58">
        <v>286114.81300000002</v>
      </c>
      <c r="D831" s="58">
        <v>980.07799999999997</v>
      </c>
      <c r="E831" s="58">
        <v>215.32</v>
      </c>
      <c r="F831" s="57">
        <v>1.0812534339631164</v>
      </c>
      <c r="G831" s="57">
        <v>-8.4492727901133047E-2</v>
      </c>
      <c r="H831" s="57">
        <v>4.336870669186399E-2</v>
      </c>
    </row>
    <row r="832" spans="1:8">
      <c r="A832" s="58" t="s">
        <v>1716</v>
      </c>
      <c r="B832" s="59">
        <v>43710</v>
      </c>
      <c r="C832" s="58">
        <v>283062.674</v>
      </c>
      <c r="D832" s="58">
        <v>983.76</v>
      </c>
      <c r="E832" s="58">
        <v>215.7</v>
      </c>
      <c r="F832" s="57">
        <v>1.0796652377460449</v>
      </c>
      <c r="G832" s="57">
        <v>-6.8841162718056959E-2</v>
      </c>
      <c r="H832" s="57">
        <v>4.9328663164039721E-2</v>
      </c>
    </row>
    <row r="833" spans="1:8">
      <c r="A833" s="58" t="s">
        <v>1717</v>
      </c>
      <c r="B833" s="59">
        <v>43711</v>
      </c>
      <c r="C833" s="58">
        <v>285573.56</v>
      </c>
      <c r="D833" s="58">
        <v>973.27</v>
      </c>
      <c r="E833" s="58">
        <v>213.67</v>
      </c>
      <c r="F833" s="57">
        <v>1.1363092702293329</v>
      </c>
      <c r="G833" s="57">
        <v>-7.4671280934769602E-2</v>
      </c>
      <c r="H833" s="57">
        <v>4.0820302986019685E-2</v>
      </c>
    </row>
    <row r="834" spans="1:8">
      <c r="A834" s="58" t="s">
        <v>1445</v>
      </c>
      <c r="B834" s="59">
        <v>43712</v>
      </c>
      <c r="C834" s="58">
        <v>290178.45</v>
      </c>
      <c r="D834" s="58">
        <v>990.61</v>
      </c>
      <c r="E834" s="58">
        <v>214.81</v>
      </c>
      <c r="F834" s="57">
        <v>1.1453737980781851</v>
      </c>
      <c r="G834" s="57">
        <v>-5.397610611862913E-2</v>
      </c>
      <c r="H834" s="57">
        <v>5.2164968652037569E-2</v>
      </c>
    </row>
    <row r="835" spans="1:8">
      <c r="A835" s="58" t="s">
        <v>1718</v>
      </c>
      <c r="B835" s="59">
        <v>43715</v>
      </c>
      <c r="C835" s="58">
        <v>294601.57900000003</v>
      </c>
      <c r="D835" s="58">
        <v>1001.93714285714</v>
      </c>
      <c r="E835" s="58">
        <v>215.11</v>
      </c>
      <c r="F835" s="57">
        <v>1.1350441603180847</v>
      </c>
      <c r="G835" s="57">
        <v>-3.6756354387129098E-2</v>
      </c>
      <c r="H835" s="57">
        <v>5.7363350373574651E-2</v>
      </c>
    </row>
    <row r="836" spans="1:8">
      <c r="A836" s="58" t="s">
        <v>1719</v>
      </c>
      <c r="B836" s="59">
        <v>43716</v>
      </c>
      <c r="C836" s="58">
        <v>296731.80900000001</v>
      </c>
      <c r="D836" s="58">
        <v>1005.71285714286</v>
      </c>
      <c r="E836" s="58">
        <v>215.21</v>
      </c>
      <c r="F836" s="57">
        <v>1.1546936355916886</v>
      </c>
      <c r="G836" s="57">
        <v>-1.5666858686469887E-2</v>
      </c>
      <c r="H836" s="57">
        <v>7.4760287654814128E-2</v>
      </c>
    </row>
    <row r="837" spans="1:8">
      <c r="A837" s="58" t="s">
        <v>1720</v>
      </c>
      <c r="B837" s="59">
        <v>43719</v>
      </c>
      <c r="C837" s="58">
        <v>299930.74300000002</v>
      </c>
      <c r="D837" s="58">
        <v>1017.04</v>
      </c>
      <c r="E837" s="58">
        <v>214.03</v>
      </c>
      <c r="F837" s="57">
        <v>1.1480595181106508</v>
      </c>
      <c r="G837" s="57">
        <v>1.5776443268815665E-3</v>
      </c>
      <c r="H837" s="57">
        <v>6.0998884620151239E-2</v>
      </c>
    </row>
    <row r="838" spans="1:8">
      <c r="A838" s="58" t="s">
        <v>1721</v>
      </c>
      <c r="B838" s="59">
        <v>43722</v>
      </c>
      <c r="C838" s="58">
        <v>304460.11099999998</v>
      </c>
      <c r="D838" s="58">
        <v>1023.064</v>
      </c>
      <c r="E838" s="58">
        <v>213.05500000000001</v>
      </c>
      <c r="F838" s="57">
        <v>1.1405513439836139</v>
      </c>
      <c r="G838" s="57">
        <v>9.5920042946915363E-3</v>
      </c>
      <c r="H838" s="57">
        <v>5.3580259123726659E-2</v>
      </c>
    </row>
    <row r="839" spans="1:8">
      <c r="A839" s="58" t="s">
        <v>1722</v>
      </c>
      <c r="B839" s="59">
        <v>43723</v>
      </c>
      <c r="C839" s="58">
        <v>302395.70299999998</v>
      </c>
      <c r="D839" s="58">
        <v>1025.0719999999999</v>
      </c>
      <c r="E839" s="58">
        <v>212.73</v>
      </c>
      <c r="F839" s="57">
        <v>1.0571323219645046</v>
      </c>
      <c r="G839" s="57">
        <v>1.3668232385661172E-2</v>
      </c>
      <c r="H839" s="57">
        <v>5.3118811881188055E-2</v>
      </c>
    </row>
    <row r="840" spans="1:8">
      <c r="A840" s="58" t="s">
        <v>1723</v>
      </c>
      <c r="B840" s="59">
        <v>43724</v>
      </c>
      <c r="C840" s="58">
        <v>305917.15500000003</v>
      </c>
      <c r="D840" s="58">
        <v>1027.08</v>
      </c>
      <c r="E840" s="58">
        <v>213.91</v>
      </c>
      <c r="F840" s="57">
        <v>1.058972399935767</v>
      </c>
      <c r="G840" s="57">
        <v>2.3671174987292209E-2</v>
      </c>
      <c r="H840" s="57">
        <v>5.812227938266723E-2</v>
      </c>
    </row>
    <row r="841" spans="1:8">
      <c r="A841" s="58" t="s">
        <v>1724</v>
      </c>
      <c r="B841" s="59">
        <v>43725</v>
      </c>
      <c r="C841" s="58">
        <v>302082.13500000001</v>
      </c>
      <c r="D841" s="58">
        <v>1018.93</v>
      </c>
      <c r="E841" s="58">
        <v>213.05</v>
      </c>
      <c r="F841" s="57">
        <v>0.94814959245376484</v>
      </c>
      <c r="G841" s="57">
        <v>1.4304770247670628E-2</v>
      </c>
      <c r="H841" s="57">
        <v>5.721516474791577E-2</v>
      </c>
    </row>
    <row r="842" spans="1:8">
      <c r="A842" s="58" t="s">
        <v>1492</v>
      </c>
      <c r="B842" s="59">
        <v>43726</v>
      </c>
      <c r="C842" s="58">
        <v>294166.64399999997</v>
      </c>
      <c r="D842" s="58">
        <v>1021.36</v>
      </c>
      <c r="E842" s="58">
        <v>212.71</v>
      </c>
      <c r="F842" s="57">
        <v>0.86041045219696444</v>
      </c>
      <c r="G842" s="57">
        <v>9.56624710136178E-3</v>
      </c>
      <c r="H842" s="57">
        <v>5.2121332030815148E-2</v>
      </c>
    </row>
    <row r="843" spans="1:8">
      <c r="A843" s="58" t="s">
        <v>1725</v>
      </c>
      <c r="B843" s="59">
        <v>43729</v>
      </c>
      <c r="C843" s="58">
        <v>297712.58500000002</v>
      </c>
      <c r="D843" s="58">
        <v>1028.6500000000001</v>
      </c>
      <c r="E843" s="58">
        <v>213.565</v>
      </c>
      <c r="F843" s="57">
        <v>0.91196538406164396</v>
      </c>
      <c r="G843" s="57">
        <v>1.4391710122517942E-2</v>
      </c>
      <c r="H843" s="57">
        <v>5.5215178615544369E-2</v>
      </c>
    </row>
    <row r="844" spans="1:8">
      <c r="A844" s="58" t="s">
        <v>1706</v>
      </c>
      <c r="B844" s="59">
        <v>43730</v>
      </c>
      <c r="C844" s="58">
        <v>302103.54800000001</v>
      </c>
      <c r="D844" s="58">
        <v>1031.08</v>
      </c>
      <c r="E844" s="58">
        <v>213.85</v>
      </c>
      <c r="F844" s="57">
        <v>0.91117795635655918</v>
      </c>
      <c r="G844" s="57">
        <v>1.4413191267475423E-2</v>
      </c>
      <c r="H844" s="57">
        <v>6.4512917517049129E-2</v>
      </c>
    </row>
    <row r="845" spans="1:8">
      <c r="A845" s="58" t="s">
        <v>1783</v>
      </c>
      <c r="B845" s="59">
        <v>43731</v>
      </c>
      <c r="C845" s="58">
        <v>311471.38</v>
      </c>
      <c r="D845" s="58">
        <v>1015.23</v>
      </c>
      <c r="E845" s="58">
        <v>213.28</v>
      </c>
      <c r="F845" s="57">
        <v>0.97974986794045726</v>
      </c>
      <c r="G845" s="57">
        <v>-4.422695981328606E-3</v>
      </c>
      <c r="H845" s="57">
        <v>6.3051388127398633E-2</v>
      </c>
    </row>
    <row r="846" spans="1:8">
      <c r="A846" s="58" t="s">
        <v>1784</v>
      </c>
      <c r="B846" s="59">
        <v>43732</v>
      </c>
      <c r="C846" s="58">
        <v>312206.47499999998</v>
      </c>
      <c r="D846" s="58">
        <v>1011.35</v>
      </c>
      <c r="E846" s="58">
        <v>213.09</v>
      </c>
      <c r="F846" s="57">
        <v>0.94474845648914885</v>
      </c>
      <c r="G846" s="57">
        <v>-2.0939417994540022E-2</v>
      </c>
      <c r="H846" s="57">
        <v>6.7638659251465505E-2</v>
      </c>
    </row>
    <row r="847" spans="1:8">
      <c r="A847" s="58" t="s">
        <v>1785</v>
      </c>
      <c r="B847" s="59">
        <v>43733</v>
      </c>
      <c r="C847" s="58">
        <v>314409.18800000002</v>
      </c>
      <c r="D847" s="58">
        <v>1005.56</v>
      </c>
      <c r="E847" s="58">
        <v>212.96</v>
      </c>
      <c r="F847" s="57">
        <v>0.90467794375912103</v>
      </c>
      <c r="G847" s="57">
        <v>-3.1794963965282586E-2</v>
      </c>
      <c r="H847" s="57">
        <v>4.520245398773004E-2</v>
      </c>
    </row>
    <row r="848" spans="1:8">
      <c r="A848" s="58" t="s">
        <v>1786</v>
      </c>
      <c r="B848" s="59">
        <v>43736</v>
      </c>
      <c r="C848" s="58">
        <v>320023.90500000003</v>
      </c>
      <c r="D848" s="58">
        <v>1002.824</v>
      </c>
      <c r="E848" s="58">
        <v>212.63749999999999</v>
      </c>
      <c r="F848" s="57">
        <v>0.89784714220395956</v>
      </c>
      <c r="G848" s="57">
        <v>-3.7920084424617362E-2</v>
      </c>
      <c r="H848" s="57">
        <v>4.7630191653939002E-2</v>
      </c>
    </row>
    <row r="849" spans="1:8">
      <c r="A849" s="58" t="s">
        <v>1787</v>
      </c>
      <c r="B849" s="59">
        <v>43737</v>
      </c>
      <c r="C849" s="58">
        <v>318250.56699999998</v>
      </c>
      <c r="D849" s="58">
        <v>1001.912</v>
      </c>
      <c r="E849" s="58">
        <v>212.53</v>
      </c>
      <c r="F849" s="57">
        <v>0.82255095402426526</v>
      </c>
      <c r="G849" s="57">
        <v>-3.8269116320144292E-2</v>
      </c>
      <c r="H849" s="57">
        <v>4.4886922320550582E-2</v>
      </c>
    </row>
    <row r="850" spans="1:8">
      <c r="A850" s="58" t="s">
        <v>1788</v>
      </c>
      <c r="B850" s="59">
        <v>43738</v>
      </c>
      <c r="C850" s="58">
        <v>324705.88299999997</v>
      </c>
      <c r="D850" s="58">
        <v>1001</v>
      </c>
      <c r="E850" s="58">
        <v>212.6</v>
      </c>
      <c r="F850" s="57">
        <v>0.79757413820974365</v>
      </c>
      <c r="G850" s="57">
        <v>-4.3039330031930501E-2</v>
      </c>
      <c r="H850" s="57">
        <v>4.2667974497302641E-2</v>
      </c>
    </row>
    <row r="851" spans="1:8">
      <c r="A851" s="58" t="s">
        <v>1789</v>
      </c>
      <c r="B851" s="59">
        <v>43739</v>
      </c>
      <c r="C851" s="58">
        <v>326098.07199999999</v>
      </c>
      <c r="D851" s="58">
        <v>998.48</v>
      </c>
      <c r="E851" s="58">
        <v>212.08</v>
      </c>
      <c r="F851" s="57">
        <v>0.74006113995222123</v>
      </c>
      <c r="G851" s="57">
        <v>-4.5656479152170415E-2</v>
      </c>
      <c r="H851" s="57">
        <v>2.8728035603846624E-2</v>
      </c>
    </row>
    <row r="852" spans="1:8">
      <c r="A852" s="58" t="s">
        <v>1790</v>
      </c>
      <c r="B852" s="59">
        <v>43740</v>
      </c>
      <c r="C852" s="58">
        <v>326117.22399999999</v>
      </c>
      <c r="D852" s="58">
        <v>989.2</v>
      </c>
      <c r="E852" s="58">
        <v>209.62</v>
      </c>
      <c r="F852" s="57">
        <v>0.67150455141873056</v>
      </c>
      <c r="G852" s="57">
        <v>-5.4594943822372399E-2</v>
      </c>
      <c r="H852" s="57">
        <v>1.3097481997003557E-2</v>
      </c>
    </row>
    <row r="853" spans="1:8">
      <c r="A853" s="58" t="s">
        <v>1472</v>
      </c>
      <c r="B853" s="59">
        <v>43743</v>
      </c>
      <c r="C853" s="58">
        <v>327305.77</v>
      </c>
      <c r="D853" s="58">
        <v>992.17600000000004</v>
      </c>
      <c r="E853" s="58">
        <v>209.77</v>
      </c>
      <c r="F853" s="57">
        <v>0.67436788994486396</v>
      </c>
      <c r="G853" s="57">
        <v>-5.1819571865443503E-2</v>
      </c>
      <c r="H853" s="57">
        <v>1.5736974627154732E-2</v>
      </c>
    </row>
    <row r="854" spans="1:8">
      <c r="A854" s="58" t="s">
        <v>1791</v>
      </c>
      <c r="B854" s="59">
        <v>43744</v>
      </c>
      <c r="C854" s="58">
        <v>320208.44199999998</v>
      </c>
      <c r="D854" s="58">
        <v>993.16800000000001</v>
      </c>
      <c r="E854" s="58">
        <v>209.82</v>
      </c>
      <c r="F854" s="57">
        <v>0.70088952795982551</v>
      </c>
      <c r="G854" s="57">
        <v>-3.8838672215232739E-2</v>
      </c>
      <c r="H854" s="57">
        <v>2.206634517024697E-2</v>
      </c>
    </row>
    <row r="855" spans="1:8">
      <c r="A855" s="58" t="s">
        <v>1446</v>
      </c>
      <c r="B855" s="59">
        <v>43745</v>
      </c>
      <c r="C855" s="58">
        <v>320909.72100000002</v>
      </c>
      <c r="D855" s="58">
        <v>994.16</v>
      </c>
      <c r="E855" s="58">
        <v>208.69</v>
      </c>
      <c r="F855" s="57">
        <v>0.72941868717978586</v>
      </c>
      <c r="G855" s="57">
        <v>-3.9486778161019531E-2</v>
      </c>
      <c r="H855" s="57">
        <v>1.5770260403991321E-2</v>
      </c>
    </row>
    <row r="856" spans="1:8">
      <c r="A856" s="58" t="s">
        <v>1792</v>
      </c>
      <c r="B856" s="59">
        <v>43746</v>
      </c>
      <c r="C856" s="58">
        <v>314469.76799999998</v>
      </c>
      <c r="D856" s="58">
        <v>993.95</v>
      </c>
      <c r="E856" s="58">
        <v>208.51</v>
      </c>
      <c r="F856" s="57">
        <v>0.70828381640675064</v>
      </c>
      <c r="G856" s="57">
        <v>-1.7167797870488943E-2</v>
      </c>
      <c r="H856" s="57">
        <v>2.734528971225858E-2</v>
      </c>
    </row>
    <row r="857" spans="1:8">
      <c r="A857" s="58" t="s">
        <v>1793</v>
      </c>
      <c r="B857" s="59">
        <v>43747</v>
      </c>
      <c r="C857" s="58">
        <v>313049.05</v>
      </c>
      <c r="D857" s="58">
        <v>993.01</v>
      </c>
      <c r="E857" s="58">
        <v>206.76</v>
      </c>
      <c r="F857" s="57">
        <v>0.77445932816912433</v>
      </c>
      <c r="G857" s="57">
        <v>-1.036071141691397E-2</v>
      </c>
      <c r="H857" s="57">
        <v>2.2906050561519731E-2</v>
      </c>
    </row>
    <row r="858" spans="1:8">
      <c r="A858" s="58" t="s">
        <v>1794</v>
      </c>
      <c r="B858" s="59">
        <v>43750</v>
      </c>
      <c r="C858" s="58">
        <v>322059.82699999999</v>
      </c>
      <c r="D858" s="58">
        <v>1007.674</v>
      </c>
      <c r="E858" s="58">
        <v>207.33</v>
      </c>
      <c r="F858" s="57">
        <v>0.83839317180931072</v>
      </c>
      <c r="G858" s="57">
        <v>1.2229030637870286E-2</v>
      </c>
      <c r="H858" s="57">
        <v>2.4408320569198283E-2</v>
      </c>
    </row>
    <row r="859" spans="1:8">
      <c r="A859" s="58" t="s">
        <v>1795</v>
      </c>
      <c r="B859" s="59">
        <v>43751</v>
      </c>
      <c r="C859" s="58">
        <v>326190.80499999999</v>
      </c>
      <c r="D859" s="58">
        <v>1012.562</v>
      </c>
      <c r="E859" s="58">
        <v>207.52</v>
      </c>
      <c r="F859" s="57">
        <v>0.80367782044107838</v>
      </c>
      <c r="G859" s="57">
        <v>1.8684292598517116E-2</v>
      </c>
      <c r="H859" s="57">
        <v>2.36274848320428E-2</v>
      </c>
    </row>
    <row r="860" spans="1:8">
      <c r="A860" s="58" t="s">
        <v>1468</v>
      </c>
      <c r="B860" s="59">
        <v>43752</v>
      </c>
      <c r="C860" s="58">
        <v>319871.62300000002</v>
      </c>
      <c r="D860" s="58">
        <v>1017.45</v>
      </c>
      <c r="E860" s="58">
        <v>208.54</v>
      </c>
      <c r="F860" s="57">
        <v>0.76709325765665626</v>
      </c>
      <c r="G860" s="57">
        <v>3.2242028265038192E-2</v>
      </c>
      <c r="H860" s="57">
        <v>3.345061697804641E-2</v>
      </c>
    </row>
    <row r="861" spans="1:8">
      <c r="A861" s="58" t="s">
        <v>1475</v>
      </c>
      <c r="B861" s="59">
        <v>43753</v>
      </c>
      <c r="C861" s="58">
        <v>308978.93800000002</v>
      </c>
      <c r="D861" s="58">
        <v>1019.25</v>
      </c>
      <c r="E861" s="58">
        <v>208.43</v>
      </c>
      <c r="F861" s="57">
        <v>0.76526105362988717</v>
      </c>
      <c r="G861" s="57">
        <v>4.2956398948090113E-2</v>
      </c>
      <c r="H861" s="57">
        <v>4.944363325109502E-2</v>
      </c>
    </row>
    <row r="862" spans="1:8">
      <c r="A862" s="58" t="s">
        <v>1796</v>
      </c>
      <c r="B862" s="59">
        <v>43754</v>
      </c>
      <c r="C862" s="58">
        <v>309640.31800000003</v>
      </c>
      <c r="D862" s="58">
        <v>1024.08</v>
      </c>
      <c r="E862" s="58">
        <v>208.99</v>
      </c>
      <c r="F862" s="57">
        <v>0.7711302068795105</v>
      </c>
      <c r="G862" s="57">
        <v>5.090972528656601E-2</v>
      </c>
      <c r="H862" s="57">
        <v>5.7909390027841123E-2</v>
      </c>
    </row>
    <row r="863" spans="1:8">
      <c r="A863" s="58" t="s">
        <v>1797</v>
      </c>
      <c r="B863" s="59">
        <v>43758</v>
      </c>
      <c r="C863" s="58">
        <v>301391.08299999998</v>
      </c>
      <c r="D863" s="58">
        <v>1027.624</v>
      </c>
      <c r="E863" s="58">
        <v>210.94</v>
      </c>
      <c r="F863" s="57">
        <v>0.66881827116607551</v>
      </c>
      <c r="G863" s="57">
        <v>5.7585394218201635E-2</v>
      </c>
      <c r="H863" s="57">
        <v>5.9840225091694732E-2</v>
      </c>
    </row>
    <row r="864" spans="1:8">
      <c r="A864" s="58" t="s">
        <v>1798</v>
      </c>
      <c r="B864" s="59">
        <v>43759</v>
      </c>
      <c r="C864" s="58">
        <v>302173.07400000002</v>
      </c>
      <c r="D864" s="58">
        <v>1028.51</v>
      </c>
      <c r="E864" s="58">
        <v>210.88</v>
      </c>
      <c r="F864" s="57">
        <v>0.65271726663680352</v>
      </c>
      <c r="G864" s="57">
        <v>4.4533138342168987E-2</v>
      </c>
      <c r="H864" s="57">
        <v>4.3598752907408445E-2</v>
      </c>
    </row>
    <row r="865" spans="1:8">
      <c r="A865" s="58" t="s">
        <v>1439</v>
      </c>
      <c r="B865" s="59">
        <v>43760</v>
      </c>
      <c r="C865" s="58">
        <v>308314.88</v>
      </c>
      <c r="D865" s="58">
        <v>1034.08</v>
      </c>
      <c r="E865" s="58">
        <v>212.38</v>
      </c>
      <c r="F865" s="57">
        <v>0.68543375548231533</v>
      </c>
      <c r="G865" s="57">
        <v>5.1204115033902209E-2</v>
      </c>
      <c r="H865" s="57">
        <v>4.3995477559848561E-2</v>
      </c>
    </row>
    <row r="866" spans="1:8">
      <c r="A866" s="58" t="s">
        <v>1898</v>
      </c>
      <c r="B866" s="59">
        <v>43761</v>
      </c>
      <c r="C866" s="58">
        <v>305807.58</v>
      </c>
      <c r="D866" s="58">
        <v>1030.95</v>
      </c>
      <c r="E866" s="58">
        <v>212.81</v>
      </c>
      <c r="F866" s="57">
        <v>0.6216692703941864</v>
      </c>
      <c r="G866" s="57">
        <v>4.8565907241659989E-2</v>
      </c>
      <c r="H866" s="57">
        <v>4.9514227942989653E-2</v>
      </c>
    </row>
    <row r="867" spans="1:8">
      <c r="A867" s="58" t="s">
        <v>1897</v>
      </c>
      <c r="B867" s="59">
        <v>43764</v>
      </c>
      <c r="C867" s="58">
        <v>303449.80200000003</v>
      </c>
      <c r="D867" s="58">
        <v>1038.162</v>
      </c>
      <c r="E867" s="58">
        <v>211.66399999999999</v>
      </c>
      <c r="F867" s="57">
        <v>0.60184230196687061</v>
      </c>
      <c r="G867" s="57">
        <v>5.6083741086233374E-2</v>
      </c>
      <c r="H867" s="57">
        <v>4.4996297210565084E-2</v>
      </c>
    </row>
    <row r="868" spans="1:8">
      <c r="A868" s="58" t="s">
        <v>1896</v>
      </c>
      <c r="B868" s="59">
        <v>43766</v>
      </c>
      <c r="C868" s="58">
        <v>305969.90000000002</v>
      </c>
      <c r="D868" s="58">
        <v>1042.97</v>
      </c>
      <c r="E868" s="58">
        <v>210.9</v>
      </c>
      <c r="F868" s="57">
        <v>0.62941576503004359</v>
      </c>
      <c r="G868" s="57">
        <v>6.1158252446940509E-2</v>
      </c>
      <c r="H868" s="57">
        <v>4.3026706231453993E-2</v>
      </c>
    </row>
    <row r="869" spans="1:8">
      <c r="A869" s="58" t="s">
        <v>1895</v>
      </c>
      <c r="B869" s="59">
        <v>43768</v>
      </c>
      <c r="C869" s="58">
        <v>309661.321</v>
      </c>
      <c r="D869" s="58">
        <v>1041.5</v>
      </c>
      <c r="E869" s="58">
        <v>211.33</v>
      </c>
      <c r="F869" s="57">
        <v>0.67096640004489561</v>
      </c>
      <c r="G869" s="57">
        <v>8.4285922501926125E-2</v>
      </c>
      <c r="H869" s="57">
        <v>5.6333100069979158E-2</v>
      </c>
    </row>
    <row r="870" spans="1:8">
      <c r="A870" s="58" t="s">
        <v>1894</v>
      </c>
      <c r="B870" s="59">
        <v>43771</v>
      </c>
      <c r="C870" s="58">
        <v>308730.16200000001</v>
      </c>
      <c r="D870" s="58">
        <v>1055.33</v>
      </c>
      <c r="E870" s="58">
        <v>210.17500000000001</v>
      </c>
      <c r="F870" s="57">
        <v>0.70512626753562357</v>
      </c>
      <c r="G870" s="57">
        <v>0.10731860867740406</v>
      </c>
      <c r="H870" s="57">
        <v>5.9563420044363768E-2</v>
      </c>
    </row>
    <row r="871" spans="1:8">
      <c r="A871" s="58" t="s">
        <v>1893</v>
      </c>
      <c r="B871" s="59">
        <v>43772</v>
      </c>
      <c r="C871" s="58">
        <v>308960.90399999998</v>
      </c>
      <c r="D871" s="58">
        <v>1059.94</v>
      </c>
      <c r="E871" s="58">
        <v>209.79</v>
      </c>
      <c r="F871" s="57">
        <v>0.72757022007780092</v>
      </c>
      <c r="G871" s="57">
        <v>0.1250822630294024</v>
      </c>
      <c r="H871" s="57">
        <v>4.78366735343696E-2</v>
      </c>
    </row>
    <row r="872" spans="1:8">
      <c r="A872" s="58" t="s">
        <v>1892</v>
      </c>
      <c r="B872" s="59">
        <v>43773</v>
      </c>
      <c r="C872" s="58">
        <v>304676.48200000002</v>
      </c>
      <c r="D872" s="58">
        <v>1064.55</v>
      </c>
      <c r="E872" s="58">
        <v>210</v>
      </c>
      <c r="F872" s="57">
        <v>0.68677246855258001</v>
      </c>
      <c r="G872" s="57">
        <v>0.1343705045553838</v>
      </c>
      <c r="H872" s="57">
        <v>4.5660508888114348E-2</v>
      </c>
    </row>
    <row r="873" spans="1:8">
      <c r="A873" s="58" t="s">
        <v>1891</v>
      </c>
      <c r="B873" s="59">
        <v>43774</v>
      </c>
      <c r="C873" s="58">
        <v>305333.22600000002</v>
      </c>
      <c r="D873" s="58">
        <v>1071.22</v>
      </c>
      <c r="E873" s="58">
        <v>212.77</v>
      </c>
      <c r="F873" s="57">
        <v>0.66648869798247468</v>
      </c>
      <c r="G873" s="57">
        <v>0.14593495934959355</v>
      </c>
      <c r="H873" s="57">
        <v>5.7925616547334968E-2</v>
      </c>
    </row>
    <row r="874" spans="1:8">
      <c r="A874" s="58" t="s">
        <v>1890</v>
      </c>
      <c r="B874" s="59">
        <v>43778</v>
      </c>
      <c r="C874" s="58">
        <v>305858.875</v>
      </c>
      <c r="D874" s="58">
        <v>1058.9933333333299</v>
      </c>
      <c r="E874" s="58">
        <v>212.88200000000001</v>
      </c>
      <c r="F874" s="57">
        <v>0.66801209921289129</v>
      </c>
      <c r="G874" s="57">
        <v>0.10782631740452131</v>
      </c>
      <c r="H874" s="57">
        <v>4.5332678615271238E-2</v>
      </c>
    </row>
    <row r="875" spans="1:8">
      <c r="A875" s="58" t="s">
        <v>1889</v>
      </c>
      <c r="B875" s="59">
        <v>43779</v>
      </c>
      <c r="C875" s="58">
        <v>302795.087</v>
      </c>
      <c r="D875" s="58">
        <v>1055.9366666666699</v>
      </c>
      <c r="E875" s="58">
        <v>212.91</v>
      </c>
      <c r="F875" s="57">
        <v>0.65057000645411689</v>
      </c>
      <c r="G875" s="57">
        <v>7.9915101582201054E-2</v>
      </c>
      <c r="H875" s="57">
        <v>3.8471387286761249E-2</v>
      </c>
    </row>
    <row r="876" spans="1:8">
      <c r="A876" s="58" t="s">
        <v>1469</v>
      </c>
      <c r="B876" s="59">
        <v>43780</v>
      </c>
      <c r="C876" s="58">
        <v>303944.08600000001</v>
      </c>
      <c r="D876" s="58">
        <v>1052.8800000000001</v>
      </c>
      <c r="E876" s="58">
        <v>212.51</v>
      </c>
      <c r="F876" s="57">
        <v>0.66163575492049476</v>
      </c>
      <c r="G876" s="57">
        <v>6.8818217255717462E-2</v>
      </c>
      <c r="H876" s="57">
        <v>3.4212575433132164E-2</v>
      </c>
    </row>
    <row r="877" spans="1:8">
      <c r="A877" s="58" t="s">
        <v>1888</v>
      </c>
      <c r="B877" s="59">
        <v>43781</v>
      </c>
      <c r="C877" s="58">
        <v>306655.33899999998</v>
      </c>
      <c r="D877" s="58">
        <v>1055.83</v>
      </c>
      <c r="E877" s="58">
        <v>213.33</v>
      </c>
      <c r="F877" s="57">
        <v>0.66515894891284644</v>
      </c>
      <c r="G877" s="57">
        <v>6.393720147524129E-2</v>
      </c>
      <c r="H877" s="57">
        <v>3.7042438384133014E-2</v>
      </c>
    </row>
    <row r="878" spans="1:8">
      <c r="A878" s="58" t="s">
        <v>1887</v>
      </c>
      <c r="B878" s="59">
        <v>43782</v>
      </c>
      <c r="C878" s="58">
        <v>307094.07799999998</v>
      </c>
      <c r="D878" s="58">
        <v>1043.83</v>
      </c>
      <c r="E878" s="58">
        <v>211.61</v>
      </c>
      <c r="F878" s="57">
        <v>0.65906760871397352</v>
      </c>
      <c r="G878" s="57">
        <v>5.1961663660092361E-2</v>
      </c>
      <c r="H878" s="57">
        <v>2.6734594856865801E-2</v>
      </c>
    </row>
    <row r="879" spans="1:8">
      <c r="A879" s="58" t="s">
        <v>1886</v>
      </c>
      <c r="B879" s="59">
        <v>43785</v>
      </c>
      <c r="C879" s="58">
        <v>306885.77899999998</v>
      </c>
      <c r="D879" s="58">
        <v>1048.8040000000001</v>
      </c>
      <c r="E879" s="58">
        <v>211.4</v>
      </c>
      <c r="F879" s="57">
        <v>0.66576532952362544</v>
      </c>
      <c r="G879" s="57">
        <v>7.5663312923704984E-2</v>
      </c>
      <c r="H879" s="57">
        <v>2.8070107183846726E-2</v>
      </c>
    </row>
    <row r="880" spans="1:8">
      <c r="A880" s="58" t="s">
        <v>1885</v>
      </c>
      <c r="B880" s="59">
        <v>43786</v>
      </c>
      <c r="C880" s="58">
        <v>302340.554</v>
      </c>
      <c r="D880" s="58">
        <v>1050.462</v>
      </c>
      <c r="E880" s="58">
        <v>211.33</v>
      </c>
      <c r="F880" s="57">
        <v>0.67345657207158105</v>
      </c>
      <c r="G880" s="57">
        <v>8.2147272127905069E-2</v>
      </c>
      <c r="H880" s="57">
        <v>2.8319789791251049E-2</v>
      </c>
    </row>
    <row r="881" spans="1:8">
      <c r="A881" s="58" t="s">
        <v>1591</v>
      </c>
      <c r="B881" s="59">
        <v>43787</v>
      </c>
      <c r="C881" s="58">
        <v>302726.27600000001</v>
      </c>
      <c r="D881" s="58">
        <v>1052.1199999999999</v>
      </c>
      <c r="E881" s="58">
        <v>211.37</v>
      </c>
      <c r="F881" s="57">
        <v>0.66139866978904216</v>
      </c>
      <c r="G881" s="57">
        <v>8.8689065717449056E-2</v>
      </c>
      <c r="H881" s="57">
        <v>4.0667618531829985E-2</v>
      </c>
    </row>
    <row r="882" spans="1:8">
      <c r="A882" s="58" t="s">
        <v>1884</v>
      </c>
      <c r="B882" s="59">
        <v>43788</v>
      </c>
      <c r="C882" s="58">
        <v>304688.52500000002</v>
      </c>
      <c r="D882" s="58">
        <v>1057.1600000000001</v>
      </c>
      <c r="E882" s="58">
        <v>212.81</v>
      </c>
      <c r="F882" s="57">
        <v>0.66303622247863414</v>
      </c>
      <c r="G882" s="57">
        <v>9.4345872756257831E-2</v>
      </c>
      <c r="H882" s="57">
        <v>4.9203766701178209E-2</v>
      </c>
    </row>
    <row r="883" spans="1:8">
      <c r="A883" s="58" t="s">
        <v>1883</v>
      </c>
      <c r="B883" s="59">
        <v>43789</v>
      </c>
      <c r="C883" s="58">
        <v>304997.00400000002</v>
      </c>
      <c r="D883" s="58">
        <v>1052</v>
      </c>
      <c r="E883" s="58">
        <v>213.09</v>
      </c>
      <c r="F883" s="57">
        <v>0.67586020001725355</v>
      </c>
      <c r="G883" s="57">
        <v>8.6619703761852573E-2</v>
      </c>
      <c r="H883" s="57">
        <v>5.0325315457413256E-2</v>
      </c>
    </row>
    <row r="884" spans="1:8">
      <c r="A884" s="58" t="s">
        <v>2009</v>
      </c>
      <c r="B884" s="59">
        <v>43792</v>
      </c>
      <c r="C884" s="58">
        <v>305622.47499999998</v>
      </c>
      <c r="D884" s="58">
        <v>1052.8820000000001</v>
      </c>
      <c r="E884" s="58">
        <v>211.815</v>
      </c>
      <c r="F884" s="57">
        <v>0.70911347376933032</v>
      </c>
      <c r="G884" s="57">
        <v>7.4104149791582197E-2</v>
      </c>
      <c r="H884" s="57">
        <v>3.2966765014264432E-2</v>
      </c>
    </row>
    <row r="885" spans="1:8">
      <c r="A885" s="58" t="s">
        <v>2010</v>
      </c>
      <c r="B885" s="59">
        <v>43793</v>
      </c>
      <c r="C885" s="58">
        <v>305774.01400000002</v>
      </c>
      <c r="D885" s="58">
        <v>1053.1759999999999</v>
      </c>
      <c r="E885" s="58">
        <v>211.39</v>
      </c>
      <c r="F885" s="57">
        <v>0.76180033498945887</v>
      </c>
      <c r="G885" s="57">
        <v>7.0000690863131876E-2</v>
      </c>
      <c r="H885" s="57">
        <v>2.7262124599086279E-2</v>
      </c>
    </row>
    <row r="886" spans="1:8">
      <c r="A886" s="58" t="s">
        <v>2011</v>
      </c>
      <c r="B886" s="59">
        <v>43794</v>
      </c>
      <c r="C886" s="58">
        <v>308477.14899999998</v>
      </c>
      <c r="D886" s="58">
        <v>1053.47</v>
      </c>
      <c r="E886" s="58">
        <v>211.59</v>
      </c>
      <c r="F886" s="57">
        <v>0.75454038159103365</v>
      </c>
      <c r="G886" s="57">
        <v>6.5930730236464452E-2</v>
      </c>
      <c r="H886" s="57">
        <v>2.6040151294733693E-2</v>
      </c>
    </row>
    <row r="887" spans="1:8">
      <c r="A887" s="58" t="s">
        <v>2012</v>
      </c>
      <c r="B887" s="59">
        <v>43795</v>
      </c>
      <c r="C887" s="58">
        <v>309643.342</v>
      </c>
      <c r="D887" s="58">
        <v>1047.8399999999999</v>
      </c>
      <c r="E887" s="58">
        <v>209.02</v>
      </c>
      <c r="F887" s="57">
        <v>0.75476381725582242</v>
      </c>
      <c r="G887" s="57">
        <v>7.7381809208496799E-2</v>
      </c>
      <c r="H887" s="57">
        <v>1.8715274393215742E-2</v>
      </c>
    </row>
    <row r="888" spans="1:8">
      <c r="A888" s="58" t="s">
        <v>2013</v>
      </c>
      <c r="B888" s="59">
        <v>43796</v>
      </c>
      <c r="C888" s="58">
        <v>311230.07299999997</v>
      </c>
      <c r="D888" s="58">
        <v>1052.93</v>
      </c>
      <c r="E888" s="58">
        <v>209.23</v>
      </c>
      <c r="F888" s="57">
        <v>0.77123900196456474</v>
      </c>
      <c r="G888" s="57">
        <v>7.9883902198884194E-2</v>
      </c>
      <c r="H888" s="57">
        <v>2.468289338361318E-2</v>
      </c>
    </row>
    <row r="889" spans="1:8">
      <c r="A889" s="58" t="s">
        <v>2014</v>
      </c>
      <c r="B889" s="59">
        <v>43799</v>
      </c>
      <c r="C889" s="58">
        <v>314587.853</v>
      </c>
      <c r="D889" s="58">
        <v>1045.3040000000001</v>
      </c>
      <c r="E889" s="58">
        <v>209.815</v>
      </c>
      <c r="F889" s="57">
        <v>0.83697825263105052</v>
      </c>
      <c r="G889" s="57">
        <v>7.1054287172193975E-2</v>
      </c>
      <c r="H889" s="57">
        <v>2.3278157645750586E-2</v>
      </c>
    </row>
    <row r="890" spans="1:8">
      <c r="A890" s="58" t="s">
        <v>2015</v>
      </c>
      <c r="B890" s="59">
        <v>43800</v>
      </c>
      <c r="C890" s="58">
        <v>318670.5</v>
      </c>
      <c r="D890" s="58">
        <v>1042.7619999999999</v>
      </c>
      <c r="E890" s="58">
        <v>210.01</v>
      </c>
      <c r="F890" s="57">
        <v>0.91435660069624869</v>
      </c>
      <c r="G890" s="57">
        <v>6.7780087448928272E-2</v>
      </c>
      <c r="H890" s="57">
        <v>2.1399737366859517E-2</v>
      </c>
    </row>
    <row r="891" spans="1:8">
      <c r="A891" s="58" t="s">
        <v>1480</v>
      </c>
      <c r="B891" s="59">
        <v>43801</v>
      </c>
      <c r="C891" s="58">
        <v>320194.82500000001</v>
      </c>
      <c r="D891" s="58">
        <v>1040.22</v>
      </c>
      <c r="E891" s="58">
        <v>210.78</v>
      </c>
      <c r="F891" s="57">
        <v>0.9150431100994143</v>
      </c>
      <c r="G891" s="57">
        <v>6.1275710088148916E-2</v>
      </c>
      <c r="H891" s="57">
        <v>2.9702002931118798E-2</v>
      </c>
    </row>
    <row r="892" spans="1:8">
      <c r="A892" s="58" t="s">
        <v>1428</v>
      </c>
      <c r="B892" s="59">
        <v>43802</v>
      </c>
      <c r="C892" s="58">
        <v>320814.36700000003</v>
      </c>
      <c r="D892" s="58">
        <v>1037.3800000000001</v>
      </c>
      <c r="E892" s="58">
        <v>210.97</v>
      </c>
      <c r="F892" s="57">
        <v>0.9589073291482495</v>
      </c>
      <c r="G892" s="57">
        <v>4.6093962709369274E-2</v>
      </c>
      <c r="H892" s="57">
        <v>3.5689739813451249E-2</v>
      </c>
    </row>
    <row r="893" spans="1:8">
      <c r="A893" s="58" t="s">
        <v>2016</v>
      </c>
      <c r="B893" s="59">
        <v>43803</v>
      </c>
      <c r="C893" s="58">
        <v>322527.91800000001</v>
      </c>
      <c r="D893" s="58">
        <v>1036.57</v>
      </c>
      <c r="E893" s="58">
        <v>210.82</v>
      </c>
      <c r="F893" s="57">
        <v>1.0176431088907489</v>
      </c>
      <c r="G893" s="57">
        <v>2.9579157520436272E-2</v>
      </c>
      <c r="H893" s="57">
        <v>2.9909989130302073E-2</v>
      </c>
    </row>
    <row r="894" spans="1:8">
      <c r="A894" s="58" t="s">
        <v>2017</v>
      </c>
      <c r="B894" s="59">
        <v>43806</v>
      </c>
      <c r="C894" s="58">
        <v>327624.81199999998</v>
      </c>
      <c r="D894" s="58">
        <v>1045.2940000000001</v>
      </c>
      <c r="E894" s="58">
        <v>213.25749999999999</v>
      </c>
      <c r="F894" s="57">
        <v>1.008261765309844</v>
      </c>
      <c r="G894" s="57">
        <v>3.3072749374895016E-2</v>
      </c>
      <c r="H894" s="57">
        <v>4.0128273911134826E-2</v>
      </c>
    </row>
    <row r="895" spans="1:8">
      <c r="A895" s="58" t="s">
        <v>2018</v>
      </c>
      <c r="B895" s="59">
        <v>43807</v>
      </c>
      <c r="C895" s="58">
        <v>332567.223</v>
      </c>
      <c r="D895" s="58">
        <v>1048.202</v>
      </c>
      <c r="E895" s="58">
        <v>214.07</v>
      </c>
      <c r="F895" s="57">
        <v>0.9997499945882371</v>
      </c>
      <c r="G895" s="57">
        <v>3.0812198216094489E-2</v>
      </c>
      <c r="H895" s="57">
        <v>3.1811828216127713E-2</v>
      </c>
    </row>
    <row r="896" spans="1:8">
      <c r="A896" s="58" t="s">
        <v>2019</v>
      </c>
      <c r="B896" s="59">
        <v>43808</v>
      </c>
      <c r="C896" s="58">
        <v>335792.00599999999</v>
      </c>
      <c r="D896" s="58">
        <v>1051.1099999999999</v>
      </c>
      <c r="E896" s="58">
        <v>213.69</v>
      </c>
      <c r="F896" s="57">
        <v>1.02648497872985</v>
      </c>
      <c r="G896" s="57">
        <v>3.6342124722701374E-2</v>
      </c>
      <c r="H896" s="57">
        <v>2.0487106017191836E-2</v>
      </c>
    </row>
    <row r="897" spans="1:8">
      <c r="A897" s="58" t="s">
        <v>2020</v>
      </c>
      <c r="B897" s="59">
        <v>43809</v>
      </c>
      <c r="C897" s="58">
        <v>339434.40500000003</v>
      </c>
      <c r="D897" s="58">
        <v>1049.5</v>
      </c>
      <c r="E897" s="58">
        <v>213.36</v>
      </c>
      <c r="F897" s="57">
        <v>1.0342454846904685</v>
      </c>
      <c r="G897" s="57">
        <v>4.7499276382110267E-2</v>
      </c>
      <c r="H897" s="57">
        <v>1.8133231532735383E-2</v>
      </c>
    </row>
    <row r="898" spans="1:8">
      <c r="A898" s="58" t="s">
        <v>2021</v>
      </c>
      <c r="B898" s="59">
        <v>43810</v>
      </c>
      <c r="C898" s="58">
        <v>339386.60600000003</v>
      </c>
      <c r="D898" s="58">
        <v>1058.23</v>
      </c>
      <c r="E898" s="58">
        <v>213.45</v>
      </c>
      <c r="F898" s="57">
        <v>1.0312431531117432</v>
      </c>
      <c r="G898" s="57">
        <v>8.1550389498363796E-2</v>
      </c>
      <c r="H898" s="57">
        <v>2.1890821175090558E-2</v>
      </c>
    </row>
    <row r="899" spans="1:8">
      <c r="A899" s="58" t="s">
        <v>2022</v>
      </c>
      <c r="B899" s="59">
        <v>43813</v>
      </c>
      <c r="C899" s="58">
        <v>343291.75099999999</v>
      </c>
      <c r="D899" s="58">
        <v>1076.068</v>
      </c>
      <c r="E899" s="58">
        <v>213.75</v>
      </c>
      <c r="F899" s="57">
        <v>1.0569793434285328</v>
      </c>
      <c r="G899" s="57">
        <v>0.10864669168176011</v>
      </c>
      <c r="H899" s="57">
        <v>2.4442846872753332E-2</v>
      </c>
    </row>
    <row r="900" spans="1:8">
      <c r="A900" s="58" t="s">
        <v>1415</v>
      </c>
      <c r="B900" s="59">
        <v>43814</v>
      </c>
      <c r="C900" s="58">
        <v>344115.06400000001</v>
      </c>
      <c r="D900" s="58">
        <v>1082.0139999999999</v>
      </c>
      <c r="E900" s="58">
        <v>213.85</v>
      </c>
      <c r="F900" s="57">
        <v>1.0616074562099835</v>
      </c>
      <c r="G900" s="57">
        <v>0.12383178055443023</v>
      </c>
      <c r="H900" s="57">
        <v>3.16962562717098E-2</v>
      </c>
    </row>
    <row r="901" spans="1:8">
      <c r="A901" s="58" t="s">
        <v>2023</v>
      </c>
      <c r="B901" s="59">
        <v>43815</v>
      </c>
      <c r="C901" s="58">
        <v>344487.62</v>
      </c>
      <c r="D901" s="58">
        <v>1087.96</v>
      </c>
      <c r="E901" s="58">
        <v>213.51</v>
      </c>
      <c r="F901" s="57">
        <v>1.0722929587631969</v>
      </c>
      <c r="G901" s="57">
        <v>0.12765339966832512</v>
      </c>
      <c r="H901" s="57">
        <v>3.9686404363069583E-2</v>
      </c>
    </row>
    <row r="902" spans="1:8">
      <c r="A902" s="58" t="s">
        <v>2024</v>
      </c>
      <c r="B902" s="59">
        <v>43816</v>
      </c>
      <c r="C902" s="58">
        <v>346870.73200000002</v>
      </c>
      <c r="D902" s="58">
        <v>1102.6099999999999</v>
      </c>
      <c r="E902" s="58">
        <v>215.24</v>
      </c>
      <c r="F902" s="57">
        <v>1.0977703458256656</v>
      </c>
      <c r="G902" s="57">
        <v>0.12637654510164453</v>
      </c>
      <c r="H902" s="57">
        <v>4.4905092480217457E-2</v>
      </c>
    </row>
    <row r="903" spans="1:8">
      <c r="A903" s="58" t="s">
        <v>2025</v>
      </c>
      <c r="B903" s="59">
        <v>43817</v>
      </c>
      <c r="C903" s="58">
        <v>350322.58199999999</v>
      </c>
      <c r="D903" s="58">
        <v>1109.18</v>
      </c>
      <c r="E903" s="58">
        <v>216.6</v>
      </c>
      <c r="F903" s="57">
        <v>1.1298031138231304</v>
      </c>
      <c r="G903" s="57">
        <v>0.14083591496854742</v>
      </c>
      <c r="H903" s="57">
        <v>4.8377338399361092E-2</v>
      </c>
    </row>
    <row r="904" spans="1:8">
      <c r="A904" s="58" t="s">
        <v>1999</v>
      </c>
      <c r="B904" s="59">
        <v>43820</v>
      </c>
      <c r="C904" s="58">
        <v>353996.72100000002</v>
      </c>
      <c r="D904" s="58">
        <v>1128.8900000000001</v>
      </c>
      <c r="E904" s="58">
        <v>220.68</v>
      </c>
      <c r="F904" s="57">
        <v>1.189109395262204</v>
      </c>
      <c r="G904" s="57">
        <v>0.16376093258394553</v>
      </c>
      <c r="H904" s="57">
        <v>6.7066389439582208E-2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117"/>
  <sheetViews>
    <sheetView showGridLines="0" rightToLeft="1" topLeftCell="A103" zoomScale="85" zoomScaleNormal="85" workbookViewId="0">
      <selection activeCell="E16" sqref="E16"/>
    </sheetView>
  </sheetViews>
  <sheetFormatPr defaultColWidth="9.140625" defaultRowHeight="18"/>
  <cols>
    <col min="1" max="1" width="16.28515625" style="30" bestFit="1" customWidth="1"/>
    <col min="2" max="2" width="31.42578125" style="30" bestFit="1" customWidth="1"/>
    <col min="3" max="3" width="20" style="30" bestFit="1" customWidth="1"/>
    <col min="4" max="4" width="7.28515625" style="30" bestFit="1" customWidth="1"/>
    <col min="5" max="5" width="73.28515625" style="31" bestFit="1" customWidth="1"/>
    <col min="6" max="6" width="16.42578125" style="27" bestFit="1" customWidth="1"/>
    <col min="7" max="16384" width="9.140625" style="27"/>
  </cols>
  <sheetData>
    <row r="1" spans="1:6" ht="18.75">
      <c r="A1" s="26" t="s">
        <v>174</v>
      </c>
      <c r="B1" s="26" t="s">
        <v>300</v>
      </c>
      <c r="C1" s="26" t="s">
        <v>301</v>
      </c>
      <c r="D1" s="26" t="s">
        <v>302</v>
      </c>
      <c r="E1" s="26" t="s">
        <v>303</v>
      </c>
      <c r="F1" s="26" t="s">
        <v>304</v>
      </c>
    </row>
    <row r="2" spans="1:6">
      <c r="A2" s="28" t="s">
        <v>22</v>
      </c>
      <c r="B2" s="28" t="s">
        <v>163</v>
      </c>
      <c r="C2" s="28" t="s">
        <v>2031</v>
      </c>
      <c r="D2" s="28" t="s">
        <v>2032</v>
      </c>
      <c r="E2" s="28" t="s">
        <v>1858</v>
      </c>
      <c r="F2" s="28">
        <v>1</v>
      </c>
    </row>
    <row r="3" spans="1:6" ht="21" customHeight="1">
      <c r="A3" s="29" t="s">
        <v>22</v>
      </c>
      <c r="B3" s="29" t="s">
        <v>124</v>
      </c>
      <c r="C3" s="29" t="s">
        <v>2033</v>
      </c>
      <c r="D3" s="29" t="s">
        <v>2034</v>
      </c>
      <c r="E3" s="29" t="s">
        <v>1858</v>
      </c>
      <c r="F3" s="29">
        <v>1</v>
      </c>
    </row>
    <row r="4" spans="1:6">
      <c r="A4" s="28" t="s">
        <v>22</v>
      </c>
      <c r="B4" s="28" t="s">
        <v>124</v>
      </c>
      <c r="C4" s="28" t="s">
        <v>2035</v>
      </c>
      <c r="D4" s="28" t="s">
        <v>2036</v>
      </c>
      <c r="E4" s="28" t="s">
        <v>2037</v>
      </c>
      <c r="F4" s="28">
        <v>1</v>
      </c>
    </row>
    <row r="5" spans="1:6">
      <c r="A5" s="29" t="s">
        <v>22</v>
      </c>
      <c r="B5" s="29" t="s">
        <v>153</v>
      </c>
      <c r="C5" s="29" t="s">
        <v>1736</v>
      </c>
      <c r="D5" s="29" t="s">
        <v>1735</v>
      </c>
      <c r="E5" s="29" t="s">
        <v>1858</v>
      </c>
      <c r="F5" s="29">
        <v>3</v>
      </c>
    </row>
    <row r="6" spans="1:6">
      <c r="A6" s="28" t="s">
        <v>22</v>
      </c>
      <c r="B6" s="28" t="s">
        <v>149</v>
      </c>
      <c r="C6" s="28" t="s">
        <v>2038</v>
      </c>
      <c r="D6" s="28" t="s">
        <v>2039</v>
      </c>
      <c r="E6" s="28" t="s">
        <v>2037</v>
      </c>
      <c r="F6" s="28">
        <v>1</v>
      </c>
    </row>
    <row r="7" spans="1:6">
      <c r="A7" s="29" t="s">
        <v>22</v>
      </c>
      <c r="B7" s="29" t="s">
        <v>143</v>
      </c>
      <c r="C7" s="29" t="s">
        <v>2040</v>
      </c>
      <c r="D7" s="29" t="s">
        <v>2041</v>
      </c>
      <c r="E7" s="29" t="s">
        <v>308</v>
      </c>
      <c r="F7" s="29">
        <v>1</v>
      </c>
    </row>
    <row r="8" spans="1:6">
      <c r="A8" s="28" t="s">
        <v>22</v>
      </c>
      <c r="B8" s="28" t="s">
        <v>143</v>
      </c>
      <c r="C8" s="28" t="s">
        <v>2042</v>
      </c>
      <c r="D8" s="28" t="s">
        <v>2043</v>
      </c>
      <c r="E8" s="28" t="s">
        <v>2044</v>
      </c>
      <c r="F8" s="28">
        <v>3</v>
      </c>
    </row>
    <row r="9" spans="1:6">
      <c r="A9" s="29" t="s">
        <v>22</v>
      </c>
      <c r="B9" s="29" t="s">
        <v>143</v>
      </c>
      <c r="C9" s="29" t="s">
        <v>1818</v>
      </c>
      <c r="D9" s="29" t="s">
        <v>1817</v>
      </c>
      <c r="E9" s="29" t="s">
        <v>2037</v>
      </c>
      <c r="F9" s="29">
        <v>3</v>
      </c>
    </row>
    <row r="10" spans="1:6">
      <c r="A10" s="28" t="s">
        <v>22</v>
      </c>
      <c r="B10" s="28" t="s">
        <v>143</v>
      </c>
      <c r="C10" s="28" t="s">
        <v>1684</v>
      </c>
      <c r="D10" s="28" t="s">
        <v>1685</v>
      </c>
      <c r="E10" s="28" t="s">
        <v>2037</v>
      </c>
      <c r="F10" s="28">
        <v>1</v>
      </c>
    </row>
    <row r="11" spans="1:6">
      <c r="A11" s="29" t="s">
        <v>22</v>
      </c>
      <c r="B11" s="29" t="s">
        <v>126</v>
      </c>
      <c r="C11" s="29" t="s">
        <v>2045</v>
      </c>
      <c r="D11" s="29" t="s">
        <v>2046</v>
      </c>
      <c r="E11" s="29" t="s">
        <v>1528</v>
      </c>
      <c r="F11" s="29">
        <v>4</v>
      </c>
    </row>
    <row r="12" spans="1:6">
      <c r="A12" s="28" t="s">
        <v>22</v>
      </c>
      <c r="B12" s="28" t="s">
        <v>145</v>
      </c>
      <c r="C12" s="28" t="s">
        <v>2047</v>
      </c>
      <c r="D12" s="28" t="s">
        <v>2048</v>
      </c>
      <c r="E12" s="28" t="s">
        <v>2037</v>
      </c>
      <c r="F12" s="28">
        <v>1</v>
      </c>
    </row>
    <row r="13" spans="1:6">
      <c r="A13" s="29" t="s">
        <v>22</v>
      </c>
      <c r="B13" s="29" t="s">
        <v>145</v>
      </c>
      <c r="C13" s="29" t="s">
        <v>2049</v>
      </c>
      <c r="D13" s="29" t="s">
        <v>62</v>
      </c>
      <c r="E13" s="29" t="s">
        <v>308</v>
      </c>
      <c r="F13" s="29">
        <v>2</v>
      </c>
    </row>
    <row r="14" spans="1:6">
      <c r="A14" s="28" t="s">
        <v>22</v>
      </c>
      <c r="B14" s="28" t="s">
        <v>135</v>
      </c>
      <c r="C14" s="28" t="s">
        <v>2050</v>
      </c>
      <c r="D14" s="28" t="s">
        <v>2051</v>
      </c>
      <c r="E14" s="28" t="s">
        <v>308</v>
      </c>
      <c r="F14" s="28">
        <v>2</v>
      </c>
    </row>
    <row r="15" spans="1:6">
      <c r="A15" s="29" t="s">
        <v>22</v>
      </c>
      <c r="B15" s="29" t="s">
        <v>135</v>
      </c>
      <c r="C15" s="29" t="s">
        <v>2052</v>
      </c>
      <c r="D15" s="29" t="s">
        <v>2053</v>
      </c>
      <c r="E15" s="29" t="s">
        <v>308</v>
      </c>
      <c r="F15" s="29">
        <v>3</v>
      </c>
    </row>
    <row r="16" spans="1:6">
      <c r="A16" s="28" t="s">
        <v>22</v>
      </c>
      <c r="B16" s="28" t="s">
        <v>135</v>
      </c>
      <c r="C16" s="28" t="s">
        <v>2054</v>
      </c>
      <c r="D16" s="28" t="s">
        <v>2055</v>
      </c>
      <c r="E16" s="28" t="s">
        <v>307</v>
      </c>
      <c r="F16" s="28">
        <v>2</v>
      </c>
    </row>
    <row r="17" spans="1:6">
      <c r="A17" s="29" t="s">
        <v>22</v>
      </c>
      <c r="B17" s="29" t="s">
        <v>135</v>
      </c>
      <c r="C17" s="29" t="s">
        <v>2056</v>
      </c>
      <c r="D17" s="29" t="s">
        <v>2057</v>
      </c>
      <c r="E17" s="29" t="s">
        <v>308</v>
      </c>
      <c r="F17" s="29">
        <v>1</v>
      </c>
    </row>
    <row r="18" spans="1:6">
      <c r="A18" s="28" t="s">
        <v>22</v>
      </c>
      <c r="B18" s="28" t="s">
        <v>135</v>
      </c>
      <c r="C18" s="28" t="s">
        <v>2058</v>
      </c>
      <c r="D18" s="28" t="s">
        <v>2059</v>
      </c>
      <c r="E18" s="28" t="s">
        <v>308</v>
      </c>
      <c r="F18" s="28">
        <v>3</v>
      </c>
    </row>
    <row r="19" spans="1:6">
      <c r="A19" s="29" t="s">
        <v>22</v>
      </c>
      <c r="B19" s="29" t="s">
        <v>135</v>
      </c>
      <c r="C19" s="29" t="s">
        <v>1830</v>
      </c>
      <c r="D19" s="29" t="s">
        <v>1831</v>
      </c>
      <c r="E19" s="29" t="s">
        <v>1858</v>
      </c>
      <c r="F19" s="29">
        <v>4</v>
      </c>
    </row>
    <row r="20" spans="1:6">
      <c r="A20" s="28" t="s">
        <v>22</v>
      </c>
      <c r="B20" s="28" t="s">
        <v>157</v>
      </c>
      <c r="C20" s="28" t="s">
        <v>2060</v>
      </c>
      <c r="D20" s="28" t="s">
        <v>2061</v>
      </c>
      <c r="E20" s="28" t="s">
        <v>308</v>
      </c>
      <c r="F20" s="28">
        <v>3</v>
      </c>
    </row>
    <row r="21" spans="1:6">
      <c r="A21" s="29" t="s">
        <v>22</v>
      </c>
      <c r="B21" s="29" t="s">
        <v>129</v>
      </c>
      <c r="C21" s="29" t="s">
        <v>1832</v>
      </c>
      <c r="D21" s="29" t="s">
        <v>1833</v>
      </c>
      <c r="E21" s="29" t="s">
        <v>2037</v>
      </c>
      <c r="F21" s="29">
        <v>1</v>
      </c>
    </row>
    <row r="22" spans="1:6">
      <c r="A22" s="28" t="s">
        <v>22</v>
      </c>
      <c r="B22" s="28" t="s">
        <v>156</v>
      </c>
      <c r="C22" s="28" t="s">
        <v>2062</v>
      </c>
      <c r="D22" s="28" t="s">
        <v>2063</v>
      </c>
      <c r="E22" s="28" t="s">
        <v>308</v>
      </c>
      <c r="F22" s="28">
        <v>1</v>
      </c>
    </row>
    <row r="23" spans="1:6">
      <c r="A23" s="29" t="s">
        <v>22</v>
      </c>
      <c r="B23" s="29" t="s">
        <v>161</v>
      </c>
      <c r="C23" s="29" t="s">
        <v>1814</v>
      </c>
      <c r="D23" s="29" t="s">
        <v>1813</v>
      </c>
      <c r="E23" s="29" t="s">
        <v>1858</v>
      </c>
      <c r="F23" s="29">
        <v>1</v>
      </c>
    </row>
    <row r="24" spans="1:6">
      <c r="A24" s="28" t="s">
        <v>22</v>
      </c>
      <c r="B24" s="28" t="s">
        <v>146</v>
      </c>
      <c r="C24" s="28" t="s">
        <v>2064</v>
      </c>
      <c r="D24" s="28" t="s">
        <v>2065</v>
      </c>
      <c r="E24" s="28" t="s">
        <v>308</v>
      </c>
      <c r="F24" s="28">
        <v>3</v>
      </c>
    </row>
    <row r="25" spans="1:6">
      <c r="A25" s="29" t="s">
        <v>22</v>
      </c>
      <c r="B25" s="29" t="s">
        <v>146</v>
      </c>
      <c r="C25" s="29" t="s">
        <v>2066</v>
      </c>
      <c r="D25" s="29" t="s">
        <v>2067</v>
      </c>
      <c r="E25" s="29" t="s">
        <v>308</v>
      </c>
      <c r="F25" s="29">
        <v>2</v>
      </c>
    </row>
    <row r="26" spans="1:6">
      <c r="A26" s="28" t="s">
        <v>22</v>
      </c>
      <c r="B26" s="28" t="s">
        <v>146</v>
      </c>
      <c r="C26" s="28" t="s">
        <v>2068</v>
      </c>
      <c r="D26" s="28" t="s">
        <v>2069</v>
      </c>
      <c r="E26" s="28" t="s">
        <v>1858</v>
      </c>
      <c r="F26" s="28">
        <v>1</v>
      </c>
    </row>
    <row r="27" spans="1:6">
      <c r="A27" s="29" t="s">
        <v>22</v>
      </c>
      <c r="B27" s="29" t="s">
        <v>146</v>
      </c>
      <c r="C27" s="29" t="s">
        <v>2070</v>
      </c>
      <c r="D27" s="29" t="s">
        <v>2071</v>
      </c>
      <c r="E27" s="29" t="s">
        <v>1575</v>
      </c>
      <c r="F27" s="29">
        <v>3</v>
      </c>
    </row>
    <row r="28" spans="1:6">
      <c r="A28" s="28" t="s">
        <v>22</v>
      </c>
      <c r="B28" s="28" t="s">
        <v>146</v>
      </c>
      <c r="C28" s="28" t="s">
        <v>2072</v>
      </c>
      <c r="D28" s="28" t="s">
        <v>2073</v>
      </c>
      <c r="E28" s="28" t="s">
        <v>1686</v>
      </c>
      <c r="F28" s="28">
        <v>5</v>
      </c>
    </row>
    <row r="29" spans="1:6">
      <c r="A29" s="29" t="s">
        <v>22</v>
      </c>
      <c r="B29" s="29" t="s">
        <v>152</v>
      </c>
      <c r="C29" s="29" t="s">
        <v>2074</v>
      </c>
      <c r="D29" s="29" t="s">
        <v>2075</v>
      </c>
      <c r="E29" s="29" t="s">
        <v>308</v>
      </c>
      <c r="F29" s="29">
        <v>3</v>
      </c>
    </row>
    <row r="30" spans="1:6">
      <c r="A30" s="28" t="s">
        <v>22</v>
      </c>
      <c r="B30" s="28" t="s">
        <v>152</v>
      </c>
      <c r="C30" s="28" t="s">
        <v>1734</v>
      </c>
      <c r="D30" s="28" t="s">
        <v>1733</v>
      </c>
      <c r="E30" s="28" t="s">
        <v>2037</v>
      </c>
      <c r="F30" s="28">
        <v>10</v>
      </c>
    </row>
    <row r="31" spans="1:6">
      <c r="A31" s="29" t="s">
        <v>22</v>
      </c>
      <c r="B31" s="29" t="s">
        <v>137</v>
      </c>
      <c r="C31" s="29" t="s">
        <v>2076</v>
      </c>
      <c r="D31" s="29" t="s">
        <v>2077</v>
      </c>
      <c r="E31" s="29" t="s">
        <v>1810</v>
      </c>
      <c r="F31" s="29">
        <v>4</v>
      </c>
    </row>
    <row r="32" spans="1:6">
      <c r="A32" s="28" t="s">
        <v>22</v>
      </c>
      <c r="B32" s="28" t="s">
        <v>137</v>
      </c>
      <c r="C32" s="28" t="s">
        <v>2078</v>
      </c>
      <c r="D32" s="28" t="s">
        <v>2079</v>
      </c>
      <c r="E32" s="28" t="s">
        <v>2037</v>
      </c>
      <c r="F32" s="28">
        <v>1</v>
      </c>
    </row>
    <row r="33" spans="1:6">
      <c r="A33" s="29" t="s">
        <v>22</v>
      </c>
      <c r="B33" s="29" t="s">
        <v>137</v>
      </c>
      <c r="C33" s="29" t="s">
        <v>2080</v>
      </c>
      <c r="D33" s="29" t="s">
        <v>2081</v>
      </c>
      <c r="E33" s="29" t="s">
        <v>2037</v>
      </c>
      <c r="F33" s="29">
        <v>1</v>
      </c>
    </row>
    <row r="34" spans="1:6">
      <c r="A34" s="28" t="s">
        <v>22</v>
      </c>
      <c r="B34" s="28" t="s">
        <v>139</v>
      </c>
      <c r="C34" s="28" t="s">
        <v>2082</v>
      </c>
      <c r="D34" s="28" t="s">
        <v>2083</v>
      </c>
      <c r="E34" s="28" t="s">
        <v>308</v>
      </c>
      <c r="F34" s="28">
        <v>3</v>
      </c>
    </row>
    <row r="35" spans="1:6">
      <c r="A35" s="29" t="s">
        <v>22</v>
      </c>
      <c r="B35" s="29" t="s">
        <v>139</v>
      </c>
      <c r="C35" s="29" t="s">
        <v>2084</v>
      </c>
      <c r="D35" s="29" t="s">
        <v>2085</v>
      </c>
      <c r="E35" s="29" t="s">
        <v>308</v>
      </c>
      <c r="F35" s="29">
        <v>3</v>
      </c>
    </row>
    <row r="36" spans="1:6">
      <c r="A36" s="28" t="s">
        <v>22</v>
      </c>
      <c r="B36" s="28" t="s">
        <v>139</v>
      </c>
      <c r="C36" s="28" t="s">
        <v>2086</v>
      </c>
      <c r="D36" s="28" t="s">
        <v>2087</v>
      </c>
      <c r="E36" s="28" t="s">
        <v>308</v>
      </c>
      <c r="F36" s="28">
        <v>3</v>
      </c>
    </row>
    <row r="37" spans="1:6">
      <c r="A37" s="29" t="s">
        <v>22</v>
      </c>
      <c r="B37" s="29" t="s">
        <v>139</v>
      </c>
      <c r="C37" s="29" t="s">
        <v>2088</v>
      </c>
      <c r="D37" s="29" t="s">
        <v>2089</v>
      </c>
      <c r="E37" s="29" t="s">
        <v>308</v>
      </c>
      <c r="F37" s="29">
        <v>2</v>
      </c>
    </row>
    <row r="38" spans="1:6">
      <c r="A38" s="28" t="s">
        <v>22</v>
      </c>
      <c r="B38" s="28" t="s">
        <v>139</v>
      </c>
      <c r="C38" s="28" t="s">
        <v>1853</v>
      </c>
      <c r="D38" s="28" t="s">
        <v>1854</v>
      </c>
      <c r="E38" s="28" t="s">
        <v>1528</v>
      </c>
      <c r="F38" s="28">
        <v>4</v>
      </c>
    </row>
    <row r="39" spans="1:6">
      <c r="A39" s="29" t="s">
        <v>22</v>
      </c>
      <c r="B39" s="29" t="s">
        <v>139</v>
      </c>
      <c r="C39" s="29" t="s">
        <v>2090</v>
      </c>
      <c r="D39" s="29" t="s">
        <v>2091</v>
      </c>
      <c r="E39" s="29" t="s">
        <v>1686</v>
      </c>
      <c r="F39" s="29">
        <v>8</v>
      </c>
    </row>
    <row r="40" spans="1:6">
      <c r="A40" s="28" t="s">
        <v>22</v>
      </c>
      <c r="B40" s="28" t="s">
        <v>139</v>
      </c>
      <c r="C40" s="28" t="s">
        <v>2092</v>
      </c>
      <c r="D40" s="28" t="s">
        <v>2093</v>
      </c>
      <c r="E40" s="28" t="s">
        <v>1858</v>
      </c>
      <c r="F40" s="28">
        <v>2</v>
      </c>
    </row>
    <row r="41" spans="1:6">
      <c r="A41" s="29" t="s">
        <v>22</v>
      </c>
      <c r="B41" s="29" t="s">
        <v>139</v>
      </c>
      <c r="C41" s="29" t="s">
        <v>2094</v>
      </c>
      <c r="D41" s="29" t="s">
        <v>2095</v>
      </c>
      <c r="E41" s="29" t="s">
        <v>1855</v>
      </c>
      <c r="F41" s="29">
        <v>4</v>
      </c>
    </row>
    <row r="42" spans="1:6">
      <c r="A42" s="28" t="s">
        <v>22</v>
      </c>
      <c r="B42" s="28" t="s">
        <v>139</v>
      </c>
      <c r="C42" s="28" t="s">
        <v>2096</v>
      </c>
      <c r="D42" s="28" t="s">
        <v>2097</v>
      </c>
      <c r="E42" s="28" t="s">
        <v>308</v>
      </c>
      <c r="F42" s="28">
        <v>2</v>
      </c>
    </row>
    <row r="43" spans="1:6">
      <c r="A43" s="29" t="s">
        <v>22</v>
      </c>
      <c r="B43" s="29" t="s">
        <v>139</v>
      </c>
      <c r="C43" s="29" t="s">
        <v>2098</v>
      </c>
      <c r="D43" s="29" t="s">
        <v>2099</v>
      </c>
      <c r="E43" s="29" t="s">
        <v>2037</v>
      </c>
      <c r="F43" s="29">
        <v>1</v>
      </c>
    </row>
    <row r="44" spans="1:6">
      <c r="A44" s="28" t="s">
        <v>22</v>
      </c>
      <c r="B44" s="28" t="s">
        <v>139</v>
      </c>
      <c r="C44" s="28" t="s">
        <v>2100</v>
      </c>
      <c r="D44" s="28" t="s">
        <v>2101</v>
      </c>
      <c r="E44" s="28" t="s">
        <v>1810</v>
      </c>
      <c r="F44" s="28">
        <v>4</v>
      </c>
    </row>
    <row r="45" spans="1:6">
      <c r="A45" s="29" t="s">
        <v>22</v>
      </c>
      <c r="B45" s="29" t="s">
        <v>127</v>
      </c>
      <c r="C45" s="29" t="s">
        <v>2102</v>
      </c>
      <c r="D45" s="29" t="s">
        <v>2103</v>
      </c>
      <c r="E45" s="29" t="s">
        <v>2037</v>
      </c>
      <c r="F45" s="29">
        <v>2</v>
      </c>
    </row>
    <row r="46" spans="1:6">
      <c r="A46" s="28" t="s">
        <v>22</v>
      </c>
      <c r="B46" s="28" t="s">
        <v>127</v>
      </c>
      <c r="C46" s="28" t="s">
        <v>1856</v>
      </c>
      <c r="D46" s="28" t="s">
        <v>1857</v>
      </c>
      <c r="E46" s="28" t="s">
        <v>2037</v>
      </c>
      <c r="F46" s="28">
        <v>1</v>
      </c>
    </row>
    <row r="47" spans="1:6">
      <c r="A47" s="29" t="s">
        <v>22</v>
      </c>
      <c r="B47" s="29" t="s">
        <v>131</v>
      </c>
      <c r="C47" s="29" t="s">
        <v>2104</v>
      </c>
      <c r="D47" s="29" t="s">
        <v>2105</v>
      </c>
      <c r="E47" s="29" t="s">
        <v>1528</v>
      </c>
      <c r="F47" s="29">
        <v>3</v>
      </c>
    </row>
    <row r="48" spans="1:6">
      <c r="A48" s="28" t="s">
        <v>22</v>
      </c>
      <c r="B48" s="28" t="s">
        <v>131</v>
      </c>
      <c r="C48" s="28" t="s">
        <v>2106</v>
      </c>
      <c r="D48" s="28" t="s">
        <v>2107</v>
      </c>
      <c r="E48" s="28" t="s">
        <v>1528</v>
      </c>
      <c r="F48" s="28">
        <v>3</v>
      </c>
    </row>
    <row r="49" spans="1:6">
      <c r="A49" s="29" t="s">
        <v>22</v>
      </c>
      <c r="B49" s="29" t="s">
        <v>123</v>
      </c>
      <c r="C49" s="29" t="s">
        <v>1836</v>
      </c>
      <c r="D49" s="29" t="s">
        <v>1837</v>
      </c>
      <c r="E49" s="29" t="s">
        <v>2037</v>
      </c>
      <c r="F49" s="29">
        <v>1</v>
      </c>
    </row>
    <row r="50" spans="1:6">
      <c r="A50" s="28" t="s">
        <v>22</v>
      </c>
      <c r="B50" s="28" t="s">
        <v>123</v>
      </c>
      <c r="C50" s="28" t="s">
        <v>2108</v>
      </c>
      <c r="D50" s="28" t="s">
        <v>2109</v>
      </c>
      <c r="E50" s="28" t="s">
        <v>308</v>
      </c>
      <c r="F50" s="28">
        <v>1</v>
      </c>
    </row>
    <row r="51" spans="1:6">
      <c r="A51" s="29" t="s">
        <v>22</v>
      </c>
      <c r="B51" s="29" t="s">
        <v>123</v>
      </c>
      <c r="C51" s="29" t="s">
        <v>1838</v>
      </c>
      <c r="D51" s="29" t="s">
        <v>1839</v>
      </c>
      <c r="E51" s="29" t="s">
        <v>1858</v>
      </c>
      <c r="F51" s="29">
        <v>2</v>
      </c>
    </row>
    <row r="52" spans="1:6">
      <c r="A52" s="28" t="s">
        <v>22</v>
      </c>
      <c r="B52" s="28" t="s">
        <v>123</v>
      </c>
      <c r="C52" s="28" t="s">
        <v>1732</v>
      </c>
      <c r="D52" s="28" t="s">
        <v>1731</v>
      </c>
      <c r="E52" s="28" t="s">
        <v>1575</v>
      </c>
      <c r="F52" s="28">
        <v>10</v>
      </c>
    </row>
    <row r="53" spans="1:6">
      <c r="A53" s="29" t="s">
        <v>22</v>
      </c>
      <c r="B53" s="29" t="s">
        <v>148</v>
      </c>
      <c r="C53" s="29" t="s">
        <v>1812</v>
      </c>
      <c r="D53" s="29" t="s">
        <v>1811</v>
      </c>
      <c r="E53" s="29" t="s">
        <v>2037</v>
      </c>
      <c r="F53" s="29">
        <v>5</v>
      </c>
    </row>
    <row r="54" spans="1:6">
      <c r="A54" s="28" t="s">
        <v>22</v>
      </c>
      <c r="B54" s="28" t="s">
        <v>148</v>
      </c>
      <c r="C54" s="28" t="s">
        <v>2110</v>
      </c>
      <c r="D54" s="28" t="s">
        <v>2111</v>
      </c>
      <c r="E54" s="28" t="s">
        <v>2037</v>
      </c>
      <c r="F54" s="28">
        <v>2</v>
      </c>
    </row>
    <row r="55" spans="1:6">
      <c r="A55" s="28" t="s">
        <v>22</v>
      </c>
      <c r="B55" s="28" t="s">
        <v>155</v>
      </c>
      <c r="C55" s="28" t="s">
        <v>2112</v>
      </c>
      <c r="D55" s="28" t="s">
        <v>2113</v>
      </c>
      <c r="E55" s="28" t="s">
        <v>2037</v>
      </c>
      <c r="F55" s="28">
        <v>1</v>
      </c>
    </row>
    <row r="56" spans="1:6">
      <c r="A56" s="29" t="s">
        <v>22</v>
      </c>
      <c r="B56" s="29" t="s">
        <v>155</v>
      </c>
      <c r="C56" s="29" t="s">
        <v>2114</v>
      </c>
      <c r="D56" s="29" t="s">
        <v>2115</v>
      </c>
      <c r="E56" s="29" t="s">
        <v>308</v>
      </c>
      <c r="F56" s="29">
        <v>3</v>
      </c>
    </row>
    <row r="57" spans="1:6">
      <c r="A57" s="28" t="s">
        <v>22</v>
      </c>
      <c r="B57" s="28" t="s">
        <v>150</v>
      </c>
      <c r="C57" s="28" t="s">
        <v>1840</v>
      </c>
      <c r="D57" s="28" t="s">
        <v>1841</v>
      </c>
      <c r="E57" s="28" t="s">
        <v>2116</v>
      </c>
      <c r="F57" s="28">
        <v>3</v>
      </c>
    </row>
    <row r="58" spans="1:6">
      <c r="A58" s="29" t="s">
        <v>22</v>
      </c>
      <c r="B58" s="29" t="s">
        <v>150</v>
      </c>
      <c r="C58" s="29" t="s">
        <v>2117</v>
      </c>
      <c r="D58" s="29" t="s">
        <v>2118</v>
      </c>
      <c r="E58" s="29" t="s">
        <v>308</v>
      </c>
      <c r="F58" s="29">
        <v>1</v>
      </c>
    </row>
    <row r="59" spans="1:6">
      <c r="A59" s="28" t="s">
        <v>22</v>
      </c>
      <c r="B59" s="28" t="s">
        <v>150</v>
      </c>
      <c r="C59" s="28" t="s">
        <v>2119</v>
      </c>
      <c r="D59" s="28" t="s">
        <v>2120</v>
      </c>
      <c r="E59" s="28" t="s">
        <v>308</v>
      </c>
      <c r="F59" s="28">
        <v>3</v>
      </c>
    </row>
    <row r="60" spans="1:6">
      <c r="A60" s="29" t="s">
        <v>22</v>
      </c>
      <c r="B60" s="29" t="s">
        <v>144</v>
      </c>
      <c r="C60" s="29" t="s">
        <v>2121</v>
      </c>
      <c r="D60" s="29" t="s">
        <v>2122</v>
      </c>
      <c r="E60" s="29" t="s">
        <v>308</v>
      </c>
      <c r="F60" s="29">
        <v>2</v>
      </c>
    </row>
    <row r="61" spans="1:6">
      <c r="A61" s="28" t="s">
        <v>22</v>
      </c>
      <c r="B61" s="28" t="s">
        <v>142</v>
      </c>
      <c r="C61" s="28" t="s">
        <v>2123</v>
      </c>
      <c r="D61" s="28" t="s">
        <v>2124</v>
      </c>
      <c r="E61" s="28" t="s">
        <v>1858</v>
      </c>
      <c r="F61" s="28">
        <v>1</v>
      </c>
    </row>
    <row r="62" spans="1:6">
      <c r="A62" s="29" t="s">
        <v>22</v>
      </c>
      <c r="B62" s="29" t="s">
        <v>142</v>
      </c>
      <c r="C62" s="29" t="s">
        <v>2125</v>
      </c>
      <c r="D62" s="29" t="s">
        <v>2126</v>
      </c>
      <c r="E62" s="29" t="s">
        <v>1810</v>
      </c>
      <c r="F62" s="29">
        <v>4</v>
      </c>
    </row>
    <row r="63" spans="1:6">
      <c r="A63" s="28" t="s">
        <v>22</v>
      </c>
      <c r="B63" s="28" t="s">
        <v>160</v>
      </c>
      <c r="C63" s="28" t="s">
        <v>2127</v>
      </c>
      <c r="D63" s="28" t="s">
        <v>2128</v>
      </c>
      <c r="E63" s="28" t="s">
        <v>1686</v>
      </c>
      <c r="F63" s="28">
        <v>5</v>
      </c>
    </row>
    <row r="64" spans="1:6">
      <c r="A64" s="29" t="s">
        <v>22</v>
      </c>
      <c r="B64" s="29" t="s">
        <v>122</v>
      </c>
      <c r="C64" s="29" t="s">
        <v>2129</v>
      </c>
      <c r="D64" s="29" t="s">
        <v>2130</v>
      </c>
      <c r="E64" s="29" t="s">
        <v>1528</v>
      </c>
      <c r="F64" s="29">
        <v>3</v>
      </c>
    </row>
    <row r="65" spans="1:6">
      <c r="A65" s="28" t="s">
        <v>22</v>
      </c>
      <c r="B65" s="28" t="s">
        <v>122</v>
      </c>
      <c r="C65" s="28" t="s">
        <v>2131</v>
      </c>
      <c r="D65" s="28" t="s">
        <v>2132</v>
      </c>
      <c r="E65" s="28" t="s">
        <v>1528</v>
      </c>
      <c r="F65" s="28">
        <v>3</v>
      </c>
    </row>
    <row r="66" spans="1:6">
      <c r="A66" s="29" t="s">
        <v>22</v>
      </c>
      <c r="B66" s="29" t="s">
        <v>122</v>
      </c>
      <c r="C66" s="29" t="s">
        <v>2133</v>
      </c>
      <c r="D66" s="29" t="s">
        <v>2134</v>
      </c>
      <c r="E66" s="29" t="s">
        <v>2135</v>
      </c>
      <c r="F66" s="29">
        <v>8</v>
      </c>
    </row>
    <row r="67" spans="1:6">
      <c r="A67" s="28" t="s">
        <v>22</v>
      </c>
      <c r="B67" s="28" t="s">
        <v>122</v>
      </c>
      <c r="C67" s="28" t="s">
        <v>2136</v>
      </c>
      <c r="D67" s="28" t="s">
        <v>2137</v>
      </c>
      <c r="E67" s="28" t="s">
        <v>2037</v>
      </c>
      <c r="F67" s="28">
        <v>2</v>
      </c>
    </row>
    <row r="68" spans="1:6">
      <c r="A68" s="29" t="s">
        <v>22</v>
      </c>
      <c r="B68" s="29" t="s">
        <v>122</v>
      </c>
      <c r="C68" s="29" t="s">
        <v>2138</v>
      </c>
      <c r="D68" s="29" t="s">
        <v>2139</v>
      </c>
      <c r="E68" s="29" t="s">
        <v>2037</v>
      </c>
      <c r="F68" s="29">
        <v>1</v>
      </c>
    </row>
    <row r="69" spans="1:6">
      <c r="A69" s="28" t="s">
        <v>22</v>
      </c>
      <c r="B69" s="28" t="s">
        <v>122</v>
      </c>
      <c r="C69" s="28" t="s">
        <v>2140</v>
      </c>
      <c r="D69" s="28" t="s">
        <v>2141</v>
      </c>
      <c r="E69" s="28" t="s">
        <v>1528</v>
      </c>
      <c r="F69" s="28">
        <v>7</v>
      </c>
    </row>
    <row r="70" spans="1:6">
      <c r="A70" s="29" t="s">
        <v>22</v>
      </c>
      <c r="B70" s="29" t="s">
        <v>141</v>
      </c>
      <c r="C70" s="29" t="s">
        <v>2142</v>
      </c>
      <c r="D70" s="29" t="s">
        <v>2143</v>
      </c>
      <c r="E70" s="29" t="s">
        <v>2037</v>
      </c>
      <c r="F70" s="29">
        <v>1</v>
      </c>
    </row>
    <row r="71" spans="1:6">
      <c r="A71" s="28" t="s">
        <v>22</v>
      </c>
      <c r="B71" s="28" t="s">
        <v>141</v>
      </c>
      <c r="C71" s="28" t="s">
        <v>2144</v>
      </c>
      <c r="D71" s="28" t="s">
        <v>2145</v>
      </c>
      <c r="E71" s="28" t="s">
        <v>2146</v>
      </c>
      <c r="F71" s="28">
        <v>4</v>
      </c>
    </row>
    <row r="72" spans="1:6">
      <c r="A72" s="29" t="s">
        <v>22</v>
      </c>
      <c r="B72" s="29" t="s">
        <v>141</v>
      </c>
      <c r="C72" s="29" t="s">
        <v>1842</v>
      </c>
      <c r="D72" s="29" t="s">
        <v>1843</v>
      </c>
      <c r="E72" s="29" t="s">
        <v>308</v>
      </c>
      <c r="F72" s="29">
        <v>2</v>
      </c>
    </row>
    <row r="73" spans="1:6">
      <c r="A73" s="28" t="s">
        <v>22</v>
      </c>
      <c r="B73" s="28" t="s">
        <v>141</v>
      </c>
      <c r="C73" s="28" t="s">
        <v>1649</v>
      </c>
      <c r="D73" s="28" t="s">
        <v>1650</v>
      </c>
      <c r="E73" s="28" t="s">
        <v>2037</v>
      </c>
      <c r="F73" s="28">
        <v>8</v>
      </c>
    </row>
    <row r="74" spans="1:6">
      <c r="A74" s="29" t="s">
        <v>22</v>
      </c>
      <c r="B74" s="29" t="s">
        <v>159</v>
      </c>
      <c r="C74" s="29" t="s">
        <v>2147</v>
      </c>
      <c r="D74" s="29" t="s">
        <v>2148</v>
      </c>
      <c r="E74" s="29" t="s">
        <v>308</v>
      </c>
      <c r="F74" s="29">
        <v>1</v>
      </c>
    </row>
    <row r="75" spans="1:6">
      <c r="A75" s="28" t="s">
        <v>22</v>
      </c>
      <c r="B75" s="28" t="s">
        <v>130</v>
      </c>
      <c r="C75" s="28" t="s">
        <v>2149</v>
      </c>
      <c r="D75" s="28" t="s">
        <v>2150</v>
      </c>
      <c r="E75" s="28" t="s">
        <v>2037</v>
      </c>
      <c r="F75" s="28">
        <v>1</v>
      </c>
    </row>
    <row r="76" spans="1:6">
      <c r="A76" s="29" t="s">
        <v>22</v>
      </c>
      <c r="B76" s="29" t="s">
        <v>130</v>
      </c>
      <c r="C76" s="29" t="s">
        <v>2151</v>
      </c>
      <c r="D76" s="29" t="s">
        <v>2152</v>
      </c>
      <c r="E76" s="29" t="s">
        <v>1858</v>
      </c>
      <c r="F76" s="29">
        <v>2</v>
      </c>
    </row>
    <row r="77" spans="1:6">
      <c r="A77" s="28" t="s">
        <v>22</v>
      </c>
      <c r="B77" s="28" t="s">
        <v>130</v>
      </c>
      <c r="C77" s="28" t="s">
        <v>2153</v>
      </c>
      <c r="D77" s="28" t="s">
        <v>2154</v>
      </c>
      <c r="E77" s="28" t="s">
        <v>307</v>
      </c>
      <c r="F77" s="28">
        <v>2</v>
      </c>
    </row>
    <row r="78" spans="1:6">
      <c r="A78" s="29" t="s">
        <v>22</v>
      </c>
      <c r="B78" s="29" t="s">
        <v>130</v>
      </c>
      <c r="C78" s="29" t="s">
        <v>1809</v>
      </c>
      <c r="D78" s="29" t="s">
        <v>1808</v>
      </c>
      <c r="E78" s="29" t="s">
        <v>1858</v>
      </c>
      <c r="F78" s="29">
        <v>1</v>
      </c>
    </row>
    <row r="79" spans="1:6">
      <c r="A79" s="28" t="s">
        <v>22</v>
      </c>
      <c r="B79" s="28" t="s">
        <v>130</v>
      </c>
      <c r="C79" s="28" t="s">
        <v>2155</v>
      </c>
      <c r="D79" s="28" t="s">
        <v>2156</v>
      </c>
      <c r="E79" s="28" t="s">
        <v>308</v>
      </c>
      <c r="F79" s="28">
        <v>3</v>
      </c>
    </row>
    <row r="80" spans="1:6">
      <c r="A80" s="29" t="s">
        <v>22</v>
      </c>
      <c r="B80" s="29" t="s">
        <v>130</v>
      </c>
      <c r="C80" s="29" t="s">
        <v>1807</v>
      </c>
      <c r="D80" s="29" t="s">
        <v>1806</v>
      </c>
      <c r="E80" s="29" t="s">
        <v>2037</v>
      </c>
      <c r="F80" s="29">
        <v>1</v>
      </c>
    </row>
    <row r="81" spans="1:6">
      <c r="A81" s="28" t="s">
        <v>22</v>
      </c>
      <c r="B81" s="28" t="s">
        <v>130</v>
      </c>
      <c r="C81" s="28" t="s">
        <v>2157</v>
      </c>
      <c r="D81" s="28" t="s">
        <v>2158</v>
      </c>
      <c r="E81" s="28" t="s">
        <v>308</v>
      </c>
      <c r="F81" s="28">
        <v>3</v>
      </c>
    </row>
    <row r="82" spans="1:6">
      <c r="A82" s="29" t="s">
        <v>22</v>
      </c>
      <c r="B82" s="29" t="s">
        <v>130</v>
      </c>
      <c r="C82" s="29" t="s">
        <v>1805</v>
      </c>
      <c r="D82" s="29" t="s">
        <v>1804</v>
      </c>
      <c r="E82" s="29" t="s">
        <v>2037</v>
      </c>
      <c r="F82" s="29">
        <v>1</v>
      </c>
    </row>
    <row r="83" spans="1:6">
      <c r="A83" s="28" t="s">
        <v>22</v>
      </c>
      <c r="B83" s="28" t="s">
        <v>130</v>
      </c>
      <c r="C83" s="28" t="s">
        <v>2159</v>
      </c>
      <c r="D83" s="28" t="s">
        <v>2160</v>
      </c>
      <c r="E83" s="28" t="s">
        <v>1858</v>
      </c>
      <c r="F83" s="28">
        <v>1</v>
      </c>
    </row>
    <row r="84" spans="1:6">
      <c r="A84" s="29" t="s">
        <v>22</v>
      </c>
      <c r="B84" s="29" t="s">
        <v>130</v>
      </c>
      <c r="C84" s="29" t="s">
        <v>1844</v>
      </c>
      <c r="D84" s="29" t="s">
        <v>1845</v>
      </c>
      <c r="E84" s="29" t="s">
        <v>2037</v>
      </c>
      <c r="F84" s="29">
        <v>1</v>
      </c>
    </row>
    <row r="85" spans="1:6">
      <c r="A85" s="28" t="s">
        <v>23</v>
      </c>
      <c r="B85" s="28" t="s">
        <v>164</v>
      </c>
      <c r="C85" s="28" t="s">
        <v>1803</v>
      </c>
      <c r="D85" s="28" t="s">
        <v>1802</v>
      </c>
      <c r="E85" s="28" t="s">
        <v>307</v>
      </c>
      <c r="F85" s="28">
        <v>2</v>
      </c>
    </row>
    <row r="86" spans="1:6">
      <c r="A86" s="29" t="s">
        <v>23</v>
      </c>
      <c r="B86" s="29" t="s">
        <v>149</v>
      </c>
      <c r="C86" s="29" t="s">
        <v>2161</v>
      </c>
      <c r="D86" s="29" t="s">
        <v>2162</v>
      </c>
      <c r="E86" s="29" t="s">
        <v>2037</v>
      </c>
      <c r="F86" s="29">
        <v>2</v>
      </c>
    </row>
    <row r="87" spans="1:6">
      <c r="A87" s="28" t="s">
        <v>23</v>
      </c>
      <c r="B87" s="28" t="s">
        <v>143</v>
      </c>
      <c r="C87" s="28" t="s">
        <v>2163</v>
      </c>
      <c r="D87" s="28" t="s">
        <v>2164</v>
      </c>
      <c r="E87" s="28" t="s">
        <v>2165</v>
      </c>
      <c r="F87" s="28">
        <v>3</v>
      </c>
    </row>
    <row r="88" spans="1:6">
      <c r="A88" s="29" t="s">
        <v>23</v>
      </c>
      <c r="B88" s="29" t="s">
        <v>143</v>
      </c>
      <c r="C88" s="29" t="s">
        <v>1651</v>
      </c>
      <c r="D88" s="29" t="s">
        <v>1652</v>
      </c>
      <c r="E88" s="29" t="s">
        <v>2037</v>
      </c>
      <c r="F88" s="29">
        <v>11</v>
      </c>
    </row>
    <row r="89" spans="1:6">
      <c r="A89" s="28" t="s">
        <v>23</v>
      </c>
      <c r="B89" s="28" t="s">
        <v>126</v>
      </c>
      <c r="C89" s="28" t="s">
        <v>2166</v>
      </c>
      <c r="D89" s="28" t="s">
        <v>2167</v>
      </c>
      <c r="E89" s="28" t="s">
        <v>2037</v>
      </c>
      <c r="F89" s="28">
        <v>1</v>
      </c>
    </row>
    <row r="90" spans="1:6">
      <c r="A90" s="29" t="s">
        <v>23</v>
      </c>
      <c r="B90" s="29" t="s">
        <v>168</v>
      </c>
      <c r="C90" s="29" t="s">
        <v>2168</v>
      </c>
      <c r="D90" s="29" t="s">
        <v>2169</v>
      </c>
      <c r="E90" s="29" t="s">
        <v>308</v>
      </c>
      <c r="F90" s="29">
        <v>3</v>
      </c>
    </row>
    <row r="91" spans="1:6">
      <c r="A91" s="28" t="s">
        <v>23</v>
      </c>
      <c r="B91" s="28" t="s">
        <v>171</v>
      </c>
      <c r="C91" s="28" t="s">
        <v>2170</v>
      </c>
      <c r="D91" s="28" t="s">
        <v>2171</v>
      </c>
      <c r="E91" s="28" t="s">
        <v>2037</v>
      </c>
      <c r="F91" s="28">
        <v>1</v>
      </c>
    </row>
    <row r="92" spans="1:6">
      <c r="A92" s="29" t="s">
        <v>23</v>
      </c>
      <c r="B92" s="29" t="s">
        <v>138</v>
      </c>
      <c r="C92" s="29" t="s">
        <v>2172</v>
      </c>
      <c r="D92" s="29" t="s">
        <v>2173</v>
      </c>
      <c r="E92" s="29" t="s">
        <v>2037</v>
      </c>
      <c r="F92" s="29">
        <v>3</v>
      </c>
    </row>
    <row r="93" spans="1:6">
      <c r="A93" s="28" t="s">
        <v>23</v>
      </c>
      <c r="B93" s="28" t="s">
        <v>129</v>
      </c>
      <c r="C93" s="28" t="s">
        <v>2174</v>
      </c>
      <c r="D93" s="28" t="s">
        <v>2175</v>
      </c>
      <c r="E93" s="28" t="s">
        <v>1858</v>
      </c>
      <c r="F93" s="28">
        <v>1</v>
      </c>
    </row>
    <row r="94" spans="1:6">
      <c r="A94" s="29" t="s">
        <v>23</v>
      </c>
      <c r="B94" s="29" t="s">
        <v>129</v>
      </c>
      <c r="C94" s="29" t="s">
        <v>2176</v>
      </c>
      <c r="D94" s="29" t="s">
        <v>2177</v>
      </c>
      <c r="E94" s="29" t="s">
        <v>308</v>
      </c>
      <c r="F94" s="29">
        <v>2</v>
      </c>
    </row>
    <row r="95" spans="1:6">
      <c r="A95" s="28" t="s">
        <v>23</v>
      </c>
      <c r="B95" s="28" t="s">
        <v>156</v>
      </c>
      <c r="C95" s="28" t="s">
        <v>2178</v>
      </c>
      <c r="D95" s="28" t="s">
        <v>2179</v>
      </c>
      <c r="E95" s="28" t="s">
        <v>308</v>
      </c>
      <c r="F95" s="28">
        <v>3</v>
      </c>
    </row>
    <row r="96" spans="1:6">
      <c r="A96" s="29" t="s">
        <v>23</v>
      </c>
      <c r="B96" s="29" t="s">
        <v>156</v>
      </c>
      <c r="C96" s="29" t="s">
        <v>2180</v>
      </c>
      <c r="D96" s="29" t="s">
        <v>2181</v>
      </c>
      <c r="E96" s="29" t="s">
        <v>308</v>
      </c>
      <c r="F96" s="29">
        <v>2</v>
      </c>
    </row>
    <row r="97" spans="1:6">
      <c r="A97" s="28" t="s">
        <v>23</v>
      </c>
      <c r="B97" s="28" t="s">
        <v>152</v>
      </c>
      <c r="C97" s="28" t="s">
        <v>1846</v>
      </c>
      <c r="D97" s="28" t="s">
        <v>1847</v>
      </c>
      <c r="E97" s="28" t="s">
        <v>308</v>
      </c>
      <c r="F97" s="28">
        <v>2</v>
      </c>
    </row>
    <row r="98" spans="1:6">
      <c r="A98" s="29" t="s">
        <v>23</v>
      </c>
      <c r="B98" s="29" t="s">
        <v>137</v>
      </c>
      <c r="C98" s="29" t="s">
        <v>1848</v>
      </c>
      <c r="D98" s="29" t="s">
        <v>1849</v>
      </c>
      <c r="E98" s="29" t="s">
        <v>307</v>
      </c>
      <c r="F98" s="29">
        <v>3</v>
      </c>
    </row>
    <row r="99" spans="1:6">
      <c r="A99" s="28" t="s">
        <v>23</v>
      </c>
      <c r="B99" s="28" t="s">
        <v>137</v>
      </c>
      <c r="C99" s="28" t="s">
        <v>2182</v>
      </c>
      <c r="D99" s="28" t="s">
        <v>2183</v>
      </c>
      <c r="E99" s="28" t="s">
        <v>1850</v>
      </c>
      <c r="F99" s="28">
        <v>9</v>
      </c>
    </row>
    <row r="100" spans="1:6">
      <c r="A100" s="29" t="s">
        <v>23</v>
      </c>
      <c r="B100" s="29" t="s">
        <v>137</v>
      </c>
      <c r="C100" s="29" t="s">
        <v>2184</v>
      </c>
      <c r="D100" s="29" t="s">
        <v>2185</v>
      </c>
      <c r="E100" s="29" t="s">
        <v>2186</v>
      </c>
      <c r="F100" s="29">
        <v>3</v>
      </c>
    </row>
    <row r="101" spans="1:6">
      <c r="A101" s="28" t="s">
        <v>23</v>
      </c>
      <c r="B101" s="28" t="s">
        <v>137</v>
      </c>
      <c r="C101" s="28" t="s">
        <v>2187</v>
      </c>
      <c r="D101" s="28" t="s">
        <v>2188</v>
      </c>
      <c r="E101" s="28" t="s">
        <v>308</v>
      </c>
      <c r="F101" s="28">
        <v>2</v>
      </c>
    </row>
    <row r="102" spans="1:6">
      <c r="A102" s="29" t="s">
        <v>23</v>
      </c>
      <c r="B102" s="29" t="s">
        <v>131</v>
      </c>
      <c r="C102" s="29" t="s">
        <v>2189</v>
      </c>
      <c r="D102" s="29" t="s">
        <v>2190</v>
      </c>
      <c r="E102" s="29" t="s">
        <v>1858</v>
      </c>
      <c r="F102" s="29">
        <v>1</v>
      </c>
    </row>
    <row r="103" spans="1:6">
      <c r="A103" s="28" t="s">
        <v>23</v>
      </c>
      <c r="B103" s="28" t="s">
        <v>131</v>
      </c>
      <c r="C103" s="28" t="s">
        <v>2191</v>
      </c>
      <c r="D103" s="28" t="s">
        <v>2192</v>
      </c>
      <c r="E103" s="28" t="s">
        <v>2193</v>
      </c>
      <c r="F103" s="28">
        <v>6</v>
      </c>
    </row>
    <row r="104" spans="1:6">
      <c r="A104" s="29" t="s">
        <v>23</v>
      </c>
      <c r="B104" s="29" t="s">
        <v>131</v>
      </c>
      <c r="C104" s="29" t="s">
        <v>2194</v>
      </c>
      <c r="D104" s="29" t="s">
        <v>2195</v>
      </c>
      <c r="E104" s="29" t="s">
        <v>1858</v>
      </c>
      <c r="F104" s="29">
        <v>2</v>
      </c>
    </row>
    <row r="105" spans="1:6">
      <c r="A105" s="28" t="s">
        <v>23</v>
      </c>
      <c r="B105" s="28" t="s">
        <v>140</v>
      </c>
      <c r="C105" s="28" t="s">
        <v>23</v>
      </c>
      <c r="D105" s="28" t="s">
        <v>1819</v>
      </c>
      <c r="E105" s="28" t="s">
        <v>1575</v>
      </c>
      <c r="F105" s="28">
        <v>12</v>
      </c>
    </row>
    <row r="106" spans="1:6">
      <c r="A106" s="29" t="s">
        <v>23</v>
      </c>
      <c r="B106" s="29" t="s">
        <v>123</v>
      </c>
      <c r="C106" s="29" t="s">
        <v>2196</v>
      </c>
      <c r="D106" s="29" t="s">
        <v>2197</v>
      </c>
      <c r="E106" s="29" t="s">
        <v>2037</v>
      </c>
      <c r="F106" s="29">
        <v>5</v>
      </c>
    </row>
    <row r="107" spans="1:6">
      <c r="A107" s="28" t="s">
        <v>23</v>
      </c>
      <c r="B107" s="28" t="s">
        <v>123</v>
      </c>
      <c r="C107" s="28" t="s">
        <v>2198</v>
      </c>
      <c r="D107" s="28" t="s">
        <v>2199</v>
      </c>
      <c r="E107" s="28" t="s">
        <v>308</v>
      </c>
      <c r="F107" s="28">
        <v>3</v>
      </c>
    </row>
    <row r="108" spans="1:6">
      <c r="A108" s="29" t="s">
        <v>23</v>
      </c>
      <c r="B108" s="29" t="s">
        <v>123</v>
      </c>
      <c r="C108" s="29" t="s">
        <v>2200</v>
      </c>
      <c r="D108" s="29" t="s">
        <v>2201</v>
      </c>
      <c r="E108" s="29" t="s">
        <v>2202</v>
      </c>
      <c r="F108" s="29">
        <v>6</v>
      </c>
    </row>
    <row r="109" spans="1:6">
      <c r="A109" s="28" t="s">
        <v>23</v>
      </c>
      <c r="B109" s="28" t="s">
        <v>148</v>
      </c>
      <c r="C109" s="28" t="s">
        <v>2203</v>
      </c>
      <c r="D109" s="28" t="s">
        <v>2204</v>
      </c>
      <c r="E109" s="28" t="s">
        <v>1858</v>
      </c>
      <c r="F109" s="28">
        <v>1</v>
      </c>
    </row>
    <row r="110" spans="1:6">
      <c r="A110" s="29" t="s">
        <v>23</v>
      </c>
      <c r="B110" s="29" t="s">
        <v>148</v>
      </c>
      <c r="C110" s="29" t="s">
        <v>1851</v>
      </c>
      <c r="D110" s="29" t="s">
        <v>1852</v>
      </c>
      <c r="E110" s="29" t="s">
        <v>308</v>
      </c>
      <c r="F110" s="29">
        <v>2</v>
      </c>
    </row>
    <row r="111" spans="1:6">
      <c r="A111" s="28" t="s">
        <v>23</v>
      </c>
      <c r="B111" s="28" t="s">
        <v>141</v>
      </c>
      <c r="C111" s="28" t="s">
        <v>2205</v>
      </c>
      <c r="D111" s="28" t="s">
        <v>2206</v>
      </c>
      <c r="E111" s="28" t="s">
        <v>2037</v>
      </c>
      <c r="F111" s="28">
        <v>1</v>
      </c>
    </row>
    <row r="112" spans="1:6">
      <c r="A112" s="29" t="s">
        <v>23</v>
      </c>
      <c r="B112" s="29" t="s">
        <v>141</v>
      </c>
      <c r="C112" s="29" t="s">
        <v>2207</v>
      </c>
      <c r="D112" s="29" t="s">
        <v>2208</v>
      </c>
      <c r="E112" s="29" t="s">
        <v>308</v>
      </c>
      <c r="F112" s="29">
        <v>3</v>
      </c>
    </row>
    <row r="113" spans="1:6">
      <c r="A113" s="28" t="s">
        <v>23</v>
      </c>
      <c r="B113" s="28" t="s">
        <v>141</v>
      </c>
      <c r="C113" s="28" t="s">
        <v>2209</v>
      </c>
      <c r="D113" s="28" t="s">
        <v>2210</v>
      </c>
      <c r="E113" s="28" t="s">
        <v>2037</v>
      </c>
      <c r="F113" s="28">
        <v>2</v>
      </c>
    </row>
    <row r="114" spans="1:6">
      <c r="A114" s="29" t="s">
        <v>23</v>
      </c>
      <c r="B114" s="29" t="s">
        <v>141</v>
      </c>
      <c r="C114" s="29" t="s">
        <v>2211</v>
      </c>
      <c r="D114" s="29" t="s">
        <v>2212</v>
      </c>
      <c r="E114" s="29" t="s">
        <v>2037</v>
      </c>
      <c r="F114" s="29">
        <v>1</v>
      </c>
    </row>
    <row r="115" spans="1:6">
      <c r="A115" s="28" t="s">
        <v>23</v>
      </c>
      <c r="B115" s="28" t="s">
        <v>141</v>
      </c>
      <c r="C115" s="28" t="s">
        <v>2213</v>
      </c>
      <c r="D115" s="28" t="s">
        <v>2214</v>
      </c>
      <c r="E115" s="28" t="s">
        <v>1858</v>
      </c>
      <c r="F115" s="28">
        <v>3</v>
      </c>
    </row>
    <row r="116" spans="1:6">
      <c r="A116" s="29" t="s">
        <v>23</v>
      </c>
      <c r="B116" s="29" t="s">
        <v>130</v>
      </c>
      <c r="C116" s="29" t="s">
        <v>2215</v>
      </c>
      <c r="D116" s="29" t="s">
        <v>2216</v>
      </c>
      <c r="E116" s="29" t="s">
        <v>2037</v>
      </c>
      <c r="F116" s="29">
        <v>4</v>
      </c>
    </row>
    <row r="117" spans="1:6">
      <c r="A117" s="28" t="s">
        <v>23</v>
      </c>
      <c r="B117" s="28" t="s">
        <v>169</v>
      </c>
      <c r="C117" s="28" t="s">
        <v>2217</v>
      </c>
      <c r="D117" s="28" t="s">
        <v>2218</v>
      </c>
      <c r="E117" s="28" t="s">
        <v>2037</v>
      </c>
      <c r="F117" s="28">
        <v>1</v>
      </c>
    </row>
  </sheetData>
  <autoFilter ref="A1:F117"/>
  <conditionalFormatting sqref="C2:E1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{FEAFF0DF-209A-4F7F-B97A-CBAD29C78BD6}</x14:id>
        </ext>
      </extLst>
    </cfRule>
  </conditionalFormatting>
  <conditionalFormatting sqref="A2:B1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{2AADC6C9-860B-4DBF-9769-F3582DD81967}</x14:id>
        </ext>
      </extLst>
    </cfRule>
  </conditionalFormatting>
  <conditionalFormatting sqref="C20:E2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{AA1FC555-1EC0-4ACB-882F-382C9DFDA39E}</x14:id>
        </ext>
      </extLst>
    </cfRule>
  </conditionalFormatting>
  <conditionalFormatting sqref="A20:B22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{DC16DEC0-3FF8-443F-8427-81412B2A4C31}</x14:id>
        </ext>
      </extLst>
    </cfRule>
  </conditionalFormatting>
  <conditionalFormatting sqref="C23:E3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{13BF4150-ABA2-4C7A-BA52-5C1245A37DB6}</x14:id>
        </ext>
      </extLst>
    </cfRule>
  </conditionalFormatting>
  <conditionalFormatting sqref="A23:B3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{96FC6102-1751-41D6-A688-F27DEAB75A8F}</x14:id>
        </ext>
      </extLst>
    </cfRule>
  </conditionalFormatting>
  <conditionalFormatting sqref="C37:E54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{86D7C680-1BC1-4815-AFE0-D2135AED39C2}</x14:id>
        </ext>
      </extLst>
    </cfRule>
  </conditionalFormatting>
  <conditionalFormatting sqref="A37:B54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{CC889774-5F6F-46A7-9C8A-E35F6094E232}</x14:id>
        </ext>
      </extLst>
    </cfRule>
  </conditionalFormatting>
  <conditionalFormatting sqref="C55:E11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{D5724B7A-5D84-4168-93BC-C5FF9038E148}</x14:id>
        </ext>
      </extLst>
    </cfRule>
  </conditionalFormatting>
  <conditionalFormatting sqref="A55:B117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{0CA19BEE-C364-4DE6-AD78-27A28ECAFC83}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AFF0DF-209A-4F7F-B97A-CBAD29C78B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C2:E19</xm:sqref>
        </x14:conditionalFormatting>
        <x14:conditionalFormatting xmlns:xm="http://schemas.microsoft.com/office/excel/2006/main">
          <x14:cfRule type="dataBar" id="{2AADC6C9-860B-4DBF-9769-F3582DD8196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A2:B19</xm:sqref>
        </x14:conditionalFormatting>
        <x14:conditionalFormatting xmlns:xm="http://schemas.microsoft.com/office/excel/2006/main">
          <x14:cfRule type="dataBar" id="{AA1FC555-1EC0-4ACB-882F-382C9DFDA3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C20:E22</xm:sqref>
        </x14:conditionalFormatting>
        <x14:conditionalFormatting xmlns:xm="http://schemas.microsoft.com/office/excel/2006/main">
          <x14:cfRule type="dataBar" id="{DC16DEC0-3FF8-443F-8427-81412B2A4C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A20:B22</xm:sqref>
        </x14:conditionalFormatting>
        <x14:conditionalFormatting xmlns:xm="http://schemas.microsoft.com/office/excel/2006/main">
          <x14:cfRule type="dataBar" id="{13BF4150-ABA2-4C7A-BA52-5C1245A37D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C23:E36</xm:sqref>
        </x14:conditionalFormatting>
        <x14:conditionalFormatting xmlns:xm="http://schemas.microsoft.com/office/excel/2006/main">
          <x14:cfRule type="dataBar" id="{96FC6102-1751-41D6-A688-F27DEAB75A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A23:B36</xm:sqref>
        </x14:conditionalFormatting>
        <x14:conditionalFormatting xmlns:xm="http://schemas.microsoft.com/office/excel/2006/main">
          <x14:cfRule type="dataBar" id="{86D7C680-1BC1-4815-AFE0-D2135AED39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C37:E54</xm:sqref>
        </x14:conditionalFormatting>
        <x14:conditionalFormatting xmlns:xm="http://schemas.microsoft.com/office/excel/2006/main">
          <x14:cfRule type="dataBar" id="{CC889774-5F6F-46A7-9C8A-E35F6094E2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A37:B54</xm:sqref>
        </x14:conditionalFormatting>
        <x14:conditionalFormatting xmlns:xm="http://schemas.microsoft.com/office/excel/2006/main">
          <x14:cfRule type="dataBar" id="{D5724B7A-5D84-4168-93BC-C5FF9038E14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C55:E117</xm:sqref>
        </x14:conditionalFormatting>
        <x14:conditionalFormatting xmlns:xm="http://schemas.microsoft.com/office/excel/2006/main">
          <x14:cfRule type="dataBar" id="{0CA19BEE-C364-4DE6-AD78-27A28ECAFC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A55:B117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23"/>
  <sheetViews>
    <sheetView showGridLines="0" rightToLeft="1" zoomScale="90" zoomScaleNormal="90" workbookViewId="0">
      <selection activeCell="E10" sqref="E10"/>
    </sheetView>
  </sheetViews>
  <sheetFormatPr defaultColWidth="9.140625" defaultRowHeight="18"/>
  <cols>
    <col min="1" max="1" width="16.28515625" style="30" bestFit="1" customWidth="1"/>
    <col min="2" max="2" width="27.42578125" style="30" bestFit="1" customWidth="1"/>
    <col min="3" max="3" width="25.5703125" style="30" bestFit="1" customWidth="1"/>
    <col min="4" max="4" width="8.28515625" style="30" bestFit="1" customWidth="1"/>
    <col min="5" max="5" width="69.140625" style="30" bestFit="1" customWidth="1"/>
    <col min="6" max="6" width="10.28515625" style="30" bestFit="1" customWidth="1"/>
    <col min="7" max="16384" width="9.140625" style="27"/>
  </cols>
  <sheetData>
    <row r="1" spans="1:6">
      <c r="A1" s="32" t="s">
        <v>309</v>
      </c>
      <c r="B1" s="32" t="s">
        <v>300</v>
      </c>
      <c r="C1" s="32" t="s">
        <v>301</v>
      </c>
      <c r="D1" s="32" t="s">
        <v>302</v>
      </c>
      <c r="E1" s="32" t="s">
        <v>303</v>
      </c>
      <c r="F1" s="32" t="s">
        <v>310</v>
      </c>
    </row>
    <row r="2" spans="1:6">
      <c r="A2" s="28" t="s">
        <v>22</v>
      </c>
      <c r="B2" s="28" t="s">
        <v>143</v>
      </c>
      <c r="C2" s="28" t="s">
        <v>2219</v>
      </c>
      <c r="D2" s="28" t="s">
        <v>2220</v>
      </c>
      <c r="E2" s="33" t="s">
        <v>1810</v>
      </c>
      <c r="F2" s="28" t="s">
        <v>2221</v>
      </c>
    </row>
    <row r="3" spans="1:6">
      <c r="A3" s="29" t="s">
        <v>22</v>
      </c>
      <c r="B3" s="29" t="s">
        <v>136</v>
      </c>
      <c r="C3" s="29" t="s">
        <v>2222</v>
      </c>
      <c r="D3" s="29" t="s">
        <v>2223</v>
      </c>
      <c r="E3" s="34" t="s">
        <v>1528</v>
      </c>
      <c r="F3" s="29" t="s">
        <v>2224</v>
      </c>
    </row>
    <row r="4" spans="1:6">
      <c r="A4" s="28" t="s">
        <v>22</v>
      </c>
      <c r="B4" s="28" t="s">
        <v>135</v>
      </c>
      <c r="C4" s="28" t="s">
        <v>2225</v>
      </c>
      <c r="D4" s="28" t="s">
        <v>2226</v>
      </c>
      <c r="E4" s="33" t="s">
        <v>308</v>
      </c>
      <c r="F4" s="28" t="s">
        <v>2224</v>
      </c>
    </row>
    <row r="5" spans="1:6">
      <c r="A5" s="29" t="s">
        <v>22</v>
      </c>
      <c r="B5" s="29" t="s">
        <v>135</v>
      </c>
      <c r="C5" s="29" t="s">
        <v>1816</v>
      </c>
      <c r="D5" s="29" t="s">
        <v>1815</v>
      </c>
      <c r="E5" s="34" t="s">
        <v>1686</v>
      </c>
      <c r="F5" s="29" t="s">
        <v>2227</v>
      </c>
    </row>
    <row r="6" spans="1:6">
      <c r="A6" s="28" t="s">
        <v>22</v>
      </c>
      <c r="B6" s="28" t="s">
        <v>151</v>
      </c>
      <c r="C6" s="28" t="s">
        <v>2228</v>
      </c>
      <c r="D6" s="28" t="s">
        <v>2229</v>
      </c>
      <c r="E6" s="33" t="s">
        <v>1686</v>
      </c>
      <c r="F6" s="28" t="s">
        <v>2230</v>
      </c>
    </row>
    <row r="7" spans="1:6">
      <c r="A7" s="29" t="s">
        <v>22</v>
      </c>
      <c r="B7" s="29" t="s">
        <v>151</v>
      </c>
      <c r="C7" s="29" t="s">
        <v>2231</v>
      </c>
      <c r="D7" s="29" t="s">
        <v>2232</v>
      </c>
      <c r="E7" s="34" t="s">
        <v>308</v>
      </c>
      <c r="F7" s="29" t="s">
        <v>2233</v>
      </c>
    </row>
    <row r="8" spans="1:6">
      <c r="A8" s="28" t="s">
        <v>22</v>
      </c>
      <c r="B8" s="28" t="s">
        <v>151</v>
      </c>
      <c r="C8" s="28" t="s">
        <v>2234</v>
      </c>
      <c r="D8" s="28" t="s">
        <v>2235</v>
      </c>
      <c r="E8" s="33" t="s">
        <v>308</v>
      </c>
      <c r="F8" s="28" t="s">
        <v>2221</v>
      </c>
    </row>
    <row r="9" spans="1:6">
      <c r="A9" s="29" t="s">
        <v>22</v>
      </c>
      <c r="B9" s="29" t="s">
        <v>152</v>
      </c>
      <c r="C9" s="29" t="s">
        <v>2236</v>
      </c>
      <c r="D9" s="29" t="s">
        <v>2237</v>
      </c>
      <c r="E9" s="34" t="s">
        <v>1858</v>
      </c>
      <c r="F9" s="29" t="s">
        <v>2221</v>
      </c>
    </row>
    <row r="10" spans="1:6">
      <c r="A10" s="28" t="s">
        <v>22</v>
      </c>
      <c r="B10" s="28" t="s">
        <v>137</v>
      </c>
      <c r="C10" s="28" t="s">
        <v>2238</v>
      </c>
      <c r="D10" s="28" t="s">
        <v>2239</v>
      </c>
      <c r="E10" s="33" t="s">
        <v>1858</v>
      </c>
      <c r="F10" s="28" t="s">
        <v>2221</v>
      </c>
    </row>
    <row r="11" spans="1:6">
      <c r="A11" s="29" t="s">
        <v>22</v>
      </c>
      <c r="B11" s="29" t="s">
        <v>137</v>
      </c>
      <c r="C11" s="29" t="s">
        <v>1834</v>
      </c>
      <c r="D11" s="29" t="s">
        <v>1835</v>
      </c>
      <c r="E11" s="34" t="s">
        <v>1858</v>
      </c>
      <c r="F11" s="29" t="s">
        <v>2224</v>
      </c>
    </row>
    <row r="12" spans="1:6">
      <c r="A12" s="29" t="s">
        <v>22</v>
      </c>
      <c r="B12" s="29" t="s">
        <v>131</v>
      </c>
      <c r="C12" s="29" t="s">
        <v>2240</v>
      </c>
      <c r="D12" s="29" t="s">
        <v>2241</v>
      </c>
      <c r="E12" s="34" t="s">
        <v>1575</v>
      </c>
      <c r="F12" s="29" t="s">
        <v>2242</v>
      </c>
    </row>
    <row r="13" spans="1:6">
      <c r="A13" s="28" t="s">
        <v>22</v>
      </c>
      <c r="B13" s="28" t="s">
        <v>125</v>
      </c>
      <c r="C13" s="28" t="s">
        <v>2243</v>
      </c>
      <c r="D13" s="28" t="s">
        <v>2244</v>
      </c>
      <c r="E13" s="33" t="s">
        <v>2245</v>
      </c>
      <c r="F13" s="28" t="s">
        <v>2224</v>
      </c>
    </row>
    <row r="14" spans="1:6">
      <c r="A14" s="29" t="s">
        <v>22</v>
      </c>
      <c r="B14" s="29" t="s">
        <v>123</v>
      </c>
      <c r="C14" s="29" t="s">
        <v>2246</v>
      </c>
      <c r="D14" s="29" t="s">
        <v>2247</v>
      </c>
      <c r="E14" s="34" t="s">
        <v>1686</v>
      </c>
      <c r="F14" s="29" t="s">
        <v>2248</v>
      </c>
    </row>
    <row r="15" spans="1:6">
      <c r="A15" s="28" t="s">
        <v>22</v>
      </c>
      <c r="B15" s="28" t="s">
        <v>148</v>
      </c>
      <c r="C15" s="28" t="s">
        <v>2249</v>
      </c>
      <c r="D15" s="28" t="s">
        <v>2250</v>
      </c>
      <c r="E15" s="33" t="s">
        <v>308</v>
      </c>
      <c r="F15" s="28" t="s">
        <v>2221</v>
      </c>
    </row>
    <row r="16" spans="1:6">
      <c r="A16" s="29" t="s">
        <v>22</v>
      </c>
      <c r="B16" s="29" t="s">
        <v>155</v>
      </c>
      <c r="C16" s="29" t="s">
        <v>2251</v>
      </c>
      <c r="D16" s="29" t="s">
        <v>2252</v>
      </c>
      <c r="E16" s="34" t="s">
        <v>1528</v>
      </c>
      <c r="F16" s="29" t="s">
        <v>2224</v>
      </c>
    </row>
    <row r="17" spans="1:6">
      <c r="A17" s="28" t="s">
        <v>22</v>
      </c>
      <c r="B17" s="28" t="s">
        <v>142</v>
      </c>
      <c r="C17" s="28" t="s">
        <v>2253</v>
      </c>
      <c r="D17" s="28" t="s">
        <v>2254</v>
      </c>
      <c r="E17" s="33" t="s">
        <v>308</v>
      </c>
      <c r="F17" s="28" t="s">
        <v>2233</v>
      </c>
    </row>
    <row r="18" spans="1:6">
      <c r="A18" s="29" t="s">
        <v>22</v>
      </c>
      <c r="B18" s="29" t="s">
        <v>122</v>
      </c>
      <c r="C18" s="29" t="s">
        <v>2255</v>
      </c>
      <c r="D18" s="29" t="s">
        <v>2256</v>
      </c>
      <c r="E18" s="34" t="s">
        <v>2245</v>
      </c>
      <c r="F18" s="29" t="s">
        <v>2224</v>
      </c>
    </row>
    <row r="19" spans="1:6">
      <c r="A19" s="28" t="s">
        <v>22</v>
      </c>
      <c r="B19" s="28" t="s">
        <v>122</v>
      </c>
      <c r="C19" s="28" t="s">
        <v>2257</v>
      </c>
      <c r="D19" s="28" t="s">
        <v>2258</v>
      </c>
      <c r="E19" s="33" t="s">
        <v>1528</v>
      </c>
      <c r="F19" s="28" t="s">
        <v>2224</v>
      </c>
    </row>
    <row r="20" spans="1:6">
      <c r="A20" s="29" t="s">
        <v>22</v>
      </c>
      <c r="B20" s="29" t="s">
        <v>141</v>
      </c>
      <c r="C20" s="29" t="s">
        <v>2259</v>
      </c>
      <c r="D20" s="29" t="s">
        <v>2260</v>
      </c>
      <c r="E20" s="34" t="s">
        <v>1528</v>
      </c>
      <c r="F20" s="29" t="s">
        <v>2224</v>
      </c>
    </row>
    <row r="21" spans="1:6">
      <c r="A21" s="28" t="s">
        <v>22</v>
      </c>
      <c r="B21" s="28" t="s">
        <v>130</v>
      </c>
      <c r="C21" s="28" t="s">
        <v>2261</v>
      </c>
      <c r="D21" s="28" t="s">
        <v>2262</v>
      </c>
      <c r="E21" s="33" t="s">
        <v>1858</v>
      </c>
      <c r="F21" s="28" t="s">
        <v>2227</v>
      </c>
    </row>
    <row r="22" spans="1:6">
      <c r="A22" s="29" t="s">
        <v>23</v>
      </c>
      <c r="B22" s="29" t="s">
        <v>145</v>
      </c>
      <c r="C22" s="29" t="s">
        <v>1730</v>
      </c>
      <c r="D22" s="29" t="s">
        <v>1729</v>
      </c>
      <c r="E22" s="34" t="s">
        <v>1858</v>
      </c>
      <c r="F22" s="29" t="s">
        <v>2233</v>
      </c>
    </row>
    <row r="23" spans="1:6">
      <c r="A23" s="28" t="s">
        <v>23</v>
      </c>
      <c r="B23" s="28" t="s">
        <v>125</v>
      </c>
      <c r="C23" s="28" t="s">
        <v>2263</v>
      </c>
      <c r="D23" s="28" t="s">
        <v>2264</v>
      </c>
      <c r="E23" s="33" t="s">
        <v>308</v>
      </c>
      <c r="F23" s="28" t="s">
        <v>2233</v>
      </c>
    </row>
  </sheetData>
  <conditionalFormatting sqref="A2:A3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{CD52DCAA-A027-4476-AF74-4C36D06C409D}</x14:id>
        </ext>
      </extLst>
    </cfRule>
  </conditionalFormatting>
  <conditionalFormatting sqref="A4:A5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{5AB24994-0A53-45E2-82CC-60445B52AB1E}</x14:id>
        </ext>
      </extLst>
    </cfRule>
  </conditionalFormatting>
  <conditionalFormatting sqref="B2:D5 F2:F5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{D82E6280-4551-47B8-A07E-076271A60224}</x14:id>
        </ext>
      </extLst>
    </cfRule>
  </conditionalFormatting>
  <conditionalFormatting sqref="E2:E5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{B859E3B7-A949-4FB9-96FD-27A644805215}</x14:id>
        </ext>
      </extLst>
    </cfRule>
  </conditionalFormatting>
  <conditionalFormatting sqref="A6:A11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{E3926ECE-C4B7-4311-B5DF-AF2C1E5FFB54}</x14:id>
        </ext>
      </extLst>
    </cfRule>
  </conditionalFormatting>
  <conditionalFormatting sqref="B6:D11 F6:F11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{6451DF42-FAAA-4F13-A500-351C904463E5}</x14:id>
        </ext>
      </extLst>
    </cfRule>
  </conditionalFormatting>
  <conditionalFormatting sqref="E6:E11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{CA997C0E-4BB8-47EC-910D-9C3B25493261}</x14:id>
        </ext>
      </extLst>
    </cfRule>
  </conditionalFormatting>
  <conditionalFormatting sqref="A12:A2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{E08CBBFC-9A41-4396-8423-3695BB048472}</x14:id>
        </ext>
      </extLst>
    </cfRule>
  </conditionalFormatting>
  <conditionalFormatting sqref="B12:D23 F12:F2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{17EC266A-8E63-4734-9CA6-1A0FFE83E531}</x14:id>
        </ext>
      </extLst>
    </cfRule>
  </conditionalFormatting>
  <conditionalFormatting sqref="E12:E23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{0AC6385C-B71F-4CD3-AA70-067F81C1978A}</x14:id>
        </ext>
      </extLst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52DCAA-A027-4476-AF74-4C36D06C409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A2:A3</xm:sqref>
        </x14:conditionalFormatting>
        <x14:conditionalFormatting xmlns:xm="http://schemas.microsoft.com/office/excel/2006/main">
          <x14:cfRule type="dataBar" id="{5AB24994-0A53-45E2-82CC-60445B52AB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A4:A5</xm:sqref>
        </x14:conditionalFormatting>
        <x14:conditionalFormatting xmlns:xm="http://schemas.microsoft.com/office/excel/2006/main">
          <x14:cfRule type="dataBar" id="{D82E6280-4551-47B8-A07E-076271A602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B2:D5 F2:F5</xm:sqref>
        </x14:conditionalFormatting>
        <x14:conditionalFormatting xmlns:xm="http://schemas.microsoft.com/office/excel/2006/main">
          <x14:cfRule type="dataBar" id="{B859E3B7-A949-4FB9-96FD-27A6448052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E2:E5</xm:sqref>
        </x14:conditionalFormatting>
        <x14:conditionalFormatting xmlns:xm="http://schemas.microsoft.com/office/excel/2006/main">
          <x14:cfRule type="dataBar" id="{E3926ECE-C4B7-4311-B5DF-AF2C1E5FFB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A6:A11</xm:sqref>
        </x14:conditionalFormatting>
        <x14:conditionalFormatting xmlns:xm="http://schemas.microsoft.com/office/excel/2006/main">
          <x14:cfRule type="dataBar" id="{6451DF42-FAAA-4F13-A500-351C904463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B6:D11 F6:F11</xm:sqref>
        </x14:conditionalFormatting>
        <x14:conditionalFormatting xmlns:xm="http://schemas.microsoft.com/office/excel/2006/main">
          <x14:cfRule type="dataBar" id="{CA997C0E-4BB8-47EC-910D-9C3B254932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E6:E11</xm:sqref>
        </x14:conditionalFormatting>
        <x14:conditionalFormatting xmlns:xm="http://schemas.microsoft.com/office/excel/2006/main">
          <x14:cfRule type="dataBar" id="{E08CBBFC-9A41-4396-8423-3695BB0484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A12:A23</xm:sqref>
        </x14:conditionalFormatting>
        <x14:conditionalFormatting xmlns:xm="http://schemas.microsoft.com/office/excel/2006/main">
          <x14:cfRule type="dataBar" id="{17EC266A-8E63-4734-9CA6-1A0FFE83E5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B12:D23 F12:F23</xm:sqref>
        </x14:conditionalFormatting>
        <x14:conditionalFormatting xmlns:xm="http://schemas.microsoft.com/office/excel/2006/main">
          <x14:cfRule type="dataBar" id="{0AC6385C-B71F-4CD3-AA70-067F81C197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E12:E23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6"/>
  <sheetViews>
    <sheetView showGridLines="0" rightToLeft="1" zoomScale="90" zoomScaleNormal="90" workbookViewId="0"/>
  </sheetViews>
  <sheetFormatPr defaultColWidth="9.140625" defaultRowHeight="18"/>
  <cols>
    <col min="1" max="1" width="19.140625" style="30" bestFit="1" customWidth="1"/>
    <col min="2" max="2" width="31.42578125" style="30" bestFit="1" customWidth="1"/>
    <col min="3" max="3" width="17.28515625" style="30" bestFit="1" customWidth="1"/>
    <col min="4" max="4" width="7.5703125" style="30" bestFit="1" customWidth="1"/>
    <col min="5" max="5" width="66.5703125" style="30" bestFit="1" customWidth="1"/>
    <col min="6" max="6" width="10.28515625" style="30" bestFit="1" customWidth="1"/>
    <col min="7" max="16384" width="9.140625" style="27"/>
  </cols>
  <sheetData>
    <row r="1" spans="1:6" ht="18.75">
      <c r="A1" s="26" t="s">
        <v>309</v>
      </c>
      <c r="B1" s="26" t="s">
        <v>300</v>
      </c>
      <c r="C1" s="26" t="s">
        <v>301</v>
      </c>
      <c r="D1" s="26" t="s">
        <v>302</v>
      </c>
      <c r="E1" s="26" t="s">
        <v>303</v>
      </c>
      <c r="F1" s="26" t="s">
        <v>310</v>
      </c>
    </row>
    <row r="2" spans="1:6">
      <c r="A2" s="29" t="s">
        <v>22</v>
      </c>
      <c r="B2" s="29" t="s">
        <v>154</v>
      </c>
      <c r="C2" s="29" t="s">
        <v>312</v>
      </c>
      <c r="D2" s="29" t="s">
        <v>313</v>
      </c>
      <c r="E2" s="29" t="s">
        <v>314</v>
      </c>
      <c r="F2" s="35" t="s">
        <v>315</v>
      </c>
    </row>
    <row r="3" spans="1:6">
      <c r="A3" s="28" t="s">
        <v>22</v>
      </c>
      <c r="B3" s="28" t="s">
        <v>126</v>
      </c>
      <c r="C3" s="28" t="s">
        <v>317</v>
      </c>
      <c r="D3" s="28" t="s">
        <v>318</v>
      </c>
      <c r="E3" s="28" t="s">
        <v>316</v>
      </c>
      <c r="F3" s="36" t="s">
        <v>319</v>
      </c>
    </row>
    <row r="4" spans="1:6">
      <c r="A4" s="29" t="s">
        <v>23</v>
      </c>
      <c r="B4" s="29" t="s">
        <v>124</v>
      </c>
      <c r="C4" s="29" t="s">
        <v>1859</v>
      </c>
      <c r="D4" s="29" t="s">
        <v>1860</v>
      </c>
      <c r="E4" s="29" t="s">
        <v>1861</v>
      </c>
      <c r="F4" s="35" t="s">
        <v>1862</v>
      </c>
    </row>
    <row r="5" spans="1:6">
      <c r="A5" s="28" t="s">
        <v>23</v>
      </c>
      <c r="B5" s="28" t="s">
        <v>126</v>
      </c>
      <c r="C5" s="28" t="s">
        <v>1742</v>
      </c>
      <c r="D5" s="28" t="s">
        <v>1741</v>
      </c>
      <c r="E5" s="28" t="s">
        <v>1738</v>
      </c>
      <c r="F5" s="36" t="s">
        <v>1737</v>
      </c>
    </row>
    <row r="6" spans="1:6">
      <c r="A6" s="29" t="s">
        <v>23</v>
      </c>
      <c r="B6" s="29" t="s">
        <v>126</v>
      </c>
      <c r="C6" s="29" t="s">
        <v>1740</v>
      </c>
      <c r="D6" s="29" t="s">
        <v>1739</v>
      </c>
      <c r="E6" s="29" t="s">
        <v>1738</v>
      </c>
      <c r="F6" s="29" t="s">
        <v>1737</v>
      </c>
    </row>
  </sheetData>
  <conditionalFormatting sqref="A2:D5 F2:F5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{B2D130D4-F124-4E91-A5EE-1E4791A7E1BC}</x14:id>
        </ext>
      </extLst>
    </cfRule>
  </conditionalFormatting>
  <conditionalFormatting sqref="E2:E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{9D615B1A-1D28-49C5-935F-512A05C14C44}</x14:id>
        </ext>
      </extLst>
    </cfRule>
  </conditionalFormatting>
  <conditionalFormatting sqref="A6:F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{D477C7EE-2F70-48EA-A745-6F7DBD21862D}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D130D4-F124-4E91-A5EE-1E4791A7E1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A2:D5 F2:F5</xm:sqref>
        </x14:conditionalFormatting>
        <x14:conditionalFormatting xmlns:xm="http://schemas.microsoft.com/office/excel/2006/main">
          <x14:cfRule type="dataBar" id="{9D615B1A-1D28-49C5-935F-512A05C14C4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E2:E5</xm:sqref>
        </x14:conditionalFormatting>
        <x14:conditionalFormatting xmlns:xm="http://schemas.microsoft.com/office/excel/2006/main">
          <x14:cfRule type="dataBar" id="{D477C7EE-2F70-48EA-A745-6F7DBD2186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A6:F6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D13"/>
  <sheetViews>
    <sheetView rightToLeft="1" workbookViewId="0"/>
  </sheetViews>
  <sheetFormatPr defaultRowHeight="15"/>
  <cols>
    <col min="1" max="1" width="27.28515625" style="48" customWidth="1"/>
    <col min="2" max="2" width="19" style="48" customWidth="1"/>
    <col min="3" max="3" width="17.85546875" style="48" customWidth="1"/>
    <col min="4" max="4" width="22.7109375" style="48" bestFit="1" customWidth="1"/>
    <col min="5" max="16384" width="9.140625" style="48"/>
  </cols>
  <sheetData>
    <row r="1" spans="1:4" ht="58.5" customHeight="1">
      <c r="A1" s="95" t="s">
        <v>19</v>
      </c>
      <c r="B1" s="94" t="s">
        <v>394</v>
      </c>
      <c r="C1" s="96" t="s">
        <v>393</v>
      </c>
      <c r="D1" s="96" t="s">
        <v>392</v>
      </c>
    </row>
    <row r="2" spans="1:4" ht="24" customHeight="1">
      <c r="A2" s="97" t="s">
        <v>22</v>
      </c>
      <c r="B2" s="97">
        <v>83</v>
      </c>
      <c r="C2" s="98">
        <v>20</v>
      </c>
      <c r="D2" s="119">
        <v>3</v>
      </c>
    </row>
    <row r="3" spans="1:4" ht="24" customHeight="1">
      <c r="A3" s="99" t="s">
        <v>23</v>
      </c>
      <c r="B3" s="99">
        <v>33</v>
      </c>
      <c r="C3" s="99">
        <v>2</v>
      </c>
      <c r="D3" s="100">
        <v>2</v>
      </c>
    </row>
    <row r="4" spans="1:4" ht="24" customHeight="1">
      <c r="A4" s="101" t="s">
        <v>48</v>
      </c>
      <c r="B4" s="102">
        <f>B2+B3</f>
        <v>116</v>
      </c>
      <c r="C4" s="102">
        <f>C2+C3</f>
        <v>22</v>
      </c>
      <c r="D4" s="102">
        <f>D2+D3</f>
        <v>5</v>
      </c>
    </row>
    <row r="5" spans="1:4" ht="24" customHeight="1">
      <c r="A5" s="103"/>
      <c r="B5" s="103"/>
      <c r="C5" s="103"/>
      <c r="D5" s="103"/>
    </row>
    <row r="6" spans="1:4">
      <c r="A6" s="96" t="s">
        <v>391</v>
      </c>
      <c r="B6" s="96" t="s">
        <v>390</v>
      </c>
      <c r="C6" s="96" t="s">
        <v>389</v>
      </c>
      <c r="D6" s="103"/>
    </row>
    <row r="7" spans="1:4">
      <c r="A7" s="104" t="s">
        <v>320</v>
      </c>
      <c r="B7" s="97">
        <f>SUM(B4:C4)</f>
        <v>138</v>
      </c>
      <c r="C7" s="105">
        <f t="shared" ref="C7:C13" si="0">B7/$B$7</f>
        <v>1</v>
      </c>
      <c r="D7" s="103"/>
    </row>
    <row r="8" spans="1:4">
      <c r="A8" s="104" t="s">
        <v>305</v>
      </c>
      <c r="B8" s="104">
        <v>22</v>
      </c>
      <c r="C8" s="105">
        <f t="shared" si="0"/>
        <v>0.15942028985507245</v>
      </c>
      <c r="D8" s="103"/>
    </row>
    <row r="9" spans="1:4">
      <c r="A9" s="106" t="s">
        <v>306</v>
      </c>
      <c r="B9" s="104">
        <v>35</v>
      </c>
      <c r="C9" s="105">
        <f t="shared" si="0"/>
        <v>0.25362318840579712</v>
      </c>
      <c r="D9" s="103"/>
    </row>
    <row r="10" spans="1:4">
      <c r="A10" s="106" t="s">
        <v>321</v>
      </c>
      <c r="B10" s="106">
        <v>44</v>
      </c>
      <c r="C10" s="105">
        <f t="shared" si="0"/>
        <v>0.3188405797101449</v>
      </c>
      <c r="D10" s="103"/>
    </row>
    <row r="11" spans="1:4">
      <c r="A11" s="106" t="s">
        <v>322</v>
      </c>
      <c r="B11" s="106">
        <v>6</v>
      </c>
      <c r="C11" s="105">
        <f t="shared" si="0"/>
        <v>4.3478260869565216E-2</v>
      </c>
      <c r="D11" s="103"/>
    </row>
    <row r="12" spans="1:4">
      <c r="A12" s="106" t="s">
        <v>323</v>
      </c>
      <c r="B12" s="106">
        <v>22</v>
      </c>
      <c r="C12" s="105">
        <f t="shared" si="0"/>
        <v>0.15942028985507245</v>
      </c>
      <c r="D12" s="103"/>
    </row>
    <row r="13" spans="1:4">
      <c r="A13" s="107" t="s">
        <v>132</v>
      </c>
      <c r="B13" s="108">
        <f>B7-SUM(B8:B12)</f>
        <v>9</v>
      </c>
      <c r="C13" s="109">
        <f t="shared" si="0"/>
        <v>6.5217391304347824E-2</v>
      </c>
      <c r="D13" s="103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W7"/>
  <sheetViews>
    <sheetView rightToLeft="1" zoomScaleNormal="100" workbookViewId="0"/>
  </sheetViews>
  <sheetFormatPr defaultRowHeight="15"/>
  <cols>
    <col min="1" max="1" width="17.140625" style="49" customWidth="1"/>
    <col min="2" max="2" width="11" style="49" hidden="1" customWidth="1"/>
    <col min="3" max="3" width="10.7109375" style="49" hidden="1" customWidth="1"/>
    <col min="4" max="5" width="9.7109375" style="49" hidden="1" customWidth="1"/>
    <col min="6" max="6" width="9.140625" style="49" hidden="1" customWidth="1"/>
    <col min="7" max="7" width="9.42578125" style="49" hidden="1" customWidth="1"/>
    <col min="8" max="8" width="9" style="49" customWidth="1"/>
    <col min="9" max="10" width="9.140625" style="49" customWidth="1"/>
    <col min="11" max="14" width="9.140625" style="49"/>
    <col min="15" max="15" width="11.5703125" style="49" customWidth="1"/>
    <col min="16" max="16384" width="9.140625" style="49"/>
  </cols>
  <sheetData>
    <row r="2" spans="1:23">
      <c r="A2" s="158" t="s">
        <v>395</v>
      </c>
      <c r="B2" s="159" t="s">
        <v>176</v>
      </c>
      <c r="C2" s="159" t="s">
        <v>177</v>
      </c>
      <c r="D2" s="159" t="s">
        <v>178</v>
      </c>
      <c r="E2" s="159" t="s">
        <v>179</v>
      </c>
      <c r="F2" s="159" t="s">
        <v>180</v>
      </c>
      <c r="G2" s="159" t="s">
        <v>181</v>
      </c>
      <c r="H2" s="159" t="s">
        <v>182</v>
      </c>
      <c r="I2" s="159" t="s">
        <v>183</v>
      </c>
      <c r="J2" s="159" t="s">
        <v>184</v>
      </c>
      <c r="K2" s="159" t="s">
        <v>185</v>
      </c>
      <c r="L2" s="159" t="s">
        <v>186</v>
      </c>
      <c r="M2" s="159" t="s">
        <v>187</v>
      </c>
      <c r="N2" s="159" t="s">
        <v>175</v>
      </c>
      <c r="O2" s="159" t="s">
        <v>188</v>
      </c>
      <c r="P2" s="160" t="s">
        <v>1519</v>
      </c>
      <c r="Q2" s="173" t="s">
        <v>1555</v>
      </c>
      <c r="R2" s="173" t="s">
        <v>1630</v>
      </c>
      <c r="S2" s="173" t="s">
        <v>1675</v>
      </c>
      <c r="T2" s="173" t="s">
        <v>1728</v>
      </c>
      <c r="U2" s="1026" t="s">
        <v>1801</v>
      </c>
      <c r="V2" s="1026" t="s">
        <v>1829</v>
      </c>
      <c r="W2" s="1027" t="s">
        <v>2265</v>
      </c>
    </row>
    <row r="3" spans="1:23">
      <c r="A3" s="161" t="s">
        <v>190</v>
      </c>
      <c r="B3" s="162">
        <v>12</v>
      </c>
      <c r="C3" s="162">
        <v>13</v>
      </c>
      <c r="D3" s="162">
        <v>10</v>
      </c>
      <c r="E3" s="162">
        <v>9</v>
      </c>
      <c r="F3" s="162">
        <v>6</v>
      </c>
      <c r="G3" s="162">
        <v>10</v>
      </c>
      <c r="H3" s="162">
        <v>11</v>
      </c>
      <c r="I3" s="162">
        <v>9</v>
      </c>
      <c r="J3" s="162">
        <v>9</v>
      </c>
      <c r="K3" s="162">
        <v>11</v>
      </c>
      <c r="L3" s="162">
        <v>11</v>
      </c>
      <c r="M3" s="162">
        <v>11</v>
      </c>
      <c r="N3" s="162">
        <v>11</v>
      </c>
      <c r="O3" s="163">
        <v>7</v>
      </c>
      <c r="P3" s="164">
        <v>5</v>
      </c>
      <c r="Q3" s="173">
        <v>4</v>
      </c>
      <c r="R3" s="173">
        <v>6</v>
      </c>
      <c r="S3" s="173">
        <v>6</v>
      </c>
      <c r="T3" s="173">
        <v>6</v>
      </c>
      <c r="U3" s="173">
        <v>4</v>
      </c>
      <c r="V3" s="173">
        <v>5</v>
      </c>
      <c r="W3" s="1028">
        <v>5</v>
      </c>
    </row>
    <row r="4" spans="1:23" ht="35.25" customHeight="1">
      <c r="A4" s="161" t="s">
        <v>191</v>
      </c>
      <c r="B4" s="162">
        <v>23</v>
      </c>
      <c r="C4" s="162">
        <v>23</v>
      </c>
      <c r="D4" s="162">
        <v>34</v>
      </c>
      <c r="E4" s="162">
        <v>49</v>
      </c>
      <c r="F4" s="162">
        <v>84</v>
      </c>
      <c r="G4" s="162">
        <v>20</v>
      </c>
      <c r="H4" s="162">
        <v>45</v>
      </c>
      <c r="I4" s="162">
        <v>19</v>
      </c>
      <c r="J4" s="162">
        <v>22</v>
      </c>
      <c r="K4" s="162">
        <v>13</v>
      </c>
      <c r="L4" s="162">
        <v>24</v>
      </c>
      <c r="M4" s="162">
        <v>14</v>
      </c>
      <c r="N4" s="162">
        <v>29</v>
      </c>
      <c r="O4" s="163">
        <v>18</v>
      </c>
      <c r="P4" s="164">
        <v>33</v>
      </c>
      <c r="Q4" s="162">
        <v>35</v>
      </c>
      <c r="R4" s="162">
        <v>71</v>
      </c>
      <c r="S4" s="162">
        <v>18</v>
      </c>
      <c r="T4" s="162">
        <v>13</v>
      </c>
      <c r="U4" s="162">
        <v>15</v>
      </c>
      <c r="V4" s="162">
        <v>18</v>
      </c>
      <c r="W4" s="1029">
        <v>22</v>
      </c>
    </row>
    <row r="5" spans="1:23">
      <c r="A5" s="161" t="s">
        <v>192</v>
      </c>
      <c r="B5" s="162">
        <v>82</v>
      </c>
      <c r="C5" s="162">
        <v>21</v>
      </c>
      <c r="D5" s="162">
        <v>92</v>
      </c>
      <c r="E5" s="162">
        <v>111</v>
      </c>
      <c r="F5" s="162">
        <v>137</v>
      </c>
      <c r="G5" s="162">
        <v>109</v>
      </c>
      <c r="H5" s="162">
        <v>205</v>
      </c>
      <c r="I5" s="162">
        <v>250</v>
      </c>
      <c r="J5" s="162">
        <v>83</v>
      </c>
      <c r="K5" s="162">
        <v>62</v>
      </c>
      <c r="L5" s="162">
        <v>77</v>
      </c>
      <c r="M5" s="162">
        <v>59</v>
      </c>
      <c r="N5" s="162">
        <v>98</v>
      </c>
      <c r="O5" s="163">
        <v>68</v>
      </c>
      <c r="P5" s="164">
        <v>95</v>
      </c>
      <c r="Q5" s="162">
        <v>168</v>
      </c>
      <c r="R5" s="162">
        <v>162</v>
      </c>
      <c r="S5" s="162">
        <v>54</v>
      </c>
      <c r="T5" s="162">
        <v>107</v>
      </c>
      <c r="U5" s="162">
        <v>95</v>
      </c>
      <c r="V5" s="162">
        <v>59</v>
      </c>
      <c r="W5" s="1029">
        <v>116</v>
      </c>
    </row>
    <row r="6" spans="1:23">
      <c r="A6" s="161" t="s">
        <v>48</v>
      </c>
      <c r="B6" s="162">
        <f t="shared" ref="B6:N6" si="0">B5+B4+B3</f>
        <v>117</v>
      </c>
      <c r="C6" s="162">
        <f t="shared" si="0"/>
        <v>57</v>
      </c>
      <c r="D6" s="162">
        <f t="shared" si="0"/>
        <v>136</v>
      </c>
      <c r="E6" s="162">
        <f t="shared" si="0"/>
        <v>169</v>
      </c>
      <c r="F6" s="162">
        <f t="shared" si="0"/>
        <v>227</v>
      </c>
      <c r="G6" s="162">
        <f t="shared" si="0"/>
        <v>139</v>
      </c>
      <c r="H6" s="162">
        <f t="shared" si="0"/>
        <v>261</v>
      </c>
      <c r="I6" s="162">
        <f t="shared" si="0"/>
        <v>278</v>
      </c>
      <c r="J6" s="162">
        <f t="shared" si="0"/>
        <v>114</v>
      </c>
      <c r="K6" s="162">
        <f t="shared" si="0"/>
        <v>86</v>
      </c>
      <c r="L6" s="162">
        <f t="shared" si="0"/>
        <v>112</v>
      </c>
      <c r="M6" s="162">
        <f t="shared" si="0"/>
        <v>84</v>
      </c>
      <c r="N6" s="162">
        <f t="shared" si="0"/>
        <v>138</v>
      </c>
      <c r="O6" s="163">
        <f t="shared" ref="O6:V6" si="1">SUM(O3:O5)</f>
        <v>93</v>
      </c>
      <c r="P6" s="165">
        <f t="shared" si="1"/>
        <v>133</v>
      </c>
      <c r="Q6" s="165">
        <f t="shared" si="1"/>
        <v>207</v>
      </c>
      <c r="R6" s="163">
        <f t="shared" si="1"/>
        <v>239</v>
      </c>
      <c r="S6" s="163">
        <f t="shared" si="1"/>
        <v>78</v>
      </c>
      <c r="T6" s="163">
        <f t="shared" si="1"/>
        <v>126</v>
      </c>
      <c r="U6" s="163">
        <f t="shared" si="1"/>
        <v>114</v>
      </c>
      <c r="V6" s="163">
        <f t="shared" si="1"/>
        <v>82</v>
      </c>
      <c r="W6" s="1030">
        <f t="shared" ref="W6" si="2">SUM(W3:W5)</f>
        <v>143</v>
      </c>
    </row>
    <row r="7" spans="1:23">
      <c r="A7" s="166" t="s">
        <v>1608</v>
      </c>
      <c r="B7" s="167">
        <v>2.8</v>
      </c>
      <c r="C7" s="167">
        <v>1.8</v>
      </c>
      <c r="D7" s="167">
        <v>3.5</v>
      </c>
      <c r="E7" s="167">
        <v>2.9</v>
      </c>
      <c r="F7" s="167">
        <v>3.5</v>
      </c>
      <c r="G7" s="167">
        <v>2.1</v>
      </c>
      <c r="H7" s="168">
        <v>2</v>
      </c>
      <c r="I7" s="168">
        <v>3</v>
      </c>
      <c r="J7" s="167">
        <v>1.9</v>
      </c>
      <c r="K7" s="167">
        <v>2.2999999999999998</v>
      </c>
      <c r="L7" s="167">
        <v>2.9</v>
      </c>
      <c r="M7" s="167">
        <v>2.8</v>
      </c>
      <c r="N7" s="167">
        <v>3.5</v>
      </c>
      <c r="O7" s="169">
        <v>2.6</v>
      </c>
      <c r="P7" s="170">
        <v>3.07</v>
      </c>
      <c r="Q7" s="167">
        <v>3.57</v>
      </c>
      <c r="R7" s="167">
        <v>3.51</v>
      </c>
      <c r="S7" s="167">
        <v>2.4</v>
      </c>
      <c r="T7" s="167">
        <v>2.5</v>
      </c>
      <c r="U7" s="167">
        <v>2.9</v>
      </c>
      <c r="V7" s="167">
        <v>2.2000000000000002</v>
      </c>
      <c r="W7" s="1031">
        <v>2.8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AE47"/>
  <sheetViews>
    <sheetView rightToLeft="1" topLeftCell="A7" zoomScaleNormal="100" workbookViewId="0">
      <selection activeCell="A5" sqref="A5"/>
    </sheetView>
  </sheetViews>
  <sheetFormatPr defaultRowHeight="12"/>
  <cols>
    <col min="1" max="1" width="1.42578125" style="7" customWidth="1"/>
    <col min="2" max="2" width="7" style="7" customWidth="1"/>
    <col min="3" max="3" width="34.42578125" style="7" customWidth="1"/>
    <col min="4" max="4" width="10.5703125" style="7" hidden="1" customWidth="1"/>
    <col min="5" max="5" width="10.85546875" style="7" hidden="1" customWidth="1"/>
    <col min="6" max="6" width="11" style="7" hidden="1" customWidth="1"/>
    <col min="7" max="7" width="11.7109375" style="7" hidden="1" customWidth="1"/>
    <col min="8" max="8" width="12.42578125" style="7" hidden="1" customWidth="1"/>
    <col min="9" max="9" width="6.7109375" style="7" hidden="1" customWidth="1"/>
    <col min="10" max="10" width="4.42578125" style="7" hidden="1" customWidth="1"/>
    <col min="11" max="11" width="10.5703125" style="7" hidden="1" customWidth="1"/>
    <col min="12" max="12" width="5.7109375" style="7" hidden="1" customWidth="1"/>
    <col min="13" max="13" width="9.85546875" style="7" hidden="1" customWidth="1"/>
    <col min="14" max="15" width="9.7109375" style="7" hidden="1" customWidth="1"/>
    <col min="16" max="16" width="10.5703125" style="7" customWidth="1"/>
    <col min="17" max="17" width="9" style="7" hidden="1" customWidth="1"/>
    <col min="18" max="18" width="9.140625" style="7" customWidth="1"/>
    <col min="19" max="19" width="9.85546875" style="7" customWidth="1"/>
    <col min="20" max="20" width="9.7109375" style="7" customWidth="1"/>
    <col min="21" max="21" width="9.85546875" style="7" customWidth="1"/>
    <col min="22" max="22" width="10.85546875" style="7" bestFit="1" customWidth="1"/>
    <col min="23" max="30" width="9.140625" style="7"/>
    <col min="31" max="31" width="10.85546875" style="7" bestFit="1" customWidth="1"/>
    <col min="32" max="16384" width="9.140625" style="7"/>
  </cols>
  <sheetData>
    <row r="2" spans="2:31" ht="19.5" customHeight="1" thickBot="1">
      <c r="H2" s="8" t="s">
        <v>77</v>
      </c>
      <c r="M2" s="8" t="s">
        <v>77</v>
      </c>
      <c r="P2" s="8" t="s">
        <v>77</v>
      </c>
    </row>
    <row r="3" spans="2:31" ht="35.25" customHeight="1" thickBot="1">
      <c r="B3" s="1024" t="s">
        <v>78</v>
      </c>
      <c r="C3" s="232" t="s">
        <v>79</v>
      </c>
      <c r="D3" s="236" t="s">
        <v>80</v>
      </c>
      <c r="E3" s="12" t="s">
        <v>81</v>
      </c>
      <c r="F3" s="12" t="s">
        <v>82</v>
      </c>
      <c r="G3" s="12" t="s">
        <v>83</v>
      </c>
      <c r="H3" s="12" t="s">
        <v>84</v>
      </c>
      <c r="I3" s="12" t="s">
        <v>85</v>
      </c>
      <c r="J3" s="230" t="s">
        <v>86</v>
      </c>
      <c r="K3" s="232" t="s">
        <v>87</v>
      </c>
      <c r="L3" s="232" t="s">
        <v>88</v>
      </c>
      <c r="M3" s="232" t="s">
        <v>89</v>
      </c>
      <c r="N3" s="232" t="s">
        <v>90</v>
      </c>
      <c r="O3" s="232" t="s">
        <v>91</v>
      </c>
      <c r="P3" s="232" t="s">
        <v>92</v>
      </c>
      <c r="Q3" s="232" t="s">
        <v>93</v>
      </c>
      <c r="R3" s="232" t="s">
        <v>94</v>
      </c>
      <c r="S3" s="232" t="s">
        <v>95</v>
      </c>
      <c r="T3" s="232" t="s">
        <v>96</v>
      </c>
      <c r="U3" s="232" t="s">
        <v>97</v>
      </c>
      <c r="V3" s="232" t="s">
        <v>98</v>
      </c>
      <c r="W3" s="232" t="s">
        <v>359</v>
      </c>
      <c r="X3" s="232" t="s">
        <v>1529</v>
      </c>
      <c r="Y3" s="232" t="s">
        <v>1606</v>
      </c>
      <c r="Z3" s="232" t="s">
        <v>1653</v>
      </c>
      <c r="AA3" s="232" t="s">
        <v>1679</v>
      </c>
      <c r="AB3" s="232" t="s">
        <v>1743</v>
      </c>
      <c r="AC3" s="232" t="s">
        <v>1820</v>
      </c>
      <c r="AD3" s="232" t="s">
        <v>1928</v>
      </c>
      <c r="AE3" s="232" t="s">
        <v>2266</v>
      </c>
    </row>
    <row r="4" spans="2:31" ht="17.25" customHeight="1">
      <c r="B4" s="1202" t="s">
        <v>208</v>
      </c>
      <c r="C4" s="239" t="s">
        <v>99</v>
      </c>
      <c r="D4" s="237">
        <v>1413</v>
      </c>
      <c r="E4" s="9">
        <v>2555</v>
      </c>
      <c r="F4" s="10">
        <v>1500</v>
      </c>
      <c r="G4" s="11">
        <v>3000</v>
      </c>
      <c r="H4" s="11">
        <v>3700</v>
      </c>
      <c r="I4" s="11">
        <v>5500</v>
      </c>
      <c r="J4" s="10">
        <v>850</v>
      </c>
      <c r="K4" s="233">
        <v>0</v>
      </c>
      <c r="L4" s="233">
        <v>0</v>
      </c>
      <c r="M4" s="233">
        <v>0</v>
      </c>
      <c r="N4" s="233">
        <v>0</v>
      </c>
      <c r="O4" s="233">
        <v>0</v>
      </c>
      <c r="P4" s="233">
        <v>0</v>
      </c>
      <c r="Q4" s="386">
        <v>0</v>
      </c>
      <c r="R4" s="386">
        <v>0</v>
      </c>
      <c r="S4" s="386">
        <v>0</v>
      </c>
      <c r="T4" s="386">
        <v>0</v>
      </c>
      <c r="U4" s="386">
        <v>0</v>
      </c>
      <c r="V4" s="386">
        <v>1200</v>
      </c>
      <c r="W4" s="386">
        <v>0</v>
      </c>
      <c r="X4" s="386" t="s">
        <v>363</v>
      </c>
      <c r="Y4" s="386">
        <v>0</v>
      </c>
      <c r="Z4" s="386">
        <v>0</v>
      </c>
      <c r="AA4" s="386">
        <v>0</v>
      </c>
      <c r="AB4" s="386">
        <v>0</v>
      </c>
      <c r="AC4" s="386">
        <v>0</v>
      </c>
      <c r="AD4" s="386">
        <v>2000</v>
      </c>
      <c r="AE4" s="386">
        <v>2000</v>
      </c>
    </row>
    <row r="5" spans="2:31" ht="25.5" customHeight="1">
      <c r="B5" s="1202"/>
      <c r="C5" s="239" t="s">
        <v>100</v>
      </c>
      <c r="D5" s="237">
        <v>98324</v>
      </c>
      <c r="E5" s="9">
        <v>85878</v>
      </c>
      <c r="F5" s="10">
        <v>162265</v>
      </c>
      <c r="G5" s="11">
        <v>244615</v>
      </c>
      <c r="H5" s="11">
        <v>256822</v>
      </c>
      <c r="I5" s="11">
        <v>175523</v>
      </c>
      <c r="J5" s="10">
        <v>173704</v>
      </c>
      <c r="K5" s="233">
        <v>1945.8</v>
      </c>
      <c r="L5" s="233">
        <v>9213</v>
      </c>
      <c r="M5" s="233">
        <v>14552</v>
      </c>
      <c r="N5" s="233">
        <v>28566</v>
      </c>
      <c r="O5" s="233">
        <v>36976</v>
      </c>
      <c r="P5" s="233">
        <v>87476</v>
      </c>
      <c r="Q5" s="386">
        <v>112311</v>
      </c>
      <c r="R5" s="386">
        <v>133794</v>
      </c>
      <c r="S5" s="386">
        <v>127205</v>
      </c>
      <c r="T5" s="386">
        <v>135683</v>
      </c>
      <c r="U5" s="386">
        <v>210463</v>
      </c>
      <c r="V5" s="386">
        <v>254684</v>
      </c>
      <c r="W5" s="386">
        <v>0</v>
      </c>
      <c r="X5" s="386">
        <v>5411</v>
      </c>
      <c r="Y5" s="386">
        <v>21787</v>
      </c>
      <c r="Z5" s="386">
        <v>56009</v>
      </c>
      <c r="AA5" s="386">
        <v>61928</v>
      </c>
      <c r="AB5" s="386">
        <v>68973</v>
      </c>
      <c r="AC5" s="386">
        <v>105007</v>
      </c>
      <c r="AD5" s="386">
        <v>128440</v>
      </c>
      <c r="AE5" s="386">
        <v>235336</v>
      </c>
    </row>
    <row r="6" spans="2:31" ht="30.75" customHeight="1">
      <c r="B6" s="1202"/>
      <c r="C6" s="239" t="s">
        <v>101</v>
      </c>
      <c r="D6" s="237">
        <v>0</v>
      </c>
      <c r="E6" s="9">
        <v>28072</v>
      </c>
      <c r="F6" s="10">
        <v>81655</v>
      </c>
      <c r="G6" s="11">
        <v>29081</v>
      </c>
      <c r="H6" s="11">
        <v>54440</v>
      </c>
      <c r="I6" s="11">
        <v>50650</v>
      </c>
      <c r="J6" s="10">
        <v>0</v>
      </c>
      <c r="K6" s="233">
        <v>0</v>
      </c>
      <c r="L6" s="233">
        <v>0</v>
      </c>
      <c r="M6" s="233">
        <v>0</v>
      </c>
      <c r="N6" s="233">
        <v>0</v>
      </c>
      <c r="O6" s="233">
        <v>0</v>
      </c>
      <c r="P6" s="233">
        <v>0</v>
      </c>
      <c r="Q6" s="386">
        <v>0</v>
      </c>
      <c r="R6" s="386">
        <v>0</v>
      </c>
      <c r="S6" s="386">
        <v>32511</v>
      </c>
      <c r="T6" s="386">
        <v>34549</v>
      </c>
      <c r="U6" s="386">
        <v>38795</v>
      </c>
      <c r="V6" s="386">
        <v>372911</v>
      </c>
      <c r="W6" s="386">
        <v>0</v>
      </c>
      <c r="X6" s="386" t="s">
        <v>363</v>
      </c>
      <c r="Y6" s="386">
        <v>0</v>
      </c>
      <c r="Z6" s="386">
        <v>0</v>
      </c>
      <c r="AA6" s="386">
        <v>0</v>
      </c>
      <c r="AB6" s="386">
        <v>0</v>
      </c>
      <c r="AC6" s="386">
        <v>0</v>
      </c>
      <c r="AD6" s="386">
        <v>0</v>
      </c>
      <c r="AE6" s="386">
        <v>0</v>
      </c>
    </row>
    <row r="7" spans="2:31" ht="15.75" customHeight="1">
      <c r="B7" s="1202"/>
      <c r="C7" s="239" t="s">
        <v>103</v>
      </c>
      <c r="D7" s="237">
        <v>9400</v>
      </c>
      <c r="E7" s="9">
        <v>3536</v>
      </c>
      <c r="F7" s="9">
        <v>21965</v>
      </c>
      <c r="G7" s="13">
        <v>3300</v>
      </c>
      <c r="H7" s="13">
        <v>10408</v>
      </c>
      <c r="I7" s="13">
        <v>3593</v>
      </c>
      <c r="J7" s="10">
        <v>5195</v>
      </c>
      <c r="K7" s="233">
        <v>0</v>
      </c>
      <c r="L7" s="233">
        <v>0</v>
      </c>
      <c r="M7" s="233">
        <v>1170</v>
      </c>
      <c r="N7" s="233">
        <v>8943</v>
      </c>
      <c r="O7" s="233">
        <v>8943</v>
      </c>
      <c r="P7" s="233">
        <v>9085</v>
      </c>
      <c r="Q7" s="386">
        <v>9314</v>
      </c>
      <c r="R7" s="386">
        <v>13777</v>
      </c>
      <c r="S7" s="386">
        <v>14278</v>
      </c>
      <c r="T7" s="386">
        <v>14480</v>
      </c>
      <c r="U7" s="386">
        <v>17083</v>
      </c>
      <c r="V7" s="386">
        <v>19282</v>
      </c>
      <c r="W7" s="387">
        <v>0</v>
      </c>
      <c r="X7" s="387">
        <v>4618</v>
      </c>
      <c r="Y7" s="386">
        <v>9346</v>
      </c>
      <c r="Z7" s="386">
        <v>19867</v>
      </c>
      <c r="AA7" s="386">
        <v>21809</v>
      </c>
      <c r="AB7" s="386">
        <v>22599</v>
      </c>
      <c r="AC7" s="386">
        <v>27950</v>
      </c>
      <c r="AD7" s="386">
        <v>28274</v>
      </c>
      <c r="AE7" s="386">
        <v>28274</v>
      </c>
    </row>
    <row r="8" spans="2:31" ht="15.75" customHeight="1">
      <c r="B8" s="1202"/>
      <c r="C8" s="240" t="s">
        <v>1500</v>
      </c>
      <c r="D8" s="237"/>
      <c r="E8" s="9"/>
      <c r="F8" s="10"/>
      <c r="G8" s="21"/>
      <c r="H8" s="21"/>
      <c r="I8" s="21"/>
      <c r="J8" s="10"/>
      <c r="K8" s="234">
        <v>93844</v>
      </c>
      <c r="L8" s="234">
        <v>42577</v>
      </c>
      <c r="M8" s="234">
        <v>30197</v>
      </c>
      <c r="N8" s="234">
        <v>21091</v>
      </c>
      <c r="O8" s="234">
        <v>853</v>
      </c>
      <c r="P8" s="234">
        <v>-51736</v>
      </c>
      <c r="Q8" s="387">
        <v>-20545</v>
      </c>
      <c r="R8" s="387">
        <v>-3583</v>
      </c>
      <c r="S8" s="387">
        <v>20795</v>
      </c>
      <c r="T8" s="387">
        <v>37300</v>
      </c>
      <c r="U8" s="387">
        <v>77987</v>
      </c>
      <c r="V8" s="387">
        <v>97010</v>
      </c>
      <c r="W8" s="387">
        <v>37300</v>
      </c>
      <c r="X8" s="387">
        <v>31383</v>
      </c>
      <c r="Y8" s="386">
        <v>59124</v>
      </c>
      <c r="Z8" s="386">
        <v>77161</v>
      </c>
      <c r="AA8" s="386">
        <v>129747</v>
      </c>
      <c r="AB8" s="386">
        <v>190950</v>
      </c>
      <c r="AC8" s="386">
        <v>255840</v>
      </c>
      <c r="AD8" s="386">
        <v>273513</v>
      </c>
      <c r="AE8" s="386">
        <v>332974</v>
      </c>
    </row>
    <row r="9" spans="2:31" ht="15.75" customHeight="1">
      <c r="B9" s="1202"/>
      <c r="C9" s="241" t="s">
        <v>208</v>
      </c>
      <c r="D9" s="237"/>
      <c r="E9" s="9"/>
      <c r="F9" s="10"/>
      <c r="G9" s="21"/>
      <c r="H9" s="21"/>
      <c r="I9" s="21"/>
      <c r="J9" s="10"/>
      <c r="K9" s="233">
        <f t="shared" ref="K9:AD9" si="0">SUM(K4:K8)</f>
        <v>95789.8</v>
      </c>
      <c r="L9" s="233">
        <f t="shared" si="0"/>
        <v>51790</v>
      </c>
      <c r="M9" s="233">
        <f t="shared" si="0"/>
        <v>45919</v>
      </c>
      <c r="N9" s="233">
        <f t="shared" si="0"/>
        <v>58600</v>
      </c>
      <c r="O9" s="233">
        <f t="shared" si="0"/>
        <v>46772</v>
      </c>
      <c r="P9" s="233">
        <f t="shared" si="0"/>
        <v>44825</v>
      </c>
      <c r="Q9" s="386">
        <f t="shared" si="0"/>
        <v>101080</v>
      </c>
      <c r="R9" s="386">
        <f t="shared" si="0"/>
        <v>143988</v>
      </c>
      <c r="S9" s="386">
        <f t="shared" si="0"/>
        <v>194789</v>
      </c>
      <c r="T9" s="386">
        <f t="shared" si="0"/>
        <v>222012</v>
      </c>
      <c r="U9" s="386">
        <f t="shared" si="0"/>
        <v>344328</v>
      </c>
      <c r="V9" s="386">
        <f t="shared" si="0"/>
        <v>745087</v>
      </c>
      <c r="W9" s="386">
        <f t="shared" si="0"/>
        <v>37300</v>
      </c>
      <c r="X9" s="386">
        <f t="shared" si="0"/>
        <v>41412</v>
      </c>
      <c r="Y9" s="386">
        <f t="shared" si="0"/>
        <v>90257</v>
      </c>
      <c r="Z9" s="386">
        <f t="shared" si="0"/>
        <v>153037</v>
      </c>
      <c r="AA9" s="386">
        <f t="shared" si="0"/>
        <v>213484</v>
      </c>
      <c r="AB9" s="386">
        <f t="shared" si="0"/>
        <v>282522</v>
      </c>
      <c r="AC9" s="386">
        <f t="shared" si="0"/>
        <v>388797</v>
      </c>
      <c r="AD9" s="386">
        <f t="shared" si="0"/>
        <v>432227</v>
      </c>
      <c r="AE9" s="386">
        <f t="shared" ref="AE9" si="1">SUM(AE4:AE8)</f>
        <v>598584</v>
      </c>
    </row>
    <row r="10" spans="2:31" ht="18" customHeight="1" thickBot="1">
      <c r="B10" s="1024" t="s">
        <v>207</v>
      </c>
      <c r="C10" s="242" t="s">
        <v>102</v>
      </c>
      <c r="D10" s="237">
        <f t="shared" ref="D10:L10" si="2">D39</f>
        <v>7866</v>
      </c>
      <c r="E10" s="9">
        <f t="shared" si="2"/>
        <v>12589</v>
      </c>
      <c r="F10" s="10">
        <f t="shared" si="2"/>
        <v>14912</v>
      </c>
      <c r="G10" s="11">
        <f t="shared" si="2"/>
        <v>26390</v>
      </c>
      <c r="H10" s="11">
        <f t="shared" si="2"/>
        <v>138994</v>
      </c>
      <c r="I10" s="11">
        <f t="shared" si="2"/>
        <v>282087</v>
      </c>
      <c r="J10" s="10">
        <f t="shared" si="2"/>
        <v>636023</v>
      </c>
      <c r="K10" s="233">
        <f t="shared" si="2"/>
        <v>0</v>
      </c>
      <c r="L10" s="233">
        <f t="shared" si="2"/>
        <v>10620</v>
      </c>
      <c r="M10" s="233">
        <v>26120</v>
      </c>
      <c r="N10" s="233">
        <v>59020</v>
      </c>
      <c r="O10" s="233">
        <v>74370</v>
      </c>
      <c r="P10" s="233">
        <v>170171</v>
      </c>
      <c r="Q10" s="386">
        <v>291133</v>
      </c>
      <c r="R10" s="386">
        <v>344133</v>
      </c>
      <c r="S10" s="386">
        <v>344633</v>
      </c>
      <c r="T10" s="386">
        <v>355663</v>
      </c>
      <c r="U10" s="386">
        <v>386326</v>
      </c>
      <c r="V10" s="386">
        <v>509389</v>
      </c>
      <c r="W10" s="386">
        <v>0</v>
      </c>
      <c r="X10" s="386">
        <v>4000</v>
      </c>
      <c r="Y10" s="386">
        <v>137875</v>
      </c>
      <c r="Z10" s="386">
        <v>155962</v>
      </c>
      <c r="AA10" s="386">
        <v>156962</v>
      </c>
      <c r="AB10" s="386">
        <v>201962</v>
      </c>
      <c r="AC10" s="386">
        <v>424541</v>
      </c>
      <c r="AD10" s="386">
        <v>544962</v>
      </c>
      <c r="AE10" s="386">
        <v>691962</v>
      </c>
    </row>
    <row r="11" spans="2:31" ht="18.75" thickBot="1">
      <c r="B11" s="243"/>
      <c r="C11" s="241" t="s">
        <v>48</v>
      </c>
      <c r="D11" s="238">
        <f t="shared" ref="D11:J11" si="3">SUM(D4:D10)</f>
        <v>117003</v>
      </c>
      <c r="E11" s="14">
        <f t="shared" si="3"/>
        <v>132630</v>
      </c>
      <c r="F11" s="14">
        <f t="shared" si="3"/>
        <v>282297</v>
      </c>
      <c r="G11" s="14">
        <f t="shared" si="3"/>
        <v>306386</v>
      </c>
      <c r="H11" s="14">
        <f t="shared" si="3"/>
        <v>464364</v>
      </c>
      <c r="I11" s="14">
        <f t="shared" si="3"/>
        <v>517353</v>
      </c>
      <c r="J11" s="231">
        <f t="shared" si="3"/>
        <v>815772</v>
      </c>
      <c r="K11" s="235">
        <f t="shared" ref="K11:AE11" si="4">SUM(K9:K10)</f>
        <v>95789.8</v>
      </c>
      <c r="L11" s="235">
        <f t="shared" si="4"/>
        <v>62410</v>
      </c>
      <c r="M11" s="235">
        <f t="shared" si="4"/>
        <v>72039</v>
      </c>
      <c r="N11" s="235">
        <f t="shared" si="4"/>
        <v>117620</v>
      </c>
      <c r="O11" s="235">
        <f t="shared" si="4"/>
        <v>121142</v>
      </c>
      <c r="P11" s="235">
        <f t="shared" si="4"/>
        <v>214996</v>
      </c>
      <c r="Q11" s="385">
        <f t="shared" si="4"/>
        <v>392213</v>
      </c>
      <c r="R11" s="385">
        <f t="shared" si="4"/>
        <v>488121</v>
      </c>
      <c r="S11" s="385">
        <f t="shared" si="4"/>
        <v>539422</v>
      </c>
      <c r="T11" s="385">
        <f t="shared" si="4"/>
        <v>577675</v>
      </c>
      <c r="U11" s="385">
        <f t="shared" si="4"/>
        <v>730654</v>
      </c>
      <c r="V11" s="385">
        <f t="shared" si="4"/>
        <v>1254476</v>
      </c>
      <c r="W11" s="385">
        <f t="shared" si="4"/>
        <v>37300</v>
      </c>
      <c r="X11" s="385">
        <f t="shared" si="4"/>
        <v>45412</v>
      </c>
      <c r="Y11" s="385">
        <f t="shared" si="4"/>
        <v>228132</v>
      </c>
      <c r="Z11" s="385">
        <f t="shared" si="4"/>
        <v>308999</v>
      </c>
      <c r="AA11" s="385">
        <f t="shared" si="4"/>
        <v>370446</v>
      </c>
      <c r="AB11" s="385">
        <f t="shared" si="4"/>
        <v>484484</v>
      </c>
      <c r="AC11" s="385">
        <f t="shared" si="4"/>
        <v>813338</v>
      </c>
      <c r="AD11" s="385">
        <f t="shared" si="4"/>
        <v>977189</v>
      </c>
      <c r="AE11" s="385">
        <f t="shared" si="4"/>
        <v>1290546</v>
      </c>
    </row>
    <row r="12" spans="2:31" ht="17.25" customHeight="1"/>
    <row r="13" spans="2:31" ht="17.25" customHeight="1"/>
    <row r="14" spans="2:31" ht="17.25" customHeight="1"/>
    <row r="15" spans="2:31" ht="17.25" customHeight="1"/>
    <row r="16" spans="2:31" ht="17.25" customHeight="1"/>
    <row r="17" spans="2:31" ht="17.25" customHeight="1"/>
    <row r="18" spans="2:31" ht="17.25" customHeight="1"/>
    <row r="19" spans="2:31" ht="17.25" customHeight="1"/>
    <row r="20" spans="2:31" ht="17.25" customHeight="1"/>
    <row r="21" spans="2:31" ht="17.25" customHeight="1"/>
    <row r="22" spans="2:31" ht="17.25" customHeight="1"/>
    <row r="23" spans="2:31" ht="17.25" customHeight="1"/>
    <row r="24" spans="2:31" ht="17.25" customHeight="1"/>
    <row r="25" spans="2:31" ht="17.25" customHeight="1"/>
    <row r="26" spans="2:31" ht="17.25" customHeight="1"/>
    <row r="27" spans="2:31" ht="17.25" customHeight="1">
      <c r="B27" s="15"/>
      <c r="C27" s="15"/>
      <c r="D27" s="15"/>
      <c r="E27" s="15"/>
      <c r="F27" s="15"/>
      <c r="G27" s="15"/>
      <c r="H27" s="15"/>
      <c r="I27" s="15"/>
    </row>
    <row r="28" spans="2:31" ht="17.25" customHeight="1">
      <c r="C28" s="232" t="s">
        <v>79</v>
      </c>
      <c r="D28" s="232" t="s">
        <v>80</v>
      </c>
      <c r="E28" s="232" t="s">
        <v>81</v>
      </c>
      <c r="F28" s="232" t="s">
        <v>82</v>
      </c>
      <c r="G28" s="232" t="s">
        <v>83</v>
      </c>
      <c r="H28" s="232" t="s">
        <v>84</v>
      </c>
      <c r="I28" s="232" t="s">
        <v>85</v>
      </c>
      <c r="J28" s="232" t="s">
        <v>86</v>
      </c>
      <c r="K28" s="171" t="s">
        <v>34</v>
      </c>
      <c r="L28" s="171" t="s">
        <v>35</v>
      </c>
      <c r="M28" s="370" t="s">
        <v>36</v>
      </c>
      <c r="N28" s="370" t="s">
        <v>37</v>
      </c>
      <c r="O28" s="370" t="s">
        <v>38</v>
      </c>
      <c r="P28" s="370" t="s">
        <v>39</v>
      </c>
      <c r="Q28" s="384" t="s">
        <v>40</v>
      </c>
      <c r="R28" s="384" t="s">
        <v>41</v>
      </c>
      <c r="S28" s="384" t="s">
        <v>42</v>
      </c>
      <c r="T28" s="384" t="s">
        <v>43</v>
      </c>
      <c r="U28" s="384" t="s">
        <v>44</v>
      </c>
      <c r="V28" s="384" t="s">
        <v>195</v>
      </c>
      <c r="W28" s="384" t="s">
        <v>202</v>
      </c>
      <c r="X28" s="384" t="s">
        <v>1517</v>
      </c>
      <c r="Y28" s="384" t="s">
        <v>1557</v>
      </c>
      <c r="Z28" s="384" t="s">
        <v>1611</v>
      </c>
      <c r="AA28" s="384" t="s">
        <v>1673</v>
      </c>
      <c r="AB28" s="384" t="s">
        <v>1707</v>
      </c>
      <c r="AC28" s="384" t="s">
        <v>1781</v>
      </c>
      <c r="AD28" s="384" t="s">
        <v>1864</v>
      </c>
      <c r="AE28" s="384" t="s">
        <v>2001</v>
      </c>
    </row>
    <row r="29" spans="2:31" ht="17.25" customHeight="1" thickBot="1">
      <c r="C29" s="383" t="s">
        <v>104</v>
      </c>
      <c r="D29" s="233">
        <v>4416</v>
      </c>
      <c r="E29" s="233">
        <v>5389</v>
      </c>
      <c r="F29" s="233">
        <v>12312</v>
      </c>
      <c r="G29" s="233">
        <v>16057</v>
      </c>
      <c r="H29" s="233">
        <v>9675</v>
      </c>
      <c r="I29" s="233">
        <v>16598</v>
      </c>
      <c r="J29" s="233">
        <v>47590</v>
      </c>
      <c r="K29" s="233">
        <v>0</v>
      </c>
      <c r="L29" s="233">
        <v>8920</v>
      </c>
      <c r="M29" s="233">
        <v>8920</v>
      </c>
      <c r="N29" s="233">
        <v>13320</v>
      </c>
      <c r="O29" s="233">
        <v>26670</v>
      </c>
      <c r="P29" s="233">
        <v>28170</v>
      </c>
      <c r="Q29" s="381">
        <v>33870</v>
      </c>
      <c r="R29" s="381">
        <v>33870</v>
      </c>
      <c r="S29" s="381">
        <v>33870</v>
      </c>
      <c r="T29" s="381">
        <v>38870</v>
      </c>
      <c r="U29" s="381">
        <v>51870</v>
      </c>
      <c r="V29" s="381">
        <v>96470</v>
      </c>
      <c r="W29" s="381">
        <v>0</v>
      </c>
      <c r="X29" s="381">
        <v>0</v>
      </c>
      <c r="Y29" s="381">
        <v>4133</v>
      </c>
      <c r="Z29" s="381">
        <f>Y29+3087</f>
        <v>7220</v>
      </c>
      <c r="AA29" s="381">
        <v>8220</v>
      </c>
      <c r="AB29" s="381">
        <v>10220</v>
      </c>
      <c r="AC29" s="381">
        <v>10220</v>
      </c>
      <c r="AD29" s="381">
        <v>13220</v>
      </c>
      <c r="AE29" s="381">
        <v>13220</v>
      </c>
    </row>
    <row r="30" spans="2:31" ht="18" thickBot="1">
      <c r="B30" s="244" t="s">
        <v>78</v>
      </c>
      <c r="C30" s="382" t="s">
        <v>105</v>
      </c>
      <c r="D30" s="233">
        <v>0</v>
      </c>
      <c r="E30" s="233">
        <v>0</v>
      </c>
      <c r="F30" s="233">
        <v>0</v>
      </c>
      <c r="G30" s="233">
        <v>833</v>
      </c>
      <c r="H30" s="233">
        <v>10827</v>
      </c>
      <c r="I30" s="233">
        <v>11489</v>
      </c>
      <c r="J30" s="233">
        <v>14700</v>
      </c>
      <c r="K30" s="233">
        <v>0</v>
      </c>
      <c r="L30" s="233">
        <v>1700</v>
      </c>
      <c r="M30" s="233">
        <v>2200</v>
      </c>
      <c r="N30" s="233">
        <v>2700</v>
      </c>
      <c r="O30" s="233">
        <v>4700</v>
      </c>
      <c r="P30" s="233">
        <v>6700</v>
      </c>
      <c r="Q30" s="381">
        <v>8700</v>
      </c>
      <c r="R30" s="381">
        <v>8700</v>
      </c>
      <c r="S30" s="381">
        <v>9200</v>
      </c>
      <c r="T30" s="381">
        <v>9200</v>
      </c>
      <c r="U30" s="381">
        <v>9200</v>
      </c>
      <c r="V30" s="381">
        <v>9850</v>
      </c>
      <c r="W30" s="381">
        <v>0</v>
      </c>
      <c r="X30" s="381">
        <v>0</v>
      </c>
      <c r="Y30" s="381">
        <v>2000</v>
      </c>
      <c r="Z30" s="381">
        <v>2000</v>
      </c>
      <c r="AA30" s="381">
        <v>2000</v>
      </c>
      <c r="AB30" s="381">
        <v>10000</v>
      </c>
      <c r="AC30" s="381">
        <v>11000</v>
      </c>
      <c r="AD30" s="381">
        <v>11000</v>
      </c>
      <c r="AE30" s="381">
        <v>11000</v>
      </c>
    </row>
    <row r="31" spans="2:31" ht="22.5" customHeight="1">
      <c r="B31" s="1203" t="s">
        <v>102</v>
      </c>
      <c r="C31" s="382" t="s">
        <v>106</v>
      </c>
      <c r="D31" s="233">
        <v>3450</v>
      </c>
      <c r="E31" s="233">
        <v>3600</v>
      </c>
      <c r="F31" s="233">
        <v>2600</v>
      </c>
      <c r="G31" s="233">
        <v>9000</v>
      </c>
      <c r="H31" s="233">
        <v>13492</v>
      </c>
      <c r="I31" s="233">
        <v>24000</v>
      </c>
      <c r="J31" s="233">
        <v>111619</v>
      </c>
      <c r="K31" s="233">
        <v>0</v>
      </c>
      <c r="L31" s="233">
        <v>0</v>
      </c>
      <c r="M31" s="233">
        <v>0</v>
      </c>
      <c r="N31" s="233">
        <v>0</v>
      </c>
      <c r="O31" s="233">
        <v>0</v>
      </c>
      <c r="P31" s="233">
        <v>0</v>
      </c>
      <c r="Q31" s="381">
        <v>0</v>
      </c>
      <c r="R31" s="381">
        <v>0</v>
      </c>
      <c r="S31" s="381">
        <v>0</v>
      </c>
      <c r="T31" s="381">
        <v>0</v>
      </c>
      <c r="U31" s="381">
        <v>0</v>
      </c>
      <c r="V31" s="381">
        <v>20000</v>
      </c>
      <c r="W31" s="381">
        <v>0</v>
      </c>
      <c r="X31" s="381">
        <v>0</v>
      </c>
      <c r="Y31" s="381"/>
      <c r="Z31" s="381">
        <v>15000</v>
      </c>
      <c r="AA31" s="381">
        <v>15000</v>
      </c>
      <c r="AB31" s="381">
        <v>25000</v>
      </c>
      <c r="AC31" s="381">
        <v>26500</v>
      </c>
      <c r="AD31" s="381">
        <v>29000</v>
      </c>
      <c r="AE31" s="381">
        <v>36000</v>
      </c>
    </row>
    <row r="32" spans="2:31" ht="17.25">
      <c r="B32" s="1203"/>
      <c r="C32" s="382" t="s">
        <v>107</v>
      </c>
      <c r="D32" s="233">
        <v>0</v>
      </c>
      <c r="E32" s="233">
        <v>3600</v>
      </c>
      <c r="F32" s="233">
        <v>0</v>
      </c>
      <c r="G32" s="233">
        <v>500</v>
      </c>
      <c r="H32" s="233">
        <v>0</v>
      </c>
      <c r="I32" s="233">
        <v>31000</v>
      </c>
      <c r="J32" s="233">
        <v>0</v>
      </c>
      <c r="K32" s="233">
        <v>0</v>
      </c>
      <c r="L32" s="233">
        <v>0</v>
      </c>
      <c r="M32" s="233">
        <v>0</v>
      </c>
      <c r="N32" s="233">
        <v>0</v>
      </c>
      <c r="O32" s="233">
        <v>0</v>
      </c>
      <c r="P32" s="233">
        <v>0</v>
      </c>
      <c r="Q32" s="381">
        <v>0</v>
      </c>
      <c r="R32" s="381">
        <v>0</v>
      </c>
      <c r="S32" s="381">
        <v>0</v>
      </c>
      <c r="T32" s="381">
        <v>0</v>
      </c>
      <c r="U32" s="381">
        <v>0</v>
      </c>
      <c r="V32" s="381">
        <v>0</v>
      </c>
      <c r="W32" s="381">
        <v>0</v>
      </c>
      <c r="X32" s="381">
        <v>0</v>
      </c>
      <c r="Y32" s="381"/>
      <c r="Z32" s="381"/>
      <c r="AA32" s="381"/>
      <c r="AB32" s="381"/>
      <c r="AC32" s="381">
        <v>0</v>
      </c>
      <c r="AD32" s="381"/>
      <c r="AE32" s="381"/>
    </row>
    <row r="33" spans="2:31" ht="17.25">
      <c r="B33" s="1203"/>
      <c r="C33" s="382" t="s">
        <v>108</v>
      </c>
      <c r="D33" s="233">
        <v>0</v>
      </c>
      <c r="E33" s="233">
        <v>0</v>
      </c>
      <c r="F33" s="233">
        <v>0</v>
      </c>
      <c r="G33" s="233">
        <v>0</v>
      </c>
      <c r="H33" s="233">
        <v>50000</v>
      </c>
      <c r="I33" s="233">
        <v>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381">
        <v>0</v>
      </c>
      <c r="R33" s="381">
        <v>0</v>
      </c>
      <c r="S33" s="381">
        <v>0</v>
      </c>
      <c r="T33" s="381">
        <v>0</v>
      </c>
      <c r="U33" s="381">
        <v>0</v>
      </c>
      <c r="V33" s="381">
        <v>0</v>
      </c>
      <c r="W33" s="381">
        <v>0</v>
      </c>
      <c r="X33" s="381">
        <v>0</v>
      </c>
      <c r="Y33" s="381"/>
      <c r="Z33" s="381"/>
      <c r="AA33" s="381"/>
      <c r="AB33" s="381"/>
      <c r="AC33" s="381">
        <v>0</v>
      </c>
      <c r="AD33" s="381"/>
      <c r="AE33" s="381"/>
    </row>
    <row r="34" spans="2:31" ht="17.25">
      <c r="B34" s="1203"/>
      <c r="C34" s="382" t="s">
        <v>109</v>
      </c>
      <c r="D34" s="233">
        <v>0</v>
      </c>
      <c r="E34" s="233">
        <v>0</v>
      </c>
      <c r="F34" s="233">
        <v>0</v>
      </c>
      <c r="G34" s="233">
        <v>0</v>
      </c>
      <c r="H34" s="233">
        <v>0</v>
      </c>
      <c r="I34" s="233">
        <v>26500</v>
      </c>
      <c r="J34" s="233">
        <v>5000</v>
      </c>
      <c r="K34" s="233"/>
      <c r="L34" s="233"/>
      <c r="M34" s="233"/>
      <c r="N34" s="233"/>
      <c r="O34" s="233"/>
      <c r="P34" s="233"/>
      <c r="Q34" s="381">
        <v>0</v>
      </c>
      <c r="R34" s="381">
        <v>0</v>
      </c>
      <c r="S34" s="381">
        <v>0</v>
      </c>
      <c r="T34" s="381">
        <v>0</v>
      </c>
      <c r="U34" s="381">
        <v>0</v>
      </c>
      <c r="V34" s="381">
        <v>41000</v>
      </c>
      <c r="W34" s="381">
        <v>0</v>
      </c>
      <c r="X34" s="381">
        <v>4000</v>
      </c>
      <c r="Y34" s="381">
        <v>4000</v>
      </c>
      <c r="Z34" s="381">
        <v>4000</v>
      </c>
      <c r="AA34" s="381">
        <v>4000</v>
      </c>
      <c r="AB34" s="381">
        <v>29000</v>
      </c>
      <c r="AC34" s="381">
        <v>54000</v>
      </c>
      <c r="AD34" s="381">
        <v>54000</v>
      </c>
      <c r="AE34" s="381">
        <v>54000</v>
      </c>
    </row>
    <row r="35" spans="2:31" ht="17.25">
      <c r="B35" s="1203"/>
      <c r="C35" s="382" t="s">
        <v>110</v>
      </c>
      <c r="D35" s="233">
        <v>0</v>
      </c>
      <c r="E35" s="233">
        <v>0</v>
      </c>
      <c r="F35" s="233">
        <v>0</v>
      </c>
      <c r="G35" s="233">
        <v>0</v>
      </c>
      <c r="H35" s="233">
        <v>5000</v>
      </c>
      <c r="I35" s="233">
        <v>22500</v>
      </c>
      <c r="J35" s="233">
        <v>21500</v>
      </c>
      <c r="K35" s="233">
        <v>0</v>
      </c>
      <c r="L35" s="233">
        <v>0</v>
      </c>
      <c r="M35" s="233">
        <v>0</v>
      </c>
      <c r="N35" s="233">
        <v>0</v>
      </c>
      <c r="O35" s="233">
        <v>0</v>
      </c>
      <c r="P35" s="233">
        <v>0</v>
      </c>
      <c r="Q35" s="381">
        <v>0</v>
      </c>
      <c r="R35" s="381">
        <v>0</v>
      </c>
      <c r="S35" s="381">
        <v>0</v>
      </c>
      <c r="T35" s="381">
        <v>0</v>
      </c>
      <c r="U35" s="381">
        <v>0</v>
      </c>
      <c r="V35" s="381">
        <v>0</v>
      </c>
      <c r="W35" s="381">
        <v>0</v>
      </c>
      <c r="X35" s="381">
        <v>0</v>
      </c>
      <c r="Y35" s="381"/>
      <c r="Z35" s="381"/>
      <c r="AA35" s="381"/>
      <c r="AB35" s="381"/>
      <c r="AC35" s="381"/>
      <c r="AD35" s="381"/>
      <c r="AE35" s="381"/>
    </row>
    <row r="36" spans="2:31" ht="17.25">
      <c r="B36" s="1203"/>
      <c r="C36" s="382" t="s">
        <v>111</v>
      </c>
      <c r="D36" s="233">
        <v>0</v>
      </c>
      <c r="E36" s="233">
        <v>0</v>
      </c>
      <c r="F36" s="233">
        <v>0</v>
      </c>
      <c r="G36" s="233">
        <v>0</v>
      </c>
      <c r="H36" s="233">
        <v>0</v>
      </c>
      <c r="I36" s="233">
        <v>20000</v>
      </c>
      <c r="J36" s="233">
        <v>37380</v>
      </c>
      <c r="K36" s="233">
        <v>0</v>
      </c>
      <c r="L36" s="233">
        <v>0</v>
      </c>
      <c r="M36" s="233">
        <v>0</v>
      </c>
      <c r="N36" s="233">
        <v>0</v>
      </c>
      <c r="O36" s="233">
        <v>0</v>
      </c>
      <c r="P36" s="233">
        <v>0</v>
      </c>
      <c r="Q36" s="381">
        <v>0</v>
      </c>
      <c r="R36" s="381">
        <v>0</v>
      </c>
      <c r="S36" s="381">
        <v>0</v>
      </c>
      <c r="T36" s="381">
        <v>0</v>
      </c>
      <c r="U36" s="381">
        <v>0</v>
      </c>
      <c r="V36" s="381">
        <v>0</v>
      </c>
      <c r="W36" s="381">
        <v>0</v>
      </c>
      <c r="X36" s="381">
        <v>0</v>
      </c>
      <c r="Y36" s="381"/>
      <c r="Z36" s="381"/>
      <c r="AA36" s="381"/>
      <c r="AB36" s="381"/>
      <c r="AC36" s="381"/>
      <c r="AD36" s="381"/>
      <c r="AE36" s="381"/>
    </row>
    <row r="37" spans="2:31" ht="17.25">
      <c r="B37" s="1203"/>
      <c r="C37" s="382" t="s">
        <v>112</v>
      </c>
      <c r="D37" s="233"/>
      <c r="E37" s="233"/>
      <c r="F37" s="233"/>
      <c r="G37" s="233"/>
      <c r="H37" s="233"/>
      <c r="I37" s="233">
        <v>0</v>
      </c>
      <c r="J37" s="233">
        <v>50000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381">
        <v>0</v>
      </c>
      <c r="R37" s="381">
        <v>0</v>
      </c>
      <c r="S37" s="381">
        <v>0</v>
      </c>
      <c r="T37" s="381">
        <v>0</v>
      </c>
      <c r="U37" s="381">
        <v>0</v>
      </c>
      <c r="V37" s="381">
        <v>0</v>
      </c>
      <c r="W37" s="381">
        <v>0</v>
      </c>
      <c r="X37" s="381">
        <v>0</v>
      </c>
      <c r="Y37" s="381"/>
      <c r="Z37" s="381"/>
      <c r="AA37" s="381"/>
      <c r="AB37" s="381"/>
      <c r="AC37" s="381">
        <v>50079</v>
      </c>
      <c r="AD37" s="381">
        <v>100000</v>
      </c>
      <c r="AE37" s="381">
        <v>140000</v>
      </c>
    </row>
    <row r="38" spans="2:31" ht="17.25">
      <c r="B38" s="1203"/>
      <c r="C38" s="382" t="s">
        <v>113</v>
      </c>
      <c r="D38" s="233">
        <v>0</v>
      </c>
      <c r="E38" s="233">
        <v>0</v>
      </c>
      <c r="F38" s="233">
        <v>0</v>
      </c>
      <c r="G38" s="233">
        <v>0</v>
      </c>
      <c r="H38" s="233">
        <v>50000</v>
      </c>
      <c r="I38" s="233">
        <v>130000</v>
      </c>
      <c r="J38" s="233">
        <v>348234</v>
      </c>
      <c r="K38" s="233">
        <v>0</v>
      </c>
      <c r="L38" s="233">
        <v>0</v>
      </c>
      <c r="M38" s="233">
        <v>15000</v>
      </c>
      <c r="N38" s="233">
        <v>43000</v>
      </c>
      <c r="O38" s="233">
        <v>43000</v>
      </c>
      <c r="P38" s="233">
        <v>135301</v>
      </c>
      <c r="Q38" s="381">
        <v>248563</v>
      </c>
      <c r="R38" s="381">
        <v>301563</v>
      </c>
      <c r="S38" s="381">
        <v>301563</v>
      </c>
      <c r="T38" s="381">
        <v>307593</v>
      </c>
      <c r="U38" s="381">
        <v>325256</v>
      </c>
      <c r="V38" s="381">
        <v>342069</v>
      </c>
      <c r="W38" s="381">
        <v>0</v>
      </c>
      <c r="X38" s="381">
        <v>0</v>
      </c>
      <c r="Y38" s="381">
        <v>127742</v>
      </c>
      <c r="Z38" s="381">
        <v>127742</v>
      </c>
      <c r="AA38" s="381">
        <v>127742</v>
      </c>
      <c r="AB38" s="381">
        <v>127742</v>
      </c>
      <c r="AC38" s="381">
        <v>272742</v>
      </c>
      <c r="AD38" s="381">
        <v>337742</v>
      </c>
      <c r="AE38" s="381">
        <v>437742</v>
      </c>
    </row>
    <row r="39" spans="2:31" ht="15.75">
      <c r="B39" s="1203"/>
      <c r="C39" s="245"/>
      <c r="D39" s="235">
        <f t="shared" ref="D39:AE39" si="5">SUM(D29:D38)</f>
        <v>7866</v>
      </c>
      <c r="E39" s="235">
        <f t="shared" si="5"/>
        <v>12589</v>
      </c>
      <c r="F39" s="235">
        <f t="shared" si="5"/>
        <v>14912</v>
      </c>
      <c r="G39" s="235">
        <f t="shared" si="5"/>
        <v>26390</v>
      </c>
      <c r="H39" s="235">
        <f t="shared" si="5"/>
        <v>138994</v>
      </c>
      <c r="I39" s="235">
        <f t="shared" si="5"/>
        <v>282087</v>
      </c>
      <c r="J39" s="235">
        <f t="shared" si="5"/>
        <v>636023</v>
      </c>
      <c r="K39" s="235">
        <f t="shared" si="5"/>
        <v>0</v>
      </c>
      <c r="L39" s="235">
        <f t="shared" si="5"/>
        <v>10620</v>
      </c>
      <c r="M39" s="235">
        <f t="shared" si="5"/>
        <v>26120</v>
      </c>
      <c r="N39" s="235">
        <f t="shared" si="5"/>
        <v>59020</v>
      </c>
      <c r="O39" s="235">
        <f t="shared" si="5"/>
        <v>74370</v>
      </c>
      <c r="P39" s="235">
        <f t="shared" si="5"/>
        <v>170171</v>
      </c>
      <c r="Q39" s="380">
        <f t="shared" si="5"/>
        <v>291133</v>
      </c>
      <c r="R39" s="380">
        <f t="shared" si="5"/>
        <v>344133</v>
      </c>
      <c r="S39" s="380">
        <f t="shared" si="5"/>
        <v>344633</v>
      </c>
      <c r="T39" s="380">
        <f t="shared" si="5"/>
        <v>355663</v>
      </c>
      <c r="U39" s="380">
        <f t="shared" si="5"/>
        <v>386326</v>
      </c>
      <c r="V39" s="380">
        <f t="shared" si="5"/>
        <v>509389</v>
      </c>
      <c r="W39" s="380">
        <f t="shared" si="5"/>
        <v>0</v>
      </c>
      <c r="X39" s="380">
        <f t="shared" si="5"/>
        <v>4000</v>
      </c>
      <c r="Y39" s="380">
        <f t="shared" si="5"/>
        <v>137875</v>
      </c>
      <c r="Z39" s="380">
        <f t="shared" si="5"/>
        <v>155962</v>
      </c>
      <c r="AA39" s="380">
        <f t="shared" si="5"/>
        <v>156962</v>
      </c>
      <c r="AB39" s="380">
        <f t="shared" si="5"/>
        <v>201962</v>
      </c>
      <c r="AC39" s="380">
        <f t="shared" si="5"/>
        <v>424541</v>
      </c>
      <c r="AD39" s="380">
        <f t="shared" si="5"/>
        <v>544962</v>
      </c>
      <c r="AE39" s="380">
        <f t="shared" si="5"/>
        <v>691962</v>
      </c>
    </row>
    <row r="40" spans="2:31" ht="18.75">
      <c r="B40" s="1203"/>
      <c r="C40" s="246" t="s">
        <v>209</v>
      </c>
      <c r="D40" s="235"/>
      <c r="E40" s="235"/>
      <c r="F40" s="235"/>
      <c r="G40" s="235"/>
      <c r="H40" s="235"/>
      <c r="I40" s="235"/>
      <c r="J40" s="235"/>
      <c r="K40" s="235">
        <f>K39</f>
        <v>0</v>
      </c>
      <c r="L40" s="235">
        <f t="shared" ref="L40:V40" si="6">L39-K39</f>
        <v>10620</v>
      </c>
      <c r="M40" s="235">
        <f t="shared" si="6"/>
        <v>15500</v>
      </c>
      <c r="N40" s="235">
        <f t="shared" si="6"/>
        <v>32900</v>
      </c>
      <c r="O40" s="235">
        <f t="shared" si="6"/>
        <v>15350</v>
      </c>
      <c r="P40" s="235">
        <f t="shared" si="6"/>
        <v>95801</v>
      </c>
      <c r="Q40" s="380">
        <f t="shared" si="6"/>
        <v>120962</v>
      </c>
      <c r="R40" s="380">
        <f t="shared" si="6"/>
        <v>53000</v>
      </c>
      <c r="S40" s="380">
        <f t="shared" si="6"/>
        <v>500</v>
      </c>
      <c r="T40" s="380">
        <f t="shared" si="6"/>
        <v>11030</v>
      </c>
      <c r="U40" s="380">
        <f t="shared" si="6"/>
        <v>30663</v>
      </c>
      <c r="V40" s="380">
        <f t="shared" si="6"/>
        <v>123063</v>
      </c>
      <c r="W40" s="380">
        <v>0</v>
      </c>
      <c r="X40" s="380">
        <f t="shared" ref="X40:AE40" si="7">X39-W39</f>
        <v>4000</v>
      </c>
      <c r="Y40" s="380">
        <f t="shared" si="7"/>
        <v>133875</v>
      </c>
      <c r="Z40" s="380">
        <f t="shared" si="7"/>
        <v>18087</v>
      </c>
      <c r="AA40" s="380">
        <f t="shared" si="7"/>
        <v>1000</v>
      </c>
      <c r="AB40" s="380">
        <f t="shared" si="7"/>
        <v>45000</v>
      </c>
      <c r="AC40" s="380">
        <f t="shared" si="7"/>
        <v>222579</v>
      </c>
      <c r="AD40" s="380">
        <f t="shared" si="7"/>
        <v>120421</v>
      </c>
      <c r="AE40" s="380">
        <f t="shared" si="7"/>
        <v>147000</v>
      </c>
    </row>
    <row r="41" spans="2:31" ht="33" customHeight="1" thickBot="1">
      <c r="B41" s="1204"/>
      <c r="C41" s="246" t="s">
        <v>1499</v>
      </c>
      <c r="D41" s="245"/>
      <c r="E41" s="245"/>
      <c r="F41" s="245"/>
      <c r="G41" s="245"/>
      <c r="H41" s="245"/>
      <c r="I41" s="245"/>
      <c r="J41" s="245"/>
      <c r="K41" s="235">
        <v>0</v>
      </c>
      <c r="L41" s="235">
        <f t="shared" ref="L41:V41" si="8">K39</f>
        <v>0</v>
      </c>
      <c r="M41" s="235">
        <f t="shared" si="8"/>
        <v>10620</v>
      </c>
      <c r="N41" s="235">
        <f t="shared" si="8"/>
        <v>26120</v>
      </c>
      <c r="O41" s="235">
        <f t="shared" si="8"/>
        <v>59020</v>
      </c>
      <c r="P41" s="235">
        <f t="shared" si="8"/>
        <v>74370</v>
      </c>
      <c r="Q41" s="380">
        <f t="shared" si="8"/>
        <v>170171</v>
      </c>
      <c r="R41" s="380">
        <f t="shared" si="8"/>
        <v>291133</v>
      </c>
      <c r="S41" s="380">
        <f t="shared" si="8"/>
        <v>344133</v>
      </c>
      <c r="T41" s="380">
        <f t="shared" si="8"/>
        <v>344633</v>
      </c>
      <c r="U41" s="380">
        <f t="shared" si="8"/>
        <v>355663</v>
      </c>
      <c r="V41" s="380">
        <f t="shared" si="8"/>
        <v>386326</v>
      </c>
      <c r="W41" s="380">
        <v>0</v>
      </c>
      <c r="X41" s="380">
        <f t="shared" ref="X41:AE41" si="9">W39</f>
        <v>0</v>
      </c>
      <c r="Y41" s="380">
        <f t="shared" si="9"/>
        <v>4000</v>
      </c>
      <c r="Z41" s="380">
        <f t="shared" si="9"/>
        <v>137875</v>
      </c>
      <c r="AA41" s="380">
        <f t="shared" si="9"/>
        <v>155962</v>
      </c>
      <c r="AB41" s="380">
        <f t="shared" si="9"/>
        <v>156962</v>
      </c>
      <c r="AC41" s="380">
        <f t="shared" si="9"/>
        <v>201962</v>
      </c>
      <c r="AD41" s="380">
        <f t="shared" si="9"/>
        <v>424541</v>
      </c>
      <c r="AE41" s="380">
        <f t="shared" si="9"/>
        <v>544962</v>
      </c>
    </row>
    <row r="42" spans="2:31">
      <c r="B42" s="40"/>
    </row>
    <row r="43" spans="2:31" ht="18.75" customHeight="1"/>
    <row r="44" spans="2:31" ht="18.75" customHeight="1"/>
    <row r="45" spans="2:31" ht="18.75" customHeight="1"/>
    <row r="46" spans="2:31" ht="18.75" customHeight="1"/>
    <row r="47" spans="2:31" ht="18.75" customHeight="1"/>
  </sheetData>
  <mergeCells count="2">
    <mergeCell ref="B4:B9"/>
    <mergeCell ref="B31:B4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E35"/>
  <sheetViews>
    <sheetView rightToLeft="1" topLeftCell="A10" workbookViewId="0">
      <selection activeCell="A3" sqref="A3:A9"/>
    </sheetView>
  </sheetViews>
  <sheetFormatPr defaultRowHeight="21" customHeight="1"/>
  <cols>
    <col min="1" max="1" width="12" style="41" customWidth="1"/>
    <col min="2" max="2" width="18.5703125" style="41" customWidth="1"/>
    <col min="3" max="3" width="9.85546875" style="41" customWidth="1"/>
    <col min="4" max="4" width="10.140625" style="41" customWidth="1"/>
    <col min="5" max="6" width="9.42578125" style="41" customWidth="1"/>
    <col min="7" max="7" width="9.28515625" style="41" customWidth="1"/>
    <col min="8" max="8" width="9" style="41" customWidth="1"/>
    <col min="9" max="9" width="8.85546875" style="41" customWidth="1"/>
    <col min="10" max="10" width="9.5703125" style="41" customWidth="1"/>
    <col min="11" max="11" width="10.28515625" style="41" customWidth="1"/>
    <col min="12" max="12" width="9.28515625" style="41" customWidth="1"/>
    <col min="13" max="13" width="9.7109375" style="41" customWidth="1"/>
    <col min="14" max="14" width="9.28515625" style="41" customWidth="1"/>
    <col min="15" max="15" width="10.28515625" style="41" customWidth="1"/>
    <col min="16" max="18" width="9.5703125" style="41" customWidth="1"/>
    <col min="19" max="22" width="9.140625" style="41"/>
    <col min="23" max="31" width="9.42578125" style="41" customWidth="1"/>
    <col min="32" max="16384" width="9.140625" style="41"/>
  </cols>
  <sheetData>
    <row r="1" spans="1:31" ht="18.75" customHeight="1">
      <c r="A1" s="124"/>
      <c r="B1" s="124"/>
      <c r="C1" s="430" t="s">
        <v>1</v>
      </c>
      <c r="D1" s="430" t="s">
        <v>230</v>
      </c>
      <c r="E1" s="430" t="s">
        <v>3</v>
      </c>
      <c r="F1" s="430" t="s">
        <v>229</v>
      </c>
      <c r="G1" s="430" t="s">
        <v>5</v>
      </c>
      <c r="H1" s="430" t="s">
        <v>228</v>
      </c>
      <c r="I1" s="430" t="s">
        <v>7</v>
      </c>
      <c r="J1" s="430" t="s">
        <v>8</v>
      </c>
      <c r="K1" s="430" t="s">
        <v>9</v>
      </c>
      <c r="L1" s="430" t="s">
        <v>225</v>
      </c>
      <c r="M1" s="430" t="s">
        <v>11</v>
      </c>
      <c r="N1" s="430" t="s">
        <v>12</v>
      </c>
      <c r="O1" s="430" t="s">
        <v>49</v>
      </c>
      <c r="P1" s="430" t="s">
        <v>227</v>
      </c>
      <c r="Q1" s="430" t="s">
        <v>1518</v>
      </c>
      <c r="R1" s="430" t="s">
        <v>1556</v>
      </c>
      <c r="S1" s="430" t="s">
        <v>1610</v>
      </c>
      <c r="T1" s="430" t="s">
        <v>1672</v>
      </c>
      <c r="U1" s="430" t="s">
        <v>1706</v>
      </c>
      <c r="V1" s="430" t="s">
        <v>1439</v>
      </c>
      <c r="W1" s="430" t="s">
        <v>1863</v>
      </c>
      <c r="X1" s="983" t="s">
        <v>1999</v>
      </c>
      <c r="Y1" s="1036"/>
      <c r="Z1" s="1036"/>
      <c r="AA1" s="1036"/>
      <c r="AB1" s="1036"/>
      <c r="AC1" s="1036"/>
      <c r="AD1" s="1036"/>
      <c r="AE1" s="1036"/>
    </row>
    <row r="2" spans="1:31" ht="26.25" customHeight="1">
      <c r="A2" s="430" t="s">
        <v>19</v>
      </c>
      <c r="B2" s="430" t="s">
        <v>20</v>
      </c>
      <c r="C2" s="430" t="s">
        <v>21</v>
      </c>
      <c r="D2" s="430" t="s">
        <v>21</v>
      </c>
      <c r="E2" s="430" t="s">
        <v>21</v>
      </c>
      <c r="F2" s="430" t="s">
        <v>21</v>
      </c>
      <c r="G2" s="430" t="s">
        <v>21</v>
      </c>
      <c r="H2" s="430" t="s">
        <v>21</v>
      </c>
      <c r="I2" s="430" t="s">
        <v>21</v>
      </c>
      <c r="J2" s="430" t="s">
        <v>21</v>
      </c>
      <c r="K2" s="430" t="s">
        <v>21</v>
      </c>
      <c r="L2" s="430" t="s">
        <v>21</v>
      </c>
      <c r="M2" s="430" t="s">
        <v>21</v>
      </c>
      <c r="N2" s="430" t="s">
        <v>21</v>
      </c>
      <c r="O2" s="430" t="s">
        <v>21</v>
      </c>
      <c r="P2" s="430" t="s">
        <v>21</v>
      </c>
      <c r="Q2" s="430" t="s">
        <v>21</v>
      </c>
      <c r="R2" s="430" t="s">
        <v>21</v>
      </c>
      <c r="S2" s="430" t="s">
        <v>21</v>
      </c>
      <c r="T2" s="430" t="s">
        <v>21</v>
      </c>
      <c r="U2" s="430" t="s">
        <v>21</v>
      </c>
      <c r="V2" s="430" t="s">
        <v>21</v>
      </c>
      <c r="W2" s="430" t="s">
        <v>21</v>
      </c>
      <c r="X2" s="983" t="s">
        <v>21</v>
      </c>
      <c r="Y2" s="1036"/>
      <c r="Z2" s="1036"/>
      <c r="AA2" s="1036"/>
      <c r="AB2" s="1036"/>
      <c r="AC2" s="1036"/>
      <c r="AD2" s="1036"/>
      <c r="AE2" s="1036"/>
    </row>
    <row r="3" spans="1:31" ht="17.25" customHeight="1">
      <c r="A3" s="1052" t="s">
        <v>22</v>
      </c>
      <c r="B3" s="430" t="s">
        <v>24</v>
      </c>
      <c r="C3" s="191">
        <v>4292.6508199999998</v>
      </c>
      <c r="D3" s="191">
        <v>4271.5053200000002</v>
      </c>
      <c r="E3" s="191">
        <v>4238.6443099999997</v>
      </c>
      <c r="F3" s="191">
        <v>5327.9710999999998</v>
      </c>
      <c r="G3" s="191">
        <v>5183.5369899999996</v>
      </c>
      <c r="H3" s="191">
        <v>6801.3975499999997</v>
      </c>
      <c r="I3" s="191">
        <v>7666.98909</v>
      </c>
      <c r="J3" s="191">
        <v>9420.3474399999996</v>
      </c>
      <c r="K3" s="191">
        <v>8781.8461599999991</v>
      </c>
      <c r="L3" s="191">
        <v>7595.8284700000004</v>
      </c>
      <c r="M3" s="191">
        <v>8038.5159199999998</v>
      </c>
      <c r="N3" s="191">
        <v>7631.7402099999999</v>
      </c>
      <c r="O3" s="191">
        <v>8984.9862300000004</v>
      </c>
      <c r="P3" s="191">
        <v>10089.9128</v>
      </c>
      <c r="Q3" s="191">
        <v>10062.026900000001</v>
      </c>
      <c r="R3" s="191">
        <v>10729.5906</v>
      </c>
      <c r="S3" s="191">
        <v>11508.356900000001</v>
      </c>
      <c r="T3" s="191">
        <v>11437.399100000001</v>
      </c>
      <c r="U3" s="191">
        <v>12878.065500000001</v>
      </c>
      <c r="V3" s="191">
        <v>13641.2307</v>
      </c>
      <c r="W3" s="191">
        <v>13117.873</v>
      </c>
      <c r="X3" s="191">
        <v>14835.0236</v>
      </c>
      <c r="Y3" s="191"/>
      <c r="Z3" s="191"/>
      <c r="AA3" s="191"/>
      <c r="AB3" s="191"/>
      <c r="AC3" s="191"/>
      <c r="AD3" s="191"/>
      <c r="AE3" s="191"/>
    </row>
    <row r="4" spans="1:31" ht="17.25" customHeight="1">
      <c r="A4" s="1053"/>
      <c r="B4" s="430" t="s">
        <v>25</v>
      </c>
      <c r="C4" s="191">
        <v>86081.770199999999</v>
      </c>
      <c r="D4" s="191">
        <v>85551.720100000006</v>
      </c>
      <c r="E4" s="191">
        <v>85372.268100000001</v>
      </c>
      <c r="F4" s="191">
        <v>98476.154200000004</v>
      </c>
      <c r="G4" s="191">
        <v>98388.611099999995</v>
      </c>
      <c r="H4" s="191">
        <v>125760.16800000001</v>
      </c>
      <c r="I4" s="191">
        <v>146264.02100000001</v>
      </c>
      <c r="J4" s="191">
        <v>171782.35200000001</v>
      </c>
      <c r="K4" s="191">
        <v>159802.747</v>
      </c>
      <c r="L4" s="191">
        <v>141205.76000000001</v>
      </c>
      <c r="M4" s="191">
        <v>148227.45600000001</v>
      </c>
      <c r="N4" s="191">
        <v>141112.633</v>
      </c>
      <c r="O4" s="191">
        <v>161030.94699999999</v>
      </c>
      <c r="P4" s="191">
        <v>184182.52299999999</v>
      </c>
      <c r="Q4" s="191">
        <v>192759.57699999999</v>
      </c>
      <c r="R4" s="191">
        <v>209497.04500000001</v>
      </c>
      <c r="S4" s="191">
        <v>227165.62899999999</v>
      </c>
      <c r="T4" s="191">
        <v>238561.00899999999</v>
      </c>
      <c r="U4" s="191">
        <v>270769.11300000001</v>
      </c>
      <c r="V4" s="191">
        <v>275883.66800000001</v>
      </c>
      <c r="W4" s="191">
        <v>273210.48200000002</v>
      </c>
      <c r="X4" s="191">
        <v>316589.77500000002</v>
      </c>
      <c r="Y4" s="191"/>
      <c r="Z4" s="191"/>
      <c r="AA4" s="191"/>
      <c r="AB4" s="191"/>
      <c r="AC4" s="191"/>
      <c r="AD4" s="191"/>
      <c r="AE4" s="191"/>
    </row>
    <row r="5" spans="1:31" ht="17.25" customHeight="1">
      <c r="A5" s="1053"/>
      <c r="B5" s="430" t="s">
        <v>26</v>
      </c>
      <c r="C5" s="191">
        <v>12854.6999</v>
      </c>
      <c r="D5" s="191">
        <v>12443.6412</v>
      </c>
      <c r="E5" s="191">
        <v>12713.923500000001</v>
      </c>
      <c r="F5" s="191">
        <v>13413.7153</v>
      </c>
      <c r="G5" s="191">
        <v>13066.59</v>
      </c>
      <c r="H5" s="191">
        <v>14190.0818</v>
      </c>
      <c r="I5" s="191">
        <v>19740.047600000002</v>
      </c>
      <c r="J5" s="191">
        <v>20435.253499999999</v>
      </c>
      <c r="K5" s="191">
        <v>19853.051200000002</v>
      </c>
      <c r="L5" s="191">
        <v>18759.8037</v>
      </c>
      <c r="M5" s="191">
        <v>20632.131600000001</v>
      </c>
      <c r="N5" s="191">
        <v>20863.252100000002</v>
      </c>
      <c r="O5" s="191">
        <v>23012.071800000002</v>
      </c>
      <c r="P5" s="191">
        <v>28325.492600000001</v>
      </c>
      <c r="Q5" s="191">
        <v>32920.703399999999</v>
      </c>
      <c r="R5" s="191">
        <v>38496.313199999997</v>
      </c>
      <c r="S5" s="191">
        <v>40644.124400000001</v>
      </c>
      <c r="T5" s="191">
        <v>48339.8465</v>
      </c>
      <c r="U5" s="191">
        <v>58808.279000000002</v>
      </c>
      <c r="V5" s="191">
        <v>54848.3105</v>
      </c>
      <c r="W5" s="191">
        <v>58684.501499999998</v>
      </c>
      <c r="X5" s="191">
        <v>74726.587499999994</v>
      </c>
      <c r="Y5" s="191"/>
      <c r="Z5" s="191"/>
      <c r="AA5" s="191"/>
      <c r="AB5" s="191"/>
      <c r="AC5" s="191"/>
      <c r="AD5" s="191"/>
      <c r="AE5" s="191"/>
    </row>
    <row r="6" spans="1:31" ht="17.25" customHeight="1">
      <c r="A6" s="1053"/>
      <c r="B6" s="430" t="s">
        <v>27</v>
      </c>
      <c r="C6" s="191">
        <v>30533.6188</v>
      </c>
      <c r="D6" s="191">
        <v>30279.281900000002</v>
      </c>
      <c r="E6" s="191">
        <v>29677.914100000002</v>
      </c>
      <c r="F6" s="191">
        <v>33290.870000000003</v>
      </c>
      <c r="G6" s="191">
        <v>31930.2107</v>
      </c>
      <c r="H6" s="191">
        <v>40140.760799999996</v>
      </c>
      <c r="I6" s="191">
        <v>46920.139799999997</v>
      </c>
      <c r="J6" s="191">
        <v>54695.414299999997</v>
      </c>
      <c r="K6" s="191">
        <v>51171.512199999997</v>
      </c>
      <c r="L6" s="191">
        <v>45372.606699999997</v>
      </c>
      <c r="M6" s="191">
        <v>47999.583899999998</v>
      </c>
      <c r="N6" s="191">
        <v>45589.952100000002</v>
      </c>
      <c r="O6" s="191">
        <v>51522.765399999997</v>
      </c>
      <c r="P6" s="191">
        <v>58900.006600000001</v>
      </c>
      <c r="Q6" s="191">
        <v>61643.066800000001</v>
      </c>
      <c r="R6" s="191">
        <v>66450.537100000001</v>
      </c>
      <c r="S6" s="191">
        <v>68698.239000000001</v>
      </c>
      <c r="T6" s="191">
        <v>71894.621899999998</v>
      </c>
      <c r="U6" s="191">
        <v>81196.890400000004</v>
      </c>
      <c r="V6" s="191">
        <v>82607.062399999995</v>
      </c>
      <c r="W6" s="191">
        <v>81709.298699999999</v>
      </c>
      <c r="X6" s="191">
        <v>94715.743900000001</v>
      </c>
      <c r="Y6" s="191"/>
      <c r="Z6" s="191"/>
      <c r="AA6" s="191"/>
      <c r="AB6" s="191"/>
      <c r="AC6" s="191"/>
      <c r="AD6" s="191"/>
      <c r="AE6" s="191"/>
    </row>
    <row r="7" spans="1:31" ht="17.25" customHeight="1">
      <c r="A7" s="1053"/>
      <c r="B7" s="430" t="s">
        <v>28</v>
      </c>
      <c r="C7" s="191">
        <v>17271.356500000002</v>
      </c>
      <c r="D7" s="191">
        <v>16734.8406</v>
      </c>
      <c r="E7" s="191">
        <v>17296.1227</v>
      </c>
      <c r="F7" s="191">
        <v>18519.798599999998</v>
      </c>
      <c r="G7" s="191">
        <v>18438.546600000001</v>
      </c>
      <c r="H7" s="191">
        <v>20050.939600000002</v>
      </c>
      <c r="I7" s="191">
        <v>27930.500800000002</v>
      </c>
      <c r="J7" s="191">
        <v>28941.569299999999</v>
      </c>
      <c r="K7" s="191">
        <v>28164.798699999999</v>
      </c>
      <c r="L7" s="191">
        <v>26636.888800000001</v>
      </c>
      <c r="M7" s="191">
        <v>29335.092799999999</v>
      </c>
      <c r="N7" s="191">
        <v>29756.403399999999</v>
      </c>
      <c r="O7" s="191">
        <v>32968.792800000003</v>
      </c>
      <c r="P7" s="191">
        <v>40652.693800000001</v>
      </c>
      <c r="Q7" s="191">
        <v>47534.928399999997</v>
      </c>
      <c r="R7" s="191">
        <v>56261.366399999999</v>
      </c>
      <c r="S7" s="191">
        <v>60369.227800000001</v>
      </c>
      <c r="T7" s="191">
        <v>72125.413700000005</v>
      </c>
      <c r="U7" s="191">
        <v>87852.430099999998</v>
      </c>
      <c r="V7" s="191">
        <v>81993.450500000006</v>
      </c>
      <c r="W7" s="191">
        <v>87779.533299999996</v>
      </c>
      <c r="X7" s="191">
        <v>111891.461</v>
      </c>
      <c r="Y7" s="191"/>
      <c r="Z7" s="191"/>
      <c r="AA7" s="191"/>
      <c r="AB7" s="191"/>
      <c r="AC7" s="191"/>
      <c r="AD7" s="191"/>
      <c r="AE7" s="191"/>
    </row>
    <row r="8" spans="1:31" ht="17.25" customHeight="1">
      <c r="A8" s="1053"/>
      <c r="B8" s="430" t="s">
        <v>45</v>
      </c>
      <c r="C8" s="191">
        <v>96289.987200000003</v>
      </c>
      <c r="D8" s="191">
        <v>95523.894499999995</v>
      </c>
      <c r="E8" s="191">
        <v>95227.471099999995</v>
      </c>
      <c r="F8" s="191">
        <v>108872.856</v>
      </c>
      <c r="G8" s="191">
        <v>108830.777</v>
      </c>
      <c r="H8" s="191">
        <v>136910.603</v>
      </c>
      <c r="I8" s="191">
        <v>160538.23000000001</v>
      </c>
      <c r="J8" s="191">
        <v>187778.921</v>
      </c>
      <c r="K8" s="191">
        <v>175713.14499999999</v>
      </c>
      <c r="L8" s="191">
        <v>156083.147</v>
      </c>
      <c r="M8" s="191">
        <v>165575.09599999999</v>
      </c>
      <c r="N8" s="191">
        <v>157387.48800000001</v>
      </c>
      <c r="O8" s="191">
        <v>178659.04699999999</v>
      </c>
      <c r="P8" s="191">
        <v>204375.30300000001</v>
      </c>
      <c r="Q8" s="191">
        <v>215091.614</v>
      </c>
      <c r="R8" s="191">
        <v>234879.41099999999</v>
      </c>
      <c r="S8" s="191">
        <v>253056.791</v>
      </c>
      <c r="T8" s="191">
        <v>266127.20699999999</v>
      </c>
      <c r="U8" s="191">
        <v>302103.54800000001</v>
      </c>
      <c r="V8" s="191">
        <v>308314.88</v>
      </c>
      <c r="W8" s="191">
        <v>304997.00400000002</v>
      </c>
      <c r="X8" s="191">
        <v>353996.72100000002</v>
      </c>
      <c r="Y8" s="191"/>
      <c r="Z8" s="191"/>
      <c r="AA8" s="191"/>
      <c r="AB8" s="191"/>
      <c r="AC8" s="191"/>
      <c r="AD8" s="191"/>
      <c r="AE8" s="191"/>
    </row>
    <row r="9" spans="1:31" ht="17.25" customHeight="1">
      <c r="A9" s="1054"/>
      <c r="B9" s="430" t="s">
        <v>29</v>
      </c>
      <c r="C9" s="191">
        <v>4036.2802700000002</v>
      </c>
      <c r="D9" s="191">
        <v>4029.7515199999998</v>
      </c>
      <c r="E9" s="191">
        <v>3999.6615000000002</v>
      </c>
      <c r="F9" s="191">
        <v>4636.1419299999998</v>
      </c>
      <c r="G9" s="191">
        <v>4605.2127899999996</v>
      </c>
      <c r="H9" s="191">
        <v>5991.2206999999999</v>
      </c>
      <c r="I9" s="191">
        <v>6872.1514800000004</v>
      </c>
      <c r="J9" s="191">
        <v>8316.0057799999995</v>
      </c>
      <c r="K9" s="191">
        <v>7719.5627199999999</v>
      </c>
      <c r="L9" s="191">
        <v>6737.3720000000003</v>
      </c>
      <c r="M9" s="191">
        <v>7104.78442</v>
      </c>
      <c r="N9" s="191">
        <v>6697.2226199999996</v>
      </c>
      <c r="O9" s="191">
        <v>7668.2855799999998</v>
      </c>
      <c r="P9" s="191">
        <v>8656.2180800000006</v>
      </c>
      <c r="Q9" s="191">
        <v>8880.5226600000005</v>
      </c>
      <c r="R9" s="191">
        <v>9539.6723600000005</v>
      </c>
      <c r="S9" s="191">
        <v>10306.939</v>
      </c>
      <c r="T9" s="191">
        <v>10520.113799999999</v>
      </c>
      <c r="U9" s="191">
        <v>11715.042299999999</v>
      </c>
      <c r="V9" s="191">
        <v>12362.283600000001</v>
      </c>
      <c r="W9" s="191">
        <v>11879.990100000001</v>
      </c>
      <c r="X9" s="191">
        <v>13435.277700000001</v>
      </c>
      <c r="Y9" s="191"/>
      <c r="Z9" s="191"/>
      <c r="AA9" s="191"/>
      <c r="AB9" s="191"/>
      <c r="AC9" s="191"/>
      <c r="AD9" s="191"/>
      <c r="AE9" s="191"/>
    </row>
    <row r="10" spans="1:31" ht="17.25" customHeight="1">
      <c r="A10" s="430" t="s">
        <v>23</v>
      </c>
      <c r="B10" s="430" t="s">
        <v>30</v>
      </c>
      <c r="C10" s="191">
        <v>1096.5999999999999</v>
      </c>
      <c r="D10" s="191">
        <v>1063.8</v>
      </c>
      <c r="E10" s="191">
        <v>1106.7</v>
      </c>
      <c r="F10" s="191">
        <v>1241.6081300000001</v>
      </c>
      <c r="G10" s="191">
        <v>1222.3439800000001</v>
      </c>
      <c r="H10" s="191">
        <v>1553.2737299999999</v>
      </c>
      <c r="I10" s="191">
        <v>1878.67867</v>
      </c>
      <c r="J10" s="191">
        <v>2102.4126999999999</v>
      </c>
      <c r="K10" s="191">
        <v>1907.9493299999999</v>
      </c>
      <c r="L10" s="191">
        <v>1790.99506</v>
      </c>
      <c r="M10" s="191">
        <v>1992.07088</v>
      </c>
      <c r="N10" s="191">
        <v>1965.19939</v>
      </c>
      <c r="O10" s="191">
        <v>2257.8648800000001</v>
      </c>
      <c r="P10" s="191">
        <v>2477.8316399999999</v>
      </c>
      <c r="Q10" s="191">
        <v>2644.4414000000002</v>
      </c>
      <c r="R10" s="191">
        <v>2978.1265600000002</v>
      </c>
      <c r="S10" s="191">
        <v>3274.7777999999998</v>
      </c>
      <c r="T10" s="191">
        <v>3579.3231300000002</v>
      </c>
      <c r="U10" s="191">
        <v>4017.0419900000002</v>
      </c>
      <c r="V10" s="191">
        <v>3804.8788</v>
      </c>
      <c r="W10" s="191">
        <v>3950.0976500000002</v>
      </c>
      <c r="X10" s="191">
        <v>4558.98369</v>
      </c>
      <c r="Y10" s="191"/>
      <c r="Z10" s="191"/>
      <c r="AA10" s="191"/>
      <c r="AB10" s="191"/>
      <c r="AC10" s="191"/>
      <c r="AD10" s="191"/>
      <c r="AE10" s="191"/>
    </row>
    <row r="12" spans="1:31" ht="18.75" customHeight="1">
      <c r="A12" s="430" t="s">
        <v>19</v>
      </c>
      <c r="B12" s="430" t="s">
        <v>225</v>
      </c>
      <c r="C12" s="430" t="s">
        <v>11</v>
      </c>
      <c r="D12" s="430" t="s">
        <v>12</v>
      </c>
      <c r="E12" s="430" t="s">
        <v>49</v>
      </c>
      <c r="F12" s="430" t="s">
        <v>227</v>
      </c>
      <c r="G12" s="430" t="s">
        <v>1518</v>
      </c>
      <c r="H12" s="430" t="s">
        <v>1556</v>
      </c>
      <c r="I12" s="430" t="s">
        <v>1610</v>
      </c>
      <c r="J12" s="430" t="s">
        <v>1672</v>
      </c>
      <c r="K12" s="430" t="s">
        <v>1706</v>
      </c>
      <c r="L12" s="430" t="s">
        <v>1439</v>
      </c>
      <c r="M12" s="430" t="s">
        <v>1863</v>
      </c>
      <c r="N12" s="430" t="s">
        <v>1999</v>
      </c>
    </row>
    <row r="13" spans="1:31" ht="17.25" customHeight="1">
      <c r="A13" s="430" t="s">
        <v>45</v>
      </c>
      <c r="B13" s="191">
        <v>156083.147</v>
      </c>
      <c r="C13" s="191">
        <v>165575.09599999999</v>
      </c>
      <c r="D13" s="191">
        <v>157387.48800000001</v>
      </c>
      <c r="E13" s="191">
        <v>178659.04699999999</v>
      </c>
      <c r="F13" s="191">
        <v>204375.30300000001</v>
      </c>
      <c r="G13" s="191">
        <v>215091.614</v>
      </c>
      <c r="H13" s="191">
        <v>234879.41099999999</v>
      </c>
      <c r="I13" s="191">
        <v>253056.791</v>
      </c>
      <c r="J13" s="191">
        <v>266127.20699999999</v>
      </c>
      <c r="K13" s="191">
        <v>302103.54800000001</v>
      </c>
      <c r="L13" s="191">
        <v>308314.88</v>
      </c>
      <c r="M13" s="191">
        <v>304997.00400000002</v>
      </c>
      <c r="N13" s="191">
        <v>353996.72100000002</v>
      </c>
    </row>
    <row r="14" spans="1:31" ht="17.25" customHeight="1">
      <c r="A14" s="430" t="s">
        <v>30</v>
      </c>
      <c r="B14" s="191">
        <v>1790.99506</v>
      </c>
      <c r="C14" s="191">
        <v>1992.07088</v>
      </c>
      <c r="D14" s="191">
        <v>1965.19939</v>
      </c>
      <c r="E14" s="191">
        <v>2257.8648800000001</v>
      </c>
      <c r="F14" s="191">
        <v>2477.8316399999999</v>
      </c>
      <c r="G14" s="191">
        <v>2644.4414000000002</v>
      </c>
      <c r="H14" s="191">
        <v>2978.1265600000002</v>
      </c>
      <c r="I14" s="191">
        <v>3274.7777999999998</v>
      </c>
      <c r="J14" s="191">
        <v>3579.3231300000002</v>
      </c>
      <c r="K14" s="191">
        <v>4017.0419900000002</v>
      </c>
      <c r="L14" s="191">
        <v>3804.8788</v>
      </c>
      <c r="M14" s="191">
        <v>3950.0976500000002</v>
      </c>
      <c r="N14" s="191">
        <v>4558.98369</v>
      </c>
    </row>
    <row r="17" spans="1:7" ht="34.5" customHeight="1"/>
    <row r="29" spans="1:7" ht="21" customHeight="1" thickBot="1"/>
    <row r="30" spans="1:7" ht="21" customHeight="1" thickBot="1">
      <c r="A30" s="1055" t="s">
        <v>19</v>
      </c>
      <c r="B30" s="1046" t="s">
        <v>20</v>
      </c>
      <c r="C30" s="1048" t="s">
        <v>257</v>
      </c>
      <c r="D30" s="1048"/>
      <c r="E30" s="1048"/>
      <c r="F30" s="1048" t="s">
        <v>258</v>
      </c>
      <c r="G30" s="1048"/>
    </row>
    <row r="31" spans="1:7" ht="21" customHeight="1" thickBot="1">
      <c r="A31" s="1056"/>
      <c r="B31" s="1057"/>
      <c r="C31" s="958" t="s">
        <v>2000</v>
      </c>
      <c r="D31" s="959" t="s">
        <v>1865</v>
      </c>
      <c r="E31" s="959" t="s">
        <v>1553</v>
      </c>
      <c r="F31" s="506" t="s">
        <v>259</v>
      </c>
      <c r="G31" s="507" t="s">
        <v>1866</v>
      </c>
    </row>
    <row r="32" spans="1:7" ht="21" customHeight="1">
      <c r="A32" s="1049" t="s">
        <v>17</v>
      </c>
      <c r="B32" s="508" t="s">
        <v>1867</v>
      </c>
      <c r="C32" s="509">
        <v>353996.72100000002</v>
      </c>
      <c r="D32" s="510">
        <v>304997.00400000002</v>
      </c>
      <c r="E32" s="510">
        <v>178659.04699999999</v>
      </c>
      <c r="F32" s="511">
        <v>0.16065638795586334</v>
      </c>
      <c r="G32" s="512">
        <v>0.98140943290713989</v>
      </c>
    </row>
    <row r="33" spans="1:7" ht="21" customHeight="1">
      <c r="A33" s="1050"/>
      <c r="B33" s="508" t="s">
        <v>28</v>
      </c>
      <c r="C33" s="509">
        <v>111891.461</v>
      </c>
      <c r="D33" s="510">
        <v>87779.533299999996</v>
      </c>
      <c r="E33" s="510">
        <v>32968.792800000003</v>
      </c>
      <c r="F33" s="511">
        <v>0.27468735357243013</v>
      </c>
      <c r="G33" s="512">
        <v>2.3938598139996192</v>
      </c>
    </row>
    <row r="34" spans="1:7" ht="21" customHeight="1" thickBot="1">
      <c r="A34" s="1051"/>
      <c r="B34" s="508" t="s">
        <v>1868</v>
      </c>
      <c r="C34" s="509">
        <v>94715.743900000001</v>
      </c>
      <c r="D34" s="513">
        <v>81709.298699999999</v>
      </c>
      <c r="E34" s="510">
        <v>51522.765399999997</v>
      </c>
      <c r="F34" s="511">
        <v>0.1591794986241879</v>
      </c>
      <c r="G34" s="512">
        <v>0.83832803159280744</v>
      </c>
    </row>
    <row r="35" spans="1:7" ht="21" customHeight="1" thickBot="1">
      <c r="A35" s="514" t="s">
        <v>23</v>
      </c>
      <c r="B35" s="515" t="s">
        <v>1867</v>
      </c>
      <c r="C35" s="516">
        <v>4558.98369</v>
      </c>
      <c r="D35" s="516">
        <v>3950.0976500000002</v>
      </c>
      <c r="E35" s="516">
        <v>2257.8648800000001</v>
      </c>
      <c r="F35" s="517">
        <v>0.15414455386944681</v>
      </c>
      <c r="G35" s="518">
        <v>1.0191570055334753</v>
      </c>
    </row>
  </sheetData>
  <mergeCells count="6">
    <mergeCell ref="F30:G30"/>
    <mergeCell ref="A32:A34"/>
    <mergeCell ref="A3:A9"/>
    <mergeCell ref="A30:A31"/>
    <mergeCell ref="B30:B31"/>
    <mergeCell ref="C30:E30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X84"/>
  <sheetViews>
    <sheetView rightToLeft="1" topLeftCell="N1" zoomScaleNormal="100" workbookViewId="0">
      <selection activeCell="R10" sqref="R10"/>
    </sheetView>
  </sheetViews>
  <sheetFormatPr defaultRowHeight="14.25"/>
  <cols>
    <col min="1" max="1" width="14.28515625" style="22" customWidth="1"/>
    <col min="2" max="2" width="22.5703125" style="22" bestFit="1" customWidth="1"/>
    <col min="3" max="3" width="11" style="25" customWidth="1"/>
    <col min="4" max="10" width="11" style="25" hidden="1" customWidth="1"/>
    <col min="11" max="23" width="11" style="25" customWidth="1"/>
    <col min="24" max="24" width="9.85546875" style="22" bestFit="1" customWidth="1"/>
    <col min="25" max="16384" width="9.140625" style="22"/>
  </cols>
  <sheetData>
    <row r="1" spans="1:24" ht="18">
      <c r="A1" s="1205" t="s">
        <v>1516</v>
      </c>
      <c r="B1" s="1205"/>
    </row>
    <row r="2" spans="1:24" ht="15">
      <c r="A2" s="255"/>
      <c r="B2" s="152"/>
      <c r="C2" s="153" t="s">
        <v>230</v>
      </c>
      <c r="D2" s="153" t="s">
        <v>3</v>
      </c>
      <c r="E2" s="153" t="s">
        <v>229</v>
      </c>
      <c r="F2" s="153" t="s">
        <v>5</v>
      </c>
      <c r="G2" s="153" t="s">
        <v>228</v>
      </c>
      <c r="H2" s="153" t="s">
        <v>7</v>
      </c>
      <c r="I2" s="153" t="s">
        <v>8</v>
      </c>
      <c r="J2" s="153" t="s">
        <v>9</v>
      </c>
      <c r="K2" s="153" t="s">
        <v>225</v>
      </c>
      <c r="L2" s="153" t="s">
        <v>11</v>
      </c>
      <c r="M2" s="153" t="s">
        <v>12</v>
      </c>
      <c r="N2" s="153" t="s">
        <v>226</v>
      </c>
      <c r="O2" s="153" t="s">
        <v>227</v>
      </c>
      <c r="P2" s="153" t="s">
        <v>1518</v>
      </c>
      <c r="Q2" s="153" t="s">
        <v>1556</v>
      </c>
      <c r="R2" s="153" t="s">
        <v>1610</v>
      </c>
      <c r="S2" s="153" t="s">
        <v>1672</v>
      </c>
      <c r="T2" s="153" t="s">
        <v>1706</v>
      </c>
      <c r="U2" s="153" t="s">
        <v>1439</v>
      </c>
      <c r="V2" s="153" t="s">
        <v>1863</v>
      </c>
      <c r="W2" s="153" t="s">
        <v>1999</v>
      </c>
      <c r="X2" s="255" t="s">
        <v>263</v>
      </c>
    </row>
    <row r="3" spans="1:24" ht="15">
      <c r="A3" s="255"/>
      <c r="B3" s="258" t="s">
        <v>218</v>
      </c>
      <c r="C3" s="154">
        <f t="shared" ref="C3" si="0">SUM(C4:C9)</f>
        <v>581499</v>
      </c>
      <c r="D3" s="154">
        <f t="shared" ref="D3:V3" si="1">SUM(D4:D9)</f>
        <v>581499</v>
      </c>
      <c r="E3" s="154">
        <f t="shared" si="1"/>
        <v>586499</v>
      </c>
      <c r="F3" s="154">
        <f t="shared" si="1"/>
        <v>624499</v>
      </c>
      <c r="G3" s="154">
        <f t="shared" si="1"/>
        <v>605499</v>
      </c>
      <c r="H3" s="154">
        <f t="shared" si="1"/>
        <v>678800</v>
      </c>
      <c r="I3" s="154">
        <f t="shared" si="1"/>
        <v>762958</v>
      </c>
      <c r="J3" s="154">
        <f t="shared" si="1"/>
        <v>815958</v>
      </c>
      <c r="K3" s="154">
        <f t="shared" si="1"/>
        <v>754458</v>
      </c>
      <c r="L3" s="154">
        <f t="shared" si="1"/>
        <v>708488</v>
      </c>
      <c r="M3" s="154">
        <f t="shared" si="1"/>
        <v>717779</v>
      </c>
      <c r="N3" s="154">
        <f t="shared" si="1"/>
        <v>710097</v>
      </c>
      <c r="O3" s="154">
        <f t="shared" si="1"/>
        <v>710097</v>
      </c>
      <c r="P3" s="154">
        <f t="shared" si="1"/>
        <v>714097</v>
      </c>
      <c r="Q3" s="154">
        <f t="shared" si="1"/>
        <v>838525</v>
      </c>
      <c r="R3" s="154">
        <f t="shared" si="1"/>
        <v>804525</v>
      </c>
      <c r="S3" s="154">
        <f t="shared" si="1"/>
        <v>765165</v>
      </c>
      <c r="T3" s="154">
        <f t="shared" si="1"/>
        <v>760165</v>
      </c>
      <c r="U3" s="154">
        <f t="shared" si="1"/>
        <v>958646</v>
      </c>
      <c r="V3" s="154">
        <f t="shared" si="1"/>
        <v>1025246</v>
      </c>
      <c r="W3" s="154">
        <f>SUM(W4:W9)</f>
        <v>1138886</v>
      </c>
      <c r="X3" s="254">
        <f>W3/$W$21</f>
        <v>0.8334761630498182</v>
      </c>
    </row>
    <row r="4" spans="1:24" ht="15">
      <c r="A4" s="258" t="s">
        <v>218</v>
      </c>
      <c r="B4" s="259" t="s">
        <v>219</v>
      </c>
      <c r="C4" s="155">
        <v>260000</v>
      </c>
      <c r="D4" s="155">
        <v>260000</v>
      </c>
      <c r="E4" s="155">
        <v>265000</v>
      </c>
      <c r="F4" s="155">
        <v>303000</v>
      </c>
      <c r="G4" s="155">
        <v>284000</v>
      </c>
      <c r="H4" s="155">
        <v>357301</v>
      </c>
      <c r="I4" s="155">
        <v>451459</v>
      </c>
      <c r="J4" s="155">
        <v>504459</v>
      </c>
      <c r="K4" s="155">
        <v>442959</v>
      </c>
      <c r="L4" s="155">
        <v>396989</v>
      </c>
      <c r="M4" s="155">
        <v>411280</v>
      </c>
      <c r="N4" s="155">
        <v>392598</v>
      </c>
      <c r="O4" s="155">
        <v>392598</v>
      </c>
      <c r="P4" s="155">
        <v>392598</v>
      </c>
      <c r="Q4" s="155">
        <v>517026</v>
      </c>
      <c r="R4" s="155">
        <v>483026</v>
      </c>
      <c r="S4" s="155">
        <v>443666</v>
      </c>
      <c r="T4" s="155">
        <v>413666</v>
      </c>
      <c r="U4" s="155">
        <v>547635</v>
      </c>
      <c r="V4" s="155">
        <v>564314</v>
      </c>
      <c r="W4" s="155">
        <v>647314</v>
      </c>
      <c r="X4" s="254">
        <f t="shared" ref="X4:X20" si="2">W4/$W$21</f>
        <v>0.47372677248506873</v>
      </c>
    </row>
    <row r="5" spans="1:24" ht="15">
      <c r="A5" s="258" t="s">
        <v>218</v>
      </c>
      <c r="B5" s="259" t="s">
        <v>217</v>
      </c>
      <c r="C5" s="155">
        <v>49000</v>
      </c>
      <c r="D5" s="155">
        <v>49000</v>
      </c>
      <c r="E5" s="155">
        <v>49000</v>
      </c>
      <c r="F5" s="155">
        <v>49000</v>
      </c>
      <c r="G5" s="155">
        <v>49000</v>
      </c>
      <c r="H5" s="155">
        <v>49000</v>
      </c>
      <c r="I5" s="155">
        <v>49000</v>
      </c>
      <c r="J5" s="155">
        <v>49000</v>
      </c>
      <c r="K5" s="155">
        <v>49000</v>
      </c>
      <c r="L5" s="155">
        <v>49000</v>
      </c>
      <c r="M5" s="155">
        <v>49000</v>
      </c>
      <c r="N5" s="155">
        <v>49000</v>
      </c>
      <c r="O5" s="155">
        <v>49000</v>
      </c>
      <c r="P5" s="155">
        <v>49000</v>
      </c>
      <c r="Q5" s="155">
        <v>49000</v>
      </c>
      <c r="R5" s="155">
        <v>49000</v>
      </c>
      <c r="S5" s="155">
        <v>49000</v>
      </c>
      <c r="T5" s="155">
        <v>49000</v>
      </c>
      <c r="U5" s="155">
        <v>49000</v>
      </c>
      <c r="V5" s="155">
        <v>49000</v>
      </c>
      <c r="W5" s="155">
        <v>49000</v>
      </c>
      <c r="X5" s="254">
        <f t="shared" si="2"/>
        <v>3.585989465972985E-2</v>
      </c>
    </row>
    <row r="6" spans="1:24" ht="15">
      <c r="A6" s="258" t="s">
        <v>218</v>
      </c>
      <c r="B6" s="259" t="s">
        <v>215</v>
      </c>
      <c r="C6" s="155">
        <v>5000</v>
      </c>
      <c r="D6" s="155">
        <v>5000</v>
      </c>
      <c r="E6" s="155">
        <v>5000</v>
      </c>
      <c r="F6" s="155">
        <v>5000</v>
      </c>
      <c r="G6" s="155">
        <v>5000</v>
      </c>
      <c r="H6" s="155">
        <v>5000</v>
      </c>
      <c r="I6" s="155">
        <v>5000</v>
      </c>
      <c r="J6" s="155">
        <v>5000</v>
      </c>
      <c r="K6" s="155">
        <v>5000</v>
      </c>
      <c r="L6" s="155">
        <v>5000</v>
      </c>
      <c r="M6" s="155"/>
      <c r="N6" s="155">
        <v>41000</v>
      </c>
      <c r="O6" s="155">
        <v>41000</v>
      </c>
      <c r="P6" s="155">
        <v>45000</v>
      </c>
      <c r="Q6" s="155">
        <v>45000</v>
      </c>
      <c r="R6" s="155">
        <v>45000</v>
      </c>
      <c r="S6" s="155">
        <v>45000</v>
      </c>
      <c r="T6" s="155">
        <v>70000</v>
      </c>
      <c r="U6" s="155">
        <v>95000</v>
      </c>
      <c r="V6" s="155">
        <v>95000</v>
      </c>
      <c r="W6" s="155">
        <v>95000</v>
      </c>
      <c r="X6" s="254">
        <f t="shared" si="2"/>
        <v>6.9524285564782365E-2</v>
      </c>
    </row>
    <row r="7" spans="1:24" ht="15">
      <c r="A7" s="258" t="s">
        <v>218</v>
      </c>
      <c r="B7" s="259" t="s">
        <v>214</v>
      </c>
      <c r="C7" s="155">
        <v>57380</v>
      </c>
      <c r="D7" s="155">
        <v>57380</v>
      </c>
      <c r="E7" s="155">
        <v>57380</v>
      </c>
      <c r="F7" s="155">
        <v>57380</v>
      </c>
      <c r="G7" s="155">
        <v>57380</v>
      </c>
      <c r="H7" s="155">
        <v>57380</v>
      </c>
      <c r="I7" s="155">
        <v>47380</v>
      </c>
      <c r="J7" s="155">
        <v>47380</v>
      </c>
      <c r="K7" s="155">
        <v>47380</v>
      </c>
      <c r="L7" s="155">
        <v>47380</v>
      </c>
      <c r="M7" s="155">
        <v>47380</v>
      </c>
      <c r="N7" s="155">
        <v>47380</v>
      </c>
      <c r="O7" s="155">
        <v>47380</v>
      </c>
      <c r="P7" s="155">
        <v>47380</v>
      </c>
      <c r="Q7" s="155">
        <v>47380</v>
      </c>
      <c r="R7" s="155">
        <v>47380</v>
      </c>
      <c r="S7" s="155">
        <v>47380</v>
      </c>
      <c r="T7" s="155">
        <v>47380</v>
      </c>
      <c r="U7" s="155">
        <v>47380</v>
      </c>
      <c r="V7" s="155">
        <v>47380</v>
      </c>
      <c r="W7" s="155">
        <v>47380</v>
      </c>
      <c r="X7" s="254">
        <f t="shared" si="2"/>
        <v>3.4674322632204088E-2</v>
      </c>
    </row>
    <row r="8" spans="1:24" ht="15">
      <c r="A8" s="258" t="s">
        <v>218</v>
      </c>
      <c r="B8" s="259" t="s">
        <v>213</v>
      </c>
      <c r="C8" s="155">
        <v>160119</v>
      </c>
      <c r="D8" s="155">
        <v>160119</v>
      </c>
      <c r="E8" s="155">
        <v>160119</v>
      </c>
      <c r="F8" s="155">
        <v>160119</v>
      </c>
      <c r="G8" s="155">
        <v>160119</v>
      </c>
      <c r="H8" s="155">
        <v>160119</v>
      </c>
      <c r="I8" s="155">
        <v>160119</v>
      </c>
      <c r="J8" s="155">
        <v>160119</v>
      </c>
      <c r="K8" s="155">
        <v>160119</v>
      </c>
      <c r="L8" s="155">
        <v>160119</v>
      </c>
      <c r="M8" s="155">
        <v>160119</v>
      </c>
      <c r="N8" s="155">
        <v>130119</v>
      </c>
      <c r="O8" s="155">
        <v>130119</v>
      </c>
      <c r="P8" s="155">
        <v>130119</v>
      </c>
      <c r="Q8" s="155">
        <v>130119</v>
      </c>
      <c r="R8" s="155">
        <v>130119</v>
      </c>
      <c r="S8" s="155">
        <v>130119</v>
      </c>
      <c r="T8" s="155">
        <v>130119</v>
      </c>
      <c r="U8" s="155">
        <v>119552</v>
      </c>
      <c r="V8" s="155">
        <v>119552</v>
      </c>
      <c r="W8" s="155">
        <v>110192</v>
      </c>
      <c r="X8" s="254">
        <f t="shared" si="2"/>
        <v>8.0642316578468404E-2</v>
      </c>
    </row>
    <row r="9" spans="1:24" ht="15">
      <c r="A9" s="258" t="s">
        <v>218</v>
      </c>
      <c r="B9" s="259" t="s">
        <v>211</v>
      </c>
      <c r="C9" s="155">
        <v>50000</v>
      </c>
      <c r="D9" s="155">
        <v>50000</v>
      </c>
      <c r="E9" s="155">
        <v>50000</v>
      </c>
      <c r="F9" s="155">
        <v>50000</v>
      </c>
      <c r="G9" s="155">
        <v>50000</v>
      </c>
      <c r="H9" s="155">
        <v>50000</v>
      </c>
      <c r="I9" s="155">
        <v>50000</v>
      </c>
      <c r="J9" s="155">
        <v>50000</v>
      </c>
      <c r="K9" s="155">
        <v>50000</v>
      </c>
      <c r="L9" s="155">
        <v>50000</v>
      </c>
      <c r="M9" s="155">
        <v>50000</v>
      </c>
      <c r="N9" s="155">
        <v>50000</v>
      </c>
      <c r="O9" s="155">
        <v>50000</v>
      </c>
      <c r="P9" s="155">
        <v>50000</v>
      </c>
      <c r="Q9" s="155">
        <v>50000</v>
      </c>
      <c r="R9" s="155">
        <v>50000</v>
      </c>
      <c r="S9" s="155">
        <v>50000</v>
      </c>
      <c r="T9" s="155">
        <v>50000</v>
      </c>
      <c r="U9" s="155">
        <v>100079</v>
      </c>
      <c r="V9" s="155">
        <v>150000</v>
      </c>
      <c r="W9" s="155">
        <v>190000</v>
      </c>
      <c r="X9" s="254">
        <f t="shared" si="2"/>
        <v>0.13904857112956473</v>
      </c>
    </row>
    <row r="10" spans="1:24" ht="15">
      <c r="A10" s="255"/>
      <c r="B10" s="258" t="s">
        <v>222</v>
      </c>
      <c r="C10" s="251">
        <v>35995</v>
      </c>
      <c r="D10" s="251">
        <v>35995</v>
      </c>
      <c r="E10" s="251">
        <v>35995</v>
      </c>
      <c r="F10" s="251">
        <v>35995</v>
      </c>
      <c r="G10" s="251">
        <v>35995</v>
      </c>
      <c r="H10" s="251">
        <v>35995</v>
      </c>
      <c r="I10" s="251">
        <v>35995</v>
      </c>
      <c r="J10" s="251">
        <v>35995</v>
      </c>
      <c r="K10" s="251">
        <v>35995</v>
      </c>
      <c r="L10" s="251">
        <v>27847</v>
      </c>
      <c r="M10" s="251">
        <v>23977</v>
      </c>
      <c r="N10" s="251">
        <v>17500</v>
      </c>
      <c r="O10" s="251">
        <v>17500</v>
      </c>
      <c r="P10" s="251">
        <v>17500</v>
      </c>
      <c r="Q10" s="251">
        <v>17500</v>
      </c>
      <c r="R10" s="251">
        <v>32500</v>
      </c>
      <c r="S10" s="251">
        <v>32500</v>
      </c>
      <c r="T10" s="251">
        <v>42500</v>
      </c>
      <c r="U10" s="251">
        <v>44000</v>
      </c>
      <c r="V10" s="251">
        <v>46500</v>
      </c>
      <c r="W10" s="251">
        <v>53500</v>
      </c>
      <c r="X10" s="254">
        <f t="shared" si="2"/>
        <v>3.9153150291745854E-2</v>
      </c>
    </row>
    <row r="11" spans="1:24" ht="15">
      <c r="A11" s="258" t="s">
        <v>222</v>
      </c>
      <c r="B11" s="259" t="s">
        <v>213</v>
      </c>
      <c r="C11" s="155">
        <v>35995</v>
      </c>
      <c r="D11" s="155">
        <v>35995</v>
      </c>
      <c r="E11" s="155">
        <v>35995</v>
      </c>
      <c r="F11" s="155">
        <v>35995</v>
      </c>
      <c r="G11" s="155">
        <v>35995</v>
      </c>
      <c r="H11" s="155">
        <v>35995</v>
      </c>
      <c r="I11" s="155">
        <v>35995</v>
      </c>
      <c r="J11" s="155">
        <v>35995</v>
      </c>
      <c r="K11" s="155">
        <v>35995</v>
      </c>
      <c r="L11" s="155">
        <v>27847</v>
      </c>
      <c r="M11" s="155">
        <v>23977</v>
      </c>
      <c r="N11" s="155">
        <v>17500</v>
      </c>
      <c r="O11" s="155">
        <v>17500</v>
      </c>
      <c r="P11" s="155">
        <v>17500</v>
      </c>
      <c r="Q11" s="155">
        <v>17500</v>
      </c>
      <c r="R11" s="155">
        <v>32500</v>
      </c>
      <c r="S11" s="155">
        <v>32500</v>
      </c>
      <c r="T11" s="155">
        <v>42500</v>
      </c>
      <c r="U11" s="155">
        <v>44000</v>
      </c>
      <c r="V11" s="115">
        <v>46500</v>
      </c>
      <c r="W11" s="115">
        <v>53500</v>
      </c>
      <c r="X11" s="254">
        <f t="shared" si="2"/>
        <v>3.9153150291745854E-2</v>
      </c>
    </row>
    <row r="12" spans="1:24" ht="15">
      <c r="A12" s="255"/>
      <c r="B12" s="258" t="s">
        <v>221</v>
      </c>
      <c r="C12" s="251">
        <v>96121</v>
      </c>
      <c r="D12" s="251">
        <v>106241</v>
      </c>
      <c r="E12" s="251">
        <v>106741</v>
      </c>
      <c r="F12" s="251">
        <v>106513</v>
      </c>
      <c r="G12" s="251">
        <v>121563</v>
      </c>
      <c r="H12" s="251">
        <v>123063</v>
      </c>
      <c r="I12" s="251">
        <v>130763</v>
      </c>
      <c r="J12" s="251">
        <v>130763</v>
      </c>
      <c r="K12" s="251">
        <v>125634</v>
      </c>
      <c r="L12" s="251">
        <v>130105</v>
      </c>
      <c r="M12" s="251">
        <v>139105</v>
      </c>
      <c r="N12" s="251">
        <v>164855</v>
      </c>
      <c r="O12" s="251">
        <v>164855</v>
      </c>
      <c r="P12" s="251">
        <f>SUM(P13:P20)</f>
        <v>162823</v>
      </c>
      <c r="Q12" s="251">
        <f>SUM(Q13:Q20)</f>
        <v>168456</v>
      </c>
      <c r="R12" s="251">
        <f>SUM(R13:R20)</f>
        <v>166543</v>
      </c>
      <c r="S12" s="251">
        <v>165543</v>
      </c>
      <c r="T12" s="251">
        <v>173543</v>
      </c>
      <c r="U12" s="251">
        <v>172543</v>
      </c>
      <c r="V12" s="251">
        <v>175543</v>
      </c>
      <c r="W12" s="251">
        <v>174043</v>
      </c>
      <c r="X12" s="254">
        <f t="shared" si="2"/>
        <v>0.12737068665843596</v>
      </c>
    </row>
    <row r="13" spans="1:24" ht="15">
      <c r="A13" s="258" t="s">
        <v>221</v>
      </c>
      <c r="B13" s="259" t="s">
        <v>217</v>
      </c>
      <c r="C13" s="155">
        <v>54856</v>
      </c>
      <c r="D13" s="155">
        <v>63276</v>
      </c>
      <c r="E13" s="155">
        <v>63276</v>
      </c>
      <c r="F13" s="155">
        <v>66248</v>
      </c>
      <c r="G13" s="155">
        <v>79298</v>
      </c>
      <c r="H13" s="155">
        <v>77298</v>
      </c>
      <c r="I13" s="155">
        <v>82298</v>
      </c>
      <c r="J13" s="155">
        <v>82298</v>
      </c>
      <c r="K13" s="155">
        <v>82298</v>
      </c>
      <c r="L13" s="155">
        <v>86769</v>
      </c>
      <c r="M13" s="155">
        <v>86769</v>
      </c>
      <c r="N13" s="155">
        <v>91369</v>
      </c>
      <c r="O13" s="155">
        <v>91369</v>
      </c>
      <c r="P13" s="156">
        <v>91369</v>
      </c>
      <c r="Q13" s="156">
        <v>91369</v>
      </c>
      <c r="R13" s="156">
        <v>86869</v>
      </c>
      <c r="S13" s="156">
        <v>86869</v>
      </c>
      <c r="T13" s="155">
        <v>86869</v>
      </c>
      <c r="U13" s="155">
        <v>86869</v>
      </c>
      <c r="V13" s="155">
        <v>89869</v>
      </c>
      <c r="W13" s="155">
        <v>89869</v>
      </c>
      <c r="X13" s="254">
        <f t="shared" si="2"/>
        <v>6.576924230969923E-2</v>
      </c>
    </row>
    <row r="14" spans="1:24" ht="15">
      <c r="A14" s="258" t="s">
        <v>221</v>
      </c>
      <c r="B14" s="259" t="s">
        <v>216</v>
      </c>
      <c r="C14" s="155">
        <v>3000</v>
      </c>
      <c r="D14" s="155">
        <v>3000</v>
      </c>
      <c r="E14" s="155">
        <v>3000</v>
      </c>
      <c r="F14" s="155"/>
      <c r="G14" s="155"/>
      <c r="H14" s="155"/>
      <c r="I14" s="155"/>
      <c r="J14" s="155"/>
      <c r="K14" s="155"/>
      <c r="L14" s="155"/>
      <c r="M14" s="155">
        <v>2000</v>
      </c>
      <c r="N14" s="155">
        <v>2000</v>
      </c>
      <c r="O14" s="155">
        <v>2000</v>
      </c>
      <c r="P14" s="156">
        <v>2000</v>
      </c>
      <c r="Q14" s="156">
        <v>2000</v>
      </c>
      <c r="R14" s="156">
        <v>5087</v>
      </c>
      <c r="S14" s="115">
        <v>5087</v>
      </c>
      <c r="T14" s="155">
        <v>5087</v>
      </c>
      <c r="U14" s="155">
        <v>5087</v>
      </c>
      <c r="V14" s="155">
        <v>5087</v>
      </c>
      <c r="W14" s="155">
        <v>5087</v>
      </c>
      <c r="X14" s="254">
        <f t="shared" si="2"/>
        <v>3.7228425333478725E-3</v>
      </c>
    </row>
    <row r="15" spans="1:24" ht="15">
      <c r="A15" s="258" t="s">
        <v>221</v>
      </c>
      <c r="B15" s="259" t="s">
        <v>1576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6">
        <v>133</v>
      </c>
      <c r="R15" s="156">
        <v>133</v>
      </c>
      <c r="S15" s="156">
        <v>133</v>
      </c>
      <c r="T15" s="155">
        <v>133</v>
      </c>
      <c r="U15" s="155">
        <v>133</v>
      </c>
      <c r="V15" s="155">
        <v>133</v>
      </c>
      <c r="W15" s="155">
        <v>133</v>
      </c>
      <c r="X15" s="254">
        <f t="shared" si="2"/>
        <v>9.7333999790695313E-5</v>
      </c>
    </row>
    <row r="16" spans="1:24" ht="15">
      <c r="A16" s="258" t="s">
        <v>221</v>
      </c>
      <c r="B16" s="259" t="s">
        <v>223</v>
      </c>
      <c r="C16" s="155">
        <v>1629</v>
      </c>
      <c r="D16" s="155">
        <v>1629</v>
      </c>
      <c r="E16" s="155">
        <v>1629</v>
      </c>
      <c r="F16" s="155">
        <v>1629</v>
      </c>
      <c r="G16" s="155">
        <v>1629</v>
      </c>
      <c r="H16" s="155">
        <v>1629</v>
      </c>
      <c r="I16" s="155">
        <v>1629</v>
      </c>
      <c r="J16" s="155">
        <v>1629</v>
      </c>
      <c r="K16" s="155"/>
      <c r="L16" s="155"/>
      <c r="M16" s="155"/>
      <c r="N16" s="155"/>
      <c r="O16" s="155"/>
      <c r="P16" s="155">
        <v>0</v>
      </c>
      <c r="Q16" s="155"/>
      <c r="R16" s="156"/>
      <c r="S16" s="156"/>
      <c r="T16" s="155">
        <v>0</v>
      </c>
      <c r="U16" s="155">
        <v>0</v>
      </c>
      <c r="V16" s="155"/>
      <c r="W16" s="155"/>
      <c r="X16" s="254">
        <f t="shared" si="2"/>
        <v>0</v>
      </c>
    </row>
    <row r="17" spans="1:24" ht="15">
      <c r="A17" s="258" t="s">
        <v>221</v>
      </c>
      <c r="B17" s="259" t="s">
        <v>215</v>
      </c>
      <c r="C17" s="155">
        <v>14700</v>
      </c>
      <c r="D17" s="155">
        <v>16400</v>
      </c>
      <c r="E17" s="155">
        <v>16900</v>
      </c>
      <c r="F17" s="155">
        <v>17200</v>
      </c>
      <c r="G17" s="155">
        <v>19200</v>
      </c>
      <c r="H17" s="155">
        <v>21200</v>
      </c>
      <c r="I17" s="155">
        <v>23200</v>
      </c>
      <c r="J17" s="155">
        <v>23200</v>
      </c>
      <c r="K17" s="155">
        <v>19700</v>
      </c>
      <c r="L17" s="155">
        <v>19700</v>
      </c>
      <c r="M17" s="155">
        <v>15700</v>
      </c>
      <c r="N17" s="155">
        <v>9850</v>
      </c>
      <c r="O17" s="155">
        <v>9850</v>
      </c>
      <c r="P17" s="156">
        <v>8150</v>
      </c>
      <c r="Q17" s="156">
        <v>9650</v>
      </c>
      <c r="R17" s="156">
        <v>9150</v>
      </c>
      <c r="S17" s="156">
        <v>7150</v>
      </c>
      <c r="T17" s="155">
        <v>13150</v>
      </c>
      <c r="U17" s="155">
        <v>12150</v>
      </c>
      <c r="V17" s="155">
        <v>12150</v>
      </c>
      <c r="W17" s="155">
        <v>11650</v>
      </c>
      <c r="X17" s="254">
        <f t="shared" si="2"/>
        <v>8.5258729139969947E-3</v>
      </c>
    </row>
    <row r="18" spans="1:24" ht="15">
      <c r="A18" s="258" t="s">
        <v>221</v>
      </c>
      <c r="B18" s="259" t="s">
        <v>214</v>
      </c>
      <c r="C18" s="155">
        <v>14564</v>
      </c>
      <c r="D18" s="155">
        <v>14564</v>
      </c>
      <c r="E18" s="155">
        <v>14564</v>
      </c>
      <c r="F18" s="155">
        <v>14064</v>
      </c>
      <c r="G18" s="155">
        <v>14064</v>
      </c>
      <c r="H18" s="155">
        <v>14064</v>
      </c>
      <c r="I18" s="155">
        <v>14564</v>
      </c>
      <c r="J18" s="155">
        <v>14564</v>
      </c>
      <c r="K18" s="155">
        <v>14564</v>
      </c>
      <c r="L18" s="155">
        <v>14564</v>
      </c>
      <c r="M18" s="155">
        <v>14564</v>
      </c>
      <c r="N18" s="155">
        <v>21564</v>
      </c>
      <c r="O18" s="155">
        <v>21564</v>
      </c>
      <c r="P18" s="156">
        <v>21564</v>
      </c>
      <c r="Q18" s="156">
        <v>25564</v>
      </c>
      <c r="R18" s="156">
        <v>25564</v>
      </c>
      <c r="S18" s="156">
        <v>25564</v>
      </c>
      <c r="T18" s="155">
        <v>25564</v>
      </c>
      <c r="U18" s="155">
        <v>25564</v>
      </c>
      <c r="V18" s="155">
        <v>25564</v>
      </c>
      <c r="W18" s="155">
        <v>24564</v>
      </c>
      <c r="X18" s="254">
        <f t="shared" si="2"/>
        <v>1.797678474329804E-2</v>
      </c>
    </row>
    <row r="19" spans="1:24" ht="15">
      <c r="A19" s="258" t="s">
        <v>221</v>
      </c>
      <c r="B19" s="259" t="s">
        <v>213</v>
      </c>
      <c r="C19" s="155">
        <v>7372</v>
      </c>
      <c r="D19" s="155">
        <v>7372</v>
      </c>
      <c r="E19" s="155">
        <v>7372</v>
      </c>
      <c r="F19" s="155">
        <v>7372</v>
      </c>
      <c r="G19" s="155">
        <v>7372</v>
      </c>
      <c r="H19" s="155">
        <v>8872</v>
      </c>
      <c r="I19" s="155">
        <v>9072</v>
      </c>
      <c r="J19" s="155">
        <v>9072</v>
      </c>
      <c r="K19" s="155">
        <v>9072</v>
      </c>
      <c r="L19" s="155">
        <v>9072</v>
      </c>
      <c r="M19" s="155">
        <v>9072</v>
      </c>
      <c r="N19" s="155">
        <v>9072</v>
      </c>
      <c r="O19" s="155">
        <v>9072</v>
      </c>
      <c r="P19" s="156">
        <v>8740</v>
      </c>
      <c r="Q19" s="156">
        <v>8740</v>
      </c>
      <c r="R19" s="156">
        <v>8740</v>
      </c>
      <c r="S19" s="156">
        <v>8740</v>
      </c>
      <c r="T19" s="155">
        <v>10740</v>
      </c>
      <c r="U19" s="155">
        <v>10740</v>
      </c>
      <c r="V19" s="155">
        <v>10740</v>
      </c>
      <c r="W19" s="155">
        <v>10740</v>
      </c>
      <c r="X19" s="254">
        <f t="shared" si="2"/>
        <v>7.8599034417448695E-3</v>
      </c>
    </row>
    <row r="20" spans="1:24" ht="15">
      <c r="A20" s="258" t="s">
        <v>221</v>
      </c>
      <c r="B20" s="259" t="s">
        <v>211</v>
      </c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>
        <v>11000</v>
      </c>
      <c r="N20" s="155">
        <v>31000</v>
      </c>
      <c r="O20" s="155">
        <v>31000</v>
      </c>
      <c r="P20" s="156">
        <v>31000</v>
      </c>
      <c r="Q20" s="156">
        <v>31000</v>
      </c>
      <c r="R20" s="156">
        <v>31000</v>
      </c>
      <c r="S20" s="156">
        <v>32000</v>
      </c>
      <c r="T20" s="155">
        <v>32000</v>
      </c>
      <c r="U20" s="155">
        <v>32000</v>
      </c>
      <c r="V20" s="155">
        <v>32000</v>
      </c>
      <c r="W20" s="155">
        <v>32000</v>
      </c>
      <c r="X20" s="254">
        <f t="shared" si="2"/>
        <v>2.3418706716558269E-2</v>
      </c>
    </row>
    <row r="21" spans="1:24" ht="15">
      <c r="A21" s="255"/>
      <c r="B21" s="157" t="s">
        <v>133</v>
      </c>
      <c r="C21" s="252">
        <f t="shared" ref="C21:N21" si="3">C12+C10+C3</f>
        <v>713615</v>
      </c>
      <c r="D21" s="252">
        <f t="shared" si="3"/>
        <v>723735</v>
      </c>
      <c r="E21" s="252">
        <f t="shared" si="3"/>
        <v>729235</v>
      </c>
      <c r="F21" s="252">
        <f t="shared" si="3"/>
        <v>767007</v>
      </c>
      <c r="G21" s="252">
        <f t="shared" si="3"/>
        <v>763057</v>
      </c>
      <c r="H21" s="252">
        <f t="shared" si="3"/>
        <v>837858</v>
      </c>
      <c r="I21" s="252">
        <f t="shared" si="3"/>
        <v>929716</v>
      </c>
      <c r="J21" s="252">
        <f t="shared" si="3"/>
        <v>982716</v>
      </c>
      <c r="K21" s="252">
        <f t="shared" si="3"/>
        <v>916087</v>
      </c>
      <c r="L21" s="252">
        <f t="shared" si="3"/>
        <v>866440</v>
      </c>
      <c r="M21" s="252">
        <f t="shared" si="3"/>
        <v>880861</v>
      </c>
      <c r="N21" s="252">
        <f t="shared" si="3"/>
        <v>892452</v>
      </c>
      <c r="O21" s="252">
        <f>O12+O10+O3</f>
        <v>892452</v>
      </c>
      <c r="P21" s="252">
        <f>P12+P10+P3</f>
        <v>894420</v>
      </c>
      <c r="Q21" s="252">
        <f>SUM(Q12,Q10,Q3)</f>
        <v>1024481</v>
      </c>
      <c r="R21" s="252">
        <f>SUM(R12,R10,R3)</f>
        <v>1003568</v>
      </c>
      <c r="S21" s="252">
        <f>SUM(S12,S10,S3)</f>
        <v>963208</v>
      </c>
      <c r="T21" s="252">
        <f>SUM(T12,T10,T3)</f>
        <v>976208</v>
      </c>
      <c r="U21" s="252">
        <f t="shared" ref="U21:W21" si="4">SUM(U12,U10,U3)</f>
        <v>1175189</v>
      </c>
      <c r="V21" s="252">
        <f t="shared" si="4"/>
        <v>1247289</v>
      </c>
      <c r="W21" s="252">
        <f t="shared" si="4"/>
        <v>1366429</v>
      </c>
      <c r="X21" s="253">
        <f>S21/$S$21</f>
        <v>1</v>
      </c>
    </row>
    <row r="27" spans="1:24" ht="18">
      <c r="A27" s="150"/>
      <c r="B27" s="368"/>
      <c r="C27" s="250" t="s">
        <v>263</v>
      </c>
    </row>
    <row r="28" spans="1:24" ht="15">
      <c r="A28" s="249" t="s">
        <v>219</v>
      </c>
      <c r="B28" s="247">
        <f>W4</f>
        <v>647314</v>
      </c>
      <c r="C28" s="248">
        <f t="shared" ref="C28:C37" si="5">B28/$B$37</f>
        <v>0.47372677248506873</v>
      </c>
    </row>
    <row r="29" spans="1:24" ht="15">
      <c r="A29" s="249" t="s">
        <v>217</v>
      </c>
      <c r="B29" s="247">
        <v>138869</v>
      </c>
      <c r="C29" s="248">
        <f t="shared" si="5"/>
        <v>0.10162913696942907</v>
      </c>
    </row>
    <row r="30" spans="1:24" ht="15">
      <c r="A30" s="249" t="s">
        <v>216</v>
      </c>
      <c r="B30" s="247">
        <v>5087</v>
      </c>
      <c r="C30" s="248">
        <f t="shared" si="5"/>
        <v>3.7228425333478725E-3</v>
      </c>
    </row>
    <row r="31" spans="1:24" ht="15">
      <c r="A31" s="249" t="s">
        <v>1576</v>
      </c>
      <c r="B31" s="247">
        <v>133</v>
      </c>
      <c r="C31" s="248">
        <f t="shared" si="5"/>
        <v>9.7333999790695313E-5</v>
      </c>
    </row>
    <row r="32" spans="1:24" ht="15">
      <c r="A32" s="249" t="s">
        <v>223</v>
      </c>
      <c r="B32" s="247"/>
      <c r="C32" s="248">
        <f t="shared" si="5"/>
        <v>0</v>
      </c>
    </row>
    <row r="33" spans="1:3" ht="15">
      <c r="A33" s="249" t="s">
        <v>215</v>
      </c>
      <c r="B33" s="1032">
        <v>106650</v>
      </c>
      <c r="C33" s="248">
        <f t="shared" si="5"/>
        <v>7.8050158478779358E-2</v>
      </c>
    </row>
    <row r="34" spans="1:3" ht="15">
      <c r="A34" s="249" t="s">
        <v>214</v>
      </c>
      <c r="B34" s="247">
        <v>71944</v>
      </c>
      <c r="C34" s="248">
        <f t="shared" si="5"/>
        <v>5.2651107375502132E-2</v>
      </c>
    </row>
    <row r="35" spans="1:3" ht="15">
      <c r="A35" s="249" t="s">
        <v>213</v>
      </c>
      <c r="B35" s="247">
        <v>174432</v>
      </c>
      <c r="C35" s="248">
        <f t="shared" si="5"/>
        <v>0.12765537031195912</v>
      </c>
    </row>
    <row r="36" spans="1:3" ht="15">
      <c r="A36" s="249" t="s">
        <v>211</v>
      </c>
      <c r="B36" s="247">
        <v>222000</v>
      </c>
      <c r="C36" s="248">
        <f t="shared" si="5"/>
        <v>0.162467277846123</v>
      </c>
    </row>
    <row r="37" spans="1:3" ht="19.5">
      <c r="A37" s="150"/>
      <c r="B37" s="256">
        <f>SUM(B28:B36)</f>
        <v>1366429</v>
      </c>
      <c r="C37" s="257">
        <f t="shared" si="5"/>
        <v>1</v>
      </c>
    </row>
    <row r="60" spans="1:23" ht="18">
      <c r="A60" s="1206" t="s">
        <v>1515</v>
      </c>
      <c r="B60" s="1206"/>
    </row>
    <row r="61" spans="1:23" ht="15">
      <c r="A61" s="24"/>
      <c r="B61" s="71" t="s">
        <v>230</v>
      </c>
      <c r="C61" s="71" t="s">
        <v>3</v>
      </c>
      <c r="D61" s="71" t="s">
        <v>229</v>
      </c>
      <c r="E61" s="71" t="s">
        <v>5</v>
      </c>
      <c r="F61" s="71" t="s">
        <v>228</v>
      </c>
      <c r="G61" s="71" t="s">
        <v>7</v>
      </c>
      <c r="H61" s="71" t="s">
        <v>8</v>
      </c>
      <c r="I61" s="71" t="s">
        <v>9</v>
      </c>
      <c r="J61" s="71" t="s">
        <v>225</v>
      </c>
      <c r="K61" s="71" t="s">
        <v>11</v>
      </c>
      <c r="L61" s="71" t="s">
        <v>12</v>
      </c>
      <c r="M61" s="71" t="s">
        <v>226</v>
      </c>
      <c r="N61" s="71" t="s">
        <v>227</v>
      </c>
      <c r="O61" s="116" t="s">
        <v>1518</v>
      </c>
      <c r="P61" s="116" t="s">
        <v>1556</v>
      </c>
      <c r="Q61" s="116" t="s">
        <v>1610</v>
      </c>
      <c r="R61" s="116" t="s">
        <v>1672</v>
      </c>
      <c r="S61" s="116" t="s">
        <v>1706</v>
      </c>
      <c r="T61" s="116" t="s">
        <v>1439</v>
      </c>
      <c r="U61" s="116" t="s">
        <v>1863</v>
      </c>
      <c r="V61" s="116" t="s">
        <v>1999</v>
      </c>
      <c r="W61" s="22"/>
    </row>
    <row r="62" spans="1:23" ht="15">
      <c r="A62" s="68" t="s">
        <v>218</v>
      </c>
      <c r="B62" s="69">
        <v>49</v>
      </c>
      <c r="C62" s="69">
        <v>49</v>
      </c>
      <c r="D62" s="69">
        <v>50</v>
      </c>
      <c r="E62" s="69">
        <v>53</v>
      </c>
      <c r="F62" s="69">
        <v>52</v>
      </c>
      <c r="G62" s="69">
        <v>56</v>
      </c>
      <c r="H62" s="69">
        <v>58</v>
      </c>
      <c r="I62" s="69">
        <v>60</v>
      </c>
      <c r="J62" s="69">
        <v>57</v>
      </c>
      <c r="K62" s="69">
        <v>56</v>
      </c>
      <c r="L62" s="69">
        <v>56</v>
      </c>
      <c r="M62" s="69">
        <v>65</v>
      </c>
      <c r="N62" s="69">
        <v>65</v>
      </c>
      <c r="O62" s="69">
        <v>66</v>
      </c>
      <c r="P62" s="69">
        <v>72</v>
      </c>
      <c r="Q62" s="69">
        <v>69</v>
      </c>
      <c r="R62" s="69">
        <v>65</v>
      </c>
      <c r="S62" s="69">
        <v>70</v>
      </c>
      <c r="T62" s="69">
        <v>80</v>
      </c>
      <c r="U62" s="69">
        <v>85</v>
      </c>
      <c r="V62" s="69">
        <v>91</v>
      </c>
      <c r="W62" s="22"/>
    </row>
    <row r="63" spans="1:23" ht="15">
      <c r="A63" s="68" t="s">
        <v>222</v>
      </c>
      <c r="B63" s="69">
        <v>18</v>
      </c>
      <c r="C63" s="69">
        <v>18</v>
      </c>
      <c r="D63" s="69">
        <v>18</v>
      </c>
      <c r="E63" s="69">
        <v>18</v>
      </c>
      <c r="F63" s="69">
        <v>18</v>
      </c>
      <c r="G63" s="69">
        <v>18</v>
      </c>
      <c r="H63" s="69">
        <v>18</v>
      </c>
      <c r="I63" s="69">
        <v>18</v>
      </c>
      <c r="J63" s="69">
        <v>18</v>
      </c>
      <c r="K63" s="69">
        <v>12</v>
      </c>
      <c r="L63" s="69">
        <v>9</v>
      </c>
      <c r="M63" s="69">
        <v>6</v>
      </c>
      <c r="N63" s="69">
        <v>6</v>
      </c>
      <c r="O63" s="69">
        <v>6</v>
      </c>
      <c r="P63" s="69">
        <v>6</v>
      </c>
      <c r="Q63" s="69">
        <v>9</v>
      </c>
      <c r="R63" s="69">
        <v>9</v>
      </c>
      <c r="S63" s="69">
        <v>12</v>
      </c>
      <c r="T63" s="69">
        <v>13</v>
      </c>
      <c r="U63" s="69">
        <v>14</v>
      </c>
      <c r="V63" s="69">
        <v>16</v>
      </c>
      <c r="W63" s="22"/>
    </row>
    <row r="64" spans="1:23" ht="15">
      <c r="A64" s="68" t="s">
        <v>221</v>
      </c>
      <c r="B64" s="69">
        <v>48</v>
      </c>
      <c r="C64" s="69">
        <v>51</v>
      </c>
      <c r="D64" s="69">
        <v>53</v>
      </c>
      <c r="E64" s="69">
        <v>52</v>
      </c>
      <c r="F64" s="69">
        <v>58</v>
      </c>
      <c r="G64" s="69">
        <v>59</v>
      </c>
      <c r="H64" s="69">
        <v>65</v>
      </c>
      <c r="I64" s="69">
        <v>65</v>
      </c>
      <c r="J64" s="69">
        <v>64</v>
      </c>
      <c r="K64" s="69">
        <v>66</v>
      </c>
      <c r="L64" s="69">
        <v>74</v>
      </c>
      <c r="M64" s="69">
        <v>79</v>
      </c>
      <c r="N64" s="69">
        <v>79</v>
      </c>
      <c r="O64" s="69">
        <v>76</v>
      </c>
      <c r="P64" s="69">
        <v>77</v>
      </c>
      <c r="Q64" s="69">
        <v>77</v>
      </c>
      <c r="R64" s="69">
        <v>77</v>
      </c>
      <c r="S64" s="69">
        <v>79</v>
      </c>
      <c r="T64" s="69">
        <v>79</v>
      </c>
      <c r="U64" s="69">
        <v>80</v>
      </c>
      <c r="V64" s="69">
        <v>78</v>
      </c>
      <c r="W64" s="22"/>
    </row>
    <row r="65" spans="1:23" ht="15">
      <c r="A65" s="70" t="s">
        <v>48</v>
      </c>
      <c r="B65" s="72">
        <v>115</v>
      </c>
      <c r="C65" s="72">
        <v>118</v>
      </c>
      <c r="D65" s="72">
        <v>121</v>
      </c>
      <c r="E65" s="72">
        <v>123</v>
      </c>
      <c r="F65" s="72">
        <v>128</v>
      </c>
      <c r="G65" s="72">
        <v>133</v>
      </c>
      <c r="H65" s="72">
        <v>141</v>
      </c>
      <c r="I65" s="72">
        <v>143</v>
      </c>
      <c r="J65" s="72">
        <v>139</v>
      </c>
      <c r="K65" s="72">
        <v>134</v>
      </c>
      <c r="L65" s="72">
        <v>139</v>
      </c>
      <c r="M65" s="72">
        <v>150</v>
      </c>
      <c r="N65" s="72">
        <v>150</v>
      </c>
      <c r="O65" s="72">
        <f>O64+O63+O62</f>
        <v>148</v>
      </c>
      <c r="P65" s="72">
        <f>SUM(P62:P64)</f>
        <v>155</v>
      </c>
      <c r="Q65" s="72">
        <f>SUM(Q62:Q64)</f>
        <v>155</v>
      </c>
      <c r="R65" s="72">
        <f>SUM(R62:R64)</f>
        <v>151</v>
      </c>
      <c r="S65" s="72">
        <f>SUM(S62:S64)</f>
        <v>161</v>
      </c>
      <c r="T65" s="72">
        <f t="shared" ref="T65:V65" si="6">SUM(T62:T64)</f>
        <v>172</v>
      </c>
      <c r="U65" s="72">
        <f t="shared" si="6"/>
        <v>179</v>
      </c>
      <c r="V65" s="72">
        <f t="shared" si="6"/>
        <v>185</v>
      </c>
      <c r="W65" s="22"/>
    </row>
    <row r="66" spans="1:23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</row>
    <row r="67" spans="1:23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1:23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23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1:23"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</row>
    <row r="71" spans="1:23"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23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</row>
    <row r="73" spans="1:23"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1:23"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</row>
    <row r="75" spans="1:23"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1:23"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</row>
    <row r="77" spans="1:23"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1:23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</row>
    <row r="79" spans="1:23"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1:23"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</row>
    <row r="81" spans="3:23"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3:23"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</row>
    <row r="83" spans="3:23"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3:23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</row>
  </sheetData>
  <mergeCells count="2">
    <mergeCell ref="A1:B1"/>
    <mergeCell ref="A60:B60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E101"/>
  <sheetViews>
    <sheetView rightToLeft="1" topLeftCell="A79" zoomScaleNormal="100" workbookViewId="0"/>
  </sheetViews>
  <sheetFormatPr defaultRowHeight="14.25"/>
  <cols>
    <col min="1" max="1" width="17.85546875" style="23" customWidth="1"/>
    <col min="2" max="2" width="10.42578125" style="23" customWidth="1"/>
    <col min="3" max="3" width="10.140625" style="23" hidden="1" customWidth="1"/>
    <col min="4" max="4" width="10.7109375" style="23" hidden="1" customWidth="1"/>
    <col min="5" max="5" width="10.5703125" style="23" hidden="1" customWidth="1"/>
    <col min="6" max="6" width="10.140625" style="23" customWidth="1"/>
    <col min="7" max="7" width="11.140625" style="23" customWidth="1"/>
    <col min="8" max="8" width="10.85546875" style="23" customWidth="1"/>
    <col min="9" max="9" width="9.85546875" style="23" customWidth="1"/>
    <col min="10" max="10" width="10.7109375" style="23" bestFit="1" customWidth="1"/>
    <col min="11" max="11" width="10.42578125" style="23" customWidth="1"/>
    <col min="12" max="12" width="10.7109375" style="23" customWidth="1"/>
    <col min="13" max="13" width="10.5703125" style="23" customWidth="1"/>
    <col min="14" max="15" width="9.140625" style="23"/>
    <col min="16" max="16" width="10.42578125" style="23" customWidth="1"/>
    <col min="17" max="16384" width="9.140625" style="23"/>
  </cols>
  <sheetData>
    <row r="1" spans="1:31">
      <c r="A1" s="255"/>
      <c r="B1" s="189" t="s">
        <v>35</v>
      </c>
      <c r="C1" s="189" t="s">
        <v>36</v>
      </c>
      <c r="D1" s="189" t="s">
        <v>37</v>
      </c>
      <c r="E1" s="189" t="s">
        <v>38</v>
      </c>
      <c r="F1" s="189" t="s">
        <v>39</v>
      </c>
      <c r="G1" s="189" t="s">
        <v>40</v>
      </c>
      <c r="H1" s="189" t="s">
        <v>41</v>
      </c>
      <c r="I1" s="189" t="s">
        <v>42</v>
      </c>
      <c r="J1" s="189" t="s">
        <v>43</v>
      </c>
      <c r="K1" s="189" t="s">
        <v>44</v>
      </c>
      <c r="L1" s="189" t="s">
        <v>195</v>
      </c>
      <c r="M1" s="189" t="s">
        <v>202</v>
      </c>
      <c r="N1" s="189" t="s">
        <v>1517</v>
      </c>
      <c r="O1" s="189" t="s">
        <v>1557</v>
      </c>
      <c r="P1" s="189" t="s">
        <v>1611</v>
      </c>
      <c r="Q1" s="189" t="s">
        <v>1673</v>
      </c>
      <c r="R1" s="189" t="s">
        <v>1707</v>
      </c>
      <c r="S1" s="189" t="s">
        <v>1781</v>
      </c>
      <c r="T1" s="189" t="s">
        <v>1864</v>
      </c>
      <c r="U1" s="189" t="s">
        <v>2001</v>
      </c>
      <c r="V1" s="189"/>
      <c r="W1" s="189"/>
      <c r="X1" s="189"/>
      <c r="Y1" s="189"/>
      <c r="Z1" s="189"/>
      <c r="AA1" s="189"/>
      <c r="AB1" s="189"/>
      <c r="AC1" s="189"/>
      <c r="AD1" s="189"/>
      <c r="AE1" s="189"/>
    </row>
    <row r="2" spans="1:31">
      <c r="A2" s="280" t="s">
        <v>218</v>
      </c>
      <c r="B2" s="281"/>
      <c r="C2" s="281">
        <v>5000</v>
      </c>
      <c r="D2" s="281">
        <v>38000</v>
      </c>
      <c r="E2" s="281"/>
      <c r="F2" s="281">
        <v>92301</v>
      </c>
      <c r="G2" s="281">
        <v>113261</v>
      </c>
      <c r="H2" s="281">
        <f t="shared" ref="H2:K2" si="0">SUM(H3:H6)</f>
        <v>53000</v>
      </c>
      <c r="I2" s="281">
        <f t="shared" si="0"/>
        <v>0</v>
      </c>
      <c r="J2" s="281">
        <f t="shared" si="0"/>
        <v>6030</v>
      </c>
      <c r="K2" s="281">
        <f t="shared" si="0"/>
        <v>14291</v>
      </c>
      <c r="L2" s="281">
        <f>SUM(L3:L6)</f>
        <v>77317</v>
      </c>
      <c r="M2" s="281">
        <v>0</v>
      </c>
      <c r="N2" s="281">
        <v>4000</v>
      </c>
      <c r="O2" s="281">
        <f>SUM(O3:O5)</f>
        <v>127742</v>
      </c>
      <c r="P2" s="281">
        <f>SUM(P3:P5)</f>
        <v>0</v>
      </c>
      <c r="Q2" s="281">
        <f>SUM(Q3:Q5)</f>
        <v>0</v>
      </c>
      <c r="R2" s="281">
        <f>SUM(R3:R5)</f>
        <v>25000</v>
      </c>
      <c r="S2" s="281">
        <f>SUM(S3:S6)</f>
        <v>235079</v>
      </c>
      <c r="T2" s="281">
        <f>SUM(T3:T6)</f>
        <v>99921</v>
      </c>
      <c r="U2" s="281">
        <f>SUM(U3:U6)</f>
        <v>140000</v>
      </c>
      <c r="V2" s="281"/>
      <c r="W2" s="281"/>
      <c r="X2" s="281"/>
      <c r="Y2" s="281"/>
      <c r="Z2" s="281"/>
      <c r="AA2" s="281"/>
      <c r="AB2" s="281"/>
      <c r="AC2" s="281"/>
      <c r="AD2" s="281"/>
      <c r="AE2" s="281"/>
    </row>
    <row r="3" spans="1:31" ht="15">
      <c r="A3" s="282" t="s">
        <v>219</v>
      </c>
      <c r="B3" s="151"/>
      <c r="C3" s="151">
        <v>5000</v>
      </c>
      <c r="D3" s="151">
        <v>38000</v>
      </c>
      <c r="E3" s="151"/>
      <c r="F3" s="151">
        <v>92301</v>
      </c>
      <c r="G3" s="151">
        <v>113261</v>
      </c>
      <c r="H3" s="151">
        <v>53000</v>
      </c>
      <c r="I3" s="151"/>
      <c r="J3" s="151">
        <v>6030</v>
      </c>
      <c r="K3" s="151">
        <v>14291</v>
      </c>
      <c r="L3" s="115">
        <v>16317</v>
      </c>
      <c r="M3" s="151">
        <v>0</v>
      </c>
      <c r="N3" s="151">
        <v>0</v>
      </c>
      <c r="O3" s="151">
        <v>127742</v>
      </c>
      <c r="P3" s="151">
        <v>0</v>
      </c>
      <c r="Q3" s="151"/>
      <c r="R3" s="151">
        <v>0</v>
      </c>
      <c r="S3" s="151">
        <v>160000</v>
      </c>
      <c r="T3" s="151">
        <v>50000</v>
      </c>
      <c r="U3" s="151">
        <v>100000</v>
      </c>
      <c r="V3" s="151"/>
      <c r="W3" s="151"/>
      <c r="X3" s="151"/>
      <c r="Y3" s="151"/>
      <c r="Z3" s="151"/>
      <c r="AA3" s="151"/>
      <c r="AB3" s="151"/>
      <c r="AC3" s="151"/>
      <c r="AD3" s="151"/>
      <c r="AE3" s="151"/>
    </row>
    <row r="4" spans="1:31">
      <c r="A4" s="282" t="s">
        <v>215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>
        <v>41000</v>
      </c>
      <c r="M4" s="151">
        <v>0</v>
      </c>
      <c r="N4" s="151">
        <v>4000</v>
      </c>
      <c r="O4" s="151">
        <v>0</v>
      </c>
      <c r="P4" s="151">
        <v>0</v>
      </c>
      <c r="Q4" s="151"/>
      <c r="R4" s="151">
        <v>25000</v>
      </c>
      <c r="S4" s="151">
        <v>25000</v>
      </c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</row>
    <row r="5" spans="1:31">
      <c r="A5" s="282" t="s">
        <v>213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>
        <v>20000</v>
      </c>
      <c r="M5" s="151">
        <v>0</v>
      </c>
      <c r="N5" s="151">
        <v>0</v>
      </c>
      <c r="O5" s="151">
        <v>0</v>
      </c>
      <c r="P5" s="151">
        <v>0</v>
      </c>
      <c r="Q5" s="151"/>
      <c r="R5" s="151">
        <v>0</v>
      </c>
      <c r="S5" s="151">
        <v>0</v>
      </c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</row>
    <row r="6" spans="1:31">
      <c r="A6" s="282" t="s">
        <v>211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>
        <v>50079</v>
      </c>
      <c r="T6" s="151">
        <v>49921</v>
      </c>
      <c r="U6" s="151">
        <v>40000</v>
      </c>
      <c r="V6" s="151"/>
      <c r="W6" s="151"/>
      <c r="X6" s="151"/>
      <c r="Y6" s="151"/>
      <c r="Z6" s="151"/>
      <c r="AA6" s="151"/>
      <c r="AB6" s="151"/>
      <c r="AC6" s="151"/>
      <c r="AD6" s="151"/>
      <c r="AE6" s="151"/>
    </row>
    <row r="7" spans="1:31">
      <c r="A7" s="280" t="s">
        <v>222</v>
      </c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>
        <v>15000</v>
      </c>
      <c r="Q7" s="281"/>
      <c r="R7" s="281">
        <v>10000</v>
      </c>
      <c r="S7" s="281">
        <v>1500</v>
      </c>
      <c r="T7" s="281">
        <f>T8</f>
        <v>2500</v>
      </c>
      <c r="U7" s="281">
        <f>U8</f>
        <v>7000</v>
      </c>
      <c r="V7" s="281"/>
      <c r="W7" s="281"/>
      <c r="X7" s="281"/>
      <c r="Y7" s="281"/>
      <c r="Z7" s="281"/>
      <c r="AA7" s="281"/>
      <c r="AB7" s="281"/>
      <c r="AC7" s="281"/>
      <c r="AD7" s="281"/>
      <c r="AE7" s="281"/>
    </row>
    <row r="8" spans="1:31">
      <c r="A8" s="282" t="s">
        <v>213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>
        <v>15000</v>
      </c>
      <c r="Q8" s="151"/>
      <c r="R8" s="151">
        <v>10000</v>
      </c>
      <c r="S8" s="151">
        <v>1500</v>
      </c>
      <c r="T8" s="151">
        <v>2500</v>
      </c>
      <c r="U8" s="151">
        <v>7000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</row>
    <row r="9" spans="1:31">
      <c r="A9" s="280" t="s">
        <v>212</v>
      </c>
      <c r="B9" s="281">
        <v>10620</v>
      </c>
      <c r="C9" s="281">
        <v>500</v>
      </c>
      <c r="D9" s="281">
        <v>4900</v>
      </c>
      <c r="E9" s="281">
        <v>15350</v>
      </c>
      <c r="F9" s="281">
        <v>3500</v>
      </c>
      <c r="G9" s="281">
        <v>7700</v>
      </c>
      <c r="H9" s="281"/>
      <c r="I9" s="281">
        <v>500</v>
      </c>
      <c r="J9" s="281">
        <v>5000</v>
      </c>
      <c r="K9" s="281">
        <v>13000</v>
      </c>
      <c r="L9" s="281">
        <v>45250</v>
      </c>
      <c r="M9" s="281">
        <v>0</v>
      </c>
      <c r="N9" s="281">
        <v>0</v>
      </c>
      <c r="O9" s="281">
        <f t="shared" ref="O9:U9" si="1">SUM(O10:O16)</f>
        <v>6133</v>
      </c>
      <c r="P9" s="281">
        <f t="shared" si="1"/>
        <v>3087</v>
      </c>
      <c r="Q9" s="281">
        <f t="shared" si="1"/>
        <v>1000</v>
      </c>
      <c r="R9" s="281">
        <f t="shared" si="1"/>
        <v>10000</v>
      </c>
      <c r="S9" s="281">
        <f t="shared" si="1"/>
        <v>1000</v>
      </c>
      <c r="T9" s="281">
        <f t="shared" si="1"/>
        <v>3000</v>
      </c>
      <c r="U9" s="281">
        <f t="shared" si="1"/>
        <v>0</v>
      </c>
      <c r="V9" s="281"/>
      <c r="W9" s="281"/>
      <c r="X9" s="281"/>
      <c r="Y9" s="281"/>
      <c r="Z9" s="281"/>
      <c r="AA9" s="281"/>
      <c r="AB9" s="281"/>
      <c r="AC9" s="281"/>
      <c r="AD9" s="281"/>
      <c r="AE9" s="281"/>
    </row>
    <row r="10" spans="1:31">
      <c r="A10" s="282" t="s">
        <v>217</v>
      </c>
      <c r="B10" s="151">
        <v>8920</v>
      </c>
      <c r="C10" s="151"/>
      <c r="D10" s="151">
        <v>3900</v>
      </c>
      <c r="E10" s="151">
        <v>13350</v>
      </c>
      <c r="F10" s="151"/>
      <c r="G10" s="151">
        <v>5000</v>
      </c>
      <c r="H10" s="151"/>
      <c r="I10" s="151"/>
      <c r="J10" s="151">
        <v>5000</v>
      </c>
      <c r="K10" s="151"/>
      <c r="L10" s="151">
        <v>17600</v>
      </c>
      <c r="M10" s="151">
        <v>0</v>
      </c>
      <c r="N10" s="151">
        <v>0</v>
      </c>
      <c r="O10" s="151"/>
      <c r="P10" s="151"/>
      <c r="Q10" s="151"/>
      <c r="R10" s="151"/>
      <c r="S10" s="151"/>
      <c r="T10" s="151">
        <v>3000</v>
      </c>
      <c r="U10" s="151">
        <v>0</v>
      </c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</row>
    <row r="11" spans="1:31">
      <c r="A11" s="282" t="s">
        <v>1576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25">
        <v>133</v>
      </c>
      <c r="P11" s="125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</row>
    <row r="12" spans="1:31">
      <c r="A12" s="282" t="s">
        <v>216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>
        <v>2000</v>
      </c>
      <c r="L12" s="151"/>
      <c r="M12" s="151">
        <v>0</v>
      </c>
      <c r="N12" s="151">
        <v>0</v>
      </c>
      <c r="O12" s="151"/>
      <c r="P12" s="151">
        <v>3087</v>
      </c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</row>
    <row r="13" spans="1:31">
      <c r="A13" s="282" t="s">
        <v>215</v>
      </c>
      <c r="B13" s="151">
        <v>1700</v>
      </c>
      <c r="C13" s="151">
        <v>500</v>
      </c>
      <c r="D13" s="151">
        <v>500</v>
      </c>
      <c r="E13" s="151">
        <v>2000</v>
      </c>
      <c r="F13" s="151">
        <v>2000</v>
      </c>
      <c r="G13" s="151">
        <v>2000</v>
      </c>
      <c r="H13" s="151"/>
      <c r="I13" s="151">
        <v>500</v>
      </c>
      <c r="J13" s="151"/>
      <c r="K13" s="151"/>
      <c r="L13" s="151">
        <v>650</v>
      </c>
      <c r="M13" s="151">
        <v>0</v>
      </c>
      <c r="N13" s="151">
        <v>0</v>
      </c>
      <c r="O13" s="151">
        <v>2000</v>
      </c>
      <c r="P13" s="151"/>
      <c r="Q13" s="151"/>
      <c r="R13" s="151">
        <v>8000</v>
      </c>
      <c r="S13" s="151">
        <v>1000</v>
      </c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</row>
    <row r="14" spans="1:31">
      <c r="A14" s="282" t="s">
        <v>214</v>
      </c>
      <c r="B14" s="151"/>
      <c r="C14" s="151"/>
      <c r="D14" s="151">
        <v>500</v>
      </c>
      <c r="E14" s="151"/>
      <c r="F14" s="151"/>
      <c r="G14" s="151">
        <v>500</v>
      </c>
      <c r="H14" s="151"/>
      <c r="I14" s="151"/>
      <c r="J14" s="151"/>
      <c r="K14" s="151"/>
      <c r="L14" s="151">
        <v>7000</v>
      </c>
      <c r="M14" s="151">
        <v>0</v>
      </c>
      <c r="N14" s="151">
        <v>0</v>
      </c>
      <c r="O14" s="151">
        <v>4000</v>
      </c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</row>
    <row r="15" spans="1:31">
      <c r="A15" s="282" t="s">
        <v>1744</v>
      </c>
      <c r="B15" s="151"/>
      <c r="C15" s="151"/>
      <c r="D15" s="151"/>
      <c r="E15" s="151"/>
      <c r="F15" s="151">
        <v>1500</v>
      </c>
      <c r="G15" s="151">
        <v>200</v>
      </c>
      <c r="H15" s="151"/>
      <c r="I15" s="151"/>
      <c r="J15" s="151"/>
      <c r="K15" s="151"/>
      <c r="L15" s="151"/>
      <c r="M15" s="151">
        <v>0</v>
      </c>
      <c r="N15" s="151">
        <v>0</v>
      </c>
      <c r="O15" s="151"/>
      <c r="P15" s="151"/>
      <c r="Q15" s="151"/>
      <c r="R15" s="151">
        <v>2000</v>
      </c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</row>
    <row r="16" spans="1:31">
      <c r="A16" s="282" t="s">
        <v>211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>
        <v>11000</v>
      </c>
      <c r="L16" s="151">
        <v>20000</v>
      </c>
      <c r="M16" s="151">
        <v>0</v>
      </c>
      <c r="N16" s="151">
        <v>0</v>
      </c>
      <c r="O16" s="151"/>
      <c r="P16" s="151"/>
      <c r="Q16" s="151">
        <v>1000</v>
      </c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</row>
    <row r="17" spans="1:31">
      <c r="A17" s="280" t="s">
        <v>48</v>
      </c>
      <c r="B17" s="281">
        <f t="shared" ref="B17:K17" si="2">B9+B7+B2</f>
        <v>10620</v>
      </c>
      <c r="C17" s="281">
        <f t="shared" si="2"/>
        <v>5500</v>
      </c>
      <c r="D17" s="281">
        <f t="shared" si="2"/>
        <v>42900</v>
      </c>
      <c r="E17" s="281">
        <f t="shared" si="2"/>
        <v>15350</v>
      </c>
      <c r="F17" s="281">
        <f t="shared" si="2"/>
        <v>95801</v>
      </c>
      <c r="G17" s="281">
        <f t="shared" si="2"/>
        <v>120961</v>
      </c>
      <c r="H17" s="281">
        <f t="shared" si="2"/>
        <v>53000</v>
      </c>
      <c r="I17" s="281">
        <f t="shared" si="2"/>
        <v>500</v>
      </c>
      <c r="J17" s="281">
        <f t="shared" si="2"/>
        <v>11030</v>
      </c>
      <c r="K17" s="281">
        <f t="shared" si="2"/>
        <v>27291</v>
      </c>
      <c r="L17" s="281">
        <f>L9+L7+L2</f>
        <v>122567</v>
      </c>
      <c r="M17" s="281">
        <f t="shared" ref="M17:U17" si="3">M9+M7+M2</f>
        <v>0</v>
      </c>
      <c r="N17" s="281">
        <f t="shared" si="3"/>
        <v>4000</v>
      </c>
      <c r="O17" s="281">
        <f t="shared" si="3"/>
        <v>133875</v>
      </c>
      <c r="P17" s="281">
        <f t="shared" si="3"/>
        <v>18087</v>
      </c>
      <c r="Q17" s="281">
        <f t="shared" si="3"/>
        <v>1000</v>
      </c>
      <c r="R17" s="281">
        <f t="shared" si="3"/>
        <v>45000</v>
      </c>
      <c r="S17" s="281">
        <f t="shared" si="3"/>
        <v>237579</v>
      </c>
      <c r="T17" s="281">
        <f t="shared" si="3"/>
        <v>105421</v>
      </c>
      <c r="U17" s="281">
        <f t="shared" si="3"/>
        <v>147000</v>
      </c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</row>
    <row r="18" spans="1:3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20" spans="1:31" ht="19.5" customHeight="1">
      <c r="A20" s="1207" t="s">
        <v>1510</v>
      </c>
      <c r="B20" s="1208"/>
      <c r="C20" s="1208"/>
    </row>
    <row r="21" spans="1:31">
      <c r="A21" s="125"/>
      <c r="B21" s="1025" t="s">
        <v>34</v>
      </c>
      <c r="C21" s="1025" t="s">
        <v>35</v>
      </c>
      <c r="D21" s="1025" t="s">
        <v>36</v>
      </c>
      <c r="E21" s="1025" t="s">
        <v>37</v>
      </c>
      <c r="F21" s="1025" t="s">
        <v>38</v>
      </c>
      <c r="G21" s="1025" t="s">
        <v>39</v>
      </c>
      <c r="H21" s="1025" t="s">
        <v>40</v>
      </c>
      <c r="I21" s="1025" t="s">
        <v>41</v>
      </c>
      <c r="J21" s="1025" t="s">
        <v>42</v>
      </c>
      <c r="K21" s="1025" t="s">
        <v>43</v>
      </c>
      <c r="L21" s="1025" t="s">
        <v>44</v>
      </c>
      <c r="M21" s="1025" t="s">
        <v>195</v>
      </c>
      <c r="N21" s="1025" t="s">
        <v>202</v>
      </c>
      <c r="O21" s="1025" t="s">
        <v>1517</v>
      </c>
      <c r="P21" s="1025" t="s">
        <v>1557</v>
      </c>
      <c r="Q21" s="1025" t="s">
        <v>1611</v>
      </c>
      <c r="R21" s="1025" t="s">
        <v>1673</v>
      </c>
      <c r="S21" s="1025" t="s">
        <v>1707</v>
      </c>
      <c r="T21" s="1025" t="s">
        <v>1781</v>
      </c>
      <c r="U21" s="1025" t="s">
        <v>1864</v>
      </c>
      <c r="V21" s="1025" t="s">
        <v>2001</v>
      </c>
    </row>
    <row r="22" spans="1:31">
      <c r="A22" s="261" t="s">
        <v>218</v>
      </c>
      <c r="B22" s="127">
        <v>0</v>
      </c>
      <c r="C22" s="127">
        <v>0</v>
      </c>
      <c r="D22" s="127">
        <v>5000</v>
      </c>
      <c r="E22" s="127">
        <v>38000</v>
      </c>
      <c r="F22" s="127">
        <v>0</v>
      </c>
      <c r="G22" s="1033">
        <f t="shared" ref="G22:U22" si="4">F2</f>
        <v>92301</v>
      </c>
      <c r="H22" s="1033">
        <f t="shared" si="4"/>
        <v>113261</v>
      </c>
      <c r="I22" s="1033">
        <f t="shared" si="4"/>
        <v>53000</v>
      </c>
      <c r="J22" s="1033">
        <f t="shared" si="4"/>
        <v>0</v>
      </c>
      <c r="K22" s="1033">
        <f t="shared" si="4"/>
        <v>6030</v>
      </c>
      <c r="L22" s="1033">
        <f t="shared" si="4"/>
        <v>14291</v>
      </c>
      <c r="M22" s="1033">
        <f t="shared" si="4"/>
        <v>77317</v>
      </c>
      <c r="N22" s="1033">
        <f t="shared" si="4"/>
        <v>0</v>
      </c>
      <c r="O22" s="1033">
        <f t="shared" si="4"/>
        <v>4000</v>
      </c>
      <c r="P22" s="1033">
        <f t="shared" si="4"/>
        <v>127742</v>
      </c>
      <c r="Q22" s="1033">
        <f t="shared" si="4"/>
        <v>0</v>
      </c>
      <c r="R22" s="1033">
        <f t="shared" si="4"/>
        <v>0</v>
      </c>
      <c r="S22" s="1033">
        <f t="shared" si="4"/>
        <v>25000</v>
      </c>
      <c r="T22" s="1033">
        <f t="shared" si="4"/>
        <v>235079</v>
      </c>
      <c r="U22" s="1033">
        <f t="shared" si="4"/>
        <v>99921</v>
      </c>
      <c r="V22" s="1033">
        <f>U2</f>
        <v>140000</v>
      </c>
    </row>
    <row r="23" spans="1:31">
      <c r="A23" s="261" t="s">
        <v>222</v>
      </c>
      <c r="B23" s="127">
        <v>0</v>
      </c>
      <c r="C23" s="127">
        <v>0</v>
      </c>
      <c r="D23" s="127">
        <v>0</v>
      </c>
      <c r="E23" s="127">
        <v>0</v>
      </c>
      <c r="F23" s="127">
        <v>0</v>
      </c>
      <c r="G23" s="1033">
        <f t="shared" ref="G23:U23" si="5">F7</f>
        <v>0</v>
      </c>
      <c r="H23" s="1033">
        <f t="shared" si="5"/>
        <v>0</v>
      </c>
      <c r="I23" s="1033">
        <f t="shared" si="5"/>
        <v>0</v>
      </c>
      <c r="J23" s="1033">
        <f t="shared" si="5"/>
        <v>0</v>
      </c>
      <c r="K23" s="1033">
        <f t="shared" si="5"/>
        <v>0</v>
      </c>
      <c r="L23" s="1033">
        <f t="shared" si="5"/>
        <v>0</v>
      </c>
      <c r="M23" s="1033">
        <f t="shared" si="5"/>
        <v>0</v>
      </c>
      <c r="N23" s="1033">
        <f t="shared" si="5"/>
        <v>0</v>
      </c>
      <c r="O23" s="1033">
        <f t="shared" si="5"/>
        <v>0</v>
      </c>
      <c r="P23" s="1033">
        <f t="shared" si="5"/>
        <v>0</v>
      </c>
      <c r="Q23" s="1033">
        <f t="shared" si="5"/>
        <v>15000</v>
      </c>
      <c r="R23" s="1033">
        <f t="shared" si="5"/>
        <v>0</v>
      </c>
      <c r="S23" s="1033">
        <f t="shared" si="5"/>
        <v>10000</v>
      </c>
      <c r="T23" s="1033">
        <f t="shared" si="5"/>
        <v>1500</v>
      </c>
      <c r="U23" s="1033">
        <f t="shared" si="5"/>
        <v>2500</v>
      </c>
      <c r="V23" s="1033">
        <f>U7</f>
        <v>7000</v>
      </c>
    </row>
    <row r="24" spans="1:31">
      <c r="A24" s="261" t="s">
        <v>221</v>
      </c>
      <c r="B24" s="127">
        <v>0</v>
      </c>
      <c r="C24" s="127">
        <v>10620</v>
      </c>
      <c r="D24" s="127">
        <v>500</v>
      </c>
      <c r="E24" s="127">
        <v>4900</v>
      </c>
      <c r="F24" s="127">
        <v>15350</v>
      </c>
      <c r="G24" s="1033">
        <f t="shared" ref="G24:U24" si="6">F9</f>
        <v>3500</v>
      </c>
      <c r="H24" s="1033">
        <f t="shared" si="6"/>
        <v>7700</v>
      </c>
      <c r="I24" s="1033">
        <f t="shared" si="6"/>
        <v>0</v>
      </c>
      <c r="J24" s="1033">
        <f t="shared" si="6"/>
        <v>500</v>
      </c>
      <c r="K24" s="1033">
        <f t="shared" si="6"/>
        <v>5000</v>
      </c>
      <c r="L24" s="1033">
        <f t="shared" si="6"/>
        <v>13000</v>
      </c>
      <c r="M24" s="1033">
        <f t="shared" si="6"/>
        <v>45250</v>
      </c>
      <c r="N24" s="1033">
        <f t="shared" si="6"/>
        <v>0</v>
      </c>
      <c r="O24" s="1033">
        <f t="shared" si="6"/>
        <v>0</v>
      </c>
      <c r="P24" s="1033">
        <f t="shared" si="6"/>
        <v>6133</v>
      </c>
      <c r="Q24" s="1033">
        <f t="shared" si="6"/>
        <v>3087</v>
      </c>
      <c r="R24" s="1033">
        <f t="shared" si="6"/>
        <v>1000</v>
      </c>
      <c r="S24" s="1033">
        <f t="shared" si="6"/>
        <v>10000</v>
      </c>
      <c r="T24" s="1033">
        <f t="shared" si="6"/>
        <v>1000</v>
      </c>
      <c r="U24" s="1033">
        <f t="shared" si="6"/>
        <v>3000</v>
      </c>
      <c r="V24" s="1033">
        <f>U9</f>
        <v>0</v>
      </c>
    </row>
    <row r="25" spans="1:31">
      <c r="A25" s="277" t="s">
        <v>48</v>
      </c>
      <c r="B25" s="277">
        <v>0</v>
      </c>
      <c r="C25" s="278">
        <v>10620</v>
      </c>
      <c r="D25" s="279">
        <v>5500</v>
      </c>
      <c r="E25" s="279">
        <v>42900</v>
      </c>
      <c r="F25" s="279">
        <v>15350</v>
      </c>
      <c r="G25" s="279">
        <f t="shared" ref="G25:U25" si="7">F17</f>
        <v>95801</v>
      </c>
      <c r="H25" s="279">
        <f t="shared" si="7"/>
        <v>120961</v>
      </c>
      <c r="I25" s="279">
        <f t="shared" si="7"/>
        <v>53000</v>
      </c>
      <c r="J25" s="279">
        <f t="shared" si="7"/>
        <v>500</v>
      </c>
      <c r="K25" s="279">
        <f t="shared" si="7"/>
        <v>11030</v>
      </c>
      <c r="L25" s="279">
        <f t="shared" si="7"/>
        <v>27291</v>
      </c>
      <c r="M25" s="279">
        <f t="shared" si="7"/>
        <v>122567</v>
      </c>
      <c r="N25" s="279">
        <f t="shared" si="7"/>
        <v>0</v>
      </c>
      <c r="O25" s="279">
        <f t="shared" si="7"/>
        <v>4000</v>
      </c>
      <c r="P25" s="279">
        <f t="shared" si="7"/>
        <v>133875</v>
      </c>
      <c r="Q25" s="279">
        <f t="shared" si="7"/>
        <v>18087</v>
      </c>
      <c r="R25" s="279">
        <f t="shared" si="7"/>
        <v>1000</v>
      </c>
      <c r="S25" s="279">
        <f t="shared" si="7"/>
        <v>45000</v>
      </c>
      <c r="T25" s="279">
        <f t="shared" si="7"/>
        <v>237579</v>
      </c>
      <c r="U25" s="279">
        <f t="shared" si="7"/>
        <v>105421</v>
      </c>
      <c r="V25" s="279">
        <f>U17</f>
        <v>147000</v>
      </c>
    </row>
    <row r="45" spans="1:22" ht="19.5" customHeight="1">
      <c r="A45" s="1207" t="s">
        <v>1511</v>
      </c>
      <c r="B45" s="1208"/>
      <c r="C45" s="1208"/>
    </row>
    <row r="46" spans="1:22">
      <c r="B46" s="369" t="s">
        <v>34</v>
      </c>
      <c r="C46" s="369" t="s">
        <v>35</v>
      </c>
      <c r="D46" s="369" t="s">
        <v>36</v>
      </c>
      <c r="E46" s="369" t="s">
        <v>37</v>
      </c>
      <c r="F46" s="369" t="s">
        <v>38</v>
      </c>
      <c r="G46" s="369" t="s">
        <v>39</v>
      </c>
      <c r="H46" s="369" t="s">
        <v>40</v>
      </c>
      <c r="I46" s="369" t="s">
        <v>41</v>
      </c>
      <c r="J46" s="369" t="s">
        <v>42</v>
      </c>
      <c r="K46" s="369" t="s">
        <v>43</v>
      </c>
      <c r="L46" s="369" t="s">
        <v>44</v>
      </c>
      <c r="M46" s="369" t="s">
        <v>195</v>
      </c>
      <c r="N46" s="369" t="s">
        <v>202</v>
      </c>
      <c r="O46" s="369" t="s">
        <v>1517</v>
      </c>
      <c r="P46" s="369" t="s">
        <v>1557</v>
      </c>
      <c r="Q46" s="369" t="s">
        <v>1611</v>
      </c>
      <c r="R46" s="369" t="s">
        <v>1673</v>
      </c>
      <c r="S46" s="369" t="s">
        <v>1707</v>
      </c>
      <c r="T46" s="369" t="s">
        <v>1781</v>
      </c>
      <c r="U46" s="369" t="s">
        <v>1864</v>
      </c>
      <c r="V46" s="369" t="s">
        <v>2001</v>
      </c>
    </row>
    <row r="47" spans="1:22" ht="15">
      <c r="A47" s="264" t="s">
        <v>219</v>
      </c>
      <c r="B47" s="268">
        <v>0</v>
      </c>
      <c r="C47" s="268"/>
      <c r="D47" s="268">
        <v>5000</v>
      </c>
      <c r="E47" s="268">
        <v>38000</v>
      </c>
      <c r="F47" s="268"/>
      <c r="G47" s="268">
        <v>92301</v>
      </c>
      <c r="H47" s="268">
        <v>113261</v>
      </c>
      <c r="I47" s="272">
        <f t="shared" ref="I47:U47" si="8">H3</f>
        <v>53000</v>
      </c>
      <c r="J47" s="272">
        <f t="shared" si="8"/>
        <v>0</v>
      </c>
      <c r="K47" s="272">
        <f t="shared" si="8"/>
        <v>6030</v>
      </c>
      <c r="L47" s="272">
        <f t="shared" si="8"/>
        <v>14291</v>
      </c>
      <c r="M47" s="272">
        <f t="shared" si="8"/>
        <v>16317</v>
      </c>
      <c r="N47" s="272">
        <f t="shared" si="8"/>
        <v>0</v>
      </c>
      <c r="O47" s="272">
        <f t="shared" si="8"/>
        <v>0</v>
      </c>
      <c r="P47" s="272">
        <f t="shared" si="8"/>
        <v>127742</v>
      </c>
      <c r="Q47" s="272">
        <f t="shared" si="8"/>
        <v>0</v>
      </c>
      <c r="R47" s="272">
        <f t="shared" si="8"/>
        <v>0</v>
      </c>
      <c r="S47" s="272">
        <f t="shared" si="8"/>
        <v>0</v>
      </c>
      <c r="T47" s="272">
        <f t="shared" si="8"/>
        <v>160000</v>
      </c>
      <c r="U47" s="272">
        <f t="shared" si="8"/>
        <v>50000</v>
      </c>
      <c r="V47" s="272">
        <f>U3</f>
        <v>100000</v>
      </c>
    </row>
    <row r="48" spans="1:22" ht="15">
      <c r="A48" s="264" t="s">
        <v>217</v>
      </c>
      <c r="B48" s="268">
        <v>0</v>
      </c>
      <c r="C48" s="268">
        <v>8920</v>
      </c>
      <c r="D48" s="268"/>
      <c r="E48" s="268">
        <v>3900</v>
      </c>
      <c r="F48" s="268">
        <v>13350</v>
      </c>
      <c r="G48" s="268"/>
      <c r="H48" s="268">
        <v>5000</v>
      </c>
      <c r="I48" s="268"/>
      <c r="J48" s="268"/>
      <c r="K48" s="268">
        <v>5000</v>
      </c>
      <c r="L48" s="268"/>
      <c r="M48" s="268">
        <v>17600</v>
      </c>
      <c r="N48" s="268">
        <v>0</v>
      </c>
      <c r="O48" s="272">
        <v>0</v>
      </c>
      <c r="P48" s="272">
        <v>0</v>
      </c>
      <c r="Q48" s="272"/>
      <c r="R48" s="272"/>
      <c r="S48" s="272"/>
      <c r="T48" s="272"/>
      <c r="U48" s="272">
        <v>3000</v>
      </c>
      <c r="V48" s="272">
        <v>0</v>
      </c>
    </row>
    <row r="49" spans="1:22" ht="15">
      <c r="A49" s="264" t="s">
        <v>216</v>
      </c>
      <c r="B49" s="268">
        <v>0</v>
      </c>
      <c r="C49" s="268"/>
      <c r="D49" s="268"/>
      <c r="E49" s="268"/>
      <c r="F49" s="268"/>
      <c r="G49" s="268"/>
      <c r="H49" s="268"/>
      <c r="I49" s="268"/>
      <c r="J49" s="268"/>
      <c r="K49" s="268"/>
      <c r="L49" s="268">
        <v>2000</v>
      </c>
      <c r="M49" s="268"/>
      <c r="N49" s="268">
        <v>0</v>
      </c>
      <c r="O49" s="272">
        <v>0</v>
      </c>
      <c r="P49" s="272">
        <v>0</v>
      </c>
      <c r="Q49" s="272">
        <v>3087</v>
      </c>
      <c r="R49" s="272"/>
      <c r="S49" s="272"/>
      <c r="T49" s="272"/>
      <c r="U49" s="272"/>
      <c r="V49" s="272"/>
    </row>
    <row r="50" spans="1:22" ht="15">
      <c r="A50" s="264" t="s">
        <v>215</v>
      </c>
      <c r="B50" s="268">
        <v>0</v>
      </c>
      <c r="C50" s="268">
        <v>1700</v>
      </c>
      <c r="D50" s="268">
        <v>500</v>
      </c>
      <c r="E50" s="268">
        <v>500</v>
      </c>
      <c r="F50" s="268">
        <v>2000</v>
      </c>
      <c r="G50" s="268">
        <v>2000</v>
      </c>
      <c r="H50" s="268">
        <v>2000</v>
      </c>
      <c r="I50" s="268"/>
      <c r="J50" s="268">
        <v>500</v>
      </c>
      <c r="K50" s="268"/>
      <c r="L50" s="268"/>
      <c r="M50" s="268">
        <v>41650</v>
      </c>
      <c r="N50" s="268">
        <v>0</v>
      </c>
      <c r="O50" s="272">
        <v>4000</v>
      </c>
      <c r="P50" s="272">
        <v>2000</v>
      </c>
      <c r="Q50" s="272"/>
      <c r="R50" s="272"/>
      <c r="S50" s="272">
        <v>33000</v>
      </c>
      <c r="T50" s="272">
        <v>26000</v>
      </c>
      <c r="U50" s="272"/>
      <c r="V50" s="272"/>
    </row>
    <row r="51" spans="1:22" ht="15">
      <c r="A51" s="264" t="s">
        <v>214</v>
      </c>
      <c r="B51" s="268">
        <v>0</v>
      </c>
      <c r="C51" s="268"/>
      <c r="D51" s="268"/>
      <c r="E51" s="268">
        <v>500</v>
      </c>
      <c r="F51" s="268"/>
      <c r="G51" s="268"/>
      <c r="H51" s="268">
        <v>500</v>
      </c>
      <c r="I51" s="268"/>
      <c r="J51" s="268"/>
      <c r="K51" s="268"/>
      <c r="L51" s="268"/>
      <c r="M51" s="268">
        <v>7000</v>
      </c>
      <c r="N51" s="268">
        <v>0</v>
      </c>
      <c r="O51" s="272">
        <v>0</v>
      </c>
      <c r="P51" s="272">
        <v>4000</v>
      </c>
      <c r="Q51" s="272"/>
      <c r="R51" s="272"/>
      <c r="S51" s="272"/>
      <c r="T51" s="272"/>
      <c r="U51" s="272"/>
      <c r="V51" s="272"/>
    </row>
    <row r="52" spans="1:22" ht="15">
      <c r="A52" s="264" t="s">
        <v>213</v>
      </c>
      <c r="B52" s="268">
        <v>0</v>
      </c>
      <c r="C52" s="268"/>
      <c r="D52" s="268"/>
      <c r="E52" s="268"/>
      <c r="F52" s="268"/>
      <c r="G52" s="268">
        <v>1500</v>
      </c>
      <c r="H52" s="268">
        <v>200</v>
      </c>
      <c r="I52" s="268"/>
      <c r="J52" s="268"/>
      <c r="K52" s="268"/>
      <c r="L52" s="268"/>
      <c r="M52" s="268">
        <v>20000</v>
      </c>
      <c r="N52" s="268">
        <v>0</v>
      </c>
      <c r="O52" s="272">
        <v>0</v>
      </c>
      <c r="P52" s="272">
        <v>0</v>
      </c>
      <c r="Q52" s="272">
        <v>15000</v>
      </c>
      <c r="R52" s="272"/>
      <c r="S52" s="272">
        <v>12000</v>
      </c>
      <c r="T52" s="272">
        <v>1500</v>
      </c>
      <c r="U52" s="272">
        <v>2500</v>
      </c>
      <c r="V52" s="272">
        <v>7000</v>
      </c>
    </row>
    <row r="53" spans="1:22" ht="15">
      <c r="A53" s="264" t="s">
        <v>211</v>
      </c>
      <c r="B53" s="268">
        <v>0</v>
      </c>
      <c r="C53" s="268">
        <v>0</v>
      </c>
      <c r="D53" s="268">
        <v>0</v>
      </c>
      <c r="E53" s="268">
        <v>0</v>
      </c>
      <c r="F53" s="268">
        <v>0</v>
      </c>
      <c r="G53" s="268">
        <v>0</v>
      </c>
      <c r="H53" s="268">
        <v>0</v>
      </c>
      <c r="I53" s="268">
        <v>0</v>
      </c>
      <c r="J53" s="268">
        <v>0</v>
      </c>
      <c r="K53" s="268">
        <v>0</v>
      </c>
      <c r="L53" s="268">
        <v>11000</v>
      </c>
      <c r="M53" s="268">
        <v>20000</v>
      </c>
      <c r="N53" s="268">
        <v>0</v>
      </c>
      <c r="O53" s="272">
        <v>0</v>
      </c>
      <c r="P53" s="272">
        <v>0</v>
      </c>
      <c r="Q53" s="272"/>
      <c r="R53" s="272">
        <v>1000</v>
      </c>
      <c r="S53" s="272"/>
      <c r="T53" s="272">
        <v>50079</v>
      </c>
      <c r="U53" s="272">
        <v>49921</v>
      </c>
      <c r="V53" s="272">
        <v>40000</v>
      </c>
    </row>
    <row r="54" spans="1:22" ht="15">
      <c r="A54" s="276" t="s">
        <v>1576</v>
      </c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72"/>
      <c r="P54" s="272">
        <v>133</v>
      </c>
      <c r="Q54" s="272"/>
      <c r="R54" s="272"/>
      <c r="S54" s="272"/>
      <c r="T54" s="272"/>
      <c r="U54" s="272"/>
      <c r="V54" s="272"/>
    </row>
    <row r="55" spans="1:22" ht="15">
      <c r="A55" s="273" t="s">
        <v>48</v>
      </c>
      <c r="B55" s="274">
        <v>0</v>
      </c>
      <c r="C55" s="274">
        <v>10620</v>
      </c>
      <c r="D55" s="274">
        <v>5500</v>
      </c>
      <c r="E55" s="274">
        <v>42900</v>
      </c>
      <c r="F55" s="274">
        <v>15350</v>
      </c>
      <c r="G55" s="274">
        <v>95801</v>
      </c>
      <c r="H55" s="275">
        <f t="shared" ref="H55:U55" si="9">SUM(H47:H54)</f>
        <v>120961</v>
      </c>
      <c r="I55" s="275">
        <f t="shared" si="9"/>
        <v>53000</v>
      </c>
      <c r="J55" s="275">
        <f t="shared" si="9"/>
        <v>500</v>
      </c>
      <c r="K55" s="275">
        <f t="shared" si="9"/>
        <v>11030</v>
      </c>
      <c r="L55" s="275">
        <f t="shared" si="9"/>
        <v>27291</v>
      </c>
      <c r="M55" s="275">
        <f t="shared" si="9"/>
        <v>122567</v>
      </c>
      <c r="N55" s="275">
        <f t="shared" si="9"/>
        <v>0</v>
      </c>
      <c r="O55" s="275">
        <f t="shared" si="9"/>
        <v>4000</v>
      </c>
      <c r="P55" s="275">
        <f t="shared" si="9"/>
        <v>133875</v>
      </c>
      <c r="Q55" s="275">
        <f t="shared" si="9"/>
        <v>18087</v>
      </c>
      <c r="R55" s="275">
        <f t="shared" si="9"/>
        <v>1000</v>
      </c>
      <c r="S55" s="275">
        <f t="shared" si="9"/>
        <v>45000</v>
      </c>
      <c r="T55" s="275">
        <f t="shared" si="9"/>
        <v>237579</v>
      </c>
      <c r="U55" s="275">
        <f t="shared" si="9"/>
        <v>105421</v>
      </c>
      <c r="V55" s="275">
        <f t="shared" ref="V55" si="10">SUM(V47:V54)</f>
        <v>147000</v>
      </c>
    </row>
    <row r="77" spans="1:22" ht="18" customHeight="1">
      <c r="A77" s="1207" t="s">
        <v>1513</v>
      </c>
      <c r="B77" s="1208"/>
      <c r="C77" s="1208"/>
    </row>
    <row r="78" spans="1:22">
      <c r="A78" s="1025"/>
      <c r="B78" s="1025" t="s">
        <v>34</v>
      </c>
      <c r="C78" s="1025" t="s">
        <v>35</v>
      </c>
      <c r="D78" s="1025" t="s">
        <v>36</v>
      </c>
      <c r="E78" s="1025" t="s">
        <v>37</v>
      </c>
      <c r="F78" s="1025" t="s">
        <v>38</v>
      </c>
      <c r="G78" s="1025" t="s">
        <v>39</v>
      </c>
      <c r="H78" s="1025" t="s">
        <v>40</v>
      </c>
      <c r="I78" s="1025" t="s">
        <v>41</v>
      </c>
      <c r="J78" s="1025" t="s">
        <v>42</v>
      </c>
      <c r="K78" s="1025" t="s">
        <v>43</v>
      </c>
      <c r="L78" s="1025" t="s">
        <v>44</v>
      </c>
      <c r="M78" s="1025" t="s">
        <v>195</v>
      </c>
      <c r="N78" s="1025" t="s">
        <v>202</v>
      </c>
      <c r="O78" s="1025" t="s">
        <v>1517</v>
      </c>
      <c r="P78" s="1025" t="s">
        <v>1557</v>
      </c>
      <c r="Q78" s="1025" t="s">
        <v>1611</v>
      </c>
      <c r="R78" s="1025" t="s">
        <v>1673</v>
      </c>
      <c r="S78" s="1025" t="s">
        <v>1707</v>
      </c>
      <c r="T78" s="1025" t="s">
        <v>1781</v>
      </c>
      <c r="U78" s="1025" t="s">
        <v>1864</v>
      </c>
      <c r="V78" s="1025" t="s">
        <v>2001</v>
      </c>
    </row>
    <row r="79" spans="1:22" ht="15">
      <c r="A79" s="269" t="s">
        <v>218</v>
      </c>
      <c r="B79" s="260">
        <v>0</v>
      </c>
      <c r="C79" s="260"/>
      <c r="D79" s="260">
        <v>1</v>
      </c>
      <c r="E79" s="260">
        <v>1</v>
      </c>
      <c r="F79" s="260"/>
      <c r="G79" s="260">
        <v>1</v>
      </c>
      <c r="H79" s="260">
        <v>1</v>
      </c>
      <c r="I79" s="260">
        <v>1</v>
      </c>
      <c r="J79" s="260"/>
      <c r="K79" s="260">
        <v>1</v>
      </c>
      <c r="L79" s="260">
        <v>1</v>
      </c>
      <c r="M79" s="260">
        <v>12</v>
      </c>
      <c r="N79" s="260">
        <v>0</v>
      </c>
      <c r="O79" s="125">
        <v>1</v>
      </c>
      <c r="P79" s="125">
        <v>7</v>
      </c>
      <c r="Q79" s="125">
        <v>0</v>
      </c>
      <c r="R79" s="125">
        <v>0</v>
      </c>
      <c r="S79" s="125">
        <v>6</v>
      </c>
      <c r="T79" s="125">
        <v>15</v>
      </c>
      <c r="U79" s="125">
        <v>8</v>
      </c>
      <c r="V79" s="125">
        <v>8</v>
      </c>
    </row>
    <row r="80" spans="1:22" ht="15">
      <c r="A80" s="269" t="s">
        <v>222</v>
      </c>
      <c r="B80" s="260">
        <v>0</v>
      </c>
      <c r="C80" s="260">
        <v>0</v>
      </c>
      <c r="D80" s="260">
        <v>0</v>
      </c>
      <c r="E80" s="260">
        <v>0</v>
      </c>
      <c r="F80" s="260">
        <v>0</v>
      </c>
      <c r="G80" s="260">
        <v>0</v>
      </c>
      <c r="H80" s="260">
        <v>0</v>
      </c>
      <c r="I80" s="260">
        <v>0</v>
      </c>
      <c r="J80" s="260">
        <v>0</v>
      </c>
      <c r="K80" s="260">
        <v>0</v>
      </c>
      <c r="L80" s="260">
        <v>0</v>
      </c>
      <c r="M80" s="260">
        <v>0</v>
      </c>
      <c r="N80" s="260">
        <v>0</v>
      </c>
      <c r="O80" s="125">
        <v>0</v>
      </c>
      <c r="P80" s="125">
        <v>0</v>
      </c>
      <c r="Q80" s="125">
        <v>3</v>
      </c>
      <c r="R80" s="125">
        <v>0</v>
      </c>
      <c r="S80" s="125">
        <v>3</v>
      </c>
      <c r="T80" s="125">
        <v>1</v>
      </c>
      <c r="U80" s="125">
        <v>1</v>
      </c>
      <c r="V80" s="125">
        <v>2</v>
      </c>
    </row>
    <row r="81" spans="1:22" ht="15">
      <c r="A81" s="269" t="s">
        <v>221</v>
      </c>
      <c r="B81" s="260">
        <v>0</v>
      </c>
      <c r="C81" s="260">
        <v>2</v>
      </c>
      <c r="D81" s="260">
        <v>1</v>
      </c>
      <c r="E81" s="260">
        <v>3</v>
      </c>
      <c r="F81" s="260">
        <v>2</v>
      </c>
      <c r="G81" s="260">
        <v>2</v>
      </c>
      <c r="H81" s="260">
        <v>4</v>
      </c>
      <c r="I81" s="260"/>
      <c r="J81" s="260">
        <v>1</v>
      </c>
      <c r="K81" s="260">
        <v>3</v>
      </c>
      <c r="L81" s="260">
        <v>9</v>
      </c>
      <c r="M81" s="260">
        <v>12</v>
      </c>
      <c r="N81" s="260">
        <v>0</v>
      </c>
      <c r="O81" s="125">
        <v>0</v>
      </c>
      <c r="P81" s="125">
        <v>3</v>
      </c>
      <c r="Q81" s="125">
        <v>2</v>
      </c>
      <c r="R81" s="125">
        <v>1</v>
      </c>
      <c r="S81" s="125">
        <v>3</v>
      </c>
      <c r="T81" s="125">
        <v>1</v>
      </c>
      <c r="U81" s="125">
        <v>1</v>
      </c>
      <c r="V81" s="125">
        <v>0</v>
      </c>
    </row>
    <row r="82" spans="1:22" ht="15">
      <c r="A82" s="270" t="s">
        <v>48</v>
      </c>
      <c r="B82" s="271"/>
      <c r="C82" s="271">
        <v>2</v>
      </c>
      <c r="D82" s="271">
        <v>2</v>
      </c>
      <c r="E82" s="271">
        <v>4</v>
      </c>
      <c r="F82" s="271">
        <v>2</v>
      </c>
      <c r="G82" s="271">
        <v>3</v>
      </c>
      <c r="H82" s="267">
        <f t="shared" ref="H82:S82" si="11">SUM(H79:H81)</f>
        <v>5</v>
      </c>
      <c r="I82" s="267">
        <f t="shared" si="11"/>
        <v>1</v>
      </c>
      <c r="J82" s="267">
        <f t="shared" si="11"/>
        <v>1</v>
      </c>
      <c r="K82" s="267">
        <f t="shared" si="11"/>
        <v>4</v>
      </c>
      <c r="L82" s="267">
        <f t="shared" si="11"/>
        <v>10</v>
      </c>
      <c r="M82" s="267">
        <f t="shared" si="11"/>
        <v>24</v>
      </c>
      <c r="N82" s="267">
        <f t="shared" si="11"/>
        <v>0</v>
      </c>
      <c r="O82" s="267">
        <f t="shared" si="11"/>
        <v>1</v>
      </c>
      <c r="P82" s="267">
        <f t="shared" si="11"/>
        <v>10</v>
      </c>
      <c r="Q82" s="267">
        <f t="shared" si="11"/>
        <v>5</v>
      </c>
      <c r="R82" s="267">
        <f t="shared" si="11"/>
        <v>1</v>
      </c>
      <c r="S82" s="267">
        <f t="shared" si="11"/>
        <v>12</v>
      </c>
      <c r="T82" s="267">
        <f>SUM(T79:T81)</f>
        <v>17</v>
      </c>
      <c r="U82" s="267">
        <f>SUM(U79:U81)</f>
        <v>10</v>
      </c>
      <c r="V82" s="267">
        <f>SUM(V79:V81)</f>
        <v>10</v>
      </c>
    </row>
    <row r="83" spans="1:2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2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2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2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2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2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2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2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2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2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2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2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2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2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97" spans="1:14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</row>
    <row r="98" spans="1:14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</row>
    <row r="99" spans="1:14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</row>
    <row r="100" spans="1:14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</row>
    <row r="101" spans="1:14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</row>
  </sheetData>
  <mergeCells count="3">
    <mergeCell ref="A20:C20"/>
    <mergeCell ref="A45:C45"/>
    <mergeCell ref="A77:C7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52"/>
  <sheetViews>
    <sheetView rightToLeft="1" topLeftCell="A25" workbookViewId="0">
      <selection activeCell="H42" sqref="H42"/>
    </sheetView>
  </sheetViews>
  <sheetFormatPr defaultRowHeight="14.25"/>
  <cols>
    <col min="1" max="1" width="11.7109375" style="23" customWidth="1"/>
    <col min="2" max="2" width="11.28515625" style="23" customWidth="1"/>
    <col min="3" max="3" width="11.5703125" style="23" customWidth="1"/>
    <col min="4" max="7" width="0" style="23" hidden="1" customWidth="1"/>
    <col min="8" max="8" width="10" style="23" customWidth="1"/>
    <col min="9" max="16384" width="9.140625" style="23"/>
  </cols>
  <sheetData>
    <row r="1" spans="1:22" ht="18.75" customHeight="1">
      <c r="A1" s="1207" t="s">
        <v>1512</v>
      </c>
      <c r="B1" s="1208"/>
      <c r="C1" s="1208"/>
    </row>
    <row r="2" spans="1:22">
      <c r="A2" s="263"/>
      <c r="B2" s="1025" t="s">
        <v>34</v>
      </c>
      <c r="C2" s="1025" t="s">
        <v>35</v>
      </c>
      <c r="D2" s="1025" t="s">
        <v>36</v>
      </c>
      <c r="E2" s="1025" t="s">
        <v>37</v>
      </c>
      <c r="F2" s="1025" t="s">
        <v>38</v>
      </c>
      <c r="G2" s="1025" t="s">
        <v>39</v>
      </c>
      <c r="H2" s="1025" t="s">
        <v>40</v>
      </c>
      <c r="I2" s="1025" t="s">
        <v>41</v>
      </c>
      <c r="J2" s="1025" t="s">
        <v>42</v>
      </c>
      <c r="K2" s="1025" t="s">
        <v>43</v>
      </c>
      <c r="L2" s="1025" t="s">
        <v>44</v>
      </c>
      <c r="M2" s="1025" t="s">
        <v>195</v>
      </c>
      <c r="N2" s="1025" t="s">
        <v>202</v>
      </c>
      <c r="O2" s="1025" t="s">
        <v>1517</v>
      </c>
      <c r="P2" s="1025" t="s">
        <v>1557</v>
      </c>
      <c r="Q2" s="1025" t="s">
        <v>1611</v>
      </c>
      <c r="R2" s="1025" t="s">
        <v>1673</v>
      </c>
      <c r="S2" s="1025" t="s">
        <v>1707</v>
      </c>
      <c r="T2" s="1025" t="s">
        <v>1781</v>
      </c>
      <c r="U2" s="1025" t="s">
        <v>1864</v>
      </c>
      <c r="V2" s="1025" t="s">
        <v>2001</v>
      </c>
    </row>
    <row r="3" spans="1:22" ht="15">
      <c r="A3" s="264" t="s">
        <v>218</v>
      </c>
      <c r="B3" s="126">
        <v>0</v>
      </c>
      <c r="C3" s="126">
        <v>0</v>
      </c>
      <c r="D3" s="126">
        <v>0</v>
      </c>
      <c r="E3" s="126">
        <v>0</v>
      </c>
      <c r="F3" s="126">
        <v>19000</v>
      </c>
      <c r="G3" s="126">
        <v>19000</v>
      </c>
      <c r="H3" s="126">
        <v>29000</v>
      </c>
      <c r="I3" s="126">
        <v>0</v>
      </c>
      <c r="J3" s="126">
        <v>61500</v>
      </c>
      <c r="K3" s="126">
        <v>52000</v>
      </c>
      <c r="L3" s="126">
        <v>5000</v>
      </c>
      <c r="M3" s="126">
        <v>85000</v>
      </c>
      <c r="N3" s="126">
        <v>0</v>
      </c>
      <c r="O3" s="126">
        <v>0</v>
      </c>
      <c r="P3" s="126">
        <v>0</v>
      </c>
      <c r="Q3" s="126">
        <v>34000</v>
      </c>
      <c r="R3" s="126">
        <v>39360</v>
      </c>
      <c r="S3" s="126">
        <v>30000</v>
      </c>
      <c r="T3" s="126">
        <v>36597</v>
      </c>
      <c r="U3" s="126">
        <v>33322</v>
      </c>
      <c r="V3" s="126">
        <v>26361</v>
      </c>
    </row>
    <row r="4" spans="1:22" ht="15">
      <c r="A4" s="264" t="s">
        <v>222</v>
      </c>
      <c r="B4" s="126">
        <v>0</v>
      </c>
      <c r="C4" s="126">
        <v>0</v>
      </c>
      <c r="D4" s="126">
        <v>0</v>
      </c>
      <c r="E4" s="126">
        <v>0</v>
      </c>
      <c r="F4" s="126">
        <v>0</v>
      </c>
      <c r="G4" s="126">
        <v>0</v>
      </c>
      <c r="H4" s="126">
        <v>0</v>
      </c>
      <c r="I4" s="126">
        <v>0</v>
      </c>
      <c r="J4" s="126">
        <v>0</v>
      </c>
      <c r="K4" s="126">
        <v>8148</v>
      </c>
      <c r="L4" s="126">
        <v>3870</v>
      </c>
      <c r="M4" s="126">
        <v>6477</v>
      </c>
      <c r="N4" s="126">
        <v>0</v>
      </c>
      <c r="O4" s="126">
        <v>0</v>
      </c>
      <c r="P4" s="126">
        <v>0</v>
      </c>
      <c r="Q4" s="126">
        <v>0</v>
      </c>
      <c r="R4" s="126">
        <v>0</v>
      </c>
      <c r="S4" s="126">
        <v>0</v>
      </c>
      <c r="T4" s="126">
        <v>0</v>
      </c>
      <c r="U4" s="126"/>
      <c r="V4" s="126"/>
    </row>
    <row r="5" spans="1:22" ht="15">
      <c r="A5" s="264" t="s">
        <v>221</v>
      </c>
      <c r="B5" s="126">
        <v>4000</v>
      </c>
      <c r="C5" s="126">
        <v>500</v>
      </c>
      <c r="D5" s="126">
        <v>0</v>
      </c>
      <c r="E5" s="126">
        <v>5129</v>
      </c>
      <c r="F5" s="126">
        <v>300</v>
      </c>
      <c r="G5" s="126">
        <v>2000</v>
      </c>
      <c r="H5" s="126">
        <v>0</v>
      </c>
      <c r="I5" s="126">
        <v>0</v>
      </c>
      <c r="J5" s="126">
        <v>5629</v>
      </c>
      <c r="K5" s="126">
        <v>529</v>
      </c>
      <c r="L5" s="126">
        <v>4000</v>
      </c>
      <c r="M5" s="126">
        <v>19500</v>
      </c>
      <c r="N5" s="126">
        <v>0</v>
      </c>
      <c r="O5" s="126">
        <v>2032</v>
      </c>
      <c r="P5" s="126">
        <v>500</v>
      </c>
      <c r="Q5" s="126">
        <v>5000</v>
      </c>
      <c r="R5" s="126">
        <v>2000</v>
      </c>
      <c r="S5" s="126">
        <v>2000</v>
      </c>
      <c r="T5" s="126">
        <v>2000</v>
      </c>
      <c r="U5" s="126"/>
      <c r="V5" s="126">
        <v>1500</v>
      </c>
    </row>
    <row r="6" spans="1:22" ht="15">
      <c r="A6" s="265" t="s">
        <v>48</v>
      </c>
      <c r="B6" s="266">
        <v>4000</v>
      </c>
      <c r="C6" s="266">
        <v>500</v>
      </c>
      <c r="D6" s="267">
        <v>0</v>
      </c>
      <c r="E6" s="266">
        <v>5129</v>
      </c>
      <c r="F6" s="266">
        <v>19300</v>
      </c>
      <c r="G6" s="266">
        <v>21000</v>
      </c>
      <c r="H6" s="266">
        <v>29000</v>
      </c>
      <c r="I6" s="267">
        <v>0</v>
      </c>
      <c r="J6" s="266">
        <v>67129</v>
      </c>
      <c r="K6" s="266">
        <v>60677</v>
      </c>
      <c r="L6" s="266">
        <v>12870</v>
      </c>
      <c r="M6" s="266">
        <v>110977</v>
      </c>
      <c r="N6" s="267">
        <v>0</v>
      </c>
      <c r="O6" s="266">
        <v>2032</v>
      </c>
      <c r="P6" s="266">
        <v>500</v>
      </c>
      <c r="Q6" s="266">
        <f t="shared" ref="Q6:V6" si="0">SUM(Q3:Q5)</f>
        <v>39000</v>
      </c>
      <c r="R6" s="266">
        <f t="shared" si="0"/>
        <v>41360</v>
      </c>
      <c r="S6" s="266">
        <f t="shared" si="0"/>
        <v>32000</v>
      </c>
      <c r="T6" s="266">
        <f t="shared" si="0"/>
        <v>38597</v>
      </c>
      <c r="U6" s="266">
        <f t="shared" si="0"/>
        <v>33322</v>
      </c>
      <c r="V6" s="266">
        <f t="shared" si="0"/>
        <v>27861</v>
      </c>
    </row>
    <row r="27" spans="1:20" ht="18" customHeight="1">
      <c r="A27" s="1207" t="s">
        <v>1514</v>
      </c>
      <c r="B27" s="1208"/>
      <c r="C27" s="1208"/>
    </row>
    <row r="28" spans="1:20">
      <c r="A28" s="1025"/>
      <c r="B28" s="1025" t="s">
        <v>34</v>
      </c>
      <c r="C28" s="1025" t="s">
        <v>35</v>
      </c>
      <c r="D28" s="1025" t="s">
        <v>37</v>
      </c>
      <c r="E28" s="1025" t="s">
        <v>38</v>
      </c>
      <c r="F28" s="1025" t="s">
        <v>39</v>
      </c>
      <c r="G28" s="1025" t="s">
        <v>40</v>
      </c>
      <c r="H28" s="1025" t="s">
        <v>42</v>
      </c>
      <c r="I28" s="1025" t="s">
        <v>43</v>
      </c>
      <c r="J28" s="1025" t="s">
        <v>44</v>
      </c>
      <c r="K28" s="1025" t="s">
        <v>195</v>
      </c>
      <c r="L28" s="1025" t="s">
        <v>202</v>
      </c>
      <c r="M28" s="1025" t="s">
        <v>1517</v>
      </c>
      <c r="N28" s="1025" t="s">
        <v>1557</v>
      </c>
      <c r="O28" s="1025" t="s">
        <v>1611</v>
      </c>
      <c r="P28" s="1025" t="s">
        <v>1673</v>
      </c>
      <c r="Q28" s="1025" t="s">
        <v>1707</v>
      </c>
      <c r="R28" s="1025" t="s">
        <v>1781</v>
      </c>
      <c r="S28" s="1025" t="s">
        <v>1864</v>
      </c>
      <c r="T28" s="1025" t="s">
        <v>2001</v>
      </c>
    </row>
    <row r="29" spans="1:20" ht="15">
      <c r="A29" s="261" t="s">
        <v>218</v>
      </c>
      <c r="B29" s="260"/>
      <c r="C29" s="260"/>
      <c r="D29" s="260"/>
      <c r="E29" s="260">
        <v>1</v>
      </c>
      <c r="F29" s="260">
        <v>1</v>
      </c>
      <c r="G29" s="260">
        <v>2</v>
      </c>
      <c r="H29" s="260">
        <v>3</v>
      </c>
      <c r="I29" s="260">
        <v>2</v>
      </c>
      <c r="J29" s="260">
        <v>1</v>
      </c>
      <c r="K29" s="260">
        <v>3</v>
      </c>
      <c r="L29" s="260">
        <v>0</v>
      </c>
      <c r="M29" s="125">
        <v>0</v>
      </c>
      <c r="N29" s="125">
        <v>0</v>
      </c>
      <c r="O29" s="125">
        <v>3</v>
      </c>
      <c r="P29" s="125">
        <v>4</v>
      </c>
      <c r="Q29" s="125">
        <v>1</v>
      </c>
      <c r="R29" s="125">
        <v>5</v>
      </c>
      <c r="S29" s="125">
        <v>3</v>
      </c>
      <c r="T29" s="125">
        <v>2</v>
      </c>
    </row>
    <row r="30" spans="1:20" ht="15">
      <c r="A30" s="261" t="s">
        <v>222</v>
      </c>
      <c r="B30" s="260"/>
      <c r="C30" s="260"/>
      <c r="D30" s="260"/>
      <c r="E30" s="260"/>
      <c r="F30" s="260"/>
      <c r="G30" s="260"/>
      <c r="H30" s="260"/>
      <c r="I30" s="260">
        <v>6</v>
      </c>
      <c r="J30" s="260">
        <v>3</v>
      </c>
      <c r="K30" s="260">
        <v>3</v>
      </c>
      <c r="L30" s="260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/>
      <c r="T30" s="125"/>
    </row>
    <row r="31" spans="1:20" ht="15">
      <c r="A31" s="261" t="s">
        <v>221</v>
      </c>
      <c r="B31" s="260">
        <v>2</v>
      </c>
      <c r="C31" s="260">
        <v>1</v>
      </c>
      <c r="D31" s="260">
        <v>4</v>
      </c>
      <c r="E31" s="260">
        <v>1</v>
      </c>
      <c r="F31" s="260">
        <v>1</v>
      </c>
      <c r="G31" s="260"/>
      <c r="H31" s="260">
        <v>2</v>
      </c>
      <c r="I31" s="260">
        <v>1</v>
      </c>
      <c r="J31" s="260">
        <v>1</v>
      </c>
      <c r="K31" s="260">
        <v>7</v>
      </c>
      <c r="L31" s="260">
        <v>0</v>
      </c>
      <c r="M31" s="125">
        <v>3</v>
      </c>
      <c r="N31" s="125">
        <v>2</v>
      </c>
      <c r="O31" s="125">
        <v>2</v>
      </c>
      <c r="P31" s="125">
        <v>1</v>
      </c>
      <c r="Q31" s="125">
        <v>1</v>
      </c>
      <c r="R31" s="125">
        <v>1</v>
      </c>
      <c r="S31" s="125"/>
      <c r="T31" s="125">
        <v>2</v>
      </c>
    </row>
    <row r="32" spans="1:20" ht="15">
      <c r="A32" s="262" t="s">
        <v>48</v>
      </c>
      <c r="B32" s="260">
        <v>2</v>
      </c>
      <c r="C32" s="260">
        <v>1</v>
      </c>
      <c r="D32" s="260">
        <v>4</v>
      </c>
      <c r="E32" s="260">
        <v>2</v>
      </c>
      <c r="F32" s="260">
        <v>2</v>
      </c>
      <c r="G32" s="260">
        <v>2</v>
      </c>
      <c r="H32" s="260">
        <v>5</v>
      </c>
      <c r="I32" s="260">
        <v>9</v>
      </c>
      <c r="J32" s="260">
        <v>5</v>
      </c>
      <c r="K32" s="125">
        <f t="shared" ref="K32:T32" si="1">SUM(K29:K31)</f>
        <v>13</v>
      </c>
      <c r="L32" s="125">
        <f t="shared" si="1"/>
        <v>0</v>
      </c>
      <c r="M32" s="125">
        <f t="shared" si="1"/>
        <v>3</v>
      </c>
      <c r="N32" s="125">
        <f t="shared" si="1"/>
        <v>2</v>
      </c>
      <c r="O32" s="125">
        <f t="shared" si="1"/>
        <v>5</v>
      </c>
      <c r="P32" s="125">
        <f t="shared" si="1"/>
        <v>5</v>
      </c>
      <c r="Q32" s="125">
        <f t="shared" si="1"/>
        <v>2</v>
      </c>
      <c r="R32" s="125">
        <f t="shared" si="1"/>
        <v>6</v>
      </c>
      <c r="S32" s="125">
        <f t="shared" si="1"/>
        <v>3</v>
      </c>
      <c r="T32" s="125">
        <f t="shared" si="1"/>
        <v>4</v>
      </c>
    </row>
    <row r="33" spans="1:1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</sheetData>
  <mergeCells count="2">
    <mergeCell ref="A1:C1"/>
    <mergeCell ref="A27:C2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86"/>
  <sheetViews>
    <sheetView rightToLeft="1" topLeftCell="G1" workbookViewId="0">
      <selection activeCell="N10" sqref="N10"/>
    </sheetView>
  </sheetViews>
  <sheetFormatPr defaultRowHeight="15"/>
  <cols>
    <col min="1" max="1" width="30.85546875" bestFit="1" customWidth="1"/>
    <col min="2" max="2" width="20.85546875" bestFit="1" customWidth="1"/>
    <col min="3" max="3" width="17.5703125" customWidth="1"/>
    <col min="4" max="4" width="11.85546875" customWidth="1"/>
    <col min="5" max="5" width="11.5703125" style="2" bestFit="1" customWidth="1"/>
    <col min="6" max="6" width="20.85546875" style="2" customWidth="1"/>
    <col min="7" max="7" width="10.5703125" style="118" bestFit="1" customWidth="1"/>
    <col min="8" max="8" width="11.140625" style="2" bestFit="1" customWidth="1"/>
    <col min="9" max="9" width="12.140625" style="2" bestFit="1" customWidth="1"/>
    <col min="10" max="10" width="13.7109375" style="2" bestFit="1" customWidth="1"/>
    <col min="11" max="11" width="12" style="2" customWidth="1"/>
  </cols>
  <sheetData>
    <row r="1" spans="1:11">
      <c r="A1" t="s">
        <v>1131</v>
      </c>
      <c r="B1" t="s">
        <v>0</v>
      </c>
      <c r="C1" t="s">
        <v>302</v>
      </c>
      <c r="D1" t="s">
        <v>2267</v>
      </c>
      <c r="E1" t="s">
        <v>220</v>
      </c>
      <c r="F1" t="s">
        <v>2268</v>
      </c>
      <c r="G1" t="s">
        <v>224</v>
      </c>
      <c r="H1" t="s">
        <v>2269</v>
      </c>
      <c r="I1" t="s">
        <v>2270</v>
      </c>
      <c r="J1" t="s">
        <v>389</v>
      </c>
      <c r="K1" t="s">
        <v>1522</v>
      </c>
    </row>
    <row r="2" spans="1:11">
      <c r="A2" t="s">
        <v>1929</v>
      </c>
      <c r="B2" t="s">
        <v>211</v>
      </c>
      <c r="C2" t="s">
        <v>1930</v>
      </c>
      <c r="D2" t="s">
        <v>1134</v>
      </c>
      <c r="E2" t="s">
        <v>218</v>
      </c>
      <c r="F2" t="s">
        <v>23</v>
      </c>
      <c r="G2">
        <v>50079</v>
      </c>
      <c r="H2" t="s">
        <v>1798</v>
      </c>
      <c r="I2" t="s">
        <v>1931</v>
      </c>
      <c r="J2" s="1034">
        <v>3.6600000000000001E-2</v>
      </c>
      <c r="K2" s="1034">
        <v>3.6600000000000001E-2</v>
      </c>
    </row>
    <row r="3" spans="1:11">
      <c r="A3" t="s">
        <v>1132</v>
      </c>
      <c r="B3" t="s">
        <v>213</v>
      </c>
      <c r="C3" t="s">
        <v>1133</v>
      </c>
      <c r="D3" t="s">
        <v>1134</v>
      </c>
      <c r="E3" t="s">
        <v>218</v>
      </c>
      <c r="F3" t="s">
        <v>23</v>
      </c>
      <c r="G3">
        <v>48689</v>
      </c>
      <c r="H3" t="s">
        <v>601</v>
      </c>
      <c r="I3" t="s">
        <v>1494</v>
      </c>
      <c r="J3" s="1034">
        <v>3.56E-2</v>
      </c>
      <c r="K3" s="1034">
        <v>7.22E-2</v>
      </c>
    </row>
    <row r="4" spans="1:11">
      <c r="A4" t="s">
        <v>1135</v>
      </c>
      <c r="B4" t="s">
        <v>219</v>
      </c>
      <c r="C4" t="s">
        <v>1136</v>
      </c>
      <c r="D4" t="s">
        <v>1134</v>
      </c>
      <c r="E4" t="s">
        <v>218</v>
      </c>
      <c r="F4" t="s">
        <v>23</v>
      </c>
      <c r="G4">
        <v>40369</v>
      </c>
      <c r="H4" t="s">
        <v>467</v>
      </c>
      <c r="I4" t="s">
        <v>1493</v>
      </c>
      <c r="J4" s="1034">
        <v>2.9499999999999998E-2</v>
      </c>
      <c r="K4" s="1034">
        <v>0.1017</v>
      </c>
    </row>
    <row r="5" spans="1:11">
      <c r="A5" t="s">
        <v>2271</v>
      </c>
      <c r="B5" t="s">
        <v>219</v>
      </c>
      <c r="C5" t="s">
        <v>2272</v>
      </c>
      <c r="D5" t="s">
        <v>1134</v>
      </c>
      <c r="E5" t="s">
        <v>218</v>
      </c>
      <c r="F5" t="s">
        <v>23</v>
      </c>
      <c r="G5">
        <v>40000</v>
      </c>
      <c r="H5" t="s">
        <v>2016</v>
      </c>
      <c r="I5" t="s">
        <v>2273</v>
      </c>
      <c r="J5" s="1034">
        <v>2.93E-2</v>
      </c>
      <c r="K5" s="1034">
        <v>0.13100000000000001</v>
      </c>
    </row>
    <row r="6" spans="1:11">
      <c r="A6" t="s">
        <v>1932</v>
      </c>
      <c r="B6" t="s">
        <v>219</v>
      </c>
      <c r="C6" t="s">
        <v>1933</v>
      </c>
      <c r="D6" t="s">
        <v>1134</v>
      </c>
      <c r="E6" t="s">
        <v>218</v>
      </c>
      <c r="F6" t="s">
        <v>23</v>
      </c>
      <c r="G6">
        <v>40000</v>
      </c>
      <c r="H6" t="s">
        <v>1472</v>
      </c>
      <c r="I6" t="s">
        <v>1934</v>
      </c>
      <c r="J6" s="1034">
        <v>2.93E-2</v>
      </c>
      <c r="K6" s="1034">
        <v>0.1603</v>
      </c>
    </row>
    <row r="7" spans="1:11">
      <c r="A7" t="s">
        <v>1577</v>
      </c>
      <c r="B7" t="s">
        <v>219</v>
      </c>
      <c r="C7" t="s">
        <v>1578</v>
      </c>
      <c r="D7" t="s">
        <v>1134</v>
      </c>
      <c r="E7" t="s">
        <v>218</v>
      </c>
      <c r="F7" t="s">
        <v>23</v>
      </c>
      <c r="G7">
        <v>39892</v>
      </c>
      <c r="H7" t="s">
        <v>1570</v>
      </c>
      <c r="I7" t="s">
        <v>1579</v>
      </c>
      <c r="J7" s="1034">
        <v>2.92E-2</v>
      </c>
      <c r="K7" s="1034">
        <v>0.1895</v>
      </c>
    </row>
    <row r="8" spans="1:11">
      <c r="A8" t="s">
        <v>1935</v>
      </c>
      <c r="B8" t="s">
        <v>219</v>
      </c>
      <c r="C8" t="s">
        <v>1936</v>
      </c>
      <c r="D8" t="s">
        <v>1134</v>
      </c>
      <c r="E8" t="s">
        <v>218</v>
      </c>
      <c r="F8" t="s">
        <v>23</v>
      </c>
      <c r="G8">
        <v>30000</v>
      </c>
      <c r="H8" t="s">
        <v>1789</v>
      </c>
      <c r="I8" t="s">
        <v>1937</v>
      </c>
      <c r="J8" s="1034">
        <v>2.1999999999999999E-2</v>
      </c>
      <c r="K8" s="1034">
        <v>0.21149999999999999</v>
      </c>
    </row>
    <row r="9" spans="1:11">
      <c r="A9" t="s">
        <v>1938</v>
      </c>
      <c r="B9" t="s">
        <v>219</v>
      </c>
      <c r="C9" t="s">
        <v>1939</v>
      </c>
      <c r="D9" t="s">
        <v>1134</v>
      </c>
      <c r="E9" t="s">
        <v>218</v>
      </c>
      <c r="F9" t="s">
        <v>23</v>
      </c>
      <c r="G9">
        <v>30000</v>
      </c>
      <c r="H9" t="s">
        <v>1894</v>
      </c>
      <c r="I9" t="s">
        <v>1940</v>
      </c>
      <c r="J9" s="1034">
        <v>2.1999999999999999E-2</v>
      </c>
      <c r="K9" s="1034">
        <v>0.23349999999999999</v>
      </c>
    </row>
    <row r="10" spans="1:11">
      <c r="A10" t="s">
        <v>1137</v>
      </c>
      <c r="B10" t="s">
        <v>211</v>
      </c>
      <c r="C10" t="s">
        <v>1138</v>
      </c>
      <c r="D10" t="s">
        <v>1134</v>
      </c>
      <c r="E10" t="s">
        <v>218</v>
      </c>
      <c r="F10" t="s">
        <v>23</v>
      </c>
      <c r="G10">
        <v>30000</v>
      </c>
      <c r="H10" t="s">
        <v>606</v>
      </c>
      <c r="I10" t="s">
        <v>1491</v>
      </c>
      <c r="J10" s="1034">
        <v>2.1999999999999999E-2</v>
      </c>
      <c r="K10" s="1034">
        <v>0.2555</v>
      </c>
    </row>
    <row r="11" spans="1:11">
      <c r="A11" t="s">
        <v>2274</v>
      </c>
      <c r="B11" t="s">
        <v>211</v>
      </c>
      <c r="C11" t="s">
        <v>2275</v>
      </c>
      <c r="D11" t="s">
        <v>1134</v>
      </c>
      <c r="E11" t="s">
        <v>218</v>
      </c>
      <c r="F11" t="s">
        <v>23</v>
      </c>
      <c r="G11">
        <v>30000</v>
      </c>
      <c r="H11" t="s">
        <v>2018</v>
      </c>
      <c r="I11" t="s">
        <v>2276</v>
      </c>
      <c r="J11" s="1034">
        <v>2.1999999999999999E-2</v>
      </c>
      <c r="K11" s="1034">
        <v>0.27750000000000002</v>
      </c>
    </row>
    <row r="12" spans="1:11">
      <c r="A12" t="s">
        <v>1139</v>
      </c>
      <c r="B12" t="s">
        <v>219</v>
      </c>
      <c r="C12" t="s">
        <v>1140</v>
      </c>
      <c r="D12" t="s">
        <v>1134</v>
      </c>
      <c r="E12" t="s">
        <v>218</v>
      </c>
      <c r="F12" t="s">
        <v>23</v>
      </c>
      <c r="G12">
        <v>27788</v>
      </c>
      <c r="H12" t="s">
        <v>478</v>
      </c>
      <c r="I12" t="s">
        <v>1490</v>
      </c>
      <c r="J12" s="1034">
        <v>2.0299999999999999E-2</v>
      </c>
      <c r="K12" s="1034">
        <v>0.29780000000000001</v>
      </c>
    </row>
    <row r="13" spans="1:11">
      <c r="A13" t="s">
        <v>1941</v>
      </c>
      <c r="B13" t="s">
        <v>219</v>
      </c>
      <c r="C13" t="s">
        <v>1942</v>
      </c>
      <c r="D13" t="s">
        <v>1134</v>
      </c>
      <c r="E13" t="s">
        <v>218</v>
      </c>
      <c r="F13" t="s">
        <v>23</v>
      </c>
      <c r="G13">
        <v>25000</v>
      </c>
      <c r="H13" t="s">
        <v>1475</v>
      </c>
      <c r="I13" t="s">
        <v>1943</v>
      </c>
      <c r="J13" s="1034">
        <v>1.83E-2</v>
      </c>
      <c r="K13" s="1034">
        <v>0.31609999999999999</v>
      </c>
    </row>
    <row r="14" spans="1:11">
      <c r="A14" t="s">
        <v>1580</v>
      </c>
      <c r="B14" t="s">
        <v>219</v>
      </c>
      <c r="C14" t="s">
        <v>1581</v>
      </c>
      <c r="D14" t="s">
        <v>1134</v>
      </c>
      <c r="E14" t="s">
        <v>218</v>
      </c>
      <c r="F14" t="s">
        <v>23</v>
      </c>
      <c r="G14">
        <v>24599</v>
      </c>
      <c r="H14" t="s">
        <v>1409</v>
      </c>
      <c r="I14" t="s">
        <v>1582</v>
      </c>
      <c r="J14" s="1034">
        <v>1.7999999999999999E-2</v>
      </c>
      <c r="K14" s="1034">
        <v>0.33410000000000001</v>
      </c>
    </row>
    <row r="15" spans="1:11">
      <c r="A15" t="s">
        <v>1141</v>
      </c>
      <c r="B15" t="s">
        <v>219</v>
      </c>
      <c r="C15" t="s">
        <v>1142</v>
      </c>
      <c r="D15" t="s">
        <v>1134</v>
      </c>
      <c r="E15" t="s">
        <v>218</v>
      </c>
      <c r="F15" t="s">
        <v>23</v>
      </c>
      <c r="G15">
        <v>24441</v>
      </c>
      <c r="H15" t="s">
        <v>490</v>
      </c>
      <c r="I15" t="s">
        <v>1489</v>
      </c>
      <c r="J15" s="1034">
        <v>1.7899999999999999E-2</v>
      </c>
      <c r="K15" s="1034">
        <v>0.35199999999999998</v>
      </c>
    </row>
    <row r="16" spans="1:11">
      <c r="A16" t="s">
        <v>1143</v>
      </c>
      <c r="B16" t="s">
        <v>213</v>
      </c>
      <c r="C16" t="s">
        <v>1144</v>
      </c>
      <c r="D16" t="s">
        <v>1134</v>
      </c>
      <c r="E16" t="s">
        <v>218</v>
      </c>
      <c r="F16" t="s">
        <v>23</v>
      </c>
      <c r="G16">
        <v>23953</v>
      </c>
      <c r="H16" t="s">
        <v>601</v>
      </c>
      <c r="I16" t="s">
        <v>1488</v>
      </c>
      <c r="J16" s="1034">
        <v>1.7500000000000002E-2</v>
      </c>
      <c r="K16" s="1034">
        <v>0.3695</v>
      </c>
    </row>
    <row r="17" spans="1:11">
      <c r="A17" t="s">
        <v>1145</v>
      </c>
      <c r="B17" t="s">
        <v>219</v>
      </c>
      <c r="C17" t="s">
        <v>1146</v>
      </c>
      <c r="D17" t="s">
        <v>1134</v>
      </c>
      <c r="E17" t="s">
        <v>218</v>
      </c>
      <c r="F17" t="s">
        <v>23</v>
      </c>
      <c r="G17">
        <v>23000</v>
      </c>
      <c r="H17" t="s">
        <v>463</v>
      </c>
      <c r="I17" t="s">
        <v>1487</v>
      </c>
      <c r="J17" s="1034">
        <v>1.6799999999999999E-2</v>
      </c>
      <c r="K17" s="1034">
        <v>0.38629999999999998</v>
      </c>
    </row>
    <row r="18" spans="1:11">
      <c r="A18" t="s">
        <v>1583</v>
      </c>
      <c r="B18" t="s">
        <v>219</v>
      </c>
      <c r="C18" t="s">
        <v>1584</v>
      </c>
      <c r="D18" t="s">
        <v>1134</v>
      </c>
      <c r="E18" t="s">
        <v>218</v>
      </c>
      <c r="F18" t="s">
        <v>23</v>
      </c>
      <c r="G18">
        <v>20152</v>
      </c>
      <c r="H18" t="s">
        <v>1571</v>
      </c>
      <c r="I18" t="s">
        <v>1585</v>
      </c>
      <c r="J18" s="1034">
        <v>1.47E-2</v>
      </c>
      <c r="K18" s="1034">
        <v>0.40099999999999997</v>
      </c>
    </row>
    <row r="19" spans="1:11">
      <c r="A19" t="s">
        <v>1586</v>
      </c>
      <c r="B19" t="s">
        <v>219</v>
      </c>
      <c r="C19" t="s">
        <v>1587</v>
      </c>
      <c r="D19" t="s">
        <v>1134</v>
      </c>
      <c r="E19" t="s">
        <v>218</v>
      </c>
      <c r="F19" t="s">
        <v>23</v>
      </c>
      <c r="G19">
        <v>20094</v>
      </c>
      <c r="H19" t="s">
        <v>1567</v>
      </c>
      <c r="I19" t="s">
        <v>1588</v>
      </c>
      <c r="J19" s="1034">
        <v>1.47E-2</v>
      </c>
      <c r="K19" s="1034">
        <v>0.41569999999999996</v>
      </c>
    </row>
    <row r="20" spans="1:11">
      <c r="A20" t="s">
        <v>1147</v>
      </c>
      <c r="B20" t="s">
        <v>217</v>
      </c>
      <c r="C20" t="s">
        <v>1148</v>
      </c>
      <c r="D20" t="s">
        <v>1134</v>
      </c>
      <c r="E20" t="s">
        <v>218</v>
      </c>
      <c r="F20" t="s">
        <v>23</v>
      </c>
      <c r="G20">
        <v>20000</v>
      </c>
      <c r="H20" t="s">
        <v>855</v>
      </c>
      <c r="I20" t="s">
        <v>1432</v>
      </c>
      <c r="J20" s="1034">
        <v>1.46E-2</v>
      </c>
      <c r="K20" s="1034">
        <v>0.43029999999999996</v>
      </c>
    </row>
    <row r="21" spans="1:11">
      <c r="A21" t="s">
        <v>1944</v>
      </c>
      <c r="B21" t="s">
        <v>219</v>
      </c>
      <c r="C21" t="s">
        <v>1945</v>
      </c>
      <c r="D21" t="s">
        <v>1134</v>
      </c>
      <c r="E21" t="s">
        <v>218</v>
      </c>
      <c r="F21" t="s">
        <v>23</v>
      </c>
      <c r="G21">
        <v>20000</v>
      </c>
      <c r="H21" t="s">
        <v>1790</v>
      </c>
      <c r="I21" t="s">
        <v>1946</v>
      </c>
      <c r="J21" s="1034">
        <v>1.46E-2</v>
      </c>
      <c r="K21" s="1034">
        <v>0.44489999999999996</v>
      </c>
    </row>
    <row r="22" spans="1:11">
      <c r="A22" t="s">
        <v>1947</v>
      </c>
      <c r="B22" t="s">
        <v>219</v>
      </c>
      <c r="C22" t="s">
        <v>1948</v>
      </c>
      <c r="D22" t="s">
        <v>1134</v>
      </c>
      <c r="E22" t="s">
        <v>218</v>
      </c>
      <c r="F22" t="s">
        <v>23</v>
      </c>
      <c r="G22">
        <v>20000</v>
      </c>
      <c r="H22" t="s">
        <v>1468</v>
      </c>
      <c r="I22" t="s">
        <v>1949</v>
      </c>
      <c r="J22" s="1034">
        <v>1.46E-2</v>
      </c>
      <c r="K22" s="1034">
        <v>0.45949999999999996</v>
      </c>
    </row>
    <row r="23" spans="1:11">
      <c r="A23" t="s">
        <v>2277</v>
      </c>
      <c r="B23" t="s">
        <v>219</v>
      </c>
      <c r="C23" t="s">
        <v>2278</v>
      </c>
      <c r="D23" t="s">
        <v>1134</v>
      </c>
      <c r="E23" t="s">
        <v>218</v>
      </c>
      <c r="F23" t="s">
        <v>23</v>
      </c>
      <c r="G23">
        <v>20000</v>
      </c>
      <c r="H23" t="s">
        <v>1415</v>
      </c>
      <c r="I23" t="s">
        <v>2279</v>
      </c>
      <c r="J23" s="1034">
        <v>1.46E-2</v>
      </c>
      <c r="K23" s="1034">
        <v>0.47409999999999997</v>
      </c>
    </row>
    <row r="24" spans="1:11">
      <c r="A24" t="s">
        <v>1149</v>
      </c>
      <c r="B24" t="s">
        <v>213</v>
      </c>
      <c r="C24" t="s">
        <v>1150</v>
      </c>
      <c r="D24" t="s">
        <v>1134</v>
      </c>
      <c r="E24" t="s">
        <v>218</v>
      </c>
      <c r="F24" t="s">
        <v>23</v>
      </c>
      <c r="G24">
        <v>20000</v>
      </c>
      <c r="H24" t="s">
        <v>1117</v>
      </c>
      <c r="I24" t="s">
        <v>1486</v>
      </c>
      <c r="J24" s="1034">
        <v>1.46E-2</v>
      </c>
      <c r="K24" s="1034">
        <v>0.48869999999999997</v>
      </c>
    </row>
    <row r="25" spans="1:11">
      <c r="A25" t="s">
        <v>1151</v>
      </c>
      <c r="B25" t="s">
        <v>211</v>
      </c>
      <c r="C25" t="s">
        <v>1152</v>
      </c>
      <c r="D25" t="s">
        <v>1134</v>
      </c>
      <c r="E25" t="s">
        <v>218</v>
      </c>
      <c r="F25" t="s">
        <v>23</v>
      </c>
      <c r="G25">
        <v>20000</v>
      </c>
      <c r="H25" t="s">
        <v>599</v>
      </c>
      <c r="I25" t="s">
        <v>1485</v>
      </c>
      <c r="J25" s="1034">
        <v>1.46E-2</v>
      </c>
      <c r="K25" s="1034">
        <v>0.50329999999999997</v>
      </c>
    </row>
    <row r="26" spans="1:11">
      <c r="A26" t="s">
        <v>1153</v>
      </c>
      <c r="B26" t="s">
        <v>214</v>
      </c>
      <c r="C26" t="s">
        <v>1154</v>
      </c>
      <c r="D26" t="s">
        <v>1134</v>
      </c>
      <c r="E26" t="s">
        <v>218</v>
      </c>
      <c r="F26" t="s">
        <v>23</v>
      </c>
      <c r="G26">
        <v>20000</v>
      </c>
      <c r="H26" t="s">
        <v>681</v>
      </c>
      <c r="I26" t="s">
        <v>1484</v>
      </c>
      <c r="J26" s="1034">
        <v>1.46E-2</v>
      </c>
      <c r="K26" s="1034">
        <v>0.51789999999999992</v>
      </c>
    </row>
    <row r="27" spans="1:11">
      <c r="A27" t="s">
        <v>1155</v>
      </c>
      <c r="B27" t="s">
        <v>219</v>
      </c>
      <c r="C27" t="s">
        <v>1156</v>
      </c>
      <c r="D27" t="s">
        <v>1134</v>
      </c>
      <c r="E27" t="s">
        <v>218</v>
      </c>
      <c r="F27" t="s">
        <v>23</v>
      </c>
      <c r="G27">
        <v>18000</v>
      </c>
      <c r="H27" t="s">
        <v>615</v>
      </c>
      <c r="I27" t="s">
        <v>1483</v>
      </c>
      <c r="J27" s="1034">
        <v>1.32E-2</v>
      </c>
      <c r="K27" s="1034">
        <v>0.53109999999999991</v>
      </c>
    </row>
    <row r="28" spans="1:11">
      <c r="A28" t="s">
        <v>1159</v>
      </c>
      <c r="B28" t="s">
        <v>219</v>
      </c>
      <c r="C28" t="s">
        <v>1160</v>
      </c>
      <c r="D28" t="s">
        <v>1134</v>
      </c>
      <c r="E28" t="s">
        <v>218</v>
      </c>
      <c r="F28" t="s">
        <v>23</v>
      </c>
      <c r="G28">
        <v>17626</v>
      </c>
      <c r="H28" t="s">
        <v>612</v>
      </c>
      <c r="I28" t="s">
        <v>1476</v>
      </c>
      <c r="J28" s="1034">
        <v>1.29E-2</v>
      </c>
      <c r="K28" s="1034">
        <v>0.54399999999999993</v>
      </c>
    </row>
    <row r="29" spans="1:11">
      <c r="A29" t="s">
        <v>1161</v>
      </c>
      <c r="B29" t="s">
        <v>214</v>
      </c>
      <c r="C29" t="s">
        <v>1162</v>
      </c>
      <c r="D29" t="s">
        <v>1134</v>
      </c>
      <c r="E29" t="s">
        <v>218</v>
      </c>
      <c r="F29" t="s">
        <v>23</v>
      </c>
      <c r="G29">
        <v>17380</v>
      </c>
      <c r="H29" t="s">
        <v>661</v>
      </c>
      <c r="I29" t="s">
        <v>1481</v>
      </c>
      <c r="J29" s="1034">
        <v>1.2699999999999999E-2</v>
      </c>
      <c r="K29" s="1034">
        <v>0.55669999999999997</v>
      </c>
    </row>
    <row r="30" spans="1:11">
      <c r="A30" t="s">
        <v>1163</v>
      </c>
      <c r="B30" t="s">
        <v>219</v>
      </c>
      <c r="C30" t="s">
        <v>1164</v>
      </c>
      <c r="D30" t="s">
        <v>1134</v>
      </c>
      <c r="E30" t="s">
        <v>218</v>
      </c>
      <c r="F30" t="s">
        <v>23</v>
      </c>
      <c r="G30">
        <v>15246</v>
      </c>
      <c r="H30" t="s">
        <v>534</v>
      </c>
      <c r="I30" t="s">
        <v>1479</v>
      </c>
      <c r="J30" s="1034">
        <v>1.12E-2</v>
      </c>
      <c r="K30" s="1034">
        <v>0.56789999999999996</v>
      </c>
    </row>
    <row r="31" spans="1:11">
      <c r="A31" t="s">
        <v>1953</v>
      </c>
      <c r="B31" t="s">
        <v>219</v>
      </c>
      <c r="C31" t="s">
        <v>1954</v>
      </c>
      <c r="D31" t="s">
        <v>1134</v>
      </c>
      <c r="E31" t="s">
        <v>218</v>
      </c>
      <c r="F31" t="s">
        <v>23</v>
      </c>
      <c r="G31">
        <v>15000</v>
      </c>
      <c r="H31" t="s">
        <v>1889</v>
      </c>
      <c r="I31" t="s">
        <v>1955</v>
      </c>
      <c r="J31" s="1034">
        <v>1.0999999999999999E-2</v>
      </c>
      <c r="K31" s="1034">
        <v>0.57889999999999997</v>
      </c>
    </row>
    <row r="32" spans="1:11">
      <c r="A32" t="s">
        <v>1950</v>
      </c>
      <c r="B32" t="s">
        <v>219</v>
      </c>
      <c r="C32" t="s">
        <v>1951</v>
      </c>
      <c r="D32" t="s">
        <v>1134</v>
      </c>
      <c r="E32" t="s">
        <v>218</v>
      </c>
      <c r="F32" t="s">
        <v>23</v>
      </c>
      <c r="G32">
        <v>15000</v>
      </c>
      <c r="H32" t="s">
        <v>1792</v>
      </c>
      <c r="I32" t="s">
        <v>1952</v>
      </c>
      <c r="J32" s="1034">
        <v>1.0999999999999999E-2</v>
      </c>
      <c r="K32" s="1034">
        <v>0.58989999999999998</v>
      </c>
    </row>
    <row r="33" spans="1:11">
      <c r="A33" t="s">
        <v>2280</v>
      </c>
      <c r="B33" t="s">
        <v>219</v>
      </c>
      <c r="C33" t="s">
        <v>2281</v>
      </c>
      <c r="D33" t="s">
        <v>1134</v>
      </c>
      <c r="E33" t="s">
        <v>218</v>
      </c>
      <c r="F33" t="s">
        <v>23</v>
      </c>
      <c r="G33">
        <v>15000</v>
      </c>
      <c r="H33" t="s">
        <v>2017</v>
      </c>
      <c r="I33" t="s">
        <v>2282</v>
      </c>
      <c r="J33" s="1034">
        <v>1.0999999999999999E-2</v>
      </c>
      <c r="K33" s="1034">
        <v>0.60089999999999999</v>
      </c>
    </row>
    <row r="34" spans="1:11">
      <c r="A34" t="s">
        <v>1157</v>
      </c>
      <c r="B34" t="s">
        <v>219</v>
      </c>
      <c r="C34" t="s">
        <v>1158</v>
      </c>
      <c r="D34" t="s">
        <v>1134</v>
      </c>
      <c r="E34" t="s">
        <v>218</v>
      </c>
      <c r="F34" t="s">
        <v>23</v>
      </c>
      <c r="G34">
        <v>14291</v>
      </c>
      <c r="H34" t="s">
        <v>1092</v>
      </c>
      <c r="I34" t="s">
        <v>1482</v>
      </c>
      <c r="J34" s="1034">
        <v>1.0500000000000001E-2</v>
      </c>
      <c r="K34" s="1034">
        <v>0.61139999999999994</v>
      </c>
    </row>
    <row r="35" spans="1:11">
      <c r="A35" t="s">
        <v>1165</v>
      </c>
      <c r="B35" t="s">
        <v>219</v>
      </c>
      <c r="C35" t="s">
        <v>1166</v>
      </c>
      <c r="D35" t="s">
        <v>1134</v>
      </c>
      <c r="E35" t="s">
        <v>218</v>
      </c>
      <c r="F35" t="s">
        <v>23</v>
      </c>
      <c r="G35">
        <v>12754</v>
      </c>
      <c r="H35" t="s">
        <v>538</v>
      </c>
      <c r="I35" t="s">
        <v>1478</v>
      </c>
      <c r="J35" s="1034">
        <v>9.2999999999999992E-3</v>
      </c>
      <c r="K35" s="1034">
        <v>0.62069999999999992</v>
      </c>
    </row>
    <row r="36" spans="1:11">
      <c r="A36" t="s">
        <v>1169</v>
      </c>
      <c r="B36" t="s">
        <v>219</v>
      </c>
      <c r="C36" t="s">
        <v>1170</v>
      </c>
      <c r="D36" t="s">
        <v>1134</v>
      </c>
      <c r="E36" t="s">
        <v>218</v>
      </c>
      <c r="F36" t="s">
        <v>23</v>
      </c>
      <c r="G36">
        <v>10374</v>
      </c>
      <c r="H36" t="s">
        <v>625</v>
      </c>
      <c r="I36" t="s">
        <v>1476</v>
      </c>
      <c r="J36" s="1034">
        <v>7.6E-3</v>
      </c>
      <c r="K36" s="1034">
        <v>0.62829999999999997</v>
      </c>
    </row>
    <row r="37" spans="1:11">
      <c r="A37" t="s">
        <v>1167</v>
      </c>
      <c r="B37" t="s">
        <v>219</v>
      </c>
      <c r="C37" t="s">
        <v>1168</v>
      </c>
      <c r="D37" t="s">
        <v>1134</v>
      </c>
      <c r="E37" t="s">
        <v>218</v>
      </c>
      <c r="F37" t="s">
        <v>23</v>
      </c>
      <c r="G37">
        <v>10139</v>
      </c>
      <c r="H37" t="s">
        <v>1126</v>
      </c>
      <c r="I37" t="s">
        <v>1477</v>
      </c>
      <c r="J37" s="1034">
        <v>7.4000000000000003E-3</v>
      </c>
      <c r="K37" s="1034">
        <v>0.63569999999999993</v>
      </c>
    </row>
    <row r="38" spans="1:11">
      <c r="A38" t="s">
        <v>1956</v>
      </c>
      <c r="B38" t="s">
        <v>219</v>
      </c>
      <c r="C38" t="s">
        <v>1957</v>
      </c>
      <c r="D38" t="s">
        <v>1134</v>
      </c>
      <c r="E38" t="s">
        <v>218</v>
      </c>
      <c r="F38" t="s">
        <v>23</v>
      </c>
      <c r="G38">
        <v>10000</v>
      </c>
      <c r="H38" t="s">
        <v>1791</v>
      </c>
      <c r="I38" t="s">
        <v>1958</v>
      </c>
      <c r="J38" s="1034">
        <v>7.3000000000000001E-3</v>
      </c>
      <c r="K38" s="1034">
        <v>0.6429999999999999</v>
      </c>
    </row>
    <row r="39" spans="1:11">
      <c r="A39" t="s">
        <v>2283</v>
      </c>
      <c r="B39" t="s">
        <v>219</v>
      </c>
      <c r="C39" t="s">
        <v>2284</v>
      </c>
      <c r="D39" t="s">
        <v>1134</v>
      </c>
      <c r="E39" t="s">
        <v>218</v>
      </c>
      <c r="F39" t="s">
        <v>23</v>
      </c>
      <c r="G39">
        <v>10000</v>
      </c>
      <c r="H39" t="s">
        <v>2021</v>
      </c>
      <c r="I39" t="s">
        <v>2285</v>
      </c>
      <c r="J39" s="1034">
        <v>7.3000000000000001E-3</v>
      </c>
      <c r="K39" s="1034">
        <v>0.65029999999999988</v>
      </c>
    </row>
    <row r="40" spans="1:11">
      <c r="A40" t="s">
        <v>2286</v>
      </c>
      <c r="B40" t="s">
        <v>219</v>
      </c>
      <c r="C40" t="s">
        <v>2287</v>
      </c>
      <c r="D40" t="s">
        <v>1134</v>
      </c>
      <c r="E40" t="s">
        <v>218</v>
      </c>
      <c r="F40" t="s">
        <v>23</v>
      </c>
      <c r="G40">
        <v>10000</v>
      </c>
      <c r="H40" t="s">
        <v>2013</v>
      </c>
      <c r="I40" t="s">
        <v>2288</v>
      </c>
      <c r="J40" s="1034">
        <v>7.3000000000000001E-3</v>
      </c>
      <c r="K40" s="1034">
        <v>0.65759999999999985</v>
      </c>
    </row>
    <row r="41" spans="1:11">
      <c r="A41" t="s">
        <v>1171</v>
      </c>
      <c r="B41" t="s">
        <v>213</v>
      </c>
      <c r="C41" t="s">
        <v>1172</v>
      </c>
      <c r="D41" t="s">
        <v>1134</v>
      </c>
      <c r="E41" t="s">
        <v>218</v>
      </c>
      <c r="F41" t="s">
        <v>23</v>
      </c>
      <c r="G41">
        <v>10000</v>
      </c>
      <c r="H41" t="s">
        <v>637</v>
      </c>
      <c r="I41" t="s">
        <v>1473</v>
      </c>
      <c r="J41" s="1034">
        <v>7.3000000000000001E-3</v>
      </c>
      <c r="K41" s="1034">
        <v>0.66489999999999982</v>
      </c>
    </row>
    <row r="42" spans="1:11">
      <c r="A42" t="s">
        <v>1959</v>
      </c>
      <c r="B42" t="s">
        <v>211</v>
      </c>
      <c r="C42" t="s">
        <v>1960</v>
      </c>
      <c r="D42" t="s">
        <v>1134</v>
      </c>
      <c r="E42" t="s">
        <v>218</v>
      </c>
      <c r="F42" t="s">
        <v>23</v>
      </c>
      <c r="G42">
        <v>10000</v>
      </c>
      <c r="H42" t="s">
        <v>1890</v>
      </c>
      <c r="I42" t="s">
        <v>1961</v>
      </c>
      <c r="J42" s="1034">
        <v>7.3000000000000001E-3</v>
      </c>
      <c r="K42" s="1034">
        <v>0.6721999999999998</v>
      </c>
    </row>
    <row r="43" spans="1:11">
      <c r="A43" t="s">
        <v>1962</v>
      </c>
      <c r="B43" t="s">
        <v>211</v>
      </c>
      <c r="C43" t="s">
        <v>1963</v>
      </c>
      <c r="D43" t="s">
        <v>1134</v>
      </c>
      <c r="E43" t="s">
        <v>218</v>
      </c>
      <c r="F43" t="s">
        <v>23</v>
      </c>
      <c r="G43">
        <v>10000</v>
      </c>
      <c r="H43" t="s">
        <v>1890</v>
      </c>
      <c r="I43" t="s">
        <v>1961</v>
      </c>
      <c r="J43" s="1034">
        <v>7.3000000000000001E-3</v>
      </c>
      <c r="K43" s="1034">
        <v>0.67949999999999977</v>
      </c>
    </row>
    <row r="44" spans="1:11">
      <c r="A44" t="s">
        <v>1964</v>
      </c>
      <c r="B44" t="s">
        <v>211</v>
      </c>
      <c r="C44" t="s">
        <v>1965</v>
      </c>
      <c r="D44" t="s">
        <v>1134</v>
      </c>
      <c r="E44" t="s">
        <v>218</v>
      </c>
      <c r="F44" t="s">
        <v>23</v>
      </c>
      <c r="G44">
        <v>10000</v>
      </c>
      <c r="H44" t="s">
        <v>1890</v>
      </c>
      <c r="I44" t="s">
        <v>1961</v>
      </c>
      <c r="J44" s="1034">
        <v>7.3000000000000001E-3</v>
      </c>
      <c r="K44" s="1034">
        <v>0.68679999999999974</v>
      </c>
    </row>
    <row r="45" spans="1:11">
      <c r="A45" t="s">
        <v>1966</v>
      </c>
      <c r="B45" t="s">
        <v>211</v>
      </c>
      <c r="C45" t="s">
        <v>1967</v>
      </c>
      <c r="D45" t="s">
        <v>1134</v>
      </c>
      <c r="E45" t="s">
        <v>218</v>
      </c>
      <c r="F45" t="s">
        <v>23</v>
      </c>
      <c r="G45">
        <v>10000</v>
      </c>
      <c r="H45" t="s">
        <v>1890</v>
      </c>
      <c r="I45" t="s">
        <v>1961</v>
      </c>
      <c r="J45" s="1034">
        <v>7.3000000000000001E-3</v>
      </c>
      <c r="K45" s="1034">
        <v>0.69409999999999972</v>
      </c>
    </row>
    <row r="46" spans="1:11">
      <c r="A46" t="s">
        <v>2289</v>
      </c>
      <c r="B46" t="s">
        <v>211</v>
      </c>
      <c r="C46" t="s">
        <v>2290</v>
      </c>
      <c r="D46" t="s">
        <v>1134</v>
      </c>
      <c r="E46" t="s">
        <v>218</v>
      </c>
      <c r="F46" t="s">
        <v>23</v>
      </c>
      <c r="G46">
        <v>10000</v>
      </c>
      <c r="H46" t="s">
        <v>2018</v>
      </c>
      <c r="I46" t="s">
        <v>2291</v>
      </c>
      <c r="J46" s="1034">
        <v>7.3000000000000001E-3</v>
      </c>
      <c r="K46" s="1034">
        <v>0.70139999999999969</v>
      </c>
    </row>
    <row r="47" spans="1:11">
      <c r="A47" t="s">
        <v>1173</v>
      </c>
      <c r="B47" t="s">
        <v>215</v>
      </c>
      <c r="C47" t="s">
        <v>1174</v>
      </c>
      <c r="D47" t="s">
        <v>1134</v>
      </c>
      <c r="E47" t="s">
        <v>218</v>
      </c>
      <c r="F47" t="s">
        <v>197</v>
      </c>
      <c r="G47">
        <v>10000</v>
      </c>
      <c r="H47" t="s">
        <v>1123</v>
      </c>
      <c r="I47" t="s">
        <v>1461</v>
      </c>
      <c r="J47" s="1034">
        <v>7.3000000000000001E-3</v>
      </c>
      <c r="K47" s="1034">
        <v>0.70869999999999966</v>
      </c>
    </row>
    <row r="48" spans="1:11">
      <c r="A48" t="s">
        <v>1175</v>
      </c>
      <c r="B48" t="s">
        <v>217</v>
      </c>
      <c r="C48" t="s">
        <v>1176</v>
      </c>
      <c r="D48" t="s">
        <v>1177</v>
      </c>
      <c r="E48" t="s">
        <v>212</v>
      </c>
      <c r="F48" t="s">
        <v>22</v>
      </c>
      <c r="G48">
        <v>10000</v>
      </c>
      <c r="H48" t="s">
        <v>1125</v>
      </c>
      <c r="I48" t="s">
        <v>1455</v>
      </c>
      <c r="J48" s="1034">
        <v>7.3000000000000001E-3</v>
      </c>
      <c r="K48" s="1034">
        <v>0.71599999999999964</v>
      </c>
    </row>
    <row r="49" spans="1:11">
      <c r="A49" t="s">
        <v>1968</v>
      </c>
      <c r="B49" t="s">
        <v>211</v>
      </c>
      <c r="C49" t="s">
        <v>1969</v>
      </c>
      <c r="D49" t="s">
        <v>1134</v>
      </c>
      <c r="E49" t="s">
        <v>218</v>
      </c>
      <c r="F49" t="s">
        <v>23</v>
      </c>
      <c r="G49">
        <v>9921</v>
      </c>
      <c r="H49" t="s">
        <v>1890</v>
      </c>
      <c r="I49" t="s">
        <v>1961</v>
      </c>
      <c r="J49" s="1034">
        <v>7.3000000000000001E-3</v>
      </c>
      <c r="K49" s="1034">
        <v>0.72329999999999961</v>
      </c>
    </row>
    <row r="50" spans="1:11">
      <c r="A50" t="s">
        <v>1589</v>
      </c>
      <c r="B50" t="s">
        <v>219</v>
      </c>
      <c r="C50" t="s">
        <v>1590</v>
      </c>
      <c r="D50" t="s">
        <v>1134</v>
      </c>
      <c r="E50" t="s">
        <v>218</v>
      </c>
      <c r="F50" t="s">
        <v>23</v>
      </c>
      <c r="G50">
        <v>9833</v>
      </c>
      <c r="H50" t="s">
        <v>1569</v>
      </c>
      <c r="I50" t="s">
        <v>1970</v>
      </c>
      <c r="J50" s="1034">
        <v>7.1999999999999998E-3</v>
      </c>
      <c r="K50" s="1034">
        <v>0.73049999999999959</v>
      </c>
    </row>
    <row r="51" spans="1:11">
      <c r="A51" t="s">
        <v>1971</v>
      </c>
      <c r="B51" t="s">
        <v>215</v>
      </c>
      <c r="C51" t="s">
        <v>1972</v>
      </c>
      <c r="D51" t="s">
        <v>1134</v>
      </c>
      <c r="E51" t="s">
        <v>218</v>
      </c>
      <c r="F51" t="s">
        <v>197</v>
      </c>
      <c r="G51">
        <v>8000</v>
      </c>
      <c r="H51" t="s">
        <v>1785</v>
      </c>
      <c r="I51" t="s">
        <v>1973</v>
      </c>
      <c r="J51" s="1034">
        <v>5.8999999999999999E-3</v>
      </c>
      <c r="K51" s="1034">
        <v>0.73639999999999961</v>
      </c>
    </row>
    <row r="52" spans="1:11">
      <c r="A52" t="s">
        <v>1178</v>
      </c>
      <c r="B52" t="s">
        <v>217</v>
      </c>
      <c r="C52" t="s">
        <v>1179</v>
      </c>
      <c r="D52" t="s">
        <v>1180</v>
      </c>
      <c r="E52" t="s">
        <v>212</v>
      </c>
      <c r="F52" t="s">
        <v>22</v>
      </c>
      <c r="G52">
        <v>8000</v>
      </c>
      <c r="H52" t="s">
        <v>563</v>
      </c>
      <c r="I52" t="s">
        <v>1470</v>
      </c>
      <c r="J52" s="1034">
        <v>5.8999999999999999E-3</v>
      </c>
      <c r="K52" s="1034">
        <v>0.74229999999999963</v>
      </c>
    </row>
    <row r="53" spans="1:11">
      <c r="A53" t="s">
        <v>1181</v>
      </c>
      <c r="B53" t="s">
        <v>211</v>
      </c>
      <c r="C53" t="s">
        <v>1182</v>
      </c>
      <c r="D53" t="s">
        <v>1183</v>
      </c>
      <c r="E53" t="s">
        <v>212</v>
      </c>
      <c r="F53" t="s">
        <v>23</v>
      </c>
      <c r="G53">
        <v>7000</v>
      </c>
      <c r="H53" t="s">
        <v>1125</v>
      </c>
      <c r="I53" t="s">
        <v>1455</v>
      </c>
      <c r="J53" s="1034">
        <v>5.1000000000000004E-3</v>
      </c>
      <c r="K53" s="1034">
        <v>0.74739999999999962</v>
      </c>
    </row>
    <row r="54" spans="1:11">
      <c r="A54" t="s">
        <v>1974</v>
      </c>
      <c r="B54" t="s">
        <v>215</v>
      </c>
      <c r="C54" t="s">
        <v>1975</v>
      </c>
      <c r="D54" t="s">
        <v>1134</v>
      </c>
      <c r="E54" t="s">
        <v>218</v>
      </c>
      <c r="F54" t="s">
        <v>197</v>
      </c>
      <c r="G54">
        <v>7000</v>
      </c>
      <c r="H54" t="s">
        <v>1785</v>
      </c>
      <c r="I54" t="s">
        <v>1973</v>
      </c>
      <c r="J54" s="1034">
        <v>5.1000000000000004E-3</v>
      </c>
      <c r="K54" s="1034">
        <v>0.75249999999999961</v>
      </c>
    </row>
    <row r="55" spans="1:11">
      <c r="A55" t="s">
        <v>1779</v>
      </c>
      <c r="B55" t="s">
        <v>215</v>
      </c>
      <c r="C55" t="s">
        <v>1778</v>
      </c>
      <c r="D55" t="s">
        <v>1134</v>
      </c>
      <c r="E55" t="s">
        <v>218</v>
      </c>
      <c r="F55" t="s">
        <v>197</v>
      </c>
      <c r="G55">
        <v>7000</v>
      </c>
      <c r="H55" t="s">
        <v>1445</v>
      </c>
      <c r="I55" t="s">
        <v>1750</v>
      </c>
      <c r="J55" s="1034">
        <v>5.1000000000000004E-3</v>
      </c>
      <c r="K55" s="1034">
        <v>0.75759999999999961</v>
      </c>
    </row>
    <row r="56" spans="1:11">
      <c r="A56" t="s">
        <v>1184</v>
      </c>
      <c r="B56" t="s">
        <v>217</v>
      </c>
      <c r="C56" t="s">
        <v>1185</v>
      </c>
      <c r="D56" t="s">
        <v>1186</v>
      </c>
      <c r="E56" t="s">
        <v>212</v>
      </c>
      <c r="F56" t="s">
        <v>23</v>
      </c>
      <c r="G56">
        <v>7000</v>
      </c>
      <c r="H56" t="s">
        <v>599</v>
      </c>
      <c r="I56" t="s">
        <v>1454</v>
      </c>
      <c r="J56" s="1034">
        <v>5.1000000000000004E-3</v>
      </c>
      <c r="K56" s="1034">
        <v>0.7626999999999996</v>
      </c>
    </row>
    <row r="57" spans="1:11">
      <c r="A57" t="s">
        <v>1654</v>
      </c>
      <c r="B57" t="s">
        <v>213</v>
      </c>
      <c r="C57" t="s">
        <v>1655</v>
      </c>
      <c r="D57" t="s">
        <v>1656</v>
      </c>
      <c r="E57" t="s">
        <v>222</v>
      </c>
      <c r="F57" t="s">
        <v>22</v>
      </c>
      <c r="G57">
        <v>6500</v>
      </c>
      <c r="H57" t="s">
        <v>1636</v>
      </c>
      <c r="I57" t="s">
        <v>1657</v>
      </c>
      <c r="J57" s="1034">
        <v>4.7999999999999996E-3</v>
      </c>
      <c r="K57" s="1034">
        <v>0.76749999999999963</v>
      </c>
    </row>
    <row r="58" spans="1:11">
      <c r="A58" t="s">
        <v>1187</v>
      </c>
      <c r="B58" t="s">
        <v>215</v>
      </c>
      <c r="C58" t="s">
        <v>1188</v>
      </c>
      <c r="D58" t="s">
        <v>1189</v>
      </c>
      <c r="E58" t="s">
        <v>218</v>
      </c>
      <c r="F58" t="s">
        <v>197</v>
      </c>
      <c r="G58">
        <v>6000</v>
      </c>
      <c r="H58" t="s">
        <v>1121</v>
      </c>
      <c r="I58" t="s">
        <v>1467</v>
      </c>
      <c r="J58" s="1034">
        <v>4.4000000000000003E-3</v>
      </c>
      <c r="K58" s="1034">
        <v>0.77189999999999959</v>
      </c>
    </row>
    <row r="59" spans="1:11">
      <c r="A59" t="s">
        <v>1190</v>
      </c>
      <c r="B59" t="s">
        <v>217</v>
      </c>
      <c r="C59" t="s">
        <v>1191</v>
      </c>
      <c r="D59" t="s">
        <v>1186</v>
      </c>
      <c r="E59" t="s">
        <v>212</v>
      </c>
      <c r="F59" t="s">
        <v>23</v>
      </c>
      <c r="G59">
        <v>6000</v>
      </c>
      <c r="H59" t="s">
        <v>1123</v>
      </c>
      <c r="I59" t="s">
        <v>1466</v>
      </c>
      <c r="J59" s="1034">
        <v>4.4000000000000003E-3</v>
      </c>
      <c r="K59" s="1034">
        <v>0.77629999999999955</v>
      </c>
    </row>
    <row r="60" spans="1:11">
      <c r="A60" t="s">
        <v>1658</v>
      </c>
      <c r="B60" t="s">
        <v>213</v>
      </c>
      <c r="C60" t="s">
        <v>1659</v>
      </c>
      <c r="D60" t="s">
        <v>1660</v>
      </c>
      <c r="E60" t="s">
        <v>222</v>
      </c>
      <c r="F60" t="s">
        <v>22</v>
      </c>
      <c r="G60">
        <v>6000</v>
      </c>
      <c r="H60" t="s">
        <v>1459</v>
      </c>
      <c r="I60" t="s">
        <v>1661</v>
      </c>
      <c r="J60" s="1034">
        <v>4.4000000000000003E-3</v>
      </c>
      <c r="K60" s="1034">
        <v>0.78069999999999951</v>
      </c>
    </row>
    <row r="61" spans="1:11">
      <c r="A61" t="s">
        <v>1592</v>
      </c>
      <c r="B61" t="s">
        <v>219</v>
      </c>
      <c r="C61" t="s">
        <v>1593</v>
      </c>
      <c r="D61" t="s">
        <v>1134</v>
      </c>
      <c r="E61" t="s">
        <v>218</v>
      </c>
      <c r="F61" t="s">
        <v>23</v>
      </c>
      <c r="G61">
        <v>5851</v>
      </c>
      <c r="H61" t="s">
        <v>1572</v>
      </c>
      <c r="I61" t="s">
        <v>1594</v>
      </c>
      <c r="J61" s="1034">
        <v>4.3E-3</v>
      </c>
      <c r="K61" s="1034">
        <v>0.78499999999999948</v>
      </c>
    </row>
    <row r="62" spans="1:11">
      <c r="A62" t="s">
        <v>1777</v>
      </c>
      <c r="B62" t="s">
        <v>213</v>
      </c>
      <c r="C62" t="s">
        <v>1776</v>
      </c>
      <c r="D62" t="s">
        <v>1747</v>
      </c>
      <c r="E62" t="s">
        <v>222</v>
      </c>
      <c r="F62" t="s">
        <v>22</v>
      </c>
      <c r="G62">
        <v>5500</v>
      </c>
      <c r="H62" t="s">
        <v>1724</v>
      </c>
      <c r="I62" t="s">
        <v>1661</v>
      </c>
      <c r="J62" s="1034">
        <v>4.0000000000000001E-3</v>
      </c>
      <c r="K62" s="1034">
        <v>0.78899999999999948</v>
      </c>
    </row>
    <row r="63" spans="1:11">
      <c r="A63" t="s">
        <v>1192</v>
      </c>
      <c r="B63" t="s">
        <v>217</v>
      </c>
      <c r="C63" t="s">
        <v>1193</v>
      </c>
      <c r="D63" t="s">
        <v>1134</v>
      </c>
      <c r="E63" t="s">
        <v>218</v>
      </c>
      <c r="F63" t="s">
        <v>23</v>
      </c>
      <c r="G63">
        <v>5000</v>
      </c>
      <c r="H63" t="s">
        <v>1465</v>
      </c>
      <c r="I63" t="s">
        <v>1420</v>
      </c>
      <c r="J63" s="1034">
        <v>3.7000000000000002E-3</v>
      </c>
      <c r="K63" s="1034">
        <v>0.79269999999999952</v>
      </c>
    </row>
    <row r="64" spans="1:11">
      <c r="A64" t="s">
        <v>1194</v>
      </c>
      <c r="B64" t="s">
        <v>217</v>
      </c>
      <c r="C64" t="s">
        <v>1195</v>
      </c>
      <c r="D64" t="s">
        <v>1134</v>
      </c>
      <c r="E64" t="s">
        <v>218</v>
      </c>
      <c r="F64" t="s">
        <v>23</v>
      </c>
      <c r="G64">
        <v>5000</v>
      </c>
      <c r="H64" t="s">
        <v>855</v>
      </c>
      <c r="I64" t="s">
        <v>1432</v>
      </c>
      <c r="J64" s="1034">
        <v>3.7000000000000002E-3</v>
      </c>
      <c r="K64" s="1034">
        <v>0.79639999999999955</v>
      </c>
    </row>
    <row r="65" spans="1:11">
      <c r="A65" t="s">
        <v>1196</v>
      </c>
      <c r="B65" t="s">
        <v>217</v>
      </c>
      <c r="C65" t="s">
        <v>1197</v>
      </c>
      <c r="D65" t="s">
        <v>1134</v>
      </c>
      <c r="E65" t="s">
        <v>218</v>
      </c>
      <c r="F65" t="s">
        <v>23</v>
      </c>
      <c r="G65">
        <v>5000</v>
      </c>
      <c r="H65" t="s">
        <v>855</v>
      </c>
      <c r="I65" t="s">
        <v>1432</v>
      </c>
      <c r="J65" s="1034">
        <v>3.7000000000000002E-3</v>
      </c>
      <c r="K65" s="1034">
        <v>0.80009999999999959</v>
      </c>
    </row>
    <row r="66" spans="1:11">
      <c r="A66" t="s">
        <v>2292</v>
      </c>
      <c r="B66" t="s">
        <v>219</v>
      </c>
      <c r="C66" t="s">
        <v>2293</v>
      </c>
      <c r="D66" t="s">
        <v>1134</v>
      </c>
      <c r="E66" t="s">
        <v>218</v>
      </c>
      <c r="F66" t="s">
        <v>23</v>
      </c>
      <c r="G66">
        <v>5000</v>
      </c>
      <c r="H66" t="s">
        <v>2014</v>
      </c>
      <c r="I66" t="s">
        <v>1490</v>
      </c>
      <c r="J66" s="1034">
        <v>3.7000000000000002E-3</v>
      </c>
      <c r="K66" s="1034">
        <v>0.80379999999999963</v>
      </c>
    </row>
    <row r="67" spans="1:11">
      <c r="A67" t="s">
        <v>1976</v>
      </c>
      <c r="B67" t="s">
        <v>219</v>
      </c>
      <c r="C67" t="s">
        <v>1977</v>
      </c>
      <c r="D67" t="s">
        <v>1134</v>
      </c>
      <c r="E67" t="s">
        <v>218</v>
      </c>
      <c r="F67" t="s">
        <v>23</v>
      </c>
      <c r="G67">
        <v>5000</v>
      </c>
      <c r="H67" t="s">
        <v>1884</v>
      </c>
      <c r="I67" t="s">
        <v>1978</v>
      </c>
      <c r="J67" s="1034">
        <v>3.7000000000000002E-3</v>
      </c>
      <c r="K67" s="1034">
        <v>0.80749999999999966</v>
      </c>
    </row>
    <row r="68" spans="1:11">
      <c r="A68" t="s">
        <v>1198</v>
      </c>
      <c r="B68" t="s">
        <v>211</v>
      </c>
      <c r="C68" t="s">
        <v>1199</v>
      </c>
      <c r="D68" t="s">
        <v>1183</v>
      </c>
      <c r="E68" t="s">
        <v>212</v>
      </c>
      <c r="F68" t="s">
        <v>23</v>
      </c>
      <c r="G68">
        <v>5000</v>
      </c>
      <c r="H68" t="s">
        <v>1125</v>
      </c>
      <c r="I68" t="s">
        <v>1455</v>
      </c>
      <c r="J68" s="1034">
        <v>3.7000000000000002E-3</v>
      </c>
      <c r="K68" s="1034">
        <v>0.8111999999999997</v>
      </c>
    </row>
    <row r="69" spans="1:11">
      <c r="A69" t="s">
        <v>1200</v>
      </c>
      <c r="B69" t="s">
        <v>211</v>
      </c>
      <c r="C69" t="s">
        <v>1201</v>
      </c>
      <c r="D69" t="s">
        <v>1183</v>
      </c>
      <c r="E69" t="s">
        <v>212</v>
      </c>
      <c r="F69" t="s">
        <v>23</v>
      </c>
      <c r="G69">
        <v>5000</v>
      </c>
      <c r="H69" t="s">
        <v>1125</v>
      </c>
      <c r="I69" t="s">
        <v>1455</v>
      </c>
      <c r="J69" s="1034">
        <v>3.7000000000000002E-3</v>
      </c>
      <c r="K69" s="1034">
        <v>0.81489999999999974</v>
      </c>
    </row>
    <row r="70" spans="1:11">
      <c r="A70" t="s">
        <v>1202</v>
      </c>
      <c r="B70" t="s">
        <v>215</v>
      </c>
      <c r="C70" t="s">
        <v>1203</v>
      </c>
      <c r="D70" t="s">
        <v>1189</v>
      </c>
      <c r="E70" t="s">
        <v>218</v>
      </c>
      <c r="F70" t="s">
        <v>197</v>
      </c>
      <c r="G70">
        <v>5000</v>
      </c>
      <c r="H70" t="s">
        <v>1112</v>
      </c>
      <c r="I70" t="s">
        <v>1464</v>
      </c>
      <c r="J70" s="1034">
        <v>3.7000000000000002E-3</v>
      </c>
      <c r="K70" s="1034">
        <v>0.81859999999999977</v>
      </c>
    </row>
    <row r="71" spans="1:11">
      <c r="A71" t="s">
        <v>1771</v>
      </c>
      <c r="B71" t="s">
        <v>215</v>
      </c>
      <c r="C71" t="s">
        <v>1770</v>
      </c>
      <c r="D71" t="s">
        <v>1769</v>
      </c>
      <c r="E71" t="s">
        <v>212</v>
      </c>
      <c r="F71" t="s">
        <v>197</v>
      </c>
      <c r="G71">
        <v>5000</v>
      </c>
      <c r="H71" t="s">
        <v>1492</v>
      </c>
      <c r="I71" t="s">
        <v>1768</v>
      </c>
      <c r="J71" s="1034">
        <v>3.7000000000000002E-3</v>
      </c>
      <c r="K71" s="1034">
        <v>0.82229999999999981</v>
      </c>
    </row>
    <row r="72" spans="1:11">
      <c r="A72" t="s">
        <v>1204</v>
      </c>
      <c r="B72" t="s">
        <v>215</v>
      </c>
      <c r="C72" t="s">
        <v>1205</v>
      </c>
      <c r="D72" t="s">
        <v>1134</v>
      </c>
      <c r="E72" t="s">
        <v>218</v>
      </c>
      <c r="F72" t="s">
        <v>197</v>
      </c>
      <c r="G72">
        <v>5000</v>
      </c>
      <c r="H72" t="s">
        <v>1124</v>
      </c>
      <c r="I72" t="s">
        <v>1463</v>
      </c>
      <c r="J72" s="1034">
        <v>3.7000000000000002E-3</v>
      </c>
      <c r="K72" s="1034">
        <v>0.82599999999999985</v>
      </c>
    </row>
    <row r="73" spans="1:11">
      <c r="A73" t="s">
        <v>1206</v>
      </c>
      <c r="B73" t="s">
        <v>215</v>
      </c>
      <c r="C73" t="s">
        <v>1207</v>
      </c>
      <c r="D73" t="s">
        <v>1134</v>
      </c>
      <c r="E73" t="s">
        <v>218</v>
      </c>
      <c r="F73" t="s">
        <v>197</v>
      </c>
      <c r="G73">
        <v>5000</v>
      </c>
      <c r="H73" t="s">
        <v>1122</v>
      </c>
      <c r="I73" t="s">
        <v>1462</v>
      </c>
      <c r="J73" s="1034">
        <v>3.7000000000000002E-3</v>
      </c>
      <c r="K73" s="1034">
        <v>0.82969999999999988</v>
      </c>
    </row>
    <row r="74" spans="1:11">
      <c r="A74" t="s">
        <v>1208</v>
      </c>
      <c r="B74" t="s">
        <v>215</v>
      </c>
      <c r="C74" t="s">
        <v>1209</v>
      </c>
      <c r="D74" t="s">
        <v>1134</v>
      </c>
      <c r="E74" t="s">
        <v>218</v>
      </c>
      <c r="F74" t="s">
        <v>197</v>
      </c>
      <c r="G74">
        <v>5000</v>
      </c>
      <c r="H74" t="s">
        <v>1123</v>
      </c>
      <c r="I74" t="s">
        <v>1461</v>
      </c>
      <c r="J74" s="1034">
        <v>3.7000000000000002E-3</v>
      </c>
      <c r="K74" s="1034">
        <v>0.83339999999999992</v>
      </c>
    </row>
    <row r="75" spans="1:11">
      <c r="A75" t="s">
        <v>1775</v>
      </c>
      <c r="B75" t="s">
        <v>215</v>
      </c>
      <c r="C75" t="s">
        <v>1774</v>
      </c>
      <c r="D75" t="s">
        <v>1134</v>
      </c>
      <c r="E75" t="s">
        <v>218</v>
      </c>
      <c r="F75" t="s">
        <v>197</v>
      </c>
      <c r="G75">
        <v>5000</v>
      </c>
      <c r="H75" t="s">
        <v>1717</v>
      </c>
      <c r="I75" t="s">
        <v>1765</v>
      </c>
      <c r="J75" s="1034">
        <v>3.7000000000000002E-3</v>
      </c>
      <c r="K75" s="1034">
        <v>0.83709999999999996</v>
      </c>
    </row>
    <row r="76" spans="1:11">
      <c r="A76" t="s">
        <v>1773</v>
      </c>
      <c r="B76" t="s">
        <v>215</v>
      </c>
      <c r="C76" t="s">
        <v>1772</v>
      </c>
      <c r="D76" t="s">
        <v>1134</v>
      </c>
      <c r="E76" t="s">
        <v>218</v>
      </c>
      <c r="F76" t="s">
        <v>197</v>
      </c>
      <c r="G76">
        <v>5000</v>
      </c>
      <c r="H76" t="s">
        <v>1717</v>
      </c>
      <c r="I76" t="s">
        <v>1765</v>
      </c>
      <c r="J76" s="1034">
        <v>3.7000000000000002E-3</v>
      </c>
      <c r="K76" s="1034">
        <v>0.84079999999999999</v>
      </c>
    </row>
    <row r="77" spans="1:11">
      <c r="A77" t="s">
        <v>1210</v>
      </c>
      <c r="B77" t="s">
        <v>217</v>
      </c>
      <c r="C77" t="s">
        <v>1211</v>
      </c>
      <c r="D77" t="s">
        <v>1186</v>
      </c>
      <c r="E77" t="s">
        <v>212</v>
      </c>
      <c r="F77" t="s">
        <v>23</v>
      </c>
      <c r="G77">
        <v>5000</v>
      </c>
      <c r="H77" t="s">
        <v>599</v>
      </c>
      <c r="I77" t="s">
        <v>1454</v>
      </c>
      <c r="J77" s="1034">
        <v>3.7000000000000002E-3</v>
      </c>
      <c r="K77" s="1034">
        <v>0.84450000000000003</v>
      </c>
    </row>
    <row r="78" spans="1:11">
      <c r="A78" t="s">
        <v>1212</v>
      </c>
      <c r="B78" t="s">
        <v>217</v>
      </c>
      <c r="C78" t="s">
        <v>1213</v>
      </c>
      <c r="D78" t="s">
        <v>1186</v>
      </c>
      <c r="E78" t="s">
        <v>212</v>
      </c>
      <c r="F78" t="s">
        <v>23</v>
      </c>
      <c r="G78">
        <v>5000</v>
      </c>
      <c r="H78" t="s">
        <v>599</v>
      </c>
      <c r="I78" t="s">
        <v>1454</v>
      </c>
      <c r="J78" s="1034">
        <v>3.7000000000000002E-3</v>
      </c>
      <c r="K78" s="1034">
        <v>0.84820000000000007</v>
      </c>
    </row>
    <row r="79" spans="1:11">
      <c r="A79" t="s">
        <v>2294</v>
      </c>
      <c r="B79" t="s">
        <v>213</v>
      </c>
      <c r="C79" t="s">
        <v>2295</v>
      </c>
      <c r="D79" t="s">
        <v>2296</v>
      </c>
      <c r="E79" t="s">
        <v>222</v>
      </c>
      <c r="F79" t="s">
        <v>22</v>
      </c>
      <c r="G79">
        <v>5000</v>
      </c>
      <c r="H79" t="s">
        <v>2011</v>
      </c>
      <c r="I79" t="s">
        <v>1757</v>
      </c>
      <c r="J79" s="1034">
        <v>3.7000000000000002E-3</v>
      </c>
      <c r="K79" s="1034">
        <v>0.8519000000000001</v>
      </c>
    </row>
    <row r="80" spans="1:11">
      <c r="A80" t="s">
        <v>1214</v>
      </c>
      <c r="B80" t="s">
        <v>213</v>
      </c>
      <c r="C80" t="s">
        <v>1215</v>
      </c>
      <c r="D80" t="s">
        <v>1216</v>
      </c>
      <c r="E80" t="s">
        <v>222</v>
      </c>
      <c r="F80" t="s">
        <v>22</v>
      </c>
      <c r="G80">
        <v>4600</v>
      </c>
      <c r="H80" t="s">
        <v>952</v>
      </c>
      <c r="I80" t="s">
        <v>1460</v>
      </c>
      <c r="J80" s="1034">
        <v>3.3999999999999998E-3</v>
      </c>
      <c r="K80" s="1034">
        <v>0.85530000000000006</v>
      </c>
    </row>
    <row r="81" spans="1:11">
      <c r="A81" t="s">
        <v>1217</v>
      </c>
      <c r="B81" t="s">
        <v>211</v>
      </c>
      <c r="C81" t="s">
        <v>1218</v>
      </c>
      <c r="D81" t="s">
        <v>1183</v>
      </c>
      <c r="E81" t="s">
        <v>212</v>
      </c>
      <c r="F81" t="s">
        <v>23</v>
      </c>
      <c r="G81">
        <v>4000</v>
      </c>
      <c r="H81" t="s">
        <v>1099</v>
      </c>
      <c r="I81" t="s">
        <v>1416</v>
      </c>
      <c r="J81" s="1034">
        <v>2.8999999999999998E-3</v>
      </c>
      <c r="K81" s="1034">
        <v>0.85820000000000007</v>
      </c>
    </row>
    <row r="82" spans="1:11">
      <c r="A82" t="s">
        <v>1523</v>
      </c>
      <c r="B82" t="s">
        <v>215</v>
      </c>
      <c r="C82" t="s">
        <v>1188</v>
      </c>
      <c r="D82" t="s">
        <v>1189</v>
      </c>
      <c r="E82" t="s">
        <v>218</v>
      </c>
      <c r="F82" t="s">
        <v>197</v>
      </c>
      <c r="G82">
        <v>4000</v>
      </c>
      <c r="H82" t="s">
        <v>1524</v>
      </c>
      <c r="I82" t="s">
        <v>1525</v>
      </c>
      <c r="J82" s="1034">
        <v>2.8999999999999998E-3</v>
      </c>
      <c r="K82" s="1034">
        <v>0.86110000000000009</v>
      </c>
    </row>
    <row r="83" spans="1:11">
      <c r="A83" t="s">
        <v>1219</v>
      </c>
      <c r="B83" t="s">
        <v>217</v>
      </c>
      <c r="C83" t="s">
        <v>1220</v>
      </c>
      <c r="D83" t="s">
        <v>1186</v>
      </c>
      <c r="E83" t="s">
        <v>212</v>
      </c>
      <c r="F83" t="s">
        <v>23</v>
      </c>
      <c r="G83">
        <v>4000</v>
      </c>
      <c r="H83" t="s">
        <v>509</v>
      </c>
      <c r="I83" t="s">
        <v>1449</v>
      </c>
      <c r="J83" s="1034">
        <v>2.8999999999999998E-3</v>
      </c>
      <c r="K83" s="1034">
        <v>0.8640000000000001</v>
      </c>
    </row>
    <row r="84" spans="1:11">
      <c r="A84" t="s">
        <v>1595</v>
      </c>
      <c r="B84" t="s">
        <v>214</v>
      </c>
      <c r="C84" t="s">
        <v>1596</v>
      </c>
      <c r="D84" t="s">
        <v>1231</v>
      </c>
      <c r="E84" t="s">
        <v>212</v>
      </c>
      <c r="F84" t="s">
        <v>22</v>
      </c>
      <c r="G84">
        <v>4000</v>
      </c>
      <c r="H84" t="s">
        <v>1457</v>
      </c>
      <c r="I84" t="s">
        <v>1597</v>
      </c>
      <c r="J84" s="1034">
        <v>2.8999999999999998E-3</v>
      </c>
      <c r="K84" s="1034">
        <v>0.86690000000000011</v>
      </c>
    </row>
    <row r="85" spans="1:11">
      <c r="A85" t="s">
        <v>1221</v>
      </c>
      <c r="B85" t="s">
        <v>213</v>
      </c>
      <c r="C85" t="s">
        <v>1222</v>
      </c>
      <c r="D85" t="s">
        <v>1223</v>
      </c>
      <c r="E85" t="s">
        <v>222</v>
      </c>
      <c r="F85" t="s">
        <v>22</v>
      </c>
      <c r="G85">
        <v>4000</v>
      </c>
      <c r="H85" t="s">
        <v>885</v>
      </c>
      <c r="I85" t="s">
        <v>1443</v>
      </c>
      <c r="J85" s="1034">
        <v>2.8999999999999998E-3</v>
      </c>
      <c r="K85" s="1034">
        <v>0.86980000000000013</v>
      </c>
    </row>
    <row r="86" spans="1:11">
      <c r="A86" t="s">
        <v>1224</v>
      </c>
      <c r="B86" t="s">
        <v>217</v>
      </c>
      <c r="C86" t="s">
        <v>1225</v>
      </c>
      <c r="D86" t="s">
        <v>1226</v>
      </c>
      <c r="E86" t="s">
        <v>212</v>
      </c>
      <c r="F86" t="s">
        <v>22</v>
      </c>
      <c r="G86">
        <v>3900</v>
      </c>
      <c r="H86" t="s">
        <v>5</v>
      </c>
      <c r="I86" t="s">
        <v>1458</v>
      </c>
      <c r="J86" s="1034">
        <v>2.8999999999999998E-3</v>
      </c>
      <c r="K86" s="1034">
        <v>0.87270000000000014</v>
      </c>
    </row>
    <row r="87" spans="1:11">
      <c r="A87" t="s">
        <v>1227</v>
      </c>
      <c r="B87" t="s">
        <v>214</v>
      </c>
      <c r="C87" t="s">
        <v>1228</v>
      </c>
      <c r="D87" t="s">
        <v>2297</v>
      </c>
      <c r="E87" t="s">
        <v>218</v>
      </c>
      <c r="F87" t="s">
        <v>23</v>
      </c>
      <c r="G87">
        <v>3500</v>
      </c>
      <c r="H87" t="s">
        <v>855</v>
      </c>
      <c r="I87" t="s">
        <v>1432</v>
      </c>
      <c r="J87" s="1034">
        <v>2.5999999999999999E-3</v>
      </c>
      <c r="K87" s="1034">
        <v>0.87530000000000019</v>
      </c>
    </row>
    <row r="88" spans="1:11">
      <c r="A88" t="s">
        <v>1229</v>
      </c>
      <c r="B88" t="s">
        <v>214</v>
      </c>
      <c r="C88" t="s">
        <v>1230</v>
      </c>
      <c r="D88" t="s">
        <v>1231</v>
      </c>
      <c r="E88" t="s">
        <v>212</v>
      </c>
      <c r="F88" t="s">
        <v>22</v>
      </c>
      <c r="G88">
        <v>3500</v>
      </c>
      <c r="H88" t="s">
        <v>1123</v>
      </c>
      <c r="I88" t="s">
        <v>1431</v>
      </c>
      <c r="J88" s="1034">
        <v>2.5999999999999999E-3</v>
      </c>
      <c r="K88" s="1034">
        <v>0.87790000000000024</v>
      </c>
    </row>
    <row r="89" spans="1:11">
      <c r="A89" t="s">
        <v>1232</v>
      </c>
      <c r="B89" t="s">
        <v>214</v>
      </c>
      <c r="C89" t="s">
        <v>1233</v>
      </c>
      <c r="D89" t="s">
        <v>2298</v>
      </c>
      <c r="E89" t="s">
        <v>212</v>
      </c>
      <c r="F89" t="s">
        <v>22</v>
      </c>
      <c r="G89">
        <v>3500</v>
      </c>
      <c r="H89" t="s">
        <v>614</v>
      </c>
      <c r="I89" t="s">
        <v>1430</v>
      </c>
      <c r="J89" s="1034">
        <v>2.5999999999999999E-3</v>
      </c>
      <c r="K89" s="1034">
        <v>0.88050000000000028</v>
      </c>
    </row>
    <row r="90" spans="1:11">
      <c r="A90" t="s">
        <v>1234</v>
      </c>
      <c r="B90" t="s">
        <v>213</v>
      </c>
      <c r="C90" t="s">
        <v>1235</v>
      </c>
      <c r="D90" t="s">
        <v>1134</v>
      </c>
      <c r="E90" t="s">
        <v>218</v>
      </c>
      <c r="F90" t="s">
        <v>23</v>
      </c>
      <c r="G90">
        <v>3089</v>
      </c>
      <c r="H90" t="s">
        <v>601</v>
      </c>
      <c r="I90" t="s">
        <v>1456</v>
      </c>
      <c r="J90" s="1034">
        <v>2.3E-3</v>
      </c>
      <c r="K90" s="1034">
        <v>0.88280000000000025</v>
      </c>
    </row>
    <row r="91" spans="1:11">
      <c r="A91" t="s">
        <v>1236</v>
      </c>
      <c r="B91" t="s">
        <v>217</v>
      </c>
      <c r="C91" t="s">
        <v>1237</v>
      </c>
      <c r="D91" t="s">
        <v>1134</v>
      </c>
      <c r="E91" t="s">
        <v>218</v>
      </c>
      <c r="F91" t="s">
        <v>23</v>
      </c>
      <c r="G91">
        <v>3000</v>
      </c>
      <c r="H91" t="s">
        <v>855</v>
      </c>
      <c r="I91" t="s">
        <v>1432</v>
      </c>
      <c r="J91" s="1034">
        <v>2.2000000000000001E-3</v>
      </c>
      <c r="K91" s="1034">
        <v>0.88500000000000023</v>
      </c>
    </row>
    <row r="92" spans="1:11">
      <c r="A92" t="s">
        <v>1238</v>
      </c>
      <c r="B92" t="s">
        <v>211</v>
      </c>
      <c r="C92" t="s">
        <v>1239</v>
      </c>
      <c r="D92" t="s">
        <v>1183</v>
      </c>
      <c r="E92" t="s">
        <v>212</v>
      </c>
      <c r="F92" t="s">
        <v>23</v>
      </c>
      <c r="G92">
        <v>3000</v>
      </c>
      <c r="H92" t="s">
        <v>1125</v>
      </c>
      <c r="I92" t="s">
        <v>1455</v>
      </c>
      <c r="J92" s="1034">
        <v>2.2000000000000001E-3</v>
      </c>
      <c r="K92" s="1034">
        <v>0.88720000000000021</v>
      </c>
    </row>
    <row r="93" spans="1:11">
      <c r="A93" t="s">
        <v>1240</v>
      </c>
      <c r="B93" t="s">
        <v>214</v>
      </c>
      <c r="C93" t="s">
        <v>1241</v>
      </c>
      <c r="D93" t="s">
        <v>2297</v>
      </c>
      <c r="E93" t="s">
        <v>218</v>
      </c>
      <c r="F93" t="s">
        <v>23</v>
      </c>
      <c r="G93">
        <v>3000</v>
      </c>
      <c r="H93" t="s">
        <v>855</v>
      </c>
      <c r="I93" t="s">
        <v>1432</v>
      </c>
      <c r="J93" s="1034">
        <v>2.2000000000000001E-3</v>
      </c>
      <c r="K93" s="1034">
        <v>0.88940000000000019</v>
      </c>
    </row>
    <row r="94" spans="1:11">
      <c r="A94" t="s">
        <v>1242</v>
      </c>
      <c r="B94" t="s">
        <v>215</v>
      </c>
      <c r="C94" t="s">
        <v>1243</v>
      </c>
      <c r="D94" t="s">
        <v>1134</v>
      </c>
      <c r="E94" t="s">
        <v>218</v>
      </c>
      <c r="F94" t="s">
        <v>197</v>
      </c>
      <c r="G94">
        <v>3000</v>
      </c>
      <c r="H94" t="s">
        <v>1124</v>
      </c>
      <c r="I94" t="s">
        <v>1450</v>
      </c>
      <c r="J94" s="1034">
        <v>2.2000000000000001E-3</v>
      </c>
      <c r="K94" s="1034">
        <v>0.89160000000000017</v>
      </c>
    </row>
    <row r="95" spans="1:11">
      <c r="A95" t="s">
        <v>1767</v>
      </c>
      <c r="B95" t="s">
        <v>215</v>
      </c>
      <c r="C95" t="s">
        <v>1766</v>
      </c>
      <c r="D95" t="s">
        <v>1134</v>
      </c>
      <c r="E95" t="s">
        <v>218</v>
      </c>
      <c r="F95" t="s">
        <v>197</v>
      </c>
      <c r="G95">
        <v>3000</v>
      </c>
      <c r="H95" t="s">
        <v>1717</v>
      </c>
      <c r="I95" t="s">
        <v>1765</v>
      </c>
      <c r="J95" s="1034">
        <v>2.2000000000000001E-3</v>
      </c>
      <c r="K95" s="1034">
        <v>0.89380000000000015</v>
      </c>
    </row>
    <row r="96" spans="1:11">
      <c r="A96" t="s">
        <v>1761</v>
      </c>
      <c r="B96" t="s">
        <v>215</v>
      </c>
      <c r="C96" t="s">
        <v>1760</v>
      </c>
      <c r="D96" t="s">
        <v>1134</v>
      </c>
      <c r="E96" t="s">
        <v>218</v>
      </c>
      <c r="F96" t="s">
        <v>197</v>
      </c>
      <c r="G96">
        <v>3000</v>
      </c>
      <c r="H96" t="s">
        <v>1445</v>
      </c>
      <c r="I96" t="s">
        <v>1750</v>
      </c>
      <c r="J96" s="1034">
        <v>2.2000000000000001E-3</v>
      </c>
      <c r="K96" s="1034">
        <v>0.89600000000000013</v>
      </c>
    </row>
    <row r="97" spans="1:11">
      <c r="A97" t="s">
        <v>1244</v>
      </c>
      <c r="B97" t="s">
        <v>217</v>
      </c>
      <c r="C97" t="s">
        <v>1245</v>
      </c>
      <c r="D97" t="s">
        <v>1186</v>
      </c>
      <c r="E97" t="s">
        <v>212</v>
      </c>
      <c r="F97" t="s">
        <v>23</v>
      </c>
      <c r="G97">
        <v>3000</v>
      </c>
      <c r="H97" t="s">
        <v>509</v>
      </c>
      <c r="I97" t="s">
        <v>1449</v>
      </c>
      <c r="J97" s="1034">
        <v>2.2000000000000001E-3</v>
      </c>
      <c r="K97" s="1034">
        <v>0.89820000000000011</v>
      </c>
    </row>
    <row r="98" spans="1:11">
      <c r="A98" t="s">
        <v>1246</v>
      </c>
      <c r="B98" t="s">
        <v>217</v>
      </c>
      <c r="C98" t="s">
        <v>1247</v>
      </c>
      <c r="D98" t="s">
        <v>1186</v>
      </c>
      <c r="E98" t="s">
        <v>212</v>
      </c>
      <c r="F98" t="s">
        <v>23</v>
      </c>
      <c r="G98">
        <v>3000</v>
      </c>
      <c r="H98" t="s">
        <v>509</v>
      </c>
      <c r="I98" t="s">
        <v>1449</v>
      </c>
      <c r="J98" s="1034">
        <v>2.2000000000000001E-3</v>
      </c>
      <c r="K98" s="1034">
        <v>0.90040000000000009</v>
      </c>
    </row>
    <row r="99" spans="1:11">
      <c r="A99" t="s">
        <v>1248</v>
      </c>
      <c r="B99" t="s">
        <v>217</v>
      </c>
      <c r="C99" t="s">
        <v>1249</v>
      </c>
      <c r="D99" t="s">
        <v>1186</v>
      </c>
      <c r="E99" t="s">
        <v>212</v>
      </c>
      <c r="F99" t="s">
        <v>23</v>
      </c>
      <c r="G99">
        <v>3000</v>
      </c>
      <c r="H99" t="s">
        <v>599</v>
      </c>
      <c r="I99" t="s">
        <v>1454</v>
      </c>
      <c r="J99" s="1034">
        <v>2.2000000000000001E-3</v>
      </c>
      <c r="K99" s="1034">
        <v>0.90260000000000007</v>
      </c>
    </row>
    <row r="100" spans="1:11">
      <c r="A100" t="s">
        <v>1250</v>
      </c>
      <c r="B100" t="s">
        <v>214</v>
      </c>
      <c r="C100" t="s">
        <v>1251</v>
      </c>
      <c r="D100" t="s">
        <v>1231</v>
      </c>
      <c r="E100" t="s">
        <v>212</v>
      </c>
      <c r="F100" t="s">
        <v>22</v>
      </c>
      <c r="G100">
        <v>3000</v>
      </c>
      <c r="H100" t="s">
        <v>907</v>
      </c>
      <c r="I100" t="s">
        <v>1448</v>
      </c>
      <c r="J100" s="1034">
        <v>2.2000000000000001E-3</v>
      </c>
      <c r="K100" s="1034">
        <v>0.90480000000000005</v>
      </c>
    </row>
    <row r="101" spans="1:11">
      <c r="A101" t="s">
        <v>1764</v>
      </c>
      <c r="B101" t="s">
        <v>215</v>
      </c>
      <c r="C101" t="s">
        <v>1763</v>
      </c>
      <c r="D101" t="s">
        <v>1292</v>
      </c>
      <c r="E101" t="s">
        <v>212</v>
      </c>
      <c r="F101" t="s">
        <v>196</v>
      </c>
      <c r="G101">
        <v>3000</v>
      </c>
      <c r="H101" t="s">
        <v>1717</v>
      </c>
      <c r="I101" t="s">
        <v>1762</v>
      </c>
      <c r="J101" s="1034">
        <v>2.2000000000000001E-3</v>
      </c>
      <c r="K101" s="1034">
        <v>0.90700000000000003</v>
      </c>
    </row>
    <row r="102" spans="1:11">
      <c r="A102" t="s">
        <v>1979</v>
      </c>
      <c r="B102" t="s">
        <v>217</v>
      </c>
      <c r="C102" t="s">
        <v>1980</v>
      </c>
      <c r="D102" t="s">
        <v>1981</v>
      </c>
      <c r="E102" t="s">
        <v>212</v>
      </c>
      <c r="F102" t="s">
        <v>23</v>
      </c>
      <c r="G102">
        <v>3000</v>
      </c>
      <c r="H102" t="s">
        <v>1469</v>
      </c>
      <c r="I102" t="s">
        <v>1982</v>
      </c>
      <c r="J102" s="1034">
        <v>2.2000000000000001E-3</v>
      </c>
      <c r="K102" s="1034">
        <v>0.90920000000000001</v>
      </c>
    </row>
    <row r="103" spans="1:11">
      <c r="A103" t="s">
        <v>1252</v>
      </c>
      <c r="B103" t="s">
        <v>217</v>
      </c>
      <c r="C103" t="s">
        <v>1253</v>
      </c>
      <c r="D103" t="s">
        <v>2299</v>
      </c>
      <c r="E103" t="s">
        <v>212</v>
      </c>
      <c r="F103" t="s">
        <v>23</v>
      </c>
      <c r="G103">
        <v>3000</v>
      </c>
      <c r="H103" t="s">
        <v>413</v>
      </c>
      <c r="I103" t="s">
        <v>1425</v>
      </c>
      <c r="J103" s="1034">
        <v>2.2000000000000001E-3</v>
      </c>
      <c r="K103" s="1034">
        <v>0.91139999999999999</v>
      </c>
    </row>
    <row r="104" spans="1:11">
      <c r="A104" t="s">
        <v>1254</v>
      </c>
      <c r="B104" t="s">
        <v>213</v>
      </c>
      <c r="C104" t="s">
        <v>1255</v>
      </c>
      <c r="D104" t="s">
        <v>1216</v>
      </c>
      <c r="E104" t="s">
        <v>222</v>
      </c>
      <c r="F104" t="s">
        <v>22</v>
      </c>
      <c r="G104">
        <v>3000</v>
      </c>
      <c r="H104" t="s">
        <v>930</v>
      </c>
      <c r="I104" t="s">
        <v>1421</v>
      </c>
      <c r="J104" s="1034">
        <v>2.2000000000000001E-3</v>
      </c>
      <c r="K104" s="1034">
        <v>0.91359999999999997</v>
      </c>
    </row>
    <row r="105" spans="1:11">
      <c r="A105" t="s">
        <v>1759</v>
      </c>
      <c r="B105" t="s">
        <v>213</v>
      </c>
      <c r="C105" t="s">
        <v>1758</v>
      </c>
      <c r="D105" t="s">
        <v>1747</v>
      </c>
      <c r="E105" t="s">
        <v>222</v>
      </c>
      <c r="F105" t="s">
        <v>22</v>
      </c>
      <c r="G105">
        <v>3000</v>
      </c>
      <c r="H105" t="s">
        <v>1721</v>
      </c>
      <c r="I105" t="s">
        <v>1757</v>
      </c>
      <c r="J105" s="1034">
        <v>2.2000000000000001E-3</v>
      </c>
      <c r="K105" s="1034">
        <v>0.91579999999999995</v>
      </c>
    </row>
    <row r="106" spans="1:11">
      <c r="A106" t="s">
        <v>1256</v>
      </c>
      <c r="B106" t="s">
        <v>219</v>
      </c>
      <c r="C106" t="s">
        <v>1257</v>
      </c>
      <c r="D106" t="s">
        <v>1134</v>
      </c>
      <c r="E106" t="s">
        <v>218</v>
      </c>
      <c r="F106" t="s">
        <v>23</v>
      </c>
      <c r="G106">
        <v>2864</v>
      </c>
      <c r="H106" t="s">
        <v>1126</v>
      </c>
      <c r="I106" t="s">
        <v>1453</v>
      </c>
      <c r="J106" s="1034">
        <v>2.0999999999999999E-3</v>
      </c>
      <c r="K106" s="1034">
        <v>0.91789999999999994</v>
      </c>
    </row>
    <row r="107" spans="1:11">
      <c r="A107" t="s">
        <v>1258</v>
      </c>
      <c r="B107" t="s">
        <v>217</v>
      </c>
      <c r="C107" t="s">
        <v>1259</v>
      </c>
      <c r="D107" t="s">
        <v>1134</v>
      </c>
      <c r="E107" t="s">
        <v>218</v>
      </c>
      <c r="F107" t="s">
        <v>23</v>
      </c>
      <c r="G107">
        <v>2500</v>
      </c>
      <c r="H107" t="s">
        <v>855</v>
      </c>
      <c r="I107" t="s">
        <v>1432</v>
      </c>
      <c r="J107" s="1034">
        <v>1.8E-3</v>
      </c>
      <c r="K107" s="1034">
        <v>0.91969999999999996</v>
      </c>
    </row>
    <row r="108" spans="1:11">
      <c r="A108" t="s">
        <v>1260</v>
      </c>
      <c r="B108" t="s">
        <v>217</v>
      </c>
      <c r="C108" t="s">
        <v>1261</v>
      </c>
      <c r="D108" t="s">
        <v>1134</v>
      </c>
      <c r="E108" t="s">
        <v>218</v>
      </c>
      <c r="F108" t="s">
        <v>23</v>
      </c>
      <c r="G108">
        <v>2500</v>
      </c>
      <c r="H108" t="s">
        <v>830</v>
      </c>
      <c r="I108" t="s">
        <v>1438</v>
      </c>
      <c r="J108" s="1034">
        <v>1.8E-3</v>
      </c>
      <c r="K108" s="1034">
        <v>0.92149999999999999</v>
      </c>
    </row>
    <row r="109" spans="1:11">
      <c r="A109" t="s">
        <v>1983</v>
      </c>
      <c r="B109" t="s">
        <v>215</v>
      </c>
      <c r="C109" t="s">
        <v>1984</v>
      </c>
      <c r="D109" t="s">
        <v>1134</v>
      </c>
      <c r="E109" t="s">
        <v>218</v>
      </c>
      <c r="F109" t="s">
        <v>197</v>
      </c>
      <c r="G109">
        <v>2500</v>
      </c>
      <c r="H109" t="s">
        <v>1786</v>
      </c>
      <c r="I109" t="s">
        <v>1985</v>
      </c>
      <c r="J109" s="1034">
        <v>1.8E-3</v>
      </c>
      <c r="K109" s="1034">
        <v>0.92330000000000001</v>
      </c>
    </row>
    <row r="110" spans="1:11">
      <c r="A110" t="s">
        <v>1262</v>
      </c>
      <c r="B110" t="s">
        <v>214</v>
      </c>
      <c r="C110" t="s">
        <v>1263</v>
      </c>
      <c r="D110" t="s">
        <v>1231</v>
      </c>
      <c r="E110" t="s">
        <v>212</v>
      </c>
      <c r="F110" t="s">
        <v>22</v>
      </c>
      <c r="G110">
        <v>2500</v>
      </c>
      <c r="H110" t="s">
        <v>1123</v>
      </c>
      <c r="I110" t="s">
        <v>1431</v>
      </c>
      <c r="J110" s="1034">
        <v>1.8E-3</v>
      </c>
      <c r="K110" s="1034">
        <v>0.92510000000000003</v>
      </c>
    </row>
    <row r="111" spans="1:11">
      <c r="A111" t="s">
        <v>1264</v>
      </c>
      <c r="B111" t="s">
        <v>214</v>
      </c>
      <c r="C111" t="s">
        <v>1265</v>
      </c>
      <c r="D111" t="s">
        <v>2298</v>
      </c>
      <c r="E111" t="s">
        <v>212</v>
      </c>
      <c r="F111" t="s">
        <v>22</v>
      </c>
      <c r="G111">
        <v>2500</v>
      </c>
      <c r="H111" t="s">
        <v>614</v>
      </c>
      <c r="I111" t="s">
        <v>1430</v>
      </c>
      <c r="J111" s="1034">
        <v>1.8E-3</v>
      </c>
      <c r="K111" s="1034">
        <v>0.92690000000000006</v>
      </c>
    </row>
    <row r="112" spans="1:11">
      <c r="A112" t="s">
        <v>1266</v>
      </c>
      <c r="B112" t="s">
        <v>217</v>
      </c>
      <c r="C112" t="s">
        <v>1267</v>
      </c>
      <c r="D112" t="s">
        <v>2299</v>
      </c>
      <c r="E112" t="s">
        <v>212</v>
      </c>
      <c r="F112" t="s">
        <v>23</v>
      </c>
      <c r="G112">
        <v>2500</v>
      </c>
      <c r="H112" t="s">
        <v>478</v>
      </c>
      <c r="I112" t="s">
        <v>1426</v>
      </c>
      <c r="J112" s="1034">
        <v>1.8E-3</v>
      </c>
      <c r="K112" s="1034">
        <v>0.92870000000000008</v>
      </c>
    </row>
    <row r="113" spans="1:11">
      <c r="A113" t="s">
        <v>1319</v>
      </c>
      <c r="B113" t="s">
        <v>213</v>
      </c>
      <c r="C113" t="s">
        <v>1320</v>
      </c>
      <c r="D113" t="s">
        <v>1321</v>
      </c>
      <c r="E113" t="s">
        <v>222</v>
      </c>
      <c r="F113" t="s">
        <v>22</v>
      </c>
      <c r="G113">
        <v>2500</v>
      </c>
      <c r="H113" t="s">
        <v>1896</v>
      </c>
      <c r="I113" t="s">
        <v>1436</v>
      </c>
      <c r="J113" s="1034">
        <v>1.8E-3</v>
      </c>
      <c r="K113" s="1034">
        <v>0.9305000000000001</v>
      </c>
    </row>
    <row r="114" spans="1:11">
      <c r="A114" t="s">
        <v>1662</v>
      </c>
      <c r="B114" t="s">
        <v>213</v>
      </c>
      <c r="C114" t="s">
        <v>1663</v>
      </c>
      <c r="D114" t="s">
        <v>1664</v>
      </c>
      <c r="E114" t="s">
        <v>222</v>
      </c>
      <c r="F114" t="s">
        <v>22</v>
      </c>
      <c r="G114">
        <v>2500</v>
      </c>
      <c r="H114" t="s">
        <v>1633</v>
      </c>
      <c r="I114" t="s">
        <v>1665</v>
      </c>
      <c r="J114" s="1034">
        <v>1.8E-3</v>
      </c>
      <c r="K114" s="1034">
        <v>0.93230000000000013</v>
      </c>
    </row>
    <row r="115" spans="1:11">
      <c r="A115" t="s">
        <v>1268</v>
      </c>
      <c r="B115" t="s">
        <v>213</v>
      </c>
      <c r="C115" t="s">
        <v>1269</v>
      </c>
      <c r="D115" t="s">
        <v>1134</v>
      </c>
      <c r="E115" t="s">
        <v>218</v>
      </c>
      <c r="F115" t="s">
        <v>23</v>
      </c>
      <c r="G115">
        <v>2460</v>
      </c>
      <c r="H115" t="s">
        <v>601</v>
      </c>
      <c r="I115" t="s">
        <v>1441</v>
      </c>
      <c r="J115" s="1034">
        <v>1.8E-3</v>
      </c>
      <c r="K115" s="1034">
        <v>0.93410000000000015</v>
      </c>
    </row>
    <row r="116" spans="1:11">
      <c r="A116" t="s">
        <v>1254</v>
      </c>
      <c r="B116" t="s">
        <v>213</v>
      </c>
      <c r="C116" t="s">
        <v>1270</v>
      </c>
      <c r="D116" t="s">
        <v>1216</v>
      </c>
      <c r="E116" t="s">
        <v>222</v>
      </c>
      <c r="F116" t="s">
        <v>22</v>
      </c>
      <c r="G116">
        <v>2400</v>
      </c>
      <c r="H116" t="s">
        <v>952</v>
      </c>
      <c r="I116" t="s">
        <v>1421</v>
      </c>
      <c r="J116" s="1034">
        <v>1.8E-3</v>
      </c>
      <c r="K116" s="1034">
        <v>0.93590000000000018</v>
      </c>
    </row>
    <row r="117" spans="1:11">
      <c r="A117" t="s">
        <v>1271</v>
      </c>
      <c r="B117" t="s">
        <v>217</v>
      </c>
      <c r="C117" t="s">
        <v>1272</v>
      </c>
      <c r="D117" t="s">
        <v>1273</v>
      </c>
      <c r="E117" t="s">
        <v>212</v>
      </c>
      <c r="F117" t="s">
        <v>23</v>
      </c>
      <c r="G117">
        <v>2100</v>
      </c>
      <c r="H117" t="s">
        <v>1007</v>
      </c>
      <c r="I117" t="s">
        <v>1452</v>
      </c>
      <c r="J117" s="1034">
        <v>1.5E-3</v>
      </c>
      <c r="K117" s="1034">
        <v>0.93740000000000012</v>
      </c>
    </row>
    <row r="118" spans="1:11">
      <c r="A118" t="s">
        <v>1274</v>
      </c>
      <c r="B118" t="s">
        <v>217</v>
      </c>
      <c r="C118" t="s">
        <v>1275</v>
      </c>
      <c r="D118" t="s">
        <v>1134</v>
      </c>
      <c r="E118" t="s">
        <v>218</v>
      </c>
      <c r="F118" t="s">
        <v>23</v>
      </c>
      <c r="G118">
        <v>2000</v>
      </c>
      <c r="H118" t="s">
        <v>855</v>
      </c>
      <c r="I118" t="s">
        <v>1432</v>
      </c>
      <c r="J118" s="1034">
        <v>1.5E-3</v>
      </c>
      <c r="K118" s="1034">
        <v>0.93890000000000007</v>
      </c>
    </row>
    <row r="119" spans="1:11">
      <c r="A119" t="s">
        <v>1276</v>
      </c>
      <c r="B119" t="s">
        <v>211</v>
      </c>
      <c r="C119" t="s">
        <v>1277</v>
      </c>
      <c r="D119" t="s">
        <v>1183</v>
      </c>
      <c r="E119" t="s">
        <v>212</v>
      </c>
      <c r="F119" t="s">
        <v>23</v>
      </c>
      <c r="G119">
        <v>2000</v>
      </c>
      <c r="H119" t="s">
        <v>1099</v>
      </c>
      <c r="I119" t="s">
        <v>1416</v>
      </c>
      <c r="J119" s="1034">
        <v>1.5E-3</v>
      </c>
      <c r="K119" s="1034">
        <v>0.94040000000000001</v>
      </c>
    </row>
    <row r="120" spans="1:11">
      <c r="A120" t="s">
        <v>1278</v>
      </c>
      <c r="B120" t="s">
        <v>213</v>
      </c>
      <c r="C120" t="s">
        <v>1279</v>
      </c>
      <c r="D120" t="s">
        <v>1134</v>
      </c>
      <c r="E120" t="s">
        <v>218</v>
      </c>
      <c r="F120" t="s">
        <v>23</v>
      </c>
      <c r="G120">
        <v>2000</v>
      </c>
      <c r="H120" t="s">
        <v>598</v>
      </c>
      <c r="I120" t="s">
        <v>1451</v>
      </c>
      <c r="J120" s="1034">
        <v>1.5E-3</v>
      </c>
      <c r="K120" s="1034">
        <v>0.94189999999999996</v>
      </c>
    </row>
    <row r="121" spans="1:11">
      <c r="A121" t="s">
        <v>1986</v>
      </c>
      <c r="B121" t="s">
        <v>215</v>
      </c>
      <c r="C121" t="s">
        <v>1987</v>
      </c>
      <c r="D121" t="s">
        <v>1134</v>
      </c>
      <c r="E121" t="s">
        <v>218</v>
      </c>
      <c r="F121" t="s">
        <v>197</v>
      </c>
      <c r="G121">
        <v>2000</v>
      </c>
      <c r="H121" t="s">
        <v>1785</v>
      </c>
      <c r="I121" t="s">
        <v>1973</v>
      </c>
      <c r="J121" s="1034">
        <v>1.5E-3</v>
      </c>
      <c r="K121" s="1034">
        <v>0.94339999999999991</v>
      </c>
    </row>
    <row r="122" spans="1:11">
      <c r="A122" t="s">
        <v>1988</v>
      </c>
      <c r="B122" t="s">
        <v>215</v>
      </c>
      <c r="C122" t="s">
        <v>1989</v>
      </c>
      <c r="D122" t="s">
        <v>1134</v>
      </c>
      <c r="E122" t="s">
        <v>218</v>
      </c>
      <c r="F122" t="s">
        <v>197</v>
      </c>
      <c r="G122">
        <v>2000</v>
      </c>
      <c r="H122" t="s">
        <v>1785</v>
      </c>
      <c r="I122" t="s">
        <v>1973</v>
      </c>
      <c r="J122" s="1034">
        <v>1.5E-3</v>
      </c>
      <c r="K122" s="1034">
        <v>0.94489999999999985</v>
      </c>
    </row>
    <row r="123" spans="1:11">
      <c r="A123" t="s">
        <v>1990</v>
      </c>
      <c r="B123" t="s">
        <v>215</v>
      </c>
      <c r="C123" t="s">
        <v>1991</v>
      </c>
      <c r="D123" t="s">
        <v>1134</v>
      </c>
      <c r="E123" t="s">
        <v>218</v>
      </c>
      <c r="F123" t="s">
        <v>197</v>
      </c>
      <c r="G123">
        <v>2000</v>
      </c>
      <c r="H123" t="s">
        <v>1786</v>
      </c>
      <c r="I123" t="s">
        <v>1985</v>
      </c>
      <c r="J123" s="1034">
        <v>1.5E-3</v>
      </c>
      <c r="K123" s="1034">
        <v>0.9463999999999998</v>
      </c>
    </row>
    <row r="124" spans="1:11">
      <c r="A124" t="s">
        <v>1280</v>
      </c>
      <c r="B124" t="s">
        <v>215</v>
      </c>
      <c r="C124" t="s">
        <v>1281</v>
      </c>
      <c r="D124" t="s">
        <v>1134</v>
      </c>
      <c r="E124" t="s">
        <v>218</v>
      </c>
      <c r="F124" t="s">
        <v>197</v>
      </c>
      <c r="G124">
        <v>2000</v>
      </c>
      <c r="H124" t="s">
        <v>1124</v>
      </c>
      <c r="I124" t="s">
        <v>1450</v>
      </c>
      <c r="J124" s="1034">
        <v>1.5E-3</v>
      </c>
      <c r="K124" s="1034">
        <v>0.94789999999999974</v>
      </c>
    </row>
    <row r="125" spans="1:11">
      <c r="A125" t="s">
        <v>1752</v>
      </c>
      <c r="B125" t="s">
        <v>215</v>
      </c>
      <c r="C125" t="s">
        <v>1751</v>
      </c>
      <c r="D125" t="s">
        <v>1134</v>
      </c>
      <c r="E125" t="s">
        <v>218</v>
      </c>
      <c r="F125" t="s">
        <v>197</v>
      </c>
      <c r="G125">
        <v>2000</v>
      </c>
      <c r="H125" t="s">
        <v>1445</v>
      </c>
      <c r="I125" t="s">
        <v>1750</v>
      </c>
      <c r="J125" s="1034">
        <v>1.5E-3</v>
      </c>
      <c r="K125" s="1034">
        <v>0.94939999999999969</v>
      </c>
    </row>
    <row r="126" spans="1:11">
      <c r="A126" t="s">
        <v>1282</v>
      </c>
      <c r="B126" t="s">
        <v>217</v>
      </c>
      <c r="C126" t="s">
        <v>1283</v>
      </c>
      <c r="D126" t="s">
        <v>1186</v>
      </c>
      <c r="E126" t="s">
        <v>212</v>
      </c>
      <c r="F126" t="s">
        <v>23</v>
      </c>
      <c r="G126">
        <v>2000</v>
      </c>
      <c r="H126" t="s">
        <v>509</v>
      </c>
      <c r="I126" t="s">
        <v>1449</v>
      </c>
      <c r="J126" s="1034">
        <v>1.5E-3</v>
      </c>
      <c r="K126" s="1034">
        <v>0.95089999999999963</v>
      </c>
    </row>
    <row r="127" spans="1:11">
      <c r="A127" t="s">
        <v>1756</v>
      </c>
      <c r="B127" t="s">
        <v>213</v>
      </c>
      <c r="C127" t="s">
        <v>1755</v>
      </c>
      <c r="D127" t="s">
        <v>1754</v>
      </c>
      <c r="E127" t="s">
        <v>212</v>
      </c>
      <c r="F127" t="s">
        <v>23</v>
      </c>
      <c r="G127">
        <v>2000</v>
      </c>
      <c r="H127" t="s">
        <v>1713</v>
      </c>
      <c r="I127" t="s">
        <v>1753</v>
      </c>
      <c r="J127" s="1034">
        <v>1.5E-3</v>
      </c>
      <c r="K127" s="1034">
        <v>0.95239999999999958</v>
      </c>
    </row>
    <row r="128" spans="1:11">
      <c r="A128" t="s">
        <v>1284</v>
      </c>
      <c r="B128" t="s">
        <v>214</v>
      </c>
      <c r="C128" t="s">
        <v>1285</v>
      </c>
      <c r="D128" t="s">
        <v>1231</v>
      </c>
      <c r="E128" t="s">
        <v>212</v>
      </c>
      <c r="F128" t="s">
        <v>22</v>
      </c>
      <c r="G128">
        <v>2000</v>
      </c>
      <c r="H128" t="s">
        <v>907</v>
      </c>
      <c r="I128" t="s">
        <v>1448</v>
      </c>
      <c r="J128" s="1034">
        <v>1.5E-3</v>
      </c>
      <c r="K128" s="1034">
        <v>0.95389999999999953</v>
      </c>
    </row>
    <row r="129" spans="1:11">
      <c r="A129" t="s">
        <v>1286</v>
      </c>
      <c r="B129" t="s">
        <v>217</v>
      </c>
      <c r="C129" t="s">
        <v>1287</v>
      </c>
      <c r="D129" t="s">
        <v>1288</v>
      </c>
      <c r="E129" t="s">
        <v>212</v>
      </c>
      <c r="F129" t="s">
        <v>22</v>
      </c>
      <c r="G129">
        <v>2000</v>
      </c>
      <c r="H129" t="s">
        <v>1036</v>
      </c>
      <c r="I129" t="s">
        <v>1447</v>
      </c>
      <c r="J129" s="1034">
        <v>1.5E-3</v>
      </c>
      <c r="K129" s="1034">
        <v>0.95539999999999947</v>
      </c>
    </row>
    <row r="130" spans="1:11">
      <c r="A130" t="s">
        <v>1289</v>
      </c>
      <c r="B130" t="s">
        <v>217</v>
      </c>
      <c r="C130" t="s">
        <v>1290</v>
      </c>
      <c r="D130" t="s">
        <v>1291</v>
      </c>
      <c r="E130" t="s">
        <v>212</v>
      </c>
      <c r="F130" t="s">
        <v>22</v>
      </c>
      <c r="G130">
        <v>2000</v>
      </c>
      <c r="H130" t="s">
        <v>628</v>
      </c>
      <c r="I130" t="s">
        <v>1429</v>
      </c>
      <c r="J130" s="1034">
        <v>1.5E-3</v>
      </c>
      <c r="K130" s="1034">
        <v>0.95689999999999942</v>
      </c>
    </row>
    <row r="131" spans="1:11">
      <c r="A131" t="s">
        <v>1598</v>
      </c>
      <c r="B131" t="s">
        <v>215</v>
      </c>
      <c r="C131" t="s">
        <v>1599</v>
      </c>
      <c r="D131" t="s">
        <v>1600</v>
      </c>
      <c r="E131" t="s">
        <v>212</v>
      </c>
      <c r="F131" t="s">
        <v>196</v>
      </c>
      <c r="G131">
        <v>2000</v>
      </c>
      <c r="H131" t="s">
        <v>1563</v>
      </c>
      <c r="I131" t="s">
        <v>1601</v>
      </c>
      <c r="J131" s="1034">
        <v>1.5E-3</v>
      </c>
      <c r="K131" s="1034">
        <v>0.95839999999999936</v>
      </c>
    </row>
    <row r="132" spans="1:11">
      <c r="A132" t="s">
        <v>1293</v>
      </c>
      <c r="B132" t="s">
        <v>216</v>
      </c>
      <c r="C132" t="s">
        <v>1294</v>
      </c>
      <c r="D132" t="s">
        <v>2300</v>
      </c>
      <c r="E132" t="s">
        <v>212</v>
      </c>
      <c r="F132" t="s">
        <v>23</v>
      </c>
      <c r="G132">
        <v>2000</v>
      </c>
      <c r="H132" t="s">
        <v>12</v>
      </c>
      <c r="I132" t="s">
        <v>1444</v>
      </c>
      <c r="J132" s="1034">
        <v>1.5E-3</v>
      </c>
      <c r="K132" s="1034">
        <v>0.95989999999999931</v>
      </c>
    </row>
    <row r="133" spans="1:11">
      <c r="A133" t="s">
        <v>1295</v>
      </c>
      <c r="B133" t="s">
        <v>213</v>
      </c>
      <c r="C133" t="s">
        <v>1296</v>
      </c>
      <c r="D133" t="s">
        <v>1223</v>
      </c>
      <c r="E133" t="s">
        <v>222</v>
      </c>
      <c r="F133" t="s">
        <v>22</v>
      </c>
      <c r="G133">
        <v>2000</v>
      </c>
      <c r="H133" t="s">
        <v>871</v>
      </c>
      <c r="I133" t="s">
        <v>1443</v>
      </c>
      <c r="J133" s="1034">
        <v>1.5E-3</v>
      </c>
      <c r="K133" s="1034">
        <v>0.96139999999999926</v>
      </c>
    </row>
    <row r="134" spans="1:11">
      <c r="A134" t="s">
        <v>2301</v>
      </c>
      <c r="B134" t="s">
        <v>213</v>
      </c>
      <c r="C134" t="s">
        <v>2302</v>
      </c>
      <c r="D134" t="s">
        <v>2296</v>
      </c>
      <c r="E134" t="s">
        <v>222</v>
      </c>
      <c r="F134" t="s">
        <v>22</v>
      </c>
      <c r="G134">
        <v>2000</v>
      </c>
      <c r="H134" t="s">
        <v>2013</v>
      </c>
      <c r="I134" t="s">
        <v>2303</v>
      </c>
      <c r="J134" s="1034">
        <v>1.5E-3</v>
      </c>
      <c r="K134" s="1034">
        <v>0.9628999999999992</v>
      </c>
    </row>
    <row r="135" spans="1:11">
      <c r="A135" t="s">
        <v>1297</v>
      </c>
      <c r="B135" t="s">
        <v>213</v>
      </c>
      <c r="C135" t="s">
        <v>1298</v>
      </c>
      <c r="D135" t="s">
        <v>1299</v>
      </c>
      <c r="E135" t="s">
        <v>212</v>
      </c>
      <c r="F135" t="s">
        <v>22</v>
      </c>
      <c r="G135">
        <v>2000</v>
      </c>
      <c r="H135" t="s">
        <v>754</v>
      </c>
      <c r="I135" t="s">
        <v>1442</v>
      </c>
      <c r="J135" s="1034">
        <v>1.5E-3</v>
      </c>
      <c r="K135" s="1034">
        <v>0.96439999999999915</v>
      </c>
    </row>
    <row r="136" spans="1:11">
      <c r="A136" t="s">
        <v>1300</v>
      </c>
      <c r="B136" t="s">
        <v>213</v>
      </c>
      <c r="C136" t="s">
        <v>1301</v>
      </c>
      <c r="D136" t="s">
        <v>1302</v>
      </c>
      <c r="E136" t="s">
        <v>212</v>
      </c>
      <c r="F136" t="s">
        <v>22</v>
      </c>
      <c r="G136">
        <v>2000</v>
      </c>
      <c r="H136" t="s">
        <v>388</v>
      </c>
      <c r="I136" t="s">
        <v>1441</v>
      </c>
      <c r="J136" s="1034">
        <v>1.5E-3</v>
      </c>
      <c r="K136" s="1034">
        <v>0.96589999999999909</v>
      </c>
    </row>
    <row r="137" spans="1:11">
      <c r="A137" t="s">
        <v>1303</v>
      </c>
      <c r="B137" t="s">
        <v>217</v>
      </c>
      <c r="C137" t="s">
        <v>1304</v>
      </c>
      <c r="D137" t="s">
        <v>1305</v>
      </c>
      <c r="E137" t="s">
        <v>212</v>
      </c>
      <c r="F137" t="s">
        <v>22</v>
      </c>
      <c r="G137">
        <v>1750</v>
      </c>
      <c r="H137" t="s">
        <v>789</v>
      </c>
      <c r="I137" t="s">
        <v>1440</v>
      </c>
      <c r="J137" s="1034">
        <v>1.2999999999999999E-3</v>
      </c>
      <c r="K137" s="1034">
        <v>0.96719999999999906</v>
      </c>
    </row>
    <row r="138" spans="1:11">
      <c r="A138" t="s">
        <v>1306</v>
      </c>
      <c r="B138" t="s">
        <v>217</v>
      </c>
      <c r="C138" t="s">
        <v>1307</v>
      </c>
      <c r="D138" t="s">
        <v>1305</v>
      </c>
      <c r="E138" t="s">
        <v>212</v>
      </c>
      <c r="F138" t="s">
        <v>22</v>
      </c>
      <c r="G138">
        <v>1750</v>
      </c>
      <c r="H138" t="s">
        <v>789</v>
      </c>
      <c r="I138" t="s">
        <v>1440</v>
      </c>
      <c r="J138" s="1034">
        <v>1.2999999999999999E-3</v>
      </c>
      <c r="K138" s="1034">
        <v>0.96849999999999903</v>
      </c>
    </row>
    <row r="139" spans="1:11">
      <c r="A139" t="s">
        <v>1666</v>
      </c>
      <c r="B139" t="s">
        <v>216</v>
      </c>
      <c r="C139" t="s">
        <v>1667</v>
      </c>
      <c r="D139" t="s">
        <v>1668</v>
      </c>
      <c r="E139" t="s">
        <v>212</v>
      </c>
      <c r="F139" t="s">
        <v>22</v>
      </c>
      <c r="G139">
        <v>1587</v>
      </c>
      <c r="H139" t="s">
        <v>1610</v>
      </c>
      <c r="I139" t="s">
        <v>1458</v>
      </c>
      <c r="J139" s="1034">
        <v>1.1999999999999999E-3</v>
      </c>
      <c r="K139" s="1034">
        <v>0.96969999999999901</v>
      </c>
    </row>
    <row r="140" spans="1:11">
      <c r="A140" t="s">
        <v>1308</v>
      </c>
      <c r="B140" t="s">
        <v>217</v>
      </c>
      <c r="C140" t="s">
        <v>1309</v>
      </c>
      <c r="D140" t="s">
        <v>1134</v>
      </c>
      <c r="E140" t="s">
        <v>218</v>
      </c>
      <c r="F140" t="s">
        <v>23</v>
      </c>
      <c r="G140">
        <v>1500</v>
      </c>
      <c r="H140" t="s">
        <v>855</v>
      </c>
      <c r="I140" t="s">
        <v>1432</v>
      </c>
      <c r="J140" s="1034">
        <v>1.1000000000000001E-3</v>
      </c>
      <c r="K140" s="1034">
        <v>0.970799999999999</v>
      </c>
    </row>
    <row r="141" spans="1:11">
      <c r="A141" t="s">
        <v>1310</v>
      </c>
      <c r="B141" t="s">
        <v>217</v>
      </c>
      <c r="C141" t="s">
        <v>1311</v>
      </c>
      <c r="D141" t="s">
        <v>1134</v>
      </c>
      <c r="E141" t="s">
        <v>218</v>
      </c>
      <c r="F141" t="s">
        <v>23</v>
      </c>
      <c r="G141">
        <v>1500</v>
      </c>
      <c r="H141" t="s">
        <v>830</v>
      </c>
      <c r="I141" t="s">
        <v>1438</v>
      </c>
      <c r="J141" s="1034">
        <v>1.1000000000000001E-3</v>
      </c>
      <c r="K141" s="1034">
        <v>0.97189999999999899</v>
      </c>
    </row>
    <row r="142" spans="1:11">
      <c r="A142" t="s">
        <v>1312</v>
      </c>
      <c r="B142" t="s">
        <v>213</v>
      </c>
      <c r="C142" t="s">
        <v>1313</v>
      </c>
      <c r="D142" t="s">
        <v>1314</v>
      </c>
      <c r="E142" t="s">
        <v>212</v>
      </c>
      <c r="F142" t="s">
        <v>22</v>
      </c>
      <c r="G142">
        <v>1500</v>
      </c>
      <c r="H142" t="s">
        <v>502</v>
      </c>
      <c r="I142" t="s">
        <v>1437</v>
      </c>
      <c r="J142" s="1034">
        <v>1.1000000000000001E-3</v>
      </c>
      <c r="K142" s="1034">
        <v>0.97299999999999898</v>
      </c>
    </row>
    <row r="143" spans="1:11">
      <c r="A143" t="s">
        <v>1315</v>
      </c>
      <c r="B143" t="s">
        <v>214</v>
      </c>
      <c r="C143" t="s">
        <v>1316</v>
      </c>
      <c r="D143" t="s">
        <v>2297</v>
      </c>
      <c r="E143" t="s">
        <v>218</v>
      </c>
      <c r="F143" t="s">
        <v>23</v>
      </c>
      <c r="G143">
        <v>1500</v>
      </c>
      <c r="H143" t="s">
        <v>855</v>
      </c>
      <c r="I143" t="s">
        <v>1432</v>
      </c>
      <c r="J143" s="1034">
        <v>1.1000000000000001E-3</v>
      </c>
      <c r="K143" s="1034">
        <v>0.97409999999999897</v>
      </c>
    </row>
    <row r="144" spans="1:11">
      <c r="A144" t="s">
        <v>1992</v>
      </c>
      <c r="B144" t="s">
        <v>215</v>
      </c>
      <c r="C144" t="s">
        <v>1993</v>
      </c>
      <c r="D144" t="s">
        <v>1134</v>
      </c>
      <c r="E144" t="s">
        <v>218</v>
      </c>
      <c r="F144" t="s">
        <v>197</v>
      </c>
      <c r="G144">
        <v>1500</v>
      </c>
      <c r="H144" t="s">
        <v>1786</v>
      </c>
      <c r="I144" t="s">
        <v>1985</v>
      </c>
      <c r="J144" s="1034">
        <v>1.1000000000000001E-3</v>
      </c>
      <c r="K144" s="1034">
        <v>0.97519999999999896</v>
      </c>
    </row>
    <row r="145" spans="1:11">
      <c r="A145" t="s">
        <v>1669</v>
      </c>
      <c r="B145" t="s">
        <v>216</v>
      </c>
      <c r="C145" t="s">
        <v>1670</v>
      </c>
      <c r="D145" t="s">
        <v>1668</v>
      </c>
      <c r="E145" t="s">
        <v>212</v>
      </c>
      <c r="F145" t="s">
        <v>22</v>
      </c>
      <c r="G145">
        <v>1500</v>
      </c>
      <c r="H145" t="s">
        <v>1610</v>
      </c>
      <c r="I145" t="s">
        <v>1458</v>
      </c>
      <c r="J145" s="1034">
        <v>1.1000000000000001E-3</v>
      </c>
      <c r="K145" s="1034">
        <v>0.97629999999999895</v>
      </c>
    </row>
    <row r="146" spans="1:11">
      <c r="A146" t="s">
        <v>1317</v>
      </c>
      <c r="B146" t="s">
        <v>217</v>
      </c>
      <c r="C146" t="s">
        <v>1318</v>
      </c>
      <c r="D146" t="s">
        <v>2299</v>
      </c>
      <c r="E146" t="s">
        <v>212</v>
      </c>
      <c r="F146" t="s">
        <v>23</v>
      </c>
      <c r="G146">
        <v>1500</v>
      </c>
      <c r="H146" t="s">
        <v>478</v>
      </c>
      <c r="I146" t="s">
        <v>1426</v>
      </c>
      <c r="J146" s="1034">
        <v>1.1000000000000001E-3</v>
      </c>
      <c r="K146" s="1034">
        <v>0.97739999999999894</v>
      </c>
    </row>
    <row r="147" spans="1:11">
      <c r="A147" t="s">
        <v>1749</v>
      </c>
      <c r="B147" t="s">
        <v>213</v>
      </c>
      <c r="C147" t="s">
        <v>1748</v>
      </c>
      <c r="D147" t="s">
        <v>1747</v>
      </c>
      <c r="E147" t="s">
        <v>222</v>
      </c>
      <c r="F147" t="s">
        <v>22</v>
      </c>
      <c r="G147">
        <v>1500</v>
      </c>
      <c r="H147" t="s">
        <v>1746</v>
      </c>
      <c r="I147" t="s">
        <v>1661</v>
      </c>
      <c r="J147" s="1034">
        <v>1.1000000000000001E-3</v>
      </c>
      <c r="K147" s="1034">
        <v>0.97849999999999893</v>
      </c>
    </row>
    <row r="148" spans="1:11">
      <c r="A148" t="s">
        <v>1994</v>
      </c>
      <c r="B148" t="s">
        <v>213</v>
      </c>
      <c r="C148" t="s">
        <v>1995</v>
      </c>
      <c r="D148" t="s">
        <v>1747</v>
      </c>
      <c r="E148" t="s">
        <v>222</v>
      </c>
      <c r="F148" t="s">
        <v>22</v>
      </c>
      <c r="G148">
        <v>1500</v>
      </c>
      <c r="H148" t="s">
        <v>1790</v>
      </c>
      <c r="I148" t="s">
        <v>1661</v>
      </c>
      <c r="J148" s="1034">
        <v>1.1000000000000001E-3</v>
      </c>
      <c r="K148" s="1034">
        <v>0.97959999999999892</v>
      </c>
    </row>
    <row r="149" spans="1:11">
      <c r="A149" t="s">
        <v>1319</v>
      </c>
      <c r="B149" t="s">
        <v>213</v>
      </c>
      <c r="C149" t="s">
        <v>1320</v>
      </c>
      <c r="D149" t="s">
        <v>1321</v>
      </c>
      <c r="E149" t="s">
        <v>222</v>
      </c>
      <c r="F149" t="s">
        <v>22</v>
      </c>
      <c r="G149">
        <v>1500</v>
      </c>
      <c r="H149" t="s">
        <v>754</v>
      </c>
      <c r="I149" t="s">
        <v>1436</v>
      </c>
      <c r="J149" s="1034">
        <v>1.1000000000000001E-3</v>
      </c>
      <c r="K149" s="1034">
        <v>0.98069999999999891</v>
      </c>
    </row>
    <row r="150" spans="1:11">
      <c r="A150" t="s">
        <v>1322</v>
      </c>
      <c r="B150" t="s">
        <v>217</v>
      </c>
      <c r="C150" t="s">
        <v>1323</v>
      </c>
      <c r="D150" t="s">
        <v>1324</v>
      </c>
      <c r="E150" t="s">
        <v>212</v>
      </c>
      <c r="F150" t="s">
        <v>23</v>
      </c>
      <c r="G150">
        <v>1050</v>
      </c>
      <c r="H150" t="s">
        <v>516</v>
      </c>
      <c r="I150" t="s">
        <v>1435</v>
      </c>
      <c r="J150" s="1034">
        <v>8.0000000000000004E-4</v>
      </c>
      <c r="K150" s="1034">
        <v>0.98149999999999893</v>
      </c>
    </row>
    <row r="151" spans="1:11">
      <c r="A151" t="s">
        <v>1325</v>
      </c>
      <c r="B151" t="s">
        <v>217</v>
      </c>
      <c r="C151" t="s">
        <v>1326</v>
      </c>
      <c r="D151" t="s">
        <v>1134</v>
      </c>
      <c r="E151" t="s">
        <v>218</v>
      </c>
      <c r="F151" t="s">
        <v>23</v>
      </c>
      <c r="G151">
        <v>1000</v>
      </c>
      <c r="H151" t="s">
        <v>855</v>
      </c>
      <c r="I151" t="s">
        <v>1432</v>
      </c>
      <c r="J151" s="1034">
        <v>6.9999999999999999E-4</v>
      </c>
      <c r="K151" s="1034">
        <v>0.98219999999999896</v>
      </c>
    </row>
    <row r="152" spans="1:11">
      <c r="A152" t="s">
        <v>1327</v>
      </c>
      <c r="B152" t="s">
        <v>211</v>
      </c>
      <c r="C152" t="s">
        <v>1328</v>
      </c>
      <c r="D152" t="s">
        <v>1183</v>
      </c>
      <c r="E152" t="s">
        <v>212</v>
      </c>
      <c r="F152" t="s">
        <v>23</v>
      </c>
      <c r="G152">
        <v>1000</v>
      </c>
      <c r="H152" t="s">
        <v>1099</v>
      </c>
      <c r="I152" t="s">
        <v>1416</v>
      </c>
      <c r="J152" s="1034">
        <v>6.9999999999999999E-4</v>
      </c>
      <c r="K152" s="1034">
        <v>0.982899999999999</v>
      </c>
    </row>
    <row r="153" spans="1:11">
      <c r="A153" t="s">
        <v>1329</v>
      </c>
      <c r="B153" t="s">
        <v>211</v>
      </c>
      <c r="C153" t="s">
        <v>1330</v>
      </c>
      <c r="D153" t="s">
        <v>1183</v>
      </c>
      <c r="E153" t="s">
        <v>212</v>
      </c>
      <c r="F153" t="s">
        <v>23</v>
      </c>
      <c r="G153">
        <v>1000</v>
      </c>
      <c r="H153" t="s">
        <v>1099</v>
      </c>
      <c r="I153" t="s">
        <v>1416</v>
      </c>
      <c r="J153" s="1034">
        <v>6.9999999999999999E-4</v>
      </c>
      <c r="K153" s="1034">
        <v>0.98359999999999903</v>
      </c>
    </row>
    <row r="154" spans="1:11">
      <c r="A154" t="s">
        <v>1331</v>
      </c>
      <c r="B154" t="s">
        <v>211</v>
      </c>
      <c r="C154" t="s">
        <v>1332</v>
      </c>
      <c r="D154" t="s">
        <v>1183</v>
      </c>
      <c r="E154" t="s">
        <v>212</v>
      </c>
      <c r="F154" t="s">
        <v>23</v>
      </c>
      <c r="G154">
        <v>1000</v>
      </c>
      <c r="H154" t="s">
        <v>1099</v>
      </c>
      <c r="I154" t="s">
        <v>1416</v>
      </c>
      <c r="J154" s="1034">
        <v>6.9999999999999999E-4</v>
      </c>
      <c r="K154" s="1034">
        <v>0.98429999999999906</v>
      </c>
    </row>
    <row r="155" spans="1:11">
      <c r="A155" t="s">
        <v>1333</v>
      </c>
      <c r="B155" t="s">
        <v>213</v>
      </c>
      <c r="C155" t="s">
        <v>1334</v>
      </c>
      <c r="D155" t="s">
        <v>1335</v>
      </c>
      <c r="E155" t="s">
        <v>212</v>
      </c>
      <c r="F155" t="s">
        <v>23</v>
      </c>
      <c r="G155">
        <v>1000</v>
      </c>
      <c r="H155" t="s">
        <v>930</v>
      </c>
      <c r="I155" t="s">
        <v>1434</v>
      </c>
      <c r="J155" s="1034">
        <v>6.9999999999999999E-4</v>
      </c>
      <c r="K155" s="1034">
        <v>0.9849999999999991</v>
      </c>
    </row>
    <row r="156" spans="1:11">
      <c r="A156" t="s">
        <v>1336</v>
      </c>
      <c r="B156" t="s">
        <v>217</v>
      </c>
      <c r="C156" t="s">
        <v>1337</v>
      </c>
      <c r="D156" t="s">
        <v>2304</v>
      </c>
      <c r="E156" t="s">
        <v>212</v>
      </c>
      <c r="F156" t="s">
        <v>23</v>
      </c>
      <c r="G156">
        <v>1000</v>
      </c>
      <c r="H156" t="s">
        <v>1117</v>
      </c>
      <c r="I156" t="s">
        <v>1433</v>
      </c>
      <c r="J156" s="1034">
        <v>6.9999999999999999E-4</v>
      </c>
      <c r="K156" s="1034">
        <v>0.98569999999999913</v>
      </c>
    </row>
    <row r="157" spans="1:11">
      <c r="A157" t="s">
        <v>1338</v>
      </c>
      <c r="B157" t="s">
        <v>213</v>
      </c>
      <c r="C157" t="s">
        <v>1339</v>
      </c>
      <c r="D157" t="s">
        <v>1314</v>
      </c>
      <c r="E157" t="s">
        <v>212</v>
      </c>
      <c r="F157" t="s">
        <v>22</v>
      </c>
      <c r="G157">
        <v>1000</v>
      </c>
      <c r="H157" t="s">
        <v>855</v>
      </c>
      <c r="I157" t="s">
        <v>1432</v>
      </c>
      <c r="J157" s="1034">
        <v>6.9999999999999999E-4</v>
      </c>
      <c r="K157" s="1034">
        <v>0.98639999999999917</v>
      </c>
    </row>
    <row r="158" spans="1:11">
      <c r="A158" t="s">
        <v>1340</v>
      </c>
      <c r="B158" t="s">
        <v>214</v>
      </c>
      <c r="C158" t="s">
        <v>1341</v>
      </c>
      <c r="D158" t="s">
        <v>2297</v>
      </c>
      <c r="E158" t="s">
        <v>218</v>
      </c>
      <c r="F158" t="s">
        <v>23</v>
      </c>
      <c r="G158">
        <v>1000</v>
      </c>
      <c r="H158" t="s">
        <v>855</v>
      </c>
      <c r="I158" t="s">
        <v>1432</v>
      </c>
      <c r="J158" s="1034">
        <v>6.9999999999999999E-4</v>
      </c>
      <c r="K158" s="1034">
        <v>0.9870999999999992</v>
      </c>
    </row>
    <row r="159" spans="1:11">
      <c r="A159" t="s">
        <v>1342</v>
      </c>
      <c r="B159" t="s">
        <v>214</v>
      </c>
      <c r="C159" t="s">
        <v>1343</v>
      </c>
      <c r="D159" t="s">
        <v>2297</v>
      </c>
      <c r="E159" t="s">
        <v>218</v>
      </c>
      <c r="F159" t="s">
        <v>23</v>
      </c>
      <c r="G159">
        <v>1000</v>
      </c>
      <c r="H159" t="s">
        <v>855</v>
      </c>
      <c r="I159" t="s">
        <v>1432</v>
      </c>
      <c r="J159" s="1034">
        <v>6.9999999999999999E-4</v>
      </c>
      <c r="K159" s="1034">
        <v>0.98779999999999923</v>
      </c>
    </row>
    <row r="160" spans="1:11">
      <c r="A160" t="s">
        <v>1344</v>
      </c>
      <c r="B160" t="s">
        <v>214</v>
      </c>
      <c r="C160" t="s">
        <v>1345</v>
      </c>
      <c r="D160" t="s">
        <v>1231</v>
      </c>
      <c r="E160" t="s">
        <v>212</v>
      </c>
      <c r="F160" t="s">
        <v>22</v>
      </c>
      <c r="G160">
        <v>1000</v>
      </c>
      <c r="H160" t="s">
        <v>1123</v>
      </c>
      <c r="I160" t="s">
        <v>1431</v>
      </c>
      <c r="J160" s="1034">
        <v>6.9999999999999999E-4</v>
      </c>
      <c r="K160" s="1034">
        <v>0.98849999999999927</v>
      </c>
    </row>
    <row r="161" spans="1:11">
      <c r="A161" t="s">
        <v>1346</v>
      </c>
      <c r="B161" t="s">
        <v>214</v>
      </c>
      <c r="C161" t="s">
        <v>1347</v>
      </c>
      <c r="D161" t="s">
        <v>2298</v>
      </c>
      <c r="E161" t="s">
        <v>212</v>
      </c>
      <c r="F161" t="s">
        <v>22</v>
      </c>
      <c r="G161">
        <v>1000</v>
      </c>
      <c r="H161" t="s">
        <v>614</v>
      </c>
      <c r="I161" t="s">
        <v>1430</v>
      </c>
      <c r="J161" s="1034">
        <v>6.9999999999999999E-4</v>
      </c>
      <c r="K161" s="1034">
        <v>0.9891999999999993</v>
      </c>
    </row>
    <row r="162" spans="1:11">
      <c r="A162" t="s">
        <v>1348</v>
      </c>
      <c r="B162" t="s">
        <v>217</v>
      </c>
      <c r="C162" t="s">
        <v>1349</v>
      </c>
      <c r="D162" t="s">
        <v>1291</v>
      </c>
      <c r="E162" t="s">
        <v>212</v>
      </c>
      <c r="F162" t="s">
        <v>22</v>
      </c>
      <c r="G162">
        <v>1000</v>
      </c>
      <c r="H162" t="s">
        <v>628</v>
      </c>
      <c r="I162" t="s">
        <v>1429</v>
      </c>
      <c r="J162" s="1034">
        <v>6.9999999999999999E-4</v>
      </c>
      <c r="K162" s="1034">
        <v>0.98989999999999934</v>
      </c>
    </row>
    <row r="163" spans="1:11">
      <c r="A163" t="s">
        <v>1745</v>
      </c>
      <c r="B163" t="s">
        <v>211</v>
      </c>
      <c r="C163" t="s">
        <v>1680</v>
      </c>
      <c r="D163" t="s">
        <v>1681</v>
      </c>
      <c r="E163" t="s">
        <v>212</v>
      </c>
      <c r="F163" t="s">
        <v>22</v>
      </c>
      <c r="G163">
        <v>1000</v>
      </c>
      <c r="H163" t="s">
        <v>1682</v>
      </c>
      <c r="I163" t="s">
        <v>1683</v>
      </c>
      <c r="J163" s="1034">
        <v>6.9999999999999999E-4</v>
      </c>
      <c r="K163" s="1034">
        <v>0.99059999999999937</v>
      </c>
    </row>
    <row r="164" spans="1:11">
      <c r="A164" t="s">
        <v>1996</v>
      </c>
      <c r="B164" t="s">
        <v>215</v>
      </c>
      <c r="C164" t="s">
        <v>1997</v>
      </c>
      <c r="D164" t="s">
        <v>1998</v>
      </c>
      <c r="E164" t="s">
        <v>212</v>
      </c>
      <c r="F164" t="s">
        <v>196</v>
      </c>
      <c r="G164">
        <v>1000</v>
      </c>
      <c r="H164" t="s">
        <v>1472</v>
      </c>
      <c r="I164" t="s">
        <v>1750</v>
      </c>
      <c r="J164" s="1034">
        <v>6.9999999999999999E-4</v>
      </c>
      <c r="K164" s="1034">
        <v>0.9912999999999994</v>
      </c>
    </row>
    <row r="165" spans="1:11">
      <c r="A165" t="s">
        <v>1350</v>
      </c>
      <c r="B165" t="s">
        <v>211</v>
      </c>
      <c r="C165" t="s">
        <v>1351</v>
      </c>
      <c r="D165" t="s">
        <v>1352</v>
      </c>
      <c r="E165" t="s">
        <v>212</v>
      </c>
      <c r="F165" t="s">
        <v>23</v>
      </c>
      <c r="G165">
        <v>1000</v>
      </c>
      <c r="H165" t="s">
        <v>1105</v>
      </c>
      <c r="I165" t="s">
        <v>1427</v>
      </c>
      <c r="J165" s="1034">
        <v>6.9999999999999999E-4</v>
      </c>
      <c r="K165" s="1034">
        <v>0.99199999999999944</v>
      </c>
    </row>
    <row r="166" spans="1:11">
      <c r="A166" t="s">
        <v>1353</v>
      </c>
      <c r="B166" t="s">
        <v>217</v>
      </c>
      <c r="C166" t="s">
        <v>1354</v>
      </c>
      <c r="D166" t="s">
        <v>2299</v>
      </c>
      <c r="E166" t="s">
        <v>212</v>
      </c>
      <c r="F166" t="s">
        <v>23</v>
      </c>
      <c r="G166">
        <v>1000</v>
      </c>
      <c r="H166" t="s">
        <v>478</v>
      </c>
      <c r="I166" t="s">
        <v>1426</v>
      </c>
      <c r="J166" s="1034">
        <v>6.9999999999999999E-4</v>
      </c>
      <c r="K166" s="1034">
        <v>0.99269999999999947</v>
      </c>
    </row>
    <row r="167" spans="1:11">
      <c r="A167" t="s">
        <v>1355</v>
      </c>
      <c r="B167" t="s">
        <v>217</v>
      </c>
      <c r="C167" t="s">
        <v>1356</v>
      </c>
      <c r="D167" t="s">
        <v>2299</v>
      </c>
      <c r="E167" t="s">
        <v>212</v>
      </c>
      <c r="F167" t="s">
        <v>23</v>
      </c>
      <c r="G167">
        <v>1000</v>
      </c>
      <c r="H167" t="s">
        <v>413</v>
      </c>
      <c r="I167" t="s">
        <v>1425</v>
      </c>
      <c r="J167" s="1034">
        <v>6.9999999999999999E-4</v>
      </c>
      <c r="K167" s="1034">
        <v>0.99339999999999951</v>
      </c>
    </row>
    <row r="168" spans="1:11">
      <c r="A168" t="s">
        <v>1357</v>
      </c>
      <c r="B168" t="s">
        <v>217</v>
      </c>
      <c r="C168" t="s">
        <v>1358</v>
      </c>
      <c r="D168" t="s">
        <v>2299</v>
      </c>
      <c r="E168" t="s">
        <v>212</v>
      </c>
      <c r="F168" t="s">
        <v>23</v>
      </c>
      <c r="G168">
        <v>1000</v>
      </c>
      <c r="H168" t="s">
        <v>413</v>
      </c>
      <c r="I168" t="s">
        <v>1425</v>
      </c>
      <c r="J168" s="1034">
        <v>6.9999999999999999E-4</v>
      </c>
      <c r="K168" s="1034">
        <v>0.99409999999999954</v>
      </c>
    </row>
    <row r="169" spans="1:11">
      <c r="A169" t="s">
        <v>1359</v>
      </c>
      <c r="B169" t="s">
        <v>217</v>
      </c>
      <c r="C169" t="s">
        <v>1360</v>
      </c>
      <c r="D169" t="s">
        <v>1361</v>
      </c>
      <c r="E169" t="s">
        <v>212</v>
      </c>
      <c r="F169" t="s">
        <v>23</v>
      </c>
      <c r="G169">
        <v>920</v>
      </c>
      <c r="H169" t="s">
        <v>565</v>
      </c>
      <c r="I169" t="s">
        <v>1424</v>
      </c>
      <c r="J169" s="1034">
        <v>6.9999999999999999E-4</v>
      </c>
      <c r="K169" s="1034">
        <v>0.99479999999999957</v>
      </c>
    </row>
    <row r="170" spans="1:11">
      <c r="A170" t="s">
        <v>1362</v>
      </c>
      <c r="B170" t="s">
        <v>217</v>
      </c>
      <c r="C170" t="s">
        <v>1363</v>
      </c>
      <c r="D170" t="s">
        <v>1364</v>
      </c>
      <c r="E170" t="s">
        <v>212</v>
      </c>
      <c r="F170" t="s">
        <v>22</v>
      </c>
      <c r="G170">
        <v>850</v>
      </c>
      <c r="H170" t="s">
        <v>768</v>
      </c>
      <c r="I170" t="s">
        <v>1423</v>
      </c>
      <c r="J170" s="1034">
        <v>5.9999999999999995E-4</v>
      </c>
      <c r="K170" s="1034">
        <v>0.99539999999999962</v>
      </c>
    </row>
    <row r="171" spans="1:11">
      <c r="A171" t="s">
        <v>1365</v>
      </c>
      <c r="B171" t="s">
        <v>213</v>
      </c>
      <c r="C171" t="s">
        <v>1366</v>
      </c>
      <c r="D171" t="s">
        <v>1367</v>
      </c>
      <c r="E171" t="s">
        <v>212</v>
      </c>
      <c r="F171" t="s">
        <v>23</v>
      </c>
      <c r="G171">
        <v>800</v>
      </c>
      <c r="H171" t="s">
        <v>1422</v>
      </c>
      <c r="I171" t="s">
        <v>1421</v>
      </c>
      <c r="J171" s="1034">
        <v>5.9999999999999995E-4</v>
      </c>
      <c r="K171" s="1034">
        <v>0.99599999999999966</v>
      </c>
    </row>
    <row r="172" spans="1:11">
      <c r="A172" t="s">
        <v>1369</v>
      </c>
      <c r="B172" t="s">
        <v>215</v>
      </c>
      <c r="C172" t="s">
        <v>1370</v>
      </c>
      <c r="D172" t="s">
        <v>1368</v>
      </c>
      <c r="E172" t="s">
        <v>212</v>
      </c>
      <c r="F172" t="s">
        <v>197</v>
      </c>
      <c r="G172">
        <v>650</v>
      </c>
      <c r="H172" t="s">
        <v>1127</v>
      </c>
      <c r="I172" t="s">
        <v>1420</v>
      </c>
      <c r="J172" s="1034">
        <v>5.0000000000000001E-4</v>
      </c>
      <c r="K172" s="1034">
        <v>0.99649999999999961</v>
      </c>
    </row>
    <row r="173" spans="1:11">
      <c r="A173" t="s">
        <v>1371</v>
      </c>
      <c r="B173" t="s">
        <v>217</v>
      </c>
      <c r="C173" t="s">
        <v>1372</v>
      </c>
      <c r="D173" t="s">
        <v>2305</v>
      </c>
      <c r="E173" t="s">
        <v>212</v>
      </c>
      <c r="F173" t="s">
        <v>23</v>
      </c>
      <c r="G173">
        <v>650</v>
      </c>
      <c r="H173" t="s">
        <v>388</v>
      </c>
      <c r="I173" t="s">
        <v>1419</v>
      </c>
      <c r="J173" s="1034">
        <v>5.0000000000000001E-4</v>
      </c>
      <c r="K173" s="1034">
        <v>0.99699999999999955</v>
      </c>
    </row>
    <row r="174" spans="1:11">
      <c r="A174" t="s">
        <v>1373</v>
      </c>
      <c r="B174" t="s">
        <v>217</v>
      </c>
      <c r="C174" t="s">
        <v>1374</v>
      </c>
      <c r="D174" t="s">
        <v>1375</v>
      </c>
      <c r="E174" t="s">
        <v>212</v>
      </c>
      <c r="F174" t="s">
        <v>23</v>
      </c>
      <c r="G174">
        <v>600</v>
      </c>
      <c r="H174" t="s">
        <v>1118</v>
      </c>
      <c r="I174" t="s">
        <v>1418</v>
      </c>
      <c r="J174" s="1034">
        <v>4.0000000000000002E-4</v>
      </c>
      <c r="K174" s="1034">
        <v>0.99739999999999951</v>
      </c>
    </row>
    <row r="175" spans="1:11">
      <c r="A175" t="s">
        <v>1376</v>
      </c>
      <c r="B175" t="s">
        <v>217</v>
      </c>
      <c r="C175" t="s">
        <v>1377</v>
      </c>
      <c r="D175" t="s">
        <v>1378</v>
      </c>
      <c r="E175" t="s">
        <v>212</v>
      </c>
      <c r="F175" t="s">
        <v>23</v>
      </c>
      <c r="G175">
        <v>519</v>
      </c>
      <c r="H175" t="s">
        <v>1029</v>
      </c>
      <c r="I175" t="s">
        <v>1417</v>
      </c>
      <c r="J175" s="1034">
        <v>4.0000000000000002E-4</v>
      </c>
      <c r="K175" s="1034">
        <v>0.99779999999999947</v>
      </c>
    </row>
    <row r="176" spans="1:11">
      <c r="A176" t="s">
        <v>1379</v>
      </c>
      <c r="B176" t="s">
        <v>211</v>
      </c>
      <c r="C176" t="s">
        <v>1380</v>
      </c>
      <c r="D176" t="s">
        <v>1183</v>
      </c>
      <c r="E176" t="s">
        <v>212</v>
      </c>
      <c r="F176" t="s">
        <v>23</v>
      </c>
      <c r="G176">
        <v>500</v>
      </c>
      <c r="H176" t="s">
        <v>1099</v>
      </c>
      <c r="I176" t="s">
        <v>1416</v>
      </c>
      <c r="J176" s="1034">
        <v>4.0000000000000002E-4</v>
      </c>
      <c r="K176" s="1034">
        <v>0.99819999999999942</v>
      </c>
    </row>
    <row r="177" spans="1:11">
      <c r="A177" t="s">
        <v>1381</v>
      </c>
      <c r="B177" t="s">
        <v>211</v>
      </c>
      <c r="C177" t="s">
        <v>1382</v>
      </c>
      <c r="D177" t="s">
        <v>1183</v>
      </c>
      <c r="E177" t="s">
        <v>212</v>
      </c>
      <c r="F177" t="s">
        <v>23</v>
      </c>
      <c r="G177">
        <v>500</v>
      </c>
      <c r="H177" t="s">
        <v>1099</v>
      </c>
      <c r="I177" t="s">
        <v>1416</v>
      </c>
      <c r="J177" s="1034">
        <v>4.0000000000000002E-4</v>
      </c>
      <c r="K177" s="1034">
        <v>0.99859999999999938</v>
      </c>
    </row>
    <row r="178" spans="1:11">
      <c r="A178" t="s">
        <v>1383</v>
      </c>
      <c r="B178" t="s">
        <v>214</v>
      </c>
      <c r="C178" t="s">
        <v>1384</v>
      </c>
      <c r="D178" t="s">
        <v>1385</v>
      </c>
      <c r="E178" t="s">
        <v>212</v>
      </c>
      <c r="F178" t="s">
        <v>23</v>
      </c>
      <c r="G178">
        <v>500</v>
      </c>
      <c r="H178" t="s">
        <v>485</v>
      </c>
      <c r="I178" t="s">
        <v>1414</v>
      </c>
      <c r="J178" s="1034">
        <v>4.0000000000000002E-4</v>
      </c>
      <c r="K178" s="1034">
        <v>0.99899999999999933</v>
      </c>
    </row>
    <row r="179" spans="1:11">
      <c r="A179" t="s">
        <v>1386</v>
      </c>
      <c r="B179" t="s">
        <v>214</v>
      </c>
      <c r="C179" t="s">
        <v>1387</v>
      </c>
      <c r="D179" t="s">
        <v>1388</v>
      </c>
      <c r="E179" t="s">
        <v>212</v>
      </c>
      <c r="F179" t="s">
        <v>23</v>
      </c>
      <c r="G179">
        <v>500</v>
      </c>
      <c r="H179" t="s">
        <v>832</v>
      </c>
      <c r="I179" t="s">
        <v>1413</v>
      </c>
      <c r="J179" s="1034">
        <v>4.0000000000000002E-4</v>
      </c>
      <c r="K179" s="1034">
        <v>0.99939999999999929</v>
      </c>
    </row>
    <row r="180" spans="1:11">
      <c r="A180" t="s">
        <v>1389</v>
      </c>
      <c r="B180" t="s">
        <v>214</v>
      </c>
      <c r="C180" t="s">
        <v>1390</v>
      </c>
      <c r="D180" t="s">
        <v>1391</v>
      </c>
      <c r="E180" t="s">
        <v>212</v>
      </c>
      <c r="F180" t="s">
        <v>23</v>
      </c>
      <c r="G180">
        <v>500</v>
      </c>
      <c r="H180" t="s">
        <v>538</v>
      </c>
      <c r="I180" t="s">
        <v>1412</v>
      </c>
      <c r="J180" s="1034">
        <v>4.0000000000000002E-4</v>
      </c>
      <c r="K180" s="1034">
        <v>0.99979999999999924</v>
      </c>
    </row>
    <row r="181" spans="1:11">
      <c r="A181" t="s">
        <v>1392</v>
      </c>
      <c r="B181" t="s">
        <v>217</v>
      </c>
      <c r="C181" t="s">
        <v>1393</v>
      </c>
      <c r="D181" t="s">
        <v>1394</v>
      </c>
      <c r="E181" t="s">
        <v>212</v>
      </c>
      <c r="F181" t="s">
        <v>23</v>
      </c>
      <c r="G181">
        <v>480</v>
      </c>
      <c r="H181" t="s">
        <v>933</v>
      </c>
      <c r="I181" t="s">
        <v>1411</v>
      </c>
      <c r="J181" s="1034">
        <v>4.0000000000000002E-4</v>
      </c>
      <c r="K181" s="1034">
        <v>1.0001999999999993</v>
      </c>
    </row>
    <row r="182" spans="1:11">
      <c r="A182" t="s">
        <v>1395</v>
      </c>
      <c r="B182" t="s">
        <v>217</v>
      </c>
      <c r="C182" t="s">
        <v>1396</v>
      </c>
      <c r="D182" t="s">
        <v>2306</v>
      </c>
      <c r="E182" t="s">
        <v>212</v>
      </c>
      <c r="F182" t="s">
        <v>23</v>
      </c>
      <c r="G182">
        <v>300</v>
      </c>
      <c r="H182" t="s">
        <v>519</v>
      </c>
      <c r="I182" t="s">
        <v>1410</v>
      </c>
      <c r="J182" s="1034">
        <v>2.0000000000000001E-4</v>
      </c>
      <c r="K182" s="1034">
        <v>1.0003999999999993</v>
      </c>
    </row>
    <row r="183" spans="1:11">
      <c r="A183" t="s">
        <v>1397</v>
      </c>
      <c r="B183" t="s">
        <v>213</v>
      </c>
      <c r="C183" t="s">
        <v>1398</v>
      </c>
      <c r="D183" t="s">
        <v>1399</v>
      </c>
      <c r="E183" t="s">
        <v>212</v>
      </c>
      <c r="F183" t="s">
        <v>23</v>
      </c>
      <c r="G183">
        <v>240</v>
      </c>
      <c r="H183" t="s">
        <v>638</v>
      </c>
      <c r="I183" t="s">
        <v>1408</v>
      </c>
      <c r="J183" s="1034">
        <v>2.0000000000000001E-4</v>
      </c>
      <c r="K183" s="1034">
        <v>1.0005999999999993</v>
      </c>
    </row>
    <row r="184" spans="1:11">
      <c r="A184" t="s">
        <v>1400</v>
      </c>
      <c r="B184" t="s">
        <v>213</v>
      </c>
      <c r="C184" t="s">
        <v>1401</v>
      </c>
      <c r="D184" t="s">
        <v>1402</v>
      </c>
      <c r="E184" t="s">
        <v>212</v>
      </c>
      <c r="F184" t="s">
        <v>23</v>
      </c>
      <c r="G184">
        <v>200</v>
      </c>
      <c r="H184" t="s">
        <v>484</v>
      </c>
      <c r="I184" t="s">
        <v>1407</v>
      </c>
      <c r="J184" s="1034">
        <v>1E-4</v>
      </c>
      <c r="K184" s="1034">
        <v>1.0006999999999993</v>
      </c>
    </row>
    <row r="185" spans="1:11">
      <c r="A185" t="s">
        <v>1602</v>
      </c>
      <c r="B185" t="s">
        <v>1576</v>
      </c>
      <c r="C185" t="s">
        <v>1603</v>
      </c>
      <c r="D185" t="s">
        <v>1604</v>
      </c>
      <c r="E185" t="s">
        <v>212</v>
      </c>
      <c r="F185" t="s">
        <v>22</v>
      </c>
      <c r="G185">
        <v>133</v>
      </c>
      <c r="H185" t="s">
        <v>1572</v>
      </c>
      <c r="I185" t="s">
        <v>1605</v>
      </c>
      <c r="J185" s="1034">
        <v>1E-4</v>
      </c>
      <c r="K185" s="1034">
        <v>1.0007999999999992</v>
      </c>
    </row>
    <row r="186" spans="1:11">
      <c r="A186" t="s">
        <v>1403</v>
      </c>
      <c r="B186" t="s">
        <v>214</v>
      </c>
      <c r="C186" t="s">
        <v>1404</v>
      </c>
      <c r="D186" t="s">
        <v>2307</v>
      </c>
      <c r="E186" t="s">
        <v>212</v>
      </c>
      <c r="F186" t="s">
        <v>23</v>
      </c>
      <c r="G186">
        <v>64</v>
      </c>
      <c r="H186" t="s">
        <v>1061</v>
      </c>
      <c r="I186" t="s">
        <v>1406</v>
      </c>
      <c r="J186" s="1034">
        <v>0</v>
      </c>
      <c r="K186" s="1034">
        <v>1.0007999999999992</v>
      </c>
    </row>
  </sheetData>
  <conditionalFormatting sqref="B2">
    <cfRule type="duplicateValues" dxfId="3" priority="2"/>
  </conditionalFormatting>
  <conditionalFormatting sqref="B3:B180">
    <cfRule type="duplicateValues" dxfId="2" priority="1"/>
  </conditionalFormatting>
  <hyperlinks>
    <hyperlink ref="E111" r:id="rId1" display="http://new.tse.ir/cms/Portals/1/paziresh/%D8%A7%D8%B7%D9%84%D8%A7%D8%B9%DB%8C%D9%87 %D9%BE%D8%B0%DB%8C%D8%B1%D9%87 %D9%86%D9%88%DB%8C%D8%B3%DB%8C2 (1).pdf"/>
  </hyperlinks>
  <pageMargins left="0.7" right="0.7" top="0.75" bottom="0.75" header="0.3" footer="0.3"/>
  <drawing r:id="rId2"/>
  <tableParts count="1"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34"/>
  <sheetViews>
    <sheetView rightToLeft="1" workbookViewId="0">
      <selection activeCell="K19" sqref="K19"/>
    </sheetView>
  </sheetViews>
  <sheetFormatPr defaultRowHeight="15"/>
  <cols>
    <col min="1" max="1" width="12.85546875" style="41" bestFit="1" customWidth="1"/>
    <col min="2" max="7" width="9.140625" style="41" customWidth="1"/>
    <col min="8" max="16384" width="9.140625" style="41"/>
  </cols>
  <sheetData>
    <row r="1" spans="1:29">
      <c r="A1" s="430" t="s">
        <v>117</v>
      </c>
      <c r="B1" s="430" t="s">
        <v>1</v>
      </c>
      <c r="C1" s="430" t="s">
        <v>2</v>
      </c>
      <c r="D1" s="430" t="s">
        <v>3</v>
      </c>
      <c r="E1" s="430" t="s">
        <v>4</v>
      </c>
      <c r="F1" s="430" t="s">
        <v>5</v>
      </c>
      <c r="G1" s="430" t="s">
        <v>6</v>
      </c>
      <c r="H1" s="430" t="s">
        <v>7</v>
      </c>
      <c r="I1" s="430" t="s">
        <v>8</v>
      </c>
      <c r="J1" s="430" t="s">
        <v>9</v>
      </c>
      <c r="K1" s="430" t="s">
        <v>10</v>
      </c>
      <c r="L1" s="430" t="s">
        <v>11</v>
      </c>
      <c r="M1" s="430" t="s">
        <v>12</v>
      </c>
      <c r="N1" s="430" t="s">
        <v>358</v>
      </c>
      <c r="O1" s="430" t="s">
        <v>1071</v>
      </c>
      <c r="P1" s="430" t="s">
        <v>1518</v>
      </c>
      <c r="Q1" s="430" t="s">
        <v>1556</v>
      </c>
      <c r="R1" s="430" t="s">
        <v>1610</v>
      </c>
      <c r="S1" s="430" t="s">
        <v>1705</v>
      </c>
      <c r="T1" s="430" t="s">
        <v>1706</v>
      </c>
      <c r="U1" s="430" t="s">
        <v>1439</v>
      </c>
      <c r="V1" s="430" t="s">
        <v>1883</v>
      </c>
      <c r="W1" s="983" t="s">
        <v>1999</v>
      </c>
      <c r="X1" s="1036"/>
      <c r="Y1" s="1036"/>
      <c r="Z1" s="1036"/>
      <c r="AA1" s="1036"/>
      <c r="AB1" s="1036"/>
      <c r="AC1" s="1036"/>
    </row>
    <row r="2" spans="1:29">
      <c r="A2" s="390" t="s">
        <v>17</v>
      </c>
      <c r="B2" s="389">
        <v>105142.62933470499</v>
      </c>
      <c r="C2" s="389">
        <v>105607.21689267999</v>
      </c>
      <c r="D2" s="389">
        <v>105765.21833579399</v>
      </c>
      <c r="E2" s="389">
        <v>109759.18484936</v>
      </c>
      <c r="F2" s="389">
        <v>111141.73138762001</v>
      </c>
      <c r="G2" s="389">
        <v>110618.900449126</v>
      </c>
      <c r="H2" s="389">
        <v>111229.60433332399</v>
      </c>
      <c r="I2" s="389">
        <v>110525.69278880001</v>
      </c>
      <c r="J2" s="389">
        <v>110033.79944129501</v>
      </c>
      <c r="K2" s="389">
        <v>113222.92340561999</v>
      </c>
      <c r="L2" s="389">
        <v>113475.4432161</v>
      </c>
      <c r="M2" s="389">
        <v>111456.22162549999</v>
      </c>
      <c r="N2" s="389">
        <v>73805.6826</v>
      </c>
      <c r="O2" s="389">
        <v>73421.959300000002</v>
      </c>
      <c r="P2" s="389">
        <v>73129</v>
      </c>
      <c r="Q2" s="389">
        <v>72543.546300000002</v>
      </c>
      <c r="R2" s="389">
        <v>90850.359349999999</v>
      </c>
      <c r="S2" s="389">
        <v>93987.204549999995</v>
      </c>
      <c r="T2" s="389">
        <v>101881.378813845</v>
      </c>
      <c r="U2" s="389">
        <v>104200.87993784501</v>
      </c>
      <c r="V2" s="389">
        <v>105076.600708645</v>
      </c>
      <c r="W2" s="389">
        <v>104150.277158645</v>
      </c>
      <c r="X2" s="389"/>
      <c r="Y2" s="389"/>
      <c r="Z2" s="389"/>
      <c r="AA2" s="389"/>
      <c r="AB2" s="389"/>
      <c r="AC2" s="389"/>
    </row>
    <row r="3" spans="1:29">
      <c r="A3" s="390" t="s">
        <v>18</v>
      </c>
      <c r="B3" s="389">
        <v>450889.33303385897</v>
      </c>
      <c r="C3" s="389">
        <v>503418.537213812</v>
      </c>
      <c r="D3" s="389">
        <v>533327.06856438098</v>
      </c>
      <c r="E3" s="389">
        <v>528441.94271640002</v>
      </c>
      <c r="F3" s="389">
        <v>533122.33151528705</v>
      </c>
      <c r="G3" s="389">
        <v>521236.37045819499</v>
      </c>
      <c r="H3" s="389">
        <v>592553.74042514199</v>
      </c>
      <c r="I3" s="389">
        <v>669453.90743549098</v>
      </c>
      <c r="J3" s="389">
        <v>713964.38985328004</v>
      </c>
      <c r="K3" s="389">
        <v>681396.43699845497</v>
      </c>
      <c r="L3" s="389">
        <v>640883.19218282599</v>
      </c>
      <c r="M3" s="389">
        <v>656642.16982645704</v>
      </c>
      <c r="N3" s="389">
        <v>637741.92693321698</v>
      </c>
      <c r="O3" s="389">
        <v>663379.21456927701</v>
      </c>
      <c r="P3" s="389">
        <v>678198</v>
      </c>
      <c r="Q3" s="389">
        <v>751795.06029909104</v>
      </c>
      <c r="R3" s="389">
        <v>740866.75071177399</v>
      </c>
      <c r="S3" s="389">
        <v>713415.666000898</v>
      </c>
      <c r="T3" s="389">
        <v>696891.99673919496</v>
      </c>
      <c r="U3" s="389">
        <v>780464.20574046497</v>
      </c>
      <c r="V3" s="389">
        <v>884387.94965027797</v>
      </c>
      <c r="W3" s="389">
        <v>929022.67565332598</v>
      </c>
      <c r="X3" s="389"/>
      <c r="Y3" s="389"/>
      <c r="Z3" s="389"/>
      <c r="AA3" s="389"/>
      <c r="AB3" s="389"/>
      <c r="AC3" s="389"/>
    </row>
    <row r="4" spans="1:29">
      <c r="A4" s="388" t="s">
        <v>48</v>
      </c>
      <c r="B4" s="64">
        <v>556031.96236856398</v>
      </c>
      <c r="C4" s="64">
        <v>609025.75410649204</v>
      </c>
      <c r="D4" s="64">
        <v>639092.28690017504</v>
      </c>
      <c r="E4" s="64">
        <v>638201.12756576005</v>
      </c>
      <c r="F4" s="64">
        <v>644264.06290290703</v>
      </c>
      <c r="G4" s="64">
        <v>631855.27090732101</v>
      </c>
      <c r="H4" s="64">
        <v>703783.344758466</v>
      </c>
      <c r="I4" s="64">
        <v>779979.60022429097</v>
      </c>
      <c r="J4" s="64">
        <v>823998.18929457502</v>
      </c>
      <c r="K4" s="64">
        <v>794619.36040407501</v>
      </c>
      <c r="L4" s="64">
        <v>754358.63539892598</v>
      </c>
      <c r="M4" s="64">
        <v>768098.39145195705</v>
      </c>
      <c r="N4" s="64">
        <v>711547.60953321704</v>
      </c>
      <c r="O4" s="64">
        <v>736801.173869277</v>
      </c>
      <c r="P4" s="64">
        <v>751328</v>
      </c>
      <c r="Q4" s="64">
        <v>824338.60659909109</v>
      </c>
      <c r="R4" s="64">
        <v>831717.11006177403</v>
      </c>
      <c r="S4" s="64">
        <v>807402.87055089802</v>
      </c>
      <c r="T4" s="64">
        <v>798773.37555303995</v>
      </c>
      <c r="U4" s="64">
        <v>884665.08567831002</v>
      </c>
      <c r="V4" s="64">
        <v>989464.55035892292</v>
      </c>
      <c r="W4" s="64">
        <v>1033172.952811971</v>
      </c>
      <c r="X4" s="64"/>
      <c r="Y4" s="64"/>
      <c r="Z4" s="64"/>
      <c r="AA4" s="64"/>
      <c r="AB4" s="64"/>
      <c r="AC4" s="64"/>
    </row>
    <row r="7" spans="1:29">
      <c r="A7" s="430" t="s">
        <v>117</v>
      </c>
      <c r="B7" s="430" t="s">
        <v>225</v>
      </c>
      <c r="C7" s="430" t="s">
        <v>11</v>
      </c>
      <c r="D7" s="430" t="s">
        <v>12</v>
      </c>
      <c r="E7" s="430" t="s">
        <v>49</v>
      </c>
      <c r="F7" s="430" t="s">
        <v>227</v>
      </c>
      <c r="G7" s="430" t="s">
        <v>1518</v>
      </c>
      <c r="H7" s="430" t="s">
        <v>1556</v>
      </c>
      <c r="I7" s="430" t="s">
        <v>1610</v>
      </c>
      <c r="J7" s="430" t="s">
        <v>1672</v>
      </c>
      <c r="K7" s="430" t="s">
        <v>1706</v>
      </c>
      <c r="L7" s="430" t="s">
        <v>1439</v>
      </c>
      <c r="M7" s="430" t="s">
        <v>1863</v>
      </c>
      <c r="N7" s="430" t="s">
        <v>1999</v>
      </c>
    </row>
    <row r="8" spans="1:29">
      <c r="A8" s="390" t="s">
        <v>17</v>
      </c>
      <c r="B8" s="389">
        <v>113222.92340561999</v>
      </c>
      <c r="C8" s="389">
        <v>113475.4432161</v>
      </c>
      <c r="D8" s="389">
        <v>111456.22162549999</v>
      </c>
      <c r="E8" s="389">
        <v>73805.6826</v>
      </c>
      <c r="F8" s="389">
        <v>73421.959300000002</v>
      </c>
      <c r="G8" s="389">
        <v>73129</v>
      </c>
      <c r="H8" s="389">
        <v>72543.546300000002</v>
      </c>
      <c r="I8" s="389">
        <v>90850.359349999999</v>
      </c>
      <c r="J8" s="389">
        <v>93987.204549999995</v>
      </c>
      <c r="K8" s="389">
        <v>101881.378813845</v>
      </c>
      <c r="L8" s="389">
        <v>104200.87993784501</v>
      </c>
      <c r="M8" s="389">
        <v>105076.600708645</v>
      </c>
      <c r="N8" s="389">
        <v>104150.277158645</v>
      </c>
    </row>
    <row r="9" spans="1:29">
      <c r="A9" s="390" t="s">
        <v>18</v>
      </c>
      <c r="B9" s="389">
        <v>681396.43699845497</v>
      </c>
      <c r="C9" s="389">
        <v>640883.19218282599</v>
      </c>
      <c r="D9" s="389">
        <v>656642.16982645704</v>
      </c>
      <c r="E9" s="389">
        <v>637741.92693321698</v>
      </c>
      <c r="F9" s="389">
        <v>663379.21456927701</v>
      </c>
      <c r="G9" s="389">
        <v>678198</v>
      </c>
      <c r="H9" s="389">
        <v>751795.06029909104</v>
      </c>
      <c r="I9" s="389">
        <v>740866.75071177399</v>
      </c>
      <c r="J9" s="389">
        <v>713415.666000898</v>
      </c>
      <c r="K9" s="389">
        <v>696891.99673919496</v>
      </c>
      <c r="L9" s="389">
        <v>780464.20574046497</v>
      </c>
      <c r="M9" s="389">
        <v>884387.94965027797</v>
      </c>
      <c r="N9" s="389">
        <v>929022.67565332598</v>
      </c>
    </row>
    <row r="10" spans="1:29">
      <c r="A10" s="388" t="s">
        <v>48</v>
      </c>
      <c r="B10" s="64">
        <v>794619.36040407501</v>
      </c>
      <c r="C10" s="64">
        <v>754358.63539892598</v>
      </c>
      <c r="D10" s="64">
        <v>768098.39145195705</v>
      </c>
      <c r="E10" s="64">
        <v>711547.60953321704</v>
      </c>
      <c r="F10" s="64">
        <v>736801.173869277</v>
      </c>
      <c r="G10" s="64">
        <v>751328</v>
      </c>
      <c r="H10" s="64">
        <v>824338.60659909109</v>
      </c>
      <c r="I10" s="64">
        <v>831717.11006177403</v>
      </c>
      <c r="J10" s="64">
        <v>807402.87055089802</v>
      </c>
      <c r="K10" s="64">
        <v>798773.37555303995</v>
      </c>
      <c r="L10" s="64">
        <v>884665.08567831002</v>
      </c>
      <c r="M10" s="64">
        <v>989464.55035892292</v>
      </c>
      <c r="N10" s="64">
        <v>1033172.952811971</v>
      </c>
    </row>
    <row r="29" spans="1:7" ht="15.75" thickBot="1"/>
    <row r="30" spans="1:7" ht="21.75" thickBot="1">
      <c r="A30" s="1128" t="s">
        <v>19</v>
      </c>
      <c r="B30" s="1130" t="s">
        <v>1900</v>
      </c>
      <c r="C30" s="1211" t="s">
        <v>120</v>
      </c>
      <c r="D30" s="1211"/>
      <c r="E30" s="1212"/>
      <c r="F30" s="1213" t="s">
        <v>258</v>
      </c>
      <c r="G30" s="1212"/>
    </row>
    <row r="31" spans="1:7" ht="42">
      <c r="A31" s="1209"/>
      <c r="B31" s="1210"/>
      <c r="C31" s="952" t="s">
        <v>2000</v>
      </c>
      <c r="D31" s="953" t="s">
        <v>1865</v>
      </c>
      <c r="E31" s="953" t="s">
        <v>1553</v>
      </c>
      <c r="F31" s="456" t="s">
        <v>259</v>
      </c>
      <c r="G31" s="445" t="s">
        <v>1521</v>
      </c>
    </row>
    <row r="32" spans="1:7" ht="36">
      <c r="A32" s="431" t="s">
        <v>17</v>
      </c>
      <c r="B32" s="560" t="s">
        <v>235</v>
      </c>
      <c r="C32" s="559">
        <v>104150.277158645</v>
      </c>
      <c r="D32" s="558">
        <v>105076.600708645</v>
      </c>
      <c r="E32" s="558">
        <v>73805.6826</v>
      </c>
      <c r="F32" s="557">
        <v>-8.8156977267327408E-3</v>
      </c>
      <c r="G32" s="786">
        <v>0.41114171009164258</v>
      </c>
    </row>
    <row r="33" spans="1:7" ht="54">
      <c r="A33" s="431" t="s">
        <v>18</v>
      </c>
      <c r="B33" s="560" t="s">
        <v>165</v>
      </c>
      <c r="C33" s="559">
        <v>929022.67565332598</v>
      </c>
      <c r="D33" s="558">
        <v>884387.94965027797</v>
      </c>
      <c r="E33" s="558">
        <v>637741.92693321698</v>
      </c>
      <c r="F33" s="557">
        <v>5.0469622545963322E-2</v>
      </c>
      <c r="G33" s="786">
        <v>0.456737649539249</v>
      </c>
    </row>
    <row r="34" spans="1:7" ht="21" thickBot="1">
      <c r="A34" s="785"/>
      <c r="B34" s="784" t="s">
        <v>133</v>
      </c>
      <c r="C34" s="436">
        <v>1033172.952811971</v>
      </c>
      <c r="D34" s="436">
        <v>989464.55035892292</v>
      </c>
      <c r="E34" s="783">
        <v>711547.60953321704</v>
      </c>
      <c r="F34" s="782">
        <v>4.4173793227046954E-2</v>
      </c>
      <c r="G34" s="781">
        <v>0.45200818465224502</v>
      </c>
    </row>
  </sheetData>
  <mergeCells count="4">
    <mergeCell ref="A30:A31"/>
    <mergeCell ref="B30:B31"/>
    <mergeCell ref="C30:E30"/>
    <mergeCell ref="F30:G30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84"/>
  <sheetViews>
    <sheetView rightToLeft="1" zoomScaleNormal="100" workbookViewId="0"/>
  </sheetViews>
  <sheetFormatPr defaultRowHeight="15"/>
  <cols>
    <col min="1" max="1" width="9.140625" style="38"/>
    <col min="2" max="2" width="9.140625" style="2"/>
    <col min="3" max="3" width="20.7109375" style="2" bestFit="1" customWidth="1"/>
    <col min="4" max="4" width="9.140625" style="2"/>
    <col min="5" max="5" width="8" style="2" bestFit="1" customWidth="1"/>
    <col min="6" max="6" width="11.85546875" style="2" bestFit="1" customWidth="1"/>
    <col min="7" max="7" width="10.5703125" style="2" customWidth="1"/>
    <col min="8" max="10" width="8.7109375" style="2" bestFit="1" customWidth="1"/>
    <col min="11" max="11" width="9.5703125" style="2" bestFit="1" customWidth="1"/>
    <col min="12" max="12" width="7.5703125" style="2" bestFit="1" customWidth="1"/>
    <col min="13" max="13" width="8.42578125" style="2" bestFit="1" customWidth="1"/>
    <col min="14" max="16384" width="9.140625" style="2"/>
  </cols>
  <sheetData>
    <row r="1" spans="1:29" ht="19.5">
      <c r="A1" s="427"/>
      <c r="B1" s="424"/>
      <c r="C1" s="128"/>
      <c r="D1" s="129" t="s">
        <v>34</v>
      </c>
      <c r="E1" s="129" t="s">
        <v>35</v>
      </c>
      <c r="F1" s="129" t="s">
        <v>36</v>
      </c>
      <c r="G1" s="129" t="s">
        <v>37</v>
      </c>
      <c r="H1" s="129" t="s">
        <v>38</v>
      </c>
      <c r="I1" s="129" t="s">
        <v>39</v>
      </c>
      <c r="J1" s="129" t="s">
        <v>40</v>
      </c>
      <c r="K1" s="129" t="s">
        <v>41</v>
      </c>
      <c r="L1" s="129" t="s">
        <v>42</v>
      </c>
      <c r="M1" s="129" t="s">
        <v>43</v>
      </c>
      <c r="N1" s="129" t="s">
        <v>44</v>
      </c>
      <c r="O1" s="129" t="s">
        <v>195</v>
      </c>
      <c r="P1" s="129" t="s">
        <v>202</v>
      </c>
      <c r="Q1" s="129" t="s">
        <v>1517</v>
      </c>
      <c r="R1" s="129" t="s">
        <v>1557</v>
      </c>
      <c r="S1" s="129" t="s">
        <v>1611</v>
      </c>
      <c r="T1" s="129" t="s">
        <v>1673</v>
      </c>
      <c r="U1" s="129" t="s">
        <v>1707</v>
      </c>
      <c r="V1" s="129" t="s">
        <v>1781</v>
      </c>
      <c r="W1" s="129" t="s">
        <v>1864</v>
      </c>
      <c r="X1" s="129" t="s">
        <v>2001</v>
      </c>
      <c r="Y1" s="129"/>
      <c r="Z1" s="129"/>
      <c r="AA1" s="129"/>
      <c r="AB1" s="129"/>
      <c r="AC1" s="129"/>
    </row>
    <row r="2" spans="1:29" ht="33.75" customHeight="1">
      <c r="A2" s="1222" t="s">
        <v>201</v>
      </c>
      <c r="B2" s="1219" t="s">
        <v>17</v>
      </c>
      <c r="C2" s="44" t="s">
        <v>33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</row>
    <row r="3" spans="1:29">
      <c r="A3" s="1222"/>
      <c r="B3" s="1219"/>
      <c r="C3" s="44" t="s">
        <v>32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</row>
    <row r="4" spans="1:29">
      <c r="A4" s="1222"/>
      <c r="B4" s="1219"/>
      <c r="C4" s="44" t="s">
        <v>31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</row>
    <row r="5" spans="1:29">
      <c r="A5" s="1222"/>
      <c r="B5" s="1220" t="s">
        <v>18</v>
      </c>
      <c r="C5" s="44" t="s">
        <v>33</v>
      </c>
      <c r="D5" s="44">
        <v>32</v>
      </c>
      <c r="E5" s="44">
        <v>27</v>
      </c>
      <c r="F5" s="44">
        <v>7</v>
      </c>
      <c r="G5" s="44">
        <v>13</v>
      </c>
      <c r="H5" s="44">
        <v>40</v>
      </c>
      <c r="I5" s="44">
        <v>15</v>
      </c>
      <c r="J5" s="44">
        <v>15</v>
      </c>
      <c r="K5" s="44">
        <v>5</v>
      </c>
      <c r="L5" s="44">
        <v>7</v>
      </c>
      <c r="M5" s="44">
        <v>15</v>
      </c>
      <c r="N5" s="44">
        <v>13</v>
      </c>
      <c r="O5" s="44">
        <v>120</v>
      </c>
      <c r="P5" s="44">
        <v>7</v>
      </c>
      <c r="Q5" s="298">
        <v>11</v>
      </c>
      <c r="R5" s="298">
        <v>10</v>
      </c>
      <c r="S5" s="298">
        <v>10</v>
      </c>
      <c r="T5" s="298">
        <v>9</v>
      </c>
      <c r="U5" s="298">
        <v>11</v>
      </c>
      <c r="V5" s="298">
        <v>12</v>
      </c>
      <c r="W5" s="298">
        <v>9</v>
      </c>
      <c r="X5" s="298">
        <v>25</v>
      </c>
      <c r="Y5" s="298"/>
      <c r="Z5" s="298"/>
      <c r="AA5" s="298"/>
      <c r="AB5" s="298"/>
      <c r="AC5" s="298"/>
    </row>
    <row r="6" spans="1:29">
      <c r="A6" s="1222"/>
      <c r="B6" s="1220"/>
      <c r="C6" s="44" t="s">
        <v>32</v>
      </c>
      <c r="D6" s="44">
        <v>7885.3419999999996</v>
      </c>
      <c r="E6" s="44">
        <v>7171.5829999999996</v>
      </c>
      <c r="F6" s="44">
        <v>1413.248</v>
      </c>
      <c r="G6" s="44">
        <v>2616.2199999999998</v>
      </c>
      <c r="H6" s="44">
        <v>5380.6710000000003</v>
      </c>
      <c r="I6" s="44">
        <v>2630.1669999999999</v>
      </c>
      <c r="J6" s="44">
        <v>6635.2169999999996</v>
      </c>
      <c r="K6" s="44">
        <v>973.11300000000006</v>
      </c>
      <c r="L6" s="44">
        <v>2471.924</v>
      </c>
      <c r="M6" s="44">
        <v>4144</v>
      </c>
      <c r="N6" s="44">
        <v>4690</v>
      </c>
      <c r="O6" s="44">
        <v>9115.2109999999993</v>
      </c>
      <c r="P6" s="44">
        <v>1513.471</v>
      </c>
      <c r="Q6" s="298">
        <v>2604.2730000000001</v>
      </c>
      <c r="R6" s="298">
        <v>7775.4629999999997</v>
      </c>
      <c r="S6" s="298">
        <v>3261.71</v>
      </c>
      <c r="T6" s="298">
        <v>3578.384</v>
      </c>
      <c r="U6" s="298">
        <v>1910.672</v>
      </c>
      <c r="V6" s="298">
        <v>2059.69</v>
      </c>
      <c r="W6" s="298">
        <v>3224.1</v>
      </c>
      <c r="X6" s="298">
        <v>36419.754000000001</v>
      </c>
      <c r="Y6" s="298"/>
      <c r="Z6" s="298"/>
      <c r="AA6" s="298"/>
      <c r="AB6" s="298"/>
      <c r="AC6" s="298"/>
    </row>
    <row r="7" spans="1:29">
      <c r="A7" s="1222"/>
      <c r="B7" s="1220"/>
      <c r="C7" s="44" t="s">
        <v>31</v>
      </c>
      <c r="D7" s="44">
        <v>7332.1125439999996</v>
      </c>
      <c r="E7" s="44">
        <v>6458.1046850000002</v>
      </c>
      <c r="F7" s="44">
        <v>1318.3236445</v>
      </c>
      <c r="G7" s="44">
        <v>2407.7588000000001</v>
      </c>
      <c r="H7" s="44">
        <v>4796.3422320850004</v>
      </c>
      <c r="I7" s="44">
        <v>2249.1001646</v>
      </c>
      <c r="J7" s="44">
        <v>6195.0030500000003</v>
      </c>
      <c r="K7" s="44">
        <v>872.94267000000002</v>
      </c>
      <c r="L7" s="44">
        <v>2215.7396032000001</v>
      </c>
      <c r="M7" s="44">
        <v>3744.7559999999999</v>
      </c>
      <c r="N7" s="44">
        <v>4545.83</v>
      </c>
      <c r="O7" s="44">
        <v>7624.6092590429998</v>
      </c>
      <c r="P7" s="44">
        <v>1408.4143999999999</v>
      </c>
      <c r="Q7" s="298">
        <v>2351.708707455</v>
      </c>
      <c r="R7" s="298">
        <v>7126.3913094099998</v>
      </c>
      <c r="S7" s="298">
        <v>3177.4359690000001</v>
      </c>
      <c r="T7" s="298">
        <v>3402.3085999999998</v>
      </c>
      <c r="U7" s="298">
        <v>1785.9169340000001</v>
      </c>
      <c r="V7" s="298">
        <v>1865.0537633230001</v>
      </c>
      <c r="W7" s="298">
        <v>3196.7702300000001</v>
      </c>
      <c r="X7" s="298">
        <v>35497.777549999999</v>
      </c>
      <c r="Y7" s="298"/>
      <c r="Z7" s="298"/>
      <c r="AA7" s="298"/>
      <c r="AB7" s="298"/>
      <c r="AC7" s="298"/>
    </row>
    <row r="8" spans="1:29" ht="28.5" customHeight="1">
      <c r="A8" s="1222"/>
      <c r="B8" s="1221" t="s">
        <v>48</v>
      </c>
      <c r="C8" s="130" t="s">
        <v>33</v>
      </c>
      <c r="D8" s="131">
        <v>32</v>
      </c>
      <c r="E8" s="131">
        <v>27</v>
      </c>
      <c r="F8" s="131">
        <v>7</v>
      </c>
      <c r="G8" s="131">
        <v>13</v>
      </c>
      <c r="H8" s="131">
        <v>40</v>
      </c>
      <c r="I8" s="131">
        <v>15</v>
      </c>
      <c r="J8" s="131">
        <v>15</v>
      </c>
      <c r="K8" s="131">
        <v>5</v>
      </c>
      <c r="L8" s="131">
        <v>7</v>
      </c>
      <c r="M8" s="131">
        <v>15</v>
      </c>
      <c r="N8" s="131">
        <v>13</v>
      </c>
      <c r="O8" s="131">
        <v>120</v>
      </c>
      <c r="P8" s="131">
        <v>7</v>
      </c>
      <c r="Q8" s="131">
        <v>11</v>
      </c>
      <c r="R8" s="131">
        <v>10</v>
      </c>
      <c r="S8" s="131">
        <v>10</v>
      </c>
      <c r="T8" s="131">
        <v>9</v>
      </c>
      <c r="U8" s="131">
        <v>11</v>
      </c>
      <c r="V8" s="131">
        <v>12</v>
      </c>
      <c r="W8" s="131">
        <v>9</v>
      </c>
      <c r="X8" s="131">
        <v>25</v>
      </c>
      <c r="Y8" s="131"/>
      <c r="Z8" s="131"/>
      <c r="AA8" s="131"/>
      <c r="AB8" s="131"/>
      <c r="AC8" s="131"/>
    </row>
    <row r="9" spans="1:29">
      <c r="A9" s="1222"/>
      <c r="B9" s="1221"/>
      <c r="C9" s="131" t="s">
        <v>32</v>
      </c>
      <c r="D9" s="131">
        <v>7885.3419999999996</v>
      </c>
      <c r="E9" s="131">
        <v>7171.5829999999996</v>
      </c>
      <c r="F9" s="131">
        <v>1413.248</v>
      </c>
      <c r="G9" s="131">
        <v>2616.2199999999998</v>
      </c>
      <c r="H9" s="131">
        <v>5380.6710000000003</v>
      </c>
      <c r="I9" s="131">
        <v>2630.1669999999999</v>
      </c>
      <c r="J9" s="131">
        <v>6635.2169999999996</v>
      </c>
      <c r="K9" s="131">
        <v>973.11300000000006</v>
      </c>
      <c r="L9" s="131">
        <v>2471.924</v>
      </c>
      <c r="M9" s="131">
        <v>4144</v>
      </c>
      <c r="N9" s="131">
        <v>4690</v>
      </c>
      <c r="O9" s="131">
        <v>9115.2109999999993</v>
      </c>
      <c r="P9" s="131">
        <v>1513.471</v>
      </c>
      <c r="Q9" s="131">
        <v>2604.2730000000001</v>
      </c>
      <c r="R9" s="131">
        <v>7775.4629999999997</v>
      </c>
      <c r="S9" s="131">
        <v>3261.71</v>
      </c>
      <c r="T9" s="131">
        <v>3578.384</v>
      </c>
      <c r="U9" s="131">
        <v>1910.672</v>
      </c>
      <c r="V9" s="131">
        <v>2059.69</v>
      </c>
      <c r="W9" s="131">
        <v>3224.1</v>
      </c>
      <c r="X9" s="131">
        <v>36419.754000000001</v>
      </c>
      <c r="Y9" s="131"/>
      <c r="Z9" s="131"/>
      <c r="AA9" s="131"/>
      <c r="AB9" s="131"/>
      <c r="AC9" s="131"/>
    </row>
    <row r="10" spans="1:29">
      <c r="A10" s="1222"/>
      <c r="B10" s="1221"/>
      <c r="C10" s="130" t="s">
        <v>31</v>
      </c>
      <c r="D10" s="131">
        <v>7332.1125439999996</v>
      </c>
      <c r="E10" s="131">
        <v>6458.1046850000002</v>
      </c>
      <c r="F10" s="131">
        <v>1318.3236445</v>
      </c>
      <c r="G10" s="131">
        <v>2407.7588000000001</v>
      </c>
      <c r="H10" s="131">
        <v>4796.3422320850004</v>
      </c>
      <c r="I10" s="131">
        <v>2249.1001646</v>
      </c>
      <c r="J10" s="131">
        <v>6195.0030500000003</v>
      </c>
      <c r="K10" s="131">
        <v>872.94267000000002</v>
      </c>
      <c r="L10" s="131">
        <v>2215.7396032000001</v>
      </c>
      <c r="M10" s="131">
        <v>3744.7559999999999</v>
      </c>
      <c r="N10" s="131">
        <v>4545.83</v>
      </c>
      <c r="O10" s="131">
        <v>7624.6092590429998</v>
      </c>
      <c r="P10" s="131">
        <v>1408.4143999999999</v>
      </c>
      <c r="Q10" s="131">
        <v>2351.708707455</v>
      </c>
      <c r="R10" s="131">
        <v>7126.3913094099998</v>
      </c>
      <c r="S10" s="131">
        <v>3177.4359690000001</v>
      </c>
      <c r="T10" s="131">
        <v>3402.3085999999998</v>
      </c>
      <c r="U10" s="131">
        <v>1785.9169340000001</v>
      </c>
      <c r="V10" s="131">
        <v>1865.0537633230001</v>
      </c>
      <c r="W10" s="131">
        <v>3196.7702300000001</v>
      </c>
      <c r="X10" s="131">
        <v>35497.777549999999</v>
      </c>
      <c r="Y10" s="131"/>
      <c r="Z10" s="131"/>
      <c r="AA10" s="131"/>
      <c r="AB10" s="131"/>
      <c r="AC10" s="131"/>
    </row>
    <row r="11" spans="1:29">
      <c r="A11" s="1224" t="s">
        <v>200</v>
      </c>
      <c r="B11" s="1225" t="s">
        <v>17</v>
      </c>
      <c r="C11" s="44" t="s">
        <v>33</v>
      </c>
      <c r="D11" s="44">
        <v>5</v>
      </c>
      <c r="E11" s="44">
        <v>21</v>
      </c>
      <c r="F11" s="44">
        <v>13</v>
      </c>
      <c r="G11" s="298">
        <v>8</v>
      </c>
      <c r="H11" s="298">
        <v>9</v>
      </c>
      <c r="I11" s="298">
        <v>10</v>
      </c>
      <c r="J11" s="298">
        <v>5</v>
      </c>
      <c r="K11" s="298">
        <v>7</v>
      </c>
      <c r="L11" s="298">
        <v>31</v>
      </c>
      <c r="M11" s="298">
        <v>19</v>
      </c>
      <c r="N11" s="298">
        <v>1</v>
      </c>
      <c r="O11" s="298">
        <v>11</v>
      </c>
      <c r="P11" s="298">
        <v>1</v>
      </c>
      <c r="Q11" s="298">
        <v>4</v>
      </c>
      <c r="R11" s="298">
        <v>17</v>
      </c>
      <c r="S11" s="298">
        <v>21</v>
      </c>
      <c r="T11" s="298">
        <v>7</v>
      </c>
      <c r="U11" s="298">
        <v>11</v>
      </c>
      <c r="V11" s="298">
        <v>14</v>
      </c>
      <c r="W11" s="298">
        <v>4</v>
      </c>
      <c r="X11" s="298">
        <v>6</v>
      </c>
      <c r="Y11" s="298"/>
      <c r="Z11" s="298"/>
      <c r="AA11" s="298"/>
      <c r="AB11" s="298"/>
      <c r="AC11" s="298"/>
    </row>
    <row r="12" spans="1:29">
      <c r="A12" s="1224"/>
      <c r="B12" s="1226"/>
      <c r="C12" s="44" t="s">
        <v>32</v>
      </c>
      <c r="D12" s="44">
        <v>480</v>
      </c>
      <c r="E12" s="44">
        <v>4182.5079999999998</v>
      </c>
      <c r="F12" s="44">
        <v>4026.9290000000001</v>
      </c>
      <c r="G12" s="298">
        <v>2304.25</v>
      </c>
      <c r="H12" s="298">
        <v>2652.4960000000001</v>
      </c>
      <c r="I12" s="298">
        <v>2825</v>
      </c>
      <c r="J12" s="298">
        <v>1676</v>
      </c>
      <c r="K12" s="298">
        <v>10228.786</v>
      </c>
      <c r="L12" s="298">
        <v>28832.649000000001</v>
      </c>
      <c r="M12" s="298">
        <v>8860</v>
      </c>
      <c r="N12" s="298">
        <v>100</v>
      </c>
      <c r="O12" s="298">
        <v>6425.47</v>
      </c>
      <c r="P12" s="298">
        <v>400</v>
      </c>
      <c r="Q12" s="298">
        <v>1850</v>
      </c>
      <c r="R12" s="298">
        <v>6697.45</v>
      </c>
      <c r="S12" s="298">
        <v>18337.900000000001</v>
      </c>
      <c r="T12" s="298">
        <v>5908</v>
      </c>
      <c r="U12" s="298">
        <v>6438.1369999999997</v>
      </c>
      <c r="V12" s="298">
        <v>5823.75</v>
      </c>
      <c r="W12" s="298">
        <v>2648.509</v>
      </c>
      <c r="X12" s="298">
        <v>2629.1289999999999</v>
      </c>
      <c r="Y12" s="298"/>
      <c r="Z12" s="298"/>
      <c r="AA12" s="298"/>
      <c r="AB12" s="298"/>
      <c r="AC12" s="298"/>
    </row>
    <row r="13" spans="1:29">
      <c r="A13" s="1224"/>
      <c r="B13" s="1227"/>
      <c r="C13" s="44" t="s">
        <v>31</v>
      </c>
      <c r="D13" s="44">
        <v>480</v>
      </c>
      <c r="E13" s="44">
        <v>4196.759575</v>
      </c>
      <c r="F13" s="44">
        <v>3961.8286805789999</v>
      </c>
      <c r="G13" s="298">
        <v>2270.8371699999998</v>
      </c>
      <c r="H13" s="298">
        <v>2575.1207199999999</v>
      </c>
      <c r="I13" s="298">
        <v>2751.6370000000002</v>
      </c>
      <c r="J13" s="298">
        <v>1741.60814</v>
      </c>
      <c r="K13" s="298">
        <v>10228.786</v>
      </c>
      <c r="L13" s="298">
        <v>28860.86374035</v>
      </c>
      <c r="M13" s="298">
        <v>8928.3160000000007</v>
      </c>
      <c r="N13" s="298">
        <v>100</v>
      </c>
      <c r="O13" s="298">
        <v>6297.08929687</v>
      </c>
      <c r="P13" s="298">
        <v>400</v>
      </c>
      <c r="Q13" s="298">
        <v>1845.5</v>
      </c>
      <c r="R13" s="298">
        <v>6389.3945475</v>
      </c>
      <c r="S13" s="298">
        <v>17949.707617</v>
      </c>
      <c r="T13" s="298">
        <v>5599.2420000000002</v>
      </c>
      <c r="U13" s="298">
        <v>6431.8349449999996</v>
      </c>
      <c r="V13" s="298">
        <v>5784.1286499999997</v>
      </c>
      <c r="W13" s="298">
        <v>2502.3090000000002</v>
      </c>
      <c r="X13" s="298">
        <v>2461.6338340000002</v>
      </c>
      <c r="Y13" s="298"/>
      <c r="Z13" s="298"/>
      <c r="AA13" s="298"/>
      <c r="AB13" s="298"/>
      <c r="AC13" s="298"/>
    </row>
    <row r="14" spans="1:29" ht="33.75" customHeight="1">
      <c r="A14" s="1224"/>
      <c r="B14" s="1219" t="s">
        <v>18</v>
      </c>
      <c r="C14" s="44" t="s">
        <v>33</v>
      </c>
      <c r="D14" s="44">
        <v>38</v>
      </c>
      <c r="E14" s="44">
        <v>107</v>
      </c>
      <c r="F14" s="44">
        <v>93</v>
      </c>
      <c r="G14" s="44">
        <v>88</v>
      </c>
      <c r="H14" s="44">
        <v>109</v>
      </c>
      <c r="I14" s="44">
        <v>111</v>
      </c>
      <c r="J14" s="44">
        <v>85</v>
      </c>
      <c r="K14" s="44">
        <v>57</v>
      </c>
      <c r="L14" s="44">
        <v>72</v>
      </c>
      <c r="M14" s="44">
        <v>74</v>
      </c>
      <c r="N14" s="44">
        <v>68</v>
      </c>
      <c r="O14" s="44">
        <v>316</v>
      </c>
      <c r="P14" s="44">
        <v>136</v>
      </c>
      <c r="Q14" s="298">
        <v>179</v>
      </c>
      <c r="R14" s="298">
        <v>93</v>
      </c>
      <c r="S14" s="298">
        <v>113</v>
      </c>
      <c r="T14" s="298">
        <v>96</v>
      </c>
      <c r="U14" s="298">
        <v>86</v>
      </c>
      <c r="V14" s="298">
        <v>69</v>
      </c>
      <c r="W14" s="298">
        <v>58</v>
      </c>
      <c r="X14" s="298">
        <v>76</v>
      </c>
      <c r="Y14" s="298"/>
      <c r="Z14" s="298"/>
      <c r="AA14" s="298"/>
      <c r="AB14" s="298"/>
      <c r="AC14" s="298"/>
    </row>
    <row r="15" spans="1:29">
      <c r="A15" s="1224"/>
      <c r="B15" s="1219"/>
      <c r="C15" s="44" t="s">
        <v>32</v>
      </c>
      <c r="D15" s="44">
        <v>2676.4690000000001</v>
      </c>
      <c r="E15" s="44">
        <v>6167.5889999999999</v>
      </c>
      <c r="F15" s="44">
        <v>6203.8059999999996</v>
      </c>
      <c r="G15" s="44">
        <v>10250.793</v>
      </c>
      <c r="H15" s="44">
        <v>10706.543</v>
      </c>
      <c r="I15" s="44">
        <v>28266.019</v>
      </c>
      <c r="J15" s="44">
        <v>18703.737000000001</v>
      </c>
      <c r="K15" s="44">
        <v>8172.3270000000002</v>
      </c>
      <c r="L15" s="44">
        <v>11441.365</v>
      </c>
      <c r="M15" s="44">
        <v>8093.0140000000001</v>
      </c>
      <c r="N15" s="44">
        <v>11357.138000000001</v>
      </c>
      <c r="O15" s="44">
        <v>10300.011</v>
      </c>
      <c r="P15" s="44">
        <v>6000.0150000000003</v>
      </c>
      <c r="Q15" s="298">
        <v>5268.0460000000003</v>
      </c>
      <c r="R15" s="298">
        <v>4312.4650000000001</v>
      </c>
      <c r="S15" s="298">
        <v>13927.588</v>
      </c>
      <c r="T15" s="298">
        <v>12665.468000000001</v>
      </c>
      <c r="U15" s="298">
        <v>16241.3</v>
      </c>
      <c r="V15" s="298">
        <v>11859.102999999999</v>
      </c>
      <c r="W15" s="298">
        <v>4918.567</v>
      </c>
      <c r="X15" s="298">
        <v>17783.481</v>
      </c>
      <c r="Y15" s="298"/>
      <c r="Z15" s="298"/>
      <c r="AA15" s="298"/>
      <c r="AB15" s="298"/>
      <c r="AC15" s="298"/>
    </row>
    <row r="16" spans="1:29">
      <c r="A16" s="1224"/>
      <c r="B16" s="1219"/>
      <c r="C16" s="44" t="s">
        <v>31</v>
      </c>
      <c r="D16" s="44">
        <v>2600.8335356960001</v>
      </c>
      <c r="E16" s="44">
        <v>5736.9469576669999</v>
      </c>
      <c r="F16" s="44">
        <v>5436.6329795669999</v>
      </c>
      <c r="G16" s="44">
        <v>10033.772407205999</v>
      </c>
      <c r="H16" s="44">
        <v>9045.2833244249996</v>
      </c>
      <c r="I16" s="44">
        <v>23963.776885321</v>
      </c>
      <c r="J16" s="44">
        <v>16494.992140299</v>
      </c>
      <c r="K16" s="44">
        <v>7009.9411089750001</v>
      </c>
      <c r="L16" s="44">
        <v>10288.180052209</v>
      </c>
      <c r="M16" s="44">
        <v>7156.9922938580003</v>
      </c>
      <c r="N16" s="44">
        <v>10169.182042787001</v>
      </c>
      <c r="O16" s="44">
        <v>9400.6140506470001</v>
      </c>
      <c r="P16" s="44">
        <v>5906.7773754469999</v>
      </c>
      <c r="Q16" s="298">
        <v>5062.9021660919998</v>
      </c>
      <c r="R16" s="298">
        <v>3767.2043590610001</v>
      </c>
      <c r="S16" s="298">
        <v>11161.168138380999</v>
      </c>
      <c r="T16" s="298">
        <v>10057.794150231</v>
      </c>
      <c r="U16" s="298">
        <v>14169.873907006</v>
      </c>
      <c r="V16" s="298">
        <v>11040.74335096</v>
      </c>
      <c r="W16" s="298">
        <v>4299.3751984480004</v>
      </c>
      <c r="X16" s="298">
        <v>15505.022334740999</v>
      </c>
      <c r="Y16" s="298"/>
      <c r="Z16" s="298"/>
      <c r="AA16" s="298"/>
      <c r="AB16" s="298"/>
      <c r="AC16" s="298"/>
    </row>
    <row r="17" spans="1:29" ht="22.5" customHeight="1">
      <c r="A17" s="1224"/>
      <c r="B17" s="1221" t="s">
        <v>48</v>
      </c>
      <c r="C17" s="131" t="s">
        <v>33</v>
      </c>
      <c r="D17" s="131">
        <v>43</v>
      </c>
      <c r="E17" s="131">
        <v>128</v>
      </c>
      <c r="F17" s="131">
        <v>106</v>
      </c>
      <c r="G17" s="131">
        <v>96</v>
      </c>
      <c r="H17" s="131">
        <v>118</v>
      </c>
      <c r="I17" s="131">
        <v>121</v>
      </c>
      <c r="J17" s="131">
        <v>90</v>
      </c>
      <c r="K17" s="131">
        <v>64</v>
      </c>
      <c r="L17" s="131">
        <v>103</v>
      </c>
      <c r="M17" s="131">
        <v>93</v>
      </c>
      <c r="N17" s="131">
        <v>69</v>
      </c>
      <c r="O17" s="131">
        <v>327</v>
      </c>
      <c r="P17" s="131">
        <v>137</v>
      </c>
      <c r="Q17" s="131">
        <v>183</v>
      </c>
      <c r="R17" s="131">
        <v>110</v>
      </c>
      <c r="S17" s="131">
        <v>134</v>
      </c>
      <c r="T17" s="131">
        <v>103</v>
      </c>
      <c r="U17" s="131">
        <v>97</v>
      </c>
      <c r="V17" s="131">
        <v>83</v>
      </c>
      <c r="W17" s="131">
        <v>62</v>
      </c>
      <c r="X17" s="131">
        <v>82</v>
      </c>
      <c r="Y17" s="131"/>
      <c r="Z17" s="131"/>
      <c r="AA17" s="131"/>
      <c r="AB17" s="131"/>
      <c r="AC17" s="131"/>
    </row>
    <row r="18" spans="1:29" ht="22.5" customHeight="1">
      <c r="A18" s="1224"/>
      <c r="B18" s="1221"/>
      <c r="C18" s="131" t="s">
        <v>32</v>
      </c>
      <c r="D18" s="131">
        <v>3156.4690000000001</v>
      </c>
      <c r="E18" s="131">
        <v>10350.097</v>
      </c>
      <c r="F18" s="131">
        <v>10230.735000000001</v>
      </c>
      <c r="G18" s="131">
        <v>12555.043</v>
      </c>
      <c r="H18" s="131">
        <v>13359.039000000001</v>
      </c>
      <c r="I18" s="131">
        <v>31091.019</v>
      </c>
      <c r="J18" s="131">
        <v>20379.737000000001</v>
      </c>
      <c r="K18" s="131">
        <v>18401.113000000001</v>
      </c>
      <c r="L18" s="131">
        <v>40274.014000000003</v>
      </c>
      <c r="M18" s="131">
        <v>16953.013999999999</v>
      </c>
      <c r="N18" s="131">
        <v>11457.138000000001</v>
      </c>
      <c r="O18" s="131">
        <v>16725.481</v>
      </c>
      <c r="P18" s="131">
        <v>6400.0150000000003</v>
      </c>
      <c r="Q18" s="131">
        <v>7118.0460000000003</v>
      </c>
      <c r="R18" s="131">
        <v>11009.915000000001</v>
      </c>
      <c r="S18" s="131">
        <v>32265.488000000001</v>
      </c>
      <c r="T18" s="131">
        <v>18573.468000000001</v>
      </c>
      <c r="U18" s="131">
        <v>22679.436999999998</v>
      </c>
      <c r="V18" s="131">
        <v>17682.852999999999</v>
      </c>
      <c r="W18" s="131">
        <v>7567.076</v>
      </c>
      <c r="X18" s="131">
        <v>20412.61</v>
      </c>
      <c r="Y18" s="131"/>
      <c r="Z18" s="131"/>
      <c r="AA18" s="131"/>
      <c r="AB18" s="131"/>
      <c r="AC18" s="131"/>
    </row>
    <row r="19" spans="1:29" ht="22.5" customHeight="1">
      <c r="A19" s="1224"/>
      <c r="B19" s="1221"/>
      <c r="C19" s="131" t="s">
        <v>31</v>
      </c>
      <c r="D19" s="131">
        <v>3080.8335356960001</v>
      </c>
      <c r="E19" s="131">
        <v>9933.7065326669999</v>
      </c>
      <c r="F19" s="131">
        <v>9398.4616601460002</v>
      </c>
      <c r="G19" s="131">
        <v>12304.609577206</v>
      </c>
      <c r="H19" s="131">
        <v>11620.404044424999</v>
      </c>
      <c r="I19" s="131">
        <v>26715.413885320999</v>
      </c>
      <c r="J19" s="131">
        <v>18236.600280299001</v>
      </c>
      <c r="K19" s="131">
        <v>17238.727108974999</v>
      </c>
      <c r="L19" s="131">
        <v>39149.043792559001</v>
      </c>
      <c r="M19" s="131">
        <v>16085.308293858001</v>
      </c>
      <c r="N19" s="131">
        <v>10269.182042787001</v>
      </c>
      <c r="O19" s="131">
        <v>15697.703347516999</v>
      </c>
      <c r="P19" s="131">
        <v>6306.7773754469999</v>
      </c>
      <c r="Q19" s="131">
        <v>6908.4021660919998</v>
      </c>
      <c r="R19" s="131">
        <v>10156.598906561001</v>
      </c>
      <c r="S19" s="131">
        <v>29110.875755380999</v>
      </c>
      <c r="T19" s="131">
        <v>15657.036150231001</v>
      </c>
      <c r="U19" s="131">
        <v>20601.708852005999</v>
      </c>
      <c r="V19" s="131">
        <v>16824.87200096</v>
      </c>
      <c r="W19" s="131">
        <v>6801.6841984480006</v>
      </c>
      <c r="X19" s="131">
        <v>17966.656168740999</v>
      </c>
      <c r="Y19" s="131"/>
      <c r="Z19" s="131"/>
      <c r="AA19" s="131"/>
      <c r="AB19" s="131"/>
      <c r="AC19" s="131"/>
    </row>
    <row r="20" spans="1:29" ht="33.75" customHeight="1">
      <c r="A20" s="1222" t="s">
        <v>1501</v>
      </c>
      <c r="B20" s="1219" t="s">
        <v>17</v>
      </c>
      <c r="C20" s="44" t="s">
        <v>33</v>
      </c>
      <c r="D20" s="44">
        <v>1878</v>
      </c>
      <c r="E20" s="44">
        <v>3105</v>
      </c>
      <c r="F20" s="44">
        <v>3166</v>
      </c>
      <c r="G20" s="44">
        <v>4276</v>
      </c>
      <c r="H20" s="44">
        <v>4125</v>
      </c>
      <c r="I20" s="44">
        <v>3595</v>
      </c>
      <c r="J20" s="44">
        <v>3690</v>
      </c>
      <c r="K20" s="44">
        <v>2481</v>
      </c>
      <c r="L20" s="44">
        <v>2179</v>
      </c>
      <c r="M20" s="44">
        <v>1905</v>
      </c>
      <c r="N20" s="44">
        <v>2195</v>
      </c>
      <c r="O20" s="44">
        <v>4032</v>
      </c>
      <c r="P20" s="44">
        <v>1570</v>
      </c>
      <c r="Q20" s="44">
        <v>2186</v>
      </c>
      <c r="R20" s="44">
        <v>2009</v>
      </c>
      <c r="S20" s="44">
        <v>2682</v>
      </c>
      <c r="T20" s="44">
        <v>1968</v>
      </c>
      <c r="U20" s="44">
        <v>2043</v>
      </c>
      <c r="V20" s="44">
        <v>2874</v>
      </c>
      <c r="W20" s="44">
        <v>2056</v>
      </c>
      <c r="X20" s="44">
        <v>3289</v>
      </c>
      <c r="Y20" s="44"/>
      <c r="Z20" s="44"/>
      <c r="AA20" s="44"/>
      <c r="AB20" s="44"/>
      <c r="AC20" s="44"/>
    </row>
    <row r="21" spans="1:29">
      <c r="A21" s="1222"/>
      <c r="B21" s="1219"/>
      <c r="C21" s="44" t="s">
        <v>32</v>
      </c>
      <c r="D21" s="44">
        <v>1990.248</v>
      </c>
      <c r="E21" s="44">
        <v>11537.093999999999</v>
      </c>
      <c r="F21" s="44">
        <v>3674.828</v>
      </c>
      <c r="G21" s="44">
        <v>7515.3370000000004</v>
      </c>
      <c r="H21" s="44">
        <v>2842.1309999999999</v>
      </c>
      <c r="I21" s="44">
        <v>4580.509</v>
      </c>
      <c r="J21" s="44">
        <v>3931.6619999999998</v>
      </c>
      <c r="K21" s="44">
        <v>3258.605</v>
      </c>
      <c r="L21" s="44">
        <v>3103.0590000000002</v>
      </c>
      <c r="M21" s="44">
        <v>1215.5940000000001</v>
      </c>
      <c r="N21" s="44">
        <v>3272.0590000000002</v>
      </c>
      <c r="O21" s="44">
        <v>17790.173999999999</v>
      </c>
      <c r="P21" s="44">
        <v>376.90499999999997</v>
      </c>
      <c r="Q21" s="44">
        <v>407.786</v>
      </c>
      <c r="R21" s="44">
        <v>4527.0330000000004</v>
      </c>
      <c r="S21" s="44">
        <v>5297.7120000000004</v>
      </c>
      <c r="T21" s="44">
        <v>1449.5170000000001</v>
      </c>
      <c r="U21" s="44">
        <v>747.423</v>
      </c>
      <c r="V21" s="44">
        <v>949.11</v>
      </c>
      <c r="W21" s="44">
        <v>469.87400000000002</v>
      </c>
      <c r="X21" s="44">
        <v>719.41899999999998</v>
      </c>
      <c r="Y21" s="44"/>
      <c r="Z21" s="44"/>
      <c r="AA21" s="44"/>
      <c r="AB21" s="44"/>
      <c r="AC21" s="44"/>
    </row>
    <row r="22" spans="1:29">
      <c r="A22" s="1222"/>
      <c r="B22" s="1219"/>
      <c r="C22" s="44" t="s">
        <v>31</v>
      </c>
      <c r="D22" s="44">
        <v>2000.708975578</v>
      </c>
      <c r="E22" s="44">
        <v>10838.613085122</v>
      </c>
      <c r="F22" s="44">
        <v>3620.8757829199999</v>
      </c>
      <c r="G22" s="44">
        <v>7453.0025197630002</v>
      </c>
      <c r="H22" s="44">
        <v>2793.2944443490001</v>
      </c>
      <c r="I22" s="44">
        <v>4503.9361581350004</v>
      </c>
      <c r="J22" s="44">
        <v>3786.0960127459998</v>
      </c>
      <c r="K22" s="44">
        <v>3225.695557731</v>
      </c>
      <c r="L22" s="44">
        <v>3050.6862121650001</v>
      </c>
      <c r="M22" s="44">
        <v>1213.0954613260001</v>
      </c>
      <c r="N22" s="44">
        <v>3268.9299215000001</v>
      </c>
      <c r="O22" s="44">
        <v>17792.364501839998</v>
      </c>
      <c r="P22" s="44">
        <v>364.93145736500003</v>
      </c>
      <c r="Q22" s="44">
        <v>402.25716487800003</v>
      </c>
      <c r="R22" s="44">
        <v>3889.5192807230001</v>
      </c>
      <c r="S22" s="44">
        <v>5236.5168752709997</v>
      </c>
      <c r="T22" s="44">
        <v>1425.6766570079999</v>
      </c>
      <c r="U22" s="44">
        <v>715.751945901</v>
      </c>
      <c r="V22" s="44">
        <v>912.921770487</v>
      </c>
      <c r="W22" s="44">
        <v>463.80274629399997</v>
      </c>
      <c r="X22" s="44">
        <v>684.17911317999994</v>
      </c>
      <c r="Y22" s="44"/>
      <c r="Z22" s="44"/>
      <c r="AA22" s="44"/>
      <c r="AB22" s="44"/>
      <c r="AC22" s="44"/>
    </row>
    <row r="23" spans="1:29">
      <c r="A23" s="1222"/>
      <c r="B23" s="1220" t="s">
        <v>18</v>
      </c>
      <c r="C23" s="44" t="s">
        <v>33</v>
      </c>
      <c r="D23" s="44">
        <v>11917</v>
      </c>
      <c r="E23" s="44">
        <v>17403</v>
      </c>
      <c r="F23" s="44">
        <v>16961</v>
      </c>
      <c r="G23" s="44">
        <v>21046</v>
      </c>
      <c r="H23" s="44">
        <v>28963</v>
      </c>
      <c r="I23" s="44">
        <v>27766</v>
      </c>
      <c r="J23" s="44">
        <v>27618</v>
      </c>
      <c r="K23" s="44">
        <v>23914</v>
      </c>
      <c r="L23" s="44">
        <v>22746</v>
      </c>
      <c r="M23" s="44">
        <v>25785</v>
      </c>
      <c r="N23" s="44">
        <v>21239</v>
      </c>
      <c r="O23" s="44">
        <v>27455</v>
      </c>
      <c r="P23" s="44">
        <v>14577</v>
      </c>
      <c r="Q23" s="44">
        <v>23306</v>
      </c>
      <c r="R23" s="44">
        <v>18708</v>
      </c>
      <c r="S23" s="44">
        <v>24474</v>
      </c>
      <c r="T23" s="44">
        <v>26613</v>
      </c>
      <c r="U23" s="44">
        <v>24736</v>
      </c>
      <c r="V23" s="44">
        <v>25031</v>
      </c>
      <c r="W23" s="44">
        <v>22273</v>
      </c>
      <c r="X23" s="44">
        <v>25394</v>
      </c>
      <c r="Y23" s="44"/>
      <c r="Z23" s="44"/>
      <c r="AA23" s="44"/>
      <c r="AB23" s="44"/>
      <c r="AC23" s="44"/>
    </row>
    <row r="24" spans="1:29">
      <c r="A24" s="1222"/>
      <c r="B24" s="1220"/>
      <c r="C24" s="44" t="s">
        <v>32</v>
      </c>
      <c r="D24" s="44">
        <v>12941.441999999999</v>
      </c>
      <c r="E24" s="44">
        <v>21776.179</v>
      </c>
      <c r="F24" s="44">
        <v>19469.052</v>
      </c>
      <c r="G24" s="44">
        <v>25151.083999999999</v>
      </c>
      <c r="H24" s="44">
        <v>44757.534</v>
      </c>
      <c r="I24" s="44">
        <v>29052.39</v>
      </c>
      <c r="J24" s="44">
        <v>37841.72</v>
      </c>
      <c r="K24" s="44">
        <v>23764.537</v>
      </c>
      <c r="L24" s="44">
        <v>22906.420999999998</v>
      </c>
      <c r="M24" s="44">
        <v>28016.082999999999</v>
      </c>
      <c r="N24" s="44">
        <v>35622.879999999997</v>
      </c>
      <c r="O24" s="44">
        <v>69010.684999999998</v>
      </c>
      <c r="P24" s="44">
        <v>14174.894</v>
      </c>
      <c r="Q24" s="44">
        <v>23429.215</v>
      </c>
      <c r="R24" s="44">
        <v>20781.449000000001</v>
      </c>
      <c r="S24" s="44">
        <v>31946.79</v>
      </c>
      <c r="T24" s="44">
        <v>34535.351999999999</v>
      </c>
      <c r="U24" s="44">
        <v>34181.339999999997</v>
      </c>
      <c r="V24" s="44">
        <v>79131.593999999997</v>
      </c>
      <c r="W24" s="44">
        <v>76079.183999999994</v>
      </c>
      <c r="X24" s="44">
        <v>71645.129000000001</v>
      </c>
      <c r="Y24" s="44"/>
      <c r="Z24" s="44"/>
      <c r="AA24" s="44"/>
      <c r="AB24" s="44"/>
      <c r="AC24" s="44"/>
    </row>
    <row r="25" spans="1:29">
      <c r="A25" s="1222"/>
      <c r="B25" s="1220"/>
      <c r="C25" s="44" t="s">
        <v>31</v>
      </c>
      <c r="D25" s="44">
        <v>11238.652393848</v>
      </c>
      <c r="E25" s="44">
        <v>18742.047860053</v>
      </c>
      <c r="F25" s="44">
        <v>16766.388198699002</v>
      </c>
      <c r="G25" s="44">
        <v>21639.395912888001</v>
      </c>
      <c r="H25" s="44">
        <v>38139.949022763001</v>
      </c>
      <c r="I25" s="44">
        <v>23769.645784158001</v>
      </c>
      <c r="J25" s="44">
        <v>32344.072351475999</v>
      </c>
      <c r="K25" s="44">
        <v>19505.055000237</v>
      </c>
      <c r="L25" s="44">
        <v>19070.755125694999</v>
      </c>
      <c r="M25" s="44">
        <v>24186.098361535998</v>
      </c>
      <c r="N25" s="44">
        <v>31045.119554950001</v>
      </c>
      <c r="O25" s="44">
        <v>61324.616819647003</v>
      </c>
      <c r="P25" s="44">
        <v>12037.495181405</v>
      </c>
      <c r="Q25" s="44">
        <v>19424.898923971999</v>
      </c>
      <c r="R25" s="44">
        <v>17155.713772665</v>
      </c>
      <c r="S25" s="44">
        <v>24853.074467605999</v>
      </c>
      <c r="T25" s="44">
        <v>26717.204139822999</v>
      </c>
      <c r="U25" s="44">
        <v>27001.255674304</v>
      </c>
      <c r="V25" s="44">
        <v>72756.364020781999</v>
      </c>
      <c r="W25" s="44">
        <v>71164.772606273007</v>
      </c>
      <c r="X25" s="44">
        <v>64591.446622297997</v>
      </c>
      <c r="Y25" s="44"/>
      <c r="Z25" s="44"/>
      <c r="AA25" s="44"/>
      <c r="AB25" s="44"/>
      <c r="AC25" s="44"/>
    </row>
    <row r="26" spans="1:29">
      <c r="A26" s="1222"/>
      <c r="B26" s="1221" t="s">
        <v>48</v>
      </c>
      <c r="C26" s="131" t="s">
        <v>33</v>
      </c>
      <c r="D26" s="131">
        <v>13795</v>
      </c>
      <c r="E26" s="131">
        <v>20508</v>
      </c>
      <c r="F26" s="131">
        <v>20127</v>
      </c>
      <c r="G26" s="131">
        <v>25322</v>
      </c>
      <c r="H26" s="131">
        <v>33088</v>
      </c>
      <c r="I26" s="131">
        <v>31361</v>
      </c>
      <c r="J26" s="131">
        <v>31308</v>
      </c>
      <c r="K26" s="131">
        <v>26395</v>
      </c>
      <c r="L26" s="131">
        <v>24925</v>
      </c>
      <c r="M26" s="131">
        <v>27690</v>
      </c>
      <c r="N26" s="131">
        <v>23434</v>
      </c>
      <c r="O26" s="131">
        <v>31487</v>
      </c>
      <c r="P26" s="131">
        <v>16147</v>
      </c>
      <c r="Q26" s="131">
        <v>25492</v>
      </c>
      <c r="R26" s="131">
        <v>20717</v>
      </c>
      <c r="S26" s="131">
        <v>27156</v>
      </c>
      <c r="T26" s="131">
        <v>28581</v>
      </c>
      <c r="U26" s="131">
        <v>26779</v>
      </c>
      <c r="V26" s="131">
        <v>27905</v>
      </c>
      <c r="W26" s="131">
        <v>24329</v>
      </c>
      <c r="X26" s="131">
        <v>28683</v>
      </c>
      <c r="Y26" s="131"/>
      <c r="Z26" s="131"/>
      <c r="AA26" s="131"/>
      <c r="AB26" s="131"/>
      <c r="AC26" s="131"/>
    </row>
    <row r="27" spans="1:29">
      <c r="A27" s="1222"/>
      <c r="B27" s="1221"/>
      <c r="C27" s="131" t="s">
        <v>32</v>
      </c>
      <c r="D27" s="131">
        <v>14931.689999999999</v>
      </c>
      <c r="E27" s="131">
        <v>33313.273000000001</v>
      </c>
      <c r="F27" s="131">
        <v>23143.88</v>
      </c>
      <c r="G27" s="131">
        <v>32666.420999999998</v>
      </c>
      <c r="H27" s="131">
        <v>47599.665000000001</v>
      </c>
      <c r="I27" s="131">
        <v>33632.898999999998</v>
      </c>
      <c r="J27" s="131">
        <v>41773.381999999998</v>
      </c>
      <c r="K27" s="131">
        <v>27023.142</v>
      </c>
      <c r="L27" s="131">
        <v>26009.48</v>
      </c>
      <c r="M27" s="131">
        <v>29231.677</v>
      </c>
      <c r="N27" s="131">
        <v>38894.938999999998</v>
      </c>
      <c r="O27" s="131">
        <v>86800.858999999997</v>
      </c>
      <c r="P27" s="131">
        <v>14551.799000000001</v>
      </c>
      <c r="Q27" s="131">
        <v>23837.001</v>
      </c>
      <c r="R27" s="131">
        <v>25308.482</v>
      </c>
      <c r="S27" s="131">
        <v>37244.502</v>
      </c>
      <c r="T27" s="131">
        <v>35984.868999999999</v>
      </c>
      <c r="U27" s="131">
        <v>34928.762999999999</v>
      </c>
      <c r="V27" s="131">
        <v>80080.703999999998</v>
      </c>
      <c r="W27" s="131">
        <v>76549.05799999999</v>
      </c>
      <c r="X27" s="131">
        <v>72364.547999999995</v>
      </c>
      <c r="Y27" s="131"/>
      <c r="Z27" s="131"/>
      <c r="AA27" s="131"/>
      <c r="AB27" s="131"/>
      <c r="AC27" s="131"/>
    </row>
    <row r="28" spans="1:29">
      <c r="A28" s="1222"/>
      <c r="B28" s="1221"/>
      <c r="C28" s="131" t="s">
        <v>31</v>
      </c>
      <c r="D28" s="131">
        <v>13239.361369426</v>
      </c>
      <c r="E28" s="131">
        <v>29580.660945175001</v>
      </c>
      <c r="F28" s="131">
        <v>20387.263981619002</v>
      </c>
      <c r="G28" s="131">
        <v>29092.398432651004</v>
      </c>
      <c r="H28" s="131">
        <v>40933.243467111999</v>
      </c>
      <c r="I28" s="131">
        <v>28273.581942293</v>
      </c>
      <c r="J28" s="131">
        <v>36130.168364222001</v>
      </c>
      <c r="K28" s="131">
        <v>22730.750557968</v>
      </c>
      <c r="L28" s="131">
        <v>22121.44133786</v>
      </c>
      <c r="M28" s="131">
        <v>25399.193822861998</v>
      </c>
      <c r="N28" s="131">
        <v>34314.049476450004</v>
      </c>
      <c r="O28" s="131">
        <v>79116.981321486994</v>
      </c>
      <c r="P28" s="131">
        <v>12402.426638770001</v>
      </c>
      <c r="Q28" s="131">
        <v>19827.156088849999</v>
      </c>
      <c r="R28" s="131">
        <v>21045.233053388001</v>
      </c>
      <c r="S28" s="131">
        <v>30089.591342877</v>
      </c>
      <c r="T28" s="131">
        <v>28142.880796830999</v>
      </c>
      <c r="U28" s="131">
        <v>27717.007620205</v>
      </c>
      <c r="V28" s="131">
        <v>73669.285791268994</v>
      </c>
      <c r="W28" s="131">
        <v>71628.575352567001</v>
      </c>
      <c r="X28" s="131">
        <v>65275.625735477995</v>
      </c>
      <c r="Y28" s="131"/>
      <c r="Z28" s="131"/>
      <c r="AA28" s="131"/>
      <c r="AB28" s="131"/>
      <c r="AC28" s="131"/>
    </row>
    <row r="29" spans="1:29">
      <c r="A29" s="1222" t="s">
        <v>203</v>
      </c>
      <c r="B29" s="1223" t="s">
        <v>48</v>
      </c>
      <c r="C29" s="174" t="s">
        <v>33</v>
      </c>
      <c r="D29" s="174">
        <v>13870</v>
      </c>
      <c r="E29" s="174">
        <v>20663</v>
      </c>
      <c r="F29" s="174">
        <v>20240</v>
      </c>
      <c r="G29" s="174">
        <v>25431</v>
      </c>
      <c r="H29" s="174">
        <v>33246</v>
      </c>
      <c r="I29" s="174">
        <v>31497</v>
      </c>
      <c r="J29" s="174">
        <v>31413</v>
      </c>
      <c r="K29" s="174">
        <v>26464</v>
      </c>
      <c r="L29" s="174">
        <v>25035</v>
      </c>
      <c r="M29" s="174">
        <v>27798</v>
      </c>
      <c r="N29" s="174">
        <v>23516</v>
      </c>
      <c r="O29" s="174">
        <v>31934</v>
      </c>
      <c r="P29" s="174">
        <v>16291</v>
      </c>
      <c r="Q29" s="174">
        <v>25686</v>
      </c>
      <c r="R29" s="174">
        <v>20837</v>
      </c>
      <c r="S29" s="174">
        <v>27300</v>
      </c>
      <c r="T29" s="174">
        <v>28693</v>
      </c>
      <c r="U29" s="174">
        <v>26887</v>
      </c>
      <c r="V29" s="174">
        <v>28000</v>
      </c>
      <c r="W29" s="174">
        <v>24400</v>
      </c>
      <c r="X29" s="174">
        <v>28790</v>
      </c>
      <c r="Y29" s="174"/>
      <c r="Z29" s="174"/>
      <c r="AA29" s="174"/>
      <c r="AB29" s="174"/>
      <c r="AC29" s="174"/>
    </row>
    <row r="30" spans="1:29">
      <c r="A30" s="1222"/>
      <c r="B30" s="1223"/>
      <c r="C30" s="174" t="s">
        <v>32</v>
      </c>
      <c r="D30" s="174">
        <v>25973.500999999997</v>
      </c>
      <c r="E30" s="174">
        <v>50834.953000000001</v>
      </c>
      <c r="F30" s="174">
        <v>34787.862999999998</v>
      </c>
      <c r="G30" s="174">
        <v>47837.683999999994</v>
      </c>
      <c r="H30" s="174">
        <v>66339.375</v>
      </c>
      <c r="I30" s="174">
        <v>67354.084999999992</v>
      </c>
      <c r="J30" s="174">
        <v>68788.335999999996</v>
      </c>
      <c r="K30" s="174">
        <v>46397.368000000002</v>
      </c>
      <c r="L30" s="174">
        <v>68755.418000000005</v>
      </c>
      <c r="M30" s="174">
        <v>50328.690999999999</v>
      </c>
      <c r="N30" s="174">
        <v>55042.076999999997</v>
      </c>
      <c r="O30" s="174">
        <v>112641.55099999999</v>
      </c>
      <c r="P30" s="174">
        <v>22465.285000000003</v>
      </c>
      <c r="Q30" s="174">
        <v>33559.32</v>
      </c>
      <c r="R30" s="174">
        <v>44093.86</v>
      </c>
      <c r="S30" s="174">
        <v>72771.700000000012</v>
      </c>
      <c r="T30" s="174">
        <v>58136.720999999998</v>
      </c>
      <c r="U30" s="174">
        <v>59518.871999999996</v>
      </c>
      <c r="V30" s="174">
        <v>99823.247000000003</v>
      </c>
      <c r="W30" s="174">
        <v>87340.233999999997</v>
      </c>
      <c r="X30" s="174">
        <v>129196.912</v>
      </c>
      <c r="Y30" s="174"/>
      <c r="Z30" s="174"/>
      <c r="AA30" s="174"/>
      <c r="AB30" s="174"/>
      <c r="AC30" s="174"/>
    </row>
    <row r="31" spans="1:29">
      <c r="A31" s="1222"/>
      <c r="B31" s="1223"/>
      <c r="C31" s="174" t="s">
        <v>31</v>
      </c>
      <c r="D31" s="174">
        <v>23652.307449122</v>
      </c>
      <c r="E31" s="174">
        <v>45972.472162842001</v>
      </c>
      <c r="F31" s="174">
        <v>31104.049286265003</v>
      </c>
      <c r="G31" s="174">
        <v>43804.766809856999</v>
      </c>
      <c r="H31" s="174">
        <v>57349.989743621998</v>
      </c>
      <c r="I31" s="174">
        <v>57238.095992214003</v>
      </c>
      <c r="J31" s="174">
        <v>60561.771694520998</v>
      </c>
      <c r="K31" s="174">
        <v>40842.420336943003</v>
      </c>
      <c r="L31" s="174">
        <v>63486.224733619005</v>
      </c>
      <c r="M31" s="174">
        <v>45229.258116719997</v>
      </c>
      <c r="N31" s="174">
        <v>49129.061519237002</v>
      </c>
      <c r="O31" s="174">
        <v>102439.293928047</v>
      </c>
      <c r="P31" s="174">
        <v>20117.618414217002</v>
      </c>
      <c r="Q31" s="174">
        <v>29087.266962397</v>
      </c>
      <c r="R31" s="174">
        <v>38328.223269359005</v>
      </c>
      <c r="S31" s="174">
        <v>62377.903067257997</v>
      </c>
      <c r="T31" s="174">
        <v>47202.225547062</v>
      </c>
      <c r="U31" s="174">
        <v>50104.633406210996</v>
      </c>
      <c r="V31" s="174">
        <v>92359.211555551999</v>
      </c>
      <c r="W31" s="174">
        <v>81627.029781015008</v>
      </c>
      <c r="X31" s="174">
        <v>118740.05945421899</v>
      </c>
      <c r="Y31" s="174"/>
      <c r="Z31" s="174"/>
      <c r="AA31" s="174"/>
      <c r="AB31" s="174"/>
      <c r="AC31" s="174"/>
    </row>
    <row r="32" spans="1:29">
      <c r="A32" s="1222"/>
      <c r="B32" s="1223" t="s">
        <v>198</v>
      </c>
      <c r="C32" s="174" t="s">
        <v>33</v>
      </c>
      <c r="D32" s="175">
        <v>924.66666666666663</v>
      </c>
      <c r="E32" s="175">
        <v>939.22727272727275</v>
      </c>
      <c r="F32" s="175">
        <v>1124.4444444444443</v>
      </c>
      <c r="G32" s="175">
        <v>1211</v>
      </c>
      <c r="H32" s="175">
        <v>1511.1818181818182</v>
      </c>
      <c r="I32" s="175">
        <v>1574.85</v>
      </c>
      <c r="J32" s="175">
        <v>1427.8636363636363</v>
      </c>
      <c r="K32" s="175">
        <v>1323.2</v>
      </c>
      <c r="L32" s="175">
        <v>1317.6315789473683</v>
      </c>
      <c r="M32" s="175">
        <v>1263.5454545454545</v>
      </c>
      <c r="N32" s="175">
        <v>1175.8</v>
      </c>
      <c r="O32" s="175">
        <v>1596.7</v>
      </c>
      <c r="P32" s="175">
        <v>1018.1875</v>
      </c>
      <c r="Q32" s="175">
        <v>1167.5454545454545</v>
      </c>
      <c r="R32" s="175">
        <v>1157.6111111111111</v>
      </c>
      <c r="S32" s="175">
        <v>1240.909090909091</v>
      </c>
      <c r="T32" s="175">
        <v>1434.65</v>
      </c>
      <c r="U32" s="175">
        <v>1344.35</v>
      </c>
      <c r="V32" s="175">
        <v>1333.3333333333333</v>
      </c>
      <c r="W32" s="175">
        <v>1355.5555555555557</v>
      </c>
      <c r="X32" s="175">
        <v>1370.952380952381</v>
      </c>
      <c r="Y32" s="175"/>
      <c r="Z32" s="175"/>
      <c r="AA32" s="175"/>
      <c r="AB32" s="175"/>
      <c r="AC32" s="175"/>
    </row>
    <row r="33" spans="1:29">
      <c r="A33" s="1222"/>
      <c r="B33" s="1223"/>
      <c r="C33" s="174" t="s">
        <v>32</v>
      </c>
      <c r="D33" s="175">
        <v>1731.5667333333331</v>
      </c>
      <c r="E33" s="175">
        <v>2310.679681818182</v>
      </c>
      <c r="F33" s="175">
        <v>1932.6590555555554</v>
      </c>
      <c r="G33" s="175">
        <v>2277.9849523809521</v>
      </c>
      <c r="H33" s="175">
        <v>3015.4261363636365</v>
      </c>
      <c r="I33" s="175">
        <v>3367.7042499999998</v>
      </c>
      <c r="J33" s="175">
        <v>3126.7425454545451</v>
      </c>
      <c r="K33" s="175">
        <v>2319.8684000000003</v>
      </c>
      <c r="L33" s="175">
        <v>3618.7062105263162</v>
      </c>
      <c r="M33" s="175">
        <v>2287.6677727272727</v>
      </c>
      <c r="N33" s="175">
        <v>2752.10385</v>
      </c>
      <c r="O33" s="175">
        <v>5632.07755</v>
      </c>
      <c r="P33" s="175">
        <v>1404.0803125000002</v>
      </c>
      <c r="Q33" s="175">
        <v>1525.4236363636364</v>
      </c>
      <c r="R33" s="175">
        <v>2449.6588888888891</v>
      </c>
      <c r="S33" s="175">
        <v>3307.8045454545459</v>
      </c>
      <c r="T33" s="175">
        <v>2906.8360499999999</v>
      </c>
      <c r="U33" s="175">
        <v>2975.9435999999996</v>
      </c>
      <c r="V33" s="175">
        <v>4753.4879523809523</v>
      </c>
      <c r="W33" s="175">
        <v>4852.2352222222216</v>
      </c>
      <c r="X33" s="175">
        <v>6152.2339047619043</v>
      </c>
      <c r="Y33" s="175"/>
      <c r="Z33" s="175"/>
      <c r="AA33" s="175"/>
      <c r="AB33" s="175"/>
      <c r="AC33" s="175"/>
    </row>
    <row r="34" spans="1:29">
      <c r="A34" s="1222"/>
      <c r="B34" s="1223"/>
      <c r="C34" s="174" t="s">
        <v>31</v>
      </c>
      <c r="D34" s="175">
        <v>1576.8204966081332</v>
      </c>
      <c r="E34" s="175">
        <v>2089.6578255837271</v>
      </c>
      <c r="F34" s="175">
        <v>1728.0027381258335</v>
      </c>
      <c r="G34" s="175">
        <v>2085.9412766598571</v>
      </c>
      <c r="H34" s="175">
        <v>2606.8177156191819</v>
      </c>
      <c r="I34" s="175">
        <v>2861.9047996107001</v>
      </c>
      <c r="J34" s="175">
        <v>2752.8078042964089</v>
      </c>
      <c r="K34" s="175">
        <v>2042.1210168471503</v>
      </c>
      <c r="L34" s="175">
        <v>3341.3802491378424</v>
      </c>
      <c r="M34" s="175">
        <v>2055.8753689418181</v>
      </c>
      <c r="N34" s="175">
        <v>2456.4530759618501</v>
      </c>
      <c r="O34" s="175">
        <v>5121.9646964023505</v>
      </c>
      <c r="P34" s="175">
        <v>1257.3511508885626</v>
      </c>
      <c r="Q34" s="175">
        <v>1322.1484982907727</v>
      </c>
      <c r="R34" s="175">
        <v>2129.3457371866116</v>
      </c>
      <c r="S34" s="175">
        <v>2835.3592303299088</v>
      </c>
      <c r="T34" s="175">
        <v>2360.1112773530999</v>
      </c>
      <c r="U34" s="175">
        <v>2505.2316703105498</v>
      </c>
      <c r="V34" s="175">
        <v>4398.0576931215237</v>
      </c>
      <c r="W34" s="175">
        <v>4534.8349878341669</v>
      </c>
      <c r="X34" s="175">
        <v>5654.2885454389998</v>
      </c>
      <c r="Y34" s="175"/>
      <c r="Z34" s="175"/>
      <c r="AA34" s="175"/>
      <c r="AB34" s="175"/>
      <c r="AC34" s="175"/>
    </row>
    <row r="35" spans="1:29">
      <c r="C35" s="795" t="s">
        <v>366</v>
      </c>
      <c r="D35" s="44">
        <v>15</v>
      </c>
      <c r="E35" s="44">
        <v>22</v>
      </c>
      <c r="F35" s="44">
        <v>18</v>
      </c>
      <c r="G35" s="44">
        <v>21</v>
      </c>
      <c r="H35" s="44">
        <v>22</v>
      </c>
      <c r="I35" s="44">
        <v>20</v>
      </c>
      <c r="J35" s="44">
        <v>22</v>
      </c>
      <c r="K35" s="44">
        <v>20</v>
      </c>
      <c r="L35" s="44">
        <v>19</v>
      </c>
      <c r="M35" s="44">
        <v>22</v>
      </c>
      <c r="N35" s="44">
        <v>20</v>
      </c>
      <c r="O35" s="44">
        <v>20</v>
      </c>
      <c r="P35" s="44">
        <v>16</v>
      </c>
      <c r="Q35" s="44">
        <v>22</v>
      </c>
      <c r="R35" s="44">
        <v>18</v>
      </c>
      <c r="S35" s="44">
        <v>22</v>
      </c>
      <c r="T35" s="44">
        <v>20</v>
      </c>
      <c r="U35" s="44">
        <v>20</v>
      </c>
      <c r="V35" s="44">
        <v>21</v>
      </c>
      <c r="W35" s="44">
        <v>18</v>
      </c>
      <c r="X35" s="44">
        <v>21</v>
      </c>
      <c r="Y35" s="44"/>
      <c r="Z35" s="44"/>
      <c r="AA35" s="44"/>
      <c r="AB35" s="44"/>
      <c r="AC35" s="44"/>
    </row>
    <row r="36" spans="1:29"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</row>
    <row r="37" spans="1:29" ht="19.5">
      <c r="A37" s="427"/>
      <c r="B37" s="424"/>
      <c r="C37" s="128"/>
      <c r="D37" s="129" t="s">
        <v>42</v>
      </c>
      <c r="E37" s="129" t="s">
        <v>43</v>
      </c>
      <c r="F37" s="129" t="s">
        <v>44</v>
      </c>
      <c r="G37" s="129" t="s">
        <v>195</v>
      </c>
      <c r="H37" s="129" t="s">
        <v>202</v>
      </c>
      <c r="I37" s="129" t="s">
        <v>1517</v>
      </c>
      <c r="J37" s="129" t="s">
        <v>1557</v>
      </c>
      <c r="K37" s="129" t="s">
        <v>1611</v>
      </c>
      <c r="L37" s="129" t="s">
        <v>1673</v>
      </c>
      <c r="M37" s="129" t="s">
        <v>1707</v>
      </c>
      <c r="N37" s="129" t="s">
        <v>1781</v>
      </c>
      <c r="O37" s="129" t="s">
        <v>1864</v>
      </c>
      <c r="P37" s="129" t="s">
        <v>2001</v>
      </c>
    </row>
    <row r="38" spans="1:29" ht="19.5">
      <c r="A38" s="792" t="s">
        <v>201</v>
      </c>
      <c r="B38" s="794"/>
      <c r="C38" s="130" t="s">
        <v>31</v>
      </c>
      <c r="D38" s="131">
        <v>2215.7396032000001</v>
      </c>
      <c r="E38" s="131">
        <v>3744.7559999999999</v>
      </c>
      <c r="F38" s="131">
        <v>4545.83</v>
      </c>
      <c r="G38" s="131">
        <v>7624.6092590429998</v>
      </c>
      <c r="H38" s="131">
        <v>1408.4143999999999</v>
      </c>
      <c r="I38" s="131">
        <v>2351.708707455</v>
      </c>
      <c r="J38" s="131">
        <v>7126.3913094099998</v>
      </c>
      <c r="K38" s="131">
        <v>3177.4359690000001</v>
      </c>
      <c r="L38" s="131">
        <v>3402.3085999999998</v>
      </c>
      <c r="M38" s="131">
        <v>1785.9169340000001</v>
      </c>
      <c r="N38" s="131">
        <v>1865.0537633230001</v>
      </c>
      <c r="O38" s="131">
        <v>3196.7702300000001</v>
      </c>
      <c r="P38" s="131">
        <v>35497.777549999999</v>
      </c>
    </row>
    <row r="39" spans="1:29" ht="22.5" customHeight="1">
      <c r="A39" s="793" t="s">
        <v>200</v>
      </c>
      <c r="B39" s="426"/>
      <c r="C39" s="131" t="s">
        <v>31</v>
      </c>
      <c r="D39" s="131">
        <v>39149.043792559001</v>
      </c>
      <c r="E39" s="131">
        <v>16085.308293858001</v>
      </c>
      <c r="F39" s="131">
        <v>10269.182042787001</v>
      </c>
      <c r="G39" s="131">
        <v>15697.703347516999</v>
      </c>
      <c r="H39" s="131">
        <v>6306.7773754469999</v>
      </c>
      <c r="I39" s="131">
        <v>6908.4021660919998</v>
      </c>
      <c r="J39" s="131">
        <v>10156.598906561001</v>
      </c>
      <c r="K39" s="131">
        <v>29110.875755380999</v>
      </c>
      <c r="L39" s="131">
        <v>15657.036150231001</v>
      </c>
      <c r="M39" s="131">
        <v>20601.708852005999</v>
      </c>
      <c r="N39" s="131">
        <v>16824.87200096</v>
      </c>
      <c r="O39" s="131">
        <v>6801.6841984480006</v>
      </c>
      <c r="P39" s="131">
        <v>17966.656168740999</v>
      </c>
    </row>
    <row r="40" spans="1:29" ht="19.5">
      <c r="A40" s="792" t="s">
        <v>1501</v>
      </c>
      <c r="B40" s="426"/>
      <c r="C40" s="131" t="s">
        <v>31</v>
      </c>
      <c r="D40" s="131">
        <v>22121.44133786</v>
      </c>
      <c r="E40" s="131">
        <v>25399.193822861998</v>
      </c>
      <c r="F40" s="131">
        <v>34314.049476450004</v>
      </c>
      <c r="G40" s="131">
        <v>79116.981321486994</v>
      </c>
      <c r="H40" s="131">
        <v>12402.426638770001</v>
      </c>
      <c r="I40" s="131">
        <v>19827.156088849999</v>
      </c>
      <c r="J40" s="131">
        <v>21045.233053388001</v>
      </c>
      <c r="K40" s="131">
        <v>30089.591342877</v>
      </c>
      <c r="L40" s="131">
        <v>28142.880796830999</v>
      </c>
      <c r="M40" s="131">
        <v>27717.007620205</v>
      </c>
      <c r="N40" s="131">
        <v>73669.285791268994</v>
      </c>
      <c r="O40" s="131">
        <v>71628.575352567001</v>
      </c>
      <c r="P40" s="131">
        <v>65275.625735477995</v>
      </c>
    </row>
    <row r="41" spans="1:29" ht="19.5">
      <c r="A41" s="792" t="s">
        <v>203</v>
      </c>
      <c r="B41" s="428"/>
      <c r="C41" s="174" t="s">
        <v>31</v>
      </c>
      <c r="D41" s="174">
        <v>63486.224733619005</v>
      </c>
      <c r="E41" s="174">
        <v>45229.258116719997</v>
      </c>
      <c r="F41" s="174">
        <v>49129.061519237002</v>
      </c>
      <c r="G41" s="174">
        <v>102439.293928047</v>
      </c>
      <c r="H41" s="174">
        <v>20117.618414217002</v>
      </c>
      <c r="I41" s="174">
        <v>29087.266962397</v>
      </c>
      <c r="J41" s="174">
        <v>38328.223269359005</v>
      </c>
      <c r="K41" s="174">
        <v>62377.903067257997</v>
      </c>
      <c r="L41" s="174">
        <v>47202.225547062</v>
      </c>
      <c r="M41" s="174">
        <v>50104.633406210996</v>
      </c>
      <c r="N41" s="174">
        <v>92359.211555551999</v>
      </c>
      <c r="O41" s="174">
        <v>81627.029781015008</v>
      </c>
      <c r="P41" s="174">
        <v>118740.05945421899</v>
      </c>
    </row>
    <row r="43" spans="1:29" ht="16.5" customHeight="1"/>
    <row r="61" spans="1:9" ht="15.75" thickBot="1"/>
    <row r="62" spans="1:9" ht="42.75" thickBot="1">
      <c r="A62" s="1141" t="s">
        <v>1823</v>
      </c>
      <c r="B62" s="1141" t="s">
        <v>19</v>
      </c>
      <c r="C62" s="1161"/>
      <c r="D62" s="1211" t="s">
        <v>257</v>
      </c>
      <c r="E62" s="1211"/>
      <c r="F62" s="1211"/>
      <c r="G62" s="444" t="s">
        <v>1870</v>
      </c>
      <c r="H62" s="1211" t="s">
        <v>258</v>
      </c>
      <c r="I62" s="1211"/>
    </row>
    <row r="63" spans="1:9" ht="34.5">
      <c r="A63" s="1142"/>
      <c r="B63" s="1142"/>
      <c r="C63" s="1162"/>
      <c r="D63" s="391" t="s">
        <v>2006</v>
      </c>
      <c r="E63" s="448" t="s">
        <v>1878</v>
      </c>
      <c r="F63" s="447" t="s">
        <v>2007</v>
      </c>
      <c r="G63" s="791" t="s">
        <v>2003</v>
      </c>
      <c r="H63" s="446" t="s">
        <v>259</v>
      </c>
      <c r="I63" s="622" t="s">
        <v>362</v>
      </c>
    </row>
    <row r="64" spans="1:9" ht="17.25">
      <c r="A64" s="1149" t="s">
        <v>201</v>
      </c>
      <c r="B64" s="1145" t="s">
        <v>18</v>
      </c>
      <c r="C64" s="393" t="s">
        <v>206</v>
      </c>
      <c r="D64" s="394">
        <v>25</v>
      </c>
      <c r="E64" s="394">
        <v>9</v>
      </c>
      <c r="F64" s="394">
        <v>7</v>
      </c>
      <c r="G64" s="395">
        <v>104</v>
      </c>
      <c r="H64" s="397">
        <v>1.7777777777777777</v>
      </c>
      <c r="I64" s="633">
        <v>2.5714285714285716</v>
      </c>
    </row>
    <row r="65" spans="1:9" ht="17.25">
      <c r="A65" s="1149"/>
      <c r="B65" s="1145"/>
      <c r="C65" s="393" t="s">
        <v>32</v>
      </c>
      <c r="D65" s="398">
        <v>36419.754000000001</v>
      </c>
      <c r="E65" s="398">
        <v>3224.1</v>
      </c>
      <c r="F65" s="398">
        <v>2471.924</v>
      </c>
      <c r="G65" s="399">
        <v>62347.516999999993</v>
      </c>
      <c r="H65" s="397">
        <v>10.296099376570206</v>
      </c>
      <c r="I65" s="633">
        <v>13.733363161650601</v>
      </c>
    </row>
    <row r="66" spans="1:9" ht="18" thickBot="1">
      <c r="A66" s="1149"/>
      <c r="B66" s="1147"/>
      <c r="C66" s="659" t="s">
        <v>31</v>
      </c>
      <c r="D66" s="443">
        <v>35497.777549999999</v>
      </c>
      <c r="E66" s="443">
        <v>3196.7702300000001</v>
      </c>
      <c r="F66" s="443">
        <v>2215.7396032000001</v>
      </c>
      <c r="G66" s="790">
        <v>59811.777463188002</v>
      </c>
      <c r="H66" s="401">
        <v>10.104263051773977</v>
      </c>
      <c r="I66" s="400">
        <v>15.020735242865925</v>
      </c>
    </row>
    <row r="67" spans="1:9" ht="17.25">
      <c r="A67" s="1149" t="s">
        <v>200</v>
      </c>
      <c r="B67" s="1160" t="s">
        <v>17</v>
      </c>
      <c r="C67" s="393" t="s">
        <v>206</v>
      </c>
      <c r="D67" s="394">
        <v>6</v>
      </c>
      <c r="E67" s="394">
        <v>4</v>
      </c>
      <c r="F67" s="394">
        <v>31</v>
      </c>
      <c r="G67" s="395">
        <v>85</v>
      </c>
      <c r="H67" s="397">
        <v>0.5</v>
      </c>
      <c r="I67" s="633">
        <v>-0.80645161290322576</v>
      </c>
    </row>
    <row r="68" spans="1:9" ht="17.25">
      <c r="A68" s="1149"/>
      <c r="B68" s="1145"/>
      <c r="C68" s="393" t="s">
        <v>32</v>
      </c>
      <c r="D68" s="398">
        <v>2629.1289999999999</v>
      </c>
      <c r="E68" s="398">
        <v>2648.509</v>
      </c>
      <c r="F68" s="398">
        <v>28832.649000000001</v>
      </c>
      <c r="G68" s="399">
        <v>50732.875000000007</v>
      </c>
      <c r="H68" s="397">
        <v>-7.3173245777152784E-3</v>
      </c>
      <c r="I68" s="633">
        <v>-0.90881417104616369</v>
      </c>
    </row>
    <row r="69" spans="1:9" ht="17.25">
      <c r="A69" s="1149"/>
      <c r="B69" s="1145"/>
      <c r="C69" s="393" t="s">
        <v>31</v>
      </c>
      <c r="D69" s="398">
        <v>2461.6338340000002</v>
      </c>
      <c r="E69" s="398">
        <v>2502.3090000000002</v>
      </c>
      <c r="F69" s="398">
        <v>28860.86374035</v>
      </c>
      <c r="G69" s="399">
        <v>49363.750593500001</v>
      </c>
      <c r="H69" s="397">
        <v>-1.625505323283416E-2</v>
      </c>
      <c r="I69" s="633">
        <v>-0.91470685506343941</v>
      </c>
    </row>
    <row r="70" spans="1:9" ht="17.25">
      <c r="A70" s="1149"/>
      <c r="B70" s="1145" t="s">
        <v>18</v>
      </c>
      <c r="C70" s="393" t="s">
        <v>206</v>
      </c>
      <c r="D70" s="394">
        <v>76</v>
      </c>
      <c r="E70" s="394">
        <v>58</v>
      </c>
      <c r="F70" s="394">
        <v>72</v>
      </c>
      <c r="G70" s="395">
        <v>906</v>
      </c>
      <c r="H70" s="397">
        <v>0.31034482758620685</v>
      </c>
      <c r="I70" s="633">
        <v>5.555555555555558E-2</v>
      </c>
    </row>
    <row r="71" spans="1:9" ht="17.25">
      <c r="A71" s="1149"/>
      <c r="B71" s="1145"/>
      <c r="C71" s="393" t="s">
        <v>32</v>
      </c>
      <c r="D71" s="398">
        <v>17783.481</v>
      </c>
      <c r="E71" s="398">
        <v>4918.567</v>
      </c>
      <c r="F71" s="398">
        <v>11441.365</v>
      </c>
      <c r="G71" s="399">
        <v>92976.032999999996</v>
      </c>
      <c r="H71" s="397">
        <v>2.6155817334601723</v>
      </c>
      <c r="I71" s="633">
        <v>0.55431462941703202</v>
      </c>
    </row>
    <row r="72" spans="1:9" ht="18" thickBot="1">
      <c r="A72" s="1149"/>
      <c r="B72" s="1147"/>
      <c r="C72" s="659" t="s">
        <v>31</v>
      </c>
      <c r="D72" s="443">
        <v>15505.022334740999</v>
      </c>
      <c r="E72" s="443">
        <v>4299.3751984480004</v>
      </c>
      <c r="F72" s="443">
        <v>10288.180052209</v>
      </c>
      <c r="G72" s="790">
        <v>80970.860980366997</v>
      </c>
      <c r="H72" s="401">
        <v>2.6063431589636656</v>
      </c>
      <c r="I72" s="400">
        <v>0.50707144082416011</v>
      </c>
    </row>
    <row r="73" spans="1:9" ht="17.25">
      <c r="A73" s="1149" t="s">
        <v>1501</v>
      </c>
      <c r="B73" s="1160" t="s">
        <v>17</v>
      </c>
      <c r="C73" s="393" t="s">
        <v>206</v>
      </c>
      <c r="D73" s="398">
        <v>3289</v>
      </c>
      <c r="E73" s="398">
        <v>2056</v>
      </c>
      <c r="F73" s="398">
        <v>2179</v>
      </c>
      <c r="G73" s="399">
        <v>20677</v>
      </c>
      <c r="H73" s="397">
        <v>0.59970817120622577</v>
      </c>
      <c r="I73" s="633">
        <v>0.50940798531436449</v>
      </c>
    </row>
    <row r="74" spans="1:9" ht="17.25">
      <c r="A74" s="1149"/>
      <c r="B74" s="1145"/>
      <c r="C74" s="393" t="s">
        <v>32</v>
      </c>
      <c r="D74" s="394">
        <v>719.41899999999998</v>
      </c>
      <c r="E74" s="394">
        <v>469.87400000000002</v>
      </c>
      <c r="F74" s="398">
        <v>3103.0590000000002</v>
      </c>
      <c r="G74" s="399">
        <v>14944.779000000002</v>
      </c>
      <c r="H74" s="397">
        <v>0.53108918561146168</v>
      </c>
      <c r="I74" s="633">
        <v>-0.76815813041260261</v>
      </c>
    </row>
    <row r="75" spans="1:9" ht="17.25">
      <c r="A75" s="1149"/>
      <c r="B75" s="1145"/>
      <c r="C75" s="393" t="s">
        <v>31</v>
      </c>
      <c r="D75" s="394">
        <v>684.17911317999994</v>
      </c>
      <c r="E75" s="394">
        <v>463.80274629399997</v>
      </c>
      <c r="F75" s="398">
        <v>3050.6862121650001</v>
      </c>
      <c r="G75" s="399">
        <v>14095.557011107001</v>
      </c>
      <c r="H75" s="397">
        <v>0.47515106076216629</v>
      </c>
      <c r="I75" s="633">
        <v>-0.77572943737977751</v>
      </c>
    </row>
    <row r="76" spans="1:9" ht="17.25">
      <c r="A76" s="1149"/>
      <c r="B76" s="1145" t="s">
        <v>18</v>
      </c>
      <c r="C76" s="393" t="s">
        <v>206</v>
      </c>
      <c r="D76" s="398">
        <v>25394</v>
      </c>
      <c r="E76" s="398">
        <v>22273</v>
      </c>
      <c r="F76" s="398">
        <v>22746</v>
      </c>
      <c r="G76" s="399">
        <v>205112</v>
      </c>
      <c r="H76" s="397">
        <v>0.14012481479818617</v>
      </c>
      <c r="I76" s="633">
        <v>0.11641607315571978</v>
      </c>
    </row>
    <row r="77" spans="1:9" ht="17.25">
      <c r="A77" s="1149"/>
      <c r="B77" s="1145"/>
      <c r="C77" s="393" t="s">
        <v>32</v>
      </c>
      <c r="D77" s="398">
        <v>71645.129000000001</v>
      </c>
      <c r="E77" s="398">
        <v>76079.183999999994</v>
      </c>
      <c r="F77" s="398">
        <v>22906.420999999998</v>
      </c>
      <c r="G77" s="399">
        <v>385904.94699999999</v>
      </c>
      <c r="H77" s="397">
        <v>-5.8282105128782624E-2</v>
      </c>
      <c r="I77" s="633">
        <v>2.1277312592831508</v>
      </c>
    </row>
    <row r="78" spans="1:9" ht="18" thickBot="1">
      <c r="A78" s="1149"/>
      <c r="B78" s="1147"/>
      <c r="C78" s="659" t="s">
        <v>31</v>
      </c>
      <c r="D78" s="443">
        <v>64591.446622297997</v>
      </c>
      <c r="E78" s="443">
        <v>71164.772606273007</v>
      </c>
      <c r="F78" s="443">
        <v>19070.755125694999</v>
      </c>
      <c r="G78" s="790">
        <v>335702.225409128</v>
      </c>
      <c r="H78" s="401">
        <v>-9.2367694622487839E-2</v>
      </c>
      <c r="I78" s="633">
        <v>2.3869370246000723</v>
      </c>
    </row>
    <row r="79" spans="1:9" ht="17.25">
      <c r="A79" s="1214" t="s">
        <v>48</v>
      </c>
      <c r="B79" s="1214"/>
      <c r="C79" s="393" t="s">
        <v>206</v>
      </c>
      <c r="D79" s="613">
        <v>28790</v>
      </c>
      <c r="E79" s="613">
        <v>24400</v>
      </c>
      <c r="F79" s="613">
        <v>25035</v>
      </c>
      <c r="G79" s="655">
        <v>226884</v>
      </c>
      <c r="H79" s="789">
        <v>0.17991803278688523</v>
      </c>
      <c r="I79" s="415">
        <v>0.14999001398042733</v>
      </c>
    </row>
    <row r="80" spans="1:9" ht="17.25">
      <c r="A80" s="1214"/>
      <c r="B80" s="1214"/>
      <c r="C80" s="393" t="s">
        <v>32</v>
      </c>
      <c r="D80" s="613">
        <v>129196.912</v>
      </c>
      <c r="E80" s="613">
        <v>87340.233999999997</v>
      </c>
      <c r="F80" s="613">
        <v>68755.418000000005</v>
      </c>
      <c r="G80" s="655">
        <v>606906.15099999995</v>
      </c>
      <c r="H80" s="789">
        <v>0.47923707188602216</v>
      </c>
      <c r="I80" s="788">
        <v>0.8790797257606664</v>
      </c>
    </row>
    <row r="81" spans="1:9" ht="18" thickBot="1">
      <c r="A81" s="1215"/>
      <c r="B81" s="1215"/>
      <c r="C81" s="659" t="s">
        <v>31</v>
      </c>
      <c r="D81" s="653">
        <v>118740.05945421899</v>
      </c>
      <c r="E81" s="653">
        <v>81627.029781015008</v>
      </c>
      <c r="F81" s="653">
        <v>63486.224733619005</v>
      </c>
      <c r="G81" s="652">
        <v>539944.17145728995</v>
      </c>
      <c r="H81" s="403">
        <v>0.45466593324256688</v>
      </c>
      <c r="I81" s="402">
        <v>0.87032793259386287</v>
      </c>
    </row>
    <row r="82" spans="1:9" ht="17.25">
      <c r="A82" s="1216" t="s">
        <v>198</v>
      </c>
      <c r="B82" s="1216"/>
      <c r="C82" s="404" t="s">
        <v>206</v>
      </c>
      <c r="D82" s="650">
        <v>1370.952380952381</v>
      </c>
      <c r="E82" s="650">
        <v>1355.5555555555557</v>
      </c>
      <c r="F82" s="650">
        <v>1317.6315789473683</v>
      </c>
      <c r="G82" s="649">
        <v>11423.094426406929</v>
      </c>
      <c r="H82" s="406">
        <v>1.1358313817330101E-2</v>
      </c>
      <c r="I82" s="787">
        <v>4.0467155506101138E-2</v>
      </c>
    </row>
    <row r="83" spans="1:9" ht="17.25">
      <c r="A83" s="1217"/>
      <c r="B83" s="1217"/>
      <c r="C83" s="404" t="s">
        <v>32</v>
      </c>
      <c r="D83" s="650">
        <v>6152.2339047619043</v>
      </c>
      <c r="E83" s="650">
        <v>4852.2352222222216</v>
      </c>
      <c r="F83" s="650">
        <v>3618.7062105263162</v>
      </c>
      <c r="G83" s="649">
        <v>30327.704112572152</v>
      </c>
      <c r="H83" s="406">
        <v>0.26791749018801903</v>
      </c>
      <c r="I83" s="787">
        <v>0.70011975187869813</v>
      </c>
    </row>
    <row r="84" spans="1:9" ht="18" thickBot="1">
      <c r="A84" s="1218"/>
      <c r="B84" s="1218"/>
      <c r="C84" s="407" t="s">
        <v>31</v>
      </c>
      <c r="D84" s="604">
        <v>5654.2885454389998</v>
      </c>
      <c r="E84" s="604">
        <v>4534.8349878341669</v>
      </c>
      <c r="F84" s="604">
        <v>3341.3802491378424</v>
      </c>
      <c r="G84" s="647">
        <v>26996.728790754198</v>
      </c>
      <c r="H84" s="409">
        <v>0.24685651420791443</v>
      </c>
      <c r="I84" s="408">
        <v>0.69220146282301886</v>
      </c>
    </row>
  </sheetData>
  <mergeCells count="30">
    <mergeCell ref="B2:B4"/>
    <mergeCell ref="B5:B7"/>
    <mergeCell ref="B8:B10"/>
    <mergeCell ref="A2:A10"/>
    <mergeCell ref="A29:A34"/>
    <mergeCell ref="B29:B31"/>
    <mergeCell ref="B32:B34"/>
    <mergeCell ref="A20:A28"/>
    <mergeCell ref="B20:B22"/>
    <mergeCell ref="B23:B25"/>
    <mergeCell ref="B26:B28"/>
    <mergeCell ref="A11:A19"/>
    <mergeCell ref="B11:B13"/>
    <mergeCell ref="B14:B16"/>
    <mergeCell ref="B17:B19"/>
    <mergeCell ref="A62:A63"/>
    <mergeCell ref="B62:B63"/>
    <mergeCell ref="C62:C63"/>
    <mergeCell ref="D62:F62"/>
    <mergeCell ref="H62:I62"/>
    <mergeCell ref="A64:A66"/>
    <mergeCell ref="B64:B66"/>
    <mergeCell ref="A79:B81"/>
    <mergeCell ref="A82:B84"/>
    <mergeCell ref="A67:A72"/>
    <mergeCell ref="B67:B69"/>
    <mergeCell ref="B70:B72"/>
    <mergeCell ref="A73:A78"/>
    <mergeCell ref="B73:B75"/>
    <mergeCell ref="B76:B78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C29"/>
  <sheetViews>
    <sheetView rightToLeft="1" workbookViewId="0"/>
  </sheetViews>
  <sheetFormatPr defaultRowHeight="15"/>
  <cols>
    <col min="1" max="1" width="9.140625" style="1"/>
    <col min="2" max="2" width="9.140625" style="2"/>
    <col min="3" max="3" width="17.7109375" style="2" customWidth="1"/>
    <col min="4" max="4" width="11.140625" style="2" customWidth="1"/>
    <col min="5" max="5" width="12" style="2" customWidth="1"/>
    <col min="6" max="7" width="12" style="2" bestFit="1" customWidth="1"/>
    <col min="8" max="8" width="15.28515625" style="2" bestFit="1" customWidth="1"/>
    <col min="9" max="14" width="12" style="2" bestFit="1" customWidth="1"/>
    <col min="15" max="15" width="9.140625" style="2"/>
    <col min="16" max="16" width="11.5703125" style="2" bestFit="1" customWidth="1"/>
    <col min="17" max="16384" width="9.140625" style="2"/>
  </cols>
  <sheetData>
    <row r="1" spans="1:29" ht="21" customHeight="1">
      <c r="A1" s="20"/>
      <c r="B1" s="19" t="s">
        <v>19</v>
      </c>
      <c r="C1" s="19" t="s">
        <v>1879</v>
      </c>
      <c r="D1" s="19" t="s">
        <v>34</v>
      </c>
      <c r="E1" s="19" t="s">
        <v>35</v>
      </c>
      <c r="F1" s="19" t="s">
        <v>36</v>
      </c>
      <c r="G1" s="19" t="s">
        <v>37</v>
      </c>
      <c r="H1" s="19" t="s">
        <v>38</v>
      </c>
      <c r="I1" s="19" t="s">
        <v>39</v>
      </c>
      <c r="J1" s="19" t="s">
        <v>40</v>
      </c>
      <c r="K1" s="19" t="s">
        <v>41</v>
      </c>
      <c r="L1" s="19" t="s">
        <v>42</v>
      </c>
      <c r="M1" s="19" t="s">
        <v>43</v>
      </c>
      <c r="N1" s="19" t="s">
        <v>44</v>
      </c>
      <c r="O1" s="19" t="s">
        <v>195</v>
      </c>
      <c r="P1" s="19" t="s">
        <v>202</v>
      </c>
      <c r="Q1" s="19" t="s">
        <v>1517</v>
      </c>
      <c r="R1" s="85" t="s">
        <v>1557</v>
      </c>
      <c r="S1" s="85" t="s">
        <v>1611</v>
      </c>
      <c r="T1" s="85" t="s">
        <v>1673</v>
      </c>
      <c r="U1" s="85" t="s">
        <v>1707</v>
      </c>
      <c r="V1" s="85" t="s">
        <v>1781</v>
      </c>
      <c r="W1" s="85" t="s">
        <v>1864</v>
      </c>
      <c r="X1" s="85" t="s">
        <v>2001</v>
      </c>
      <c r="Y1" s="85"/>
      <c r="Z1" s="85"/>
      <c r="AA1" s="85"/>
      <c r="AB1" s="85"/>
      <c r="AC1" s="85"/>
    </row>
    <row r="2" spans="1:29" ht="30" customHeight="1">
      <c r="A2" s="1234" t="s">
        <v>204</v>
      </c>
      <c r="B2" s="460" t="s">
        <v>17</v>
      </c>
      <c r="C2" s="429" t="s">
        <v>324</v>
      </c>
      <c r="D2" s="63">
        <v>2470.248</v>
      </c>
      <c r="E2" s="63">
        <v>15719.602000000001</v>
      </c>
      <c r="F2" s="63">
        <v>7701.7569999999996</v>
      </c>
      <c r="G2" s="63">
        <v>9819.5869999999995</v>
      </c>
      <c r="H2" s="63">
        <v>5494.6270000000004</v>
      </c>
      <c r="I2" s="63">
        <v>7405.509</v>
      </c>
      <c r="J2" s="63">
        <v>5607.6620000000003</v>
      </c>
      <c r="K2" s="63">
        <v>13487.391</v>
      </c>
      <c r="L2" s="63">
        <v>31935.707999999999</v>
      </c>
      <c r="M2" s="63">
        <v>10075.593999999999</v>
      </c>
      <c r="N2" s="63">
        <v>3372.0590000000002</v>
      </c>
      <c r="O2" s="64">
        <v>24215.644</v>
      </c>
      <c r="P2" s="63">
        <v>776.90499999999997</v>
      </c>
      <c r="Q2" s="63">
        <v>2257.7860000000001</v>
      </c>
      <c r="R2" s="63">
        <v>11224.483</v>
      </c>
      <c r="S2" s="63">
        <v>23635.612000000001</v>
      </c>
      <c r="T2" s="63">
        <v>7357.5169999999998</v>
      </c>
      <c r="U2" s="63">
        <v>7185.56</v>
      </c>
      <c r="V2" s="63">
        <v>6772.86</v>
      </c>
      <c r="W2" s="63">
        <v>3118.3829999999998</v>
      </c>
      <c r="X2" s="63">
        <v>3348.5479999999998</v>
      </c>
      <c r="Y2" s="63"/>
      <c r="Z2" s="63"/>
      <c r="AA2" s="63"/>
      <c r="AB2" s="63"/>
      <c r="AC2" s="63"/>
    </row>
    <row r="3" spans="1:29" ht="30" customHeight="1">
      <c r="A3" s="1234"/>
      <c r="B3" s="459" t="s">
        <v>18</v>
      </c>
      <c r="C3" s="459" t="s">
        <v>165</v>
      </c>
      <c r="D3" s="44">
        <v>23503.253000000001</v>
      </c>
      <c r="E3" s="44">
        <v>35115.351000000002</v>
      </c>
      <c r="F3" s="44">
        <v>27086.106</v>
      </c>
      <c r="G3" s="44">
        <v>38018.097000000002</v>
      </c>
      <c r="H3" s="44">
        <v>60844.748</v>
      </c>
      <c r="I3" s="44">
        <v>59948.576000000001</v>
      </c>
      <c r="J3" s="44">
        <v>63180.673999999999</v>
      </c>
      <c r="K3" s="44">
        <v>32909.976999999999</v>
      </c>
      <c r="L3" s="44">
        <v>36819.71</v>
      </c>
      <c r="M3" s="44">
        <v>40253.097000000002</v>
      </c>
      <c r="N3" s="44">
        <v>51670.017999999996</v>
      </c>
      <c r="O3" s="66">
        <v>88425.907000000007</v>
      </c>
      <c r="P3" s="44">
        <v>21688.38</v>
      </c>
      <c r="Q3" s="44">
        <v>31301.534</v>
      </c>
      <c r="R3" s="44">
        <v>32869.377</v>
      </c>
      <c r="S3" s="44">
        <v>49136.088000000003</v>
      </c>
      <c r="T3" s="44">
        <v>50779.203999999998</v>
      </c>
      <c r="U3" s="44">
        <v>52333.311999999998</v>
      </c>
      <c r="V3" s="44">
        <v>93050.387000000002</v>
      </c>
      <c r="W3" s="44">
        <v>84221.850999999995</v>
      </c>
      <c r="X3" s="44">
        <v>125848.364</v>
      </c>
      <c r="Y3" s="44"/>
      <c r="Z3" s="44"/>
      <c r="AA3" s="44"/>
      <c r="AB3" s="44"/>
      <c r="AC3" s="44"/>
    </row>
    <row r="4" spans="1:29" ht="30" customHeight="1">
      <c r="A4" s="1235" t="s">
        <v>31</v>
      </c>
      <c r="B4" s="460" t="s">
        <v>17</v>
      </c>
      <c r="C4" s="429" t="s">
        <v>324</v>
      </c>
      <c r="D4" s="63">
        <v>2480.7089755779998</v>
      </c>
      <c r="E4" s="63">
        <v>15035.372660122001</v>
      </c>
      <c r="F4" s="63">
        <v>7582.7044634989998</v>
      </c>
      <c r="G4" s="63">
        <v>9723.8396897629991</v>
      </c>
      <c r="H4" s="63">
        <v>5368.4151643490004</v>
      </c>
      <c r="I4" s="63">
        <v>7255.5731581350001</v>
      </c>
      <c r="J4" s="63">
        <v>5527.7041527459996</v>
      </c>
      <c r="K4" s="63">
        <v>13454.481557731</v>
      </c>
      <c r="L4" s="63">
        <v>31911.549952515001</v>
      </c>
      <c r="M4" s="63">
        <v>10141.411461326001</v>
      </c>
      <c r="N4" s="63">
        <v>3368.9299215000001</v>
      </c>
      <c r="O4" s="64">
        <v>24089.453798710001</v>
      </c>
      <c r="P4" s="63">
        <v>764.93145736500003</v>
      </c>
      <c r="Q4" s="63">
        <v>2247.7571648779999</v>
      </c>
      <c r="R4" s="63">
        <v>10278.913828223</v>
      </c>
      <c r="S4" s="63">
        <v>23186.224492271002</v>
      </c>
      <c r="T4" s="63">
        <v>7024.9186570080001</v>
      </c>
      <c r="U4" s="63">
        <v>7147.5868909009996</v>
      </c>
      <c r="V4" s="63">
        <v>6697.0504204870003</v>
      </c>
      <c r="W4" s="63">
        <v>2966.1117462940001</v>
      </c>
      <c r="X4" s="63">
        <v>3145.8129471799998</v>
      </c>
      <c r="Y4" s="63"/>
      <c r="Z4" s="63"/>
      <c r="AA4" s="63"/>
      <c r="AB4" s="63"/>
      <c r="AC4" s="63"/>
    </row>
    <row r="5" spans="1:29" ht="30" customHeight="1">
      <c r="A5" s="1235"/>
      <c r="B5" s="459" t="s">
        <v>18</v>
      </c>
      <c r="C5" s="459" t="s">
        <v>165</v>
      </c>
      <c r="D5" s="44">
        <v>21171.598473544</v>
      </c>
      <c r="E5" s="44">
        <v>30937.099502720001</v>
      </c>
      <c r="F5" s="44">
        <v>23521.344822766001</v>
      </c>
      <c r="G5" s="44">
        <v>34080.927120093998</v>
      </c>
      <c r="H5" s="44">
        <v>51981.574579273001</v>
      </c>
      <c r="I5" s="44">
        <v>49982.522834078998</v>
      </c>
      <c r="J5" s="44">
        <v>55034.067541775003</v>
      </c>
      <c r="K5" s="44">
        <v>27387.938779212</v>
      </c>
      <c r="L5" s="44">
        <v>31574.674781104</v>
      </c>
      <c r="M5" s="44">
        <v>35087.846655394002</v>
      </c>
      <c r="N5" s="44">
        <v>45760.131597737003</v>
      </c>
      <c r="O5" s="66">
        <v>78349.840129336997</v>
      </c>
      <c r="P5" s="44">
        <v>19352.686956852001</v>
      </c>
      <c r="Q5" s="44">
        <v>26839.509797519</v>
      </c>
      <c r="R5" s="44">
        <v>28049.309441136</v>
      </c>
      <c r="S5" s="44">
        <v>39191.678574987003</v>
      </c>
      <c r="T5" s="44">
        <v>40177.306890054002</v>
      </c>
      <c r="U5" s="44">
        <v>42957.046515310001</v>
      </c>
      <c r="V5" s="44">
        <v>85662.161135065006</v>
      </c>
      <c r="W5" s="44">
        <v>78660.918034721006</v>
      </c>
      <c r="X5" s="44">
        <v>115594.246507039</v>
      </c>
      <c r="Y5" s="44"/>
      <c r="Z5" s="44"/>
      <c r="AA5" s="44"/>
      <c r="AB5" s="44"/>
      <c r="AC5" s="44"/>
    </row>
    <row r="6" spans="1:29" ht="30" customHeight="1">
      <c r="A6" s="1234" t="s">
        <v>206</v>
      </c>
      <c r="B6" s="460" t="s">
        <v>17</v>
      </c>
      <c r="C6" s="429" t="s">
        <v>324</v>
      </c>
      <c r="D6" s="63">
        <v>1883</v>
      </c>
      <c r="E6" s="63">
        <v>3126</v>
      </c>
      <c r="F6" s="63">
        <v>3179</v>
      </c>
      <c r="G6" s="63">
        <v>4284</v>
      </c>
      <c r="H6" s="63">
        <v>4134</v>
      </c>
      <c r="I6" s="63">
        <v>3605</v>
      </c>
      <c r="J6" s="63">
        <v>3695</v>
      </c>
      <c r="K6" s="63">
        <v>2488</v>
      </c>
      <c r="L6" s="65">
        <v>2210</v>
      </c>
      <c r="M6" s="63">
        <v>1924</v>
      </c>
      <c r="N6" s="63">
        <v>2196</v>
      </c>
      <c r="O6" s="64">
        <v>4043</v>
      </c>
      <c r="P6" s="63">
        <v>1571</v>
      </c>
      <c r="Q6" s="63">
        <v>2190</v>
      </c>
      <c r="R6" s="63">
        <v>2026</v>
      </c>
      <c r="S6" s="63">
        <v>2703</v>
      </c>
      <c r="T6" s="63">
        <v>1975</v>
      </c>
      <c r="U6" s="63">
        <v>2054</v>
      </c>
      <c r="V6" s="63">
        <v>2888</v>
      </c>
      <c r="W6" s="63">
        <v>2060</v>
      </c>
      <c r="X6" s="63">
        <v>3295</v>
      </c>
      <c r="Y6" s="63"/>
      <c r="Z6" s="63"/>
      <c r="AA6" s="63"/>
      <c r="AB6" s="63"/>
      <c r="AC6" s="63"/>
    </row>
    <row r="7" spans="1:29" ht="30" customHeight="1">
      <c r="A7" s="1234"/>
      <c r="B7" s="50" t="s">
        <v>18</v>
      </c>
      <c r="C7" s="50" t="s">
        <v>165</v>
      </c>
      <c r="D7" s="44">
        <v>11987</v>
      </c>
      <c r="E7" s="44">
        <v>17537</v>
      </c>
      <c r="F7" s="44">
        <v>17061</v>
      </c>
      <c r="G7" s="44">
        <v>21147</v>
      </c>
      <c r="H7" s="44">
        <v>29112</v>
      </c>
      <c r="I7" s="44">
        <v>27892</v>
      </c>
      <c r="J7" s="44">
        <v>27718</v>
      </c>
      <c r="K7" s="44">
        <v>23976</v>
      </c>
      <c r="L7" s="44">
        <v>22825</v>
      </c>
      <c r="M7" s="44">
        <v>25874</v>
      </c>
      <c r="N7" s="44">
        <v>21320</v>
      </c>
      <c r="O7" s="44">
        <v>27891</v>
      </c>
      <c r="P7" s="44">
        <v>14720</v>
      </c>
      <c r="Q7" s="44">
        <v>23496</v>
      </c>
      <c r="R7" s="44">
        <v>18811</v>
      </c>
      <c r="S7" s="44">
        <v>24597</v>
      </c>
      <c r="T7" s="44">
        <v>26718</v>
      </c>
      <c r="U7" s="44">
        <v>24833</v>
      </c>
      <c r="V7" s="44">
        <v>25112</v>
      </c>
      <c r="W7" s="44">
        <v>22340</v>
      </c>
      <c r="X7" s="44">
        <v>25495</v>
      </c>
      <c r="Y7" s="44"/>
      <c r="Z7" s="44"/>
      <c r="AA7" s="44"/>
      <c r="AB7" s="44"/>
      <c r="AC7" s="44"/>
    </row>
    <row r="8" spans="1:29">
      <c r="A8" s="1234" t="s">
        <v>48</v>
      </c>
      <c r="B8" s="1234"/>
      <c r="C8" s="429" t="s">
        <v>204</v>
      </c>
      <c r="D8" s="63">
        <v>25973.501</v>
      </c>
      <c r="E8" s="63">
        <v>50834.953000000001</v>
      </c>
      <c r="F8" s="63">
        <v>34787.862999999998</v>
      </c>
      <c r="G8" s="63">
        <v>47837.684000000001</v>
      </c>
      <c r="H8" s="63">
        <v>66339.375</v>
      </c>
      <c r="I8" s="63">
        <v>67354.085000000006</v>
      </c>
      <c r="J8" s="63">
        <v>68788.335999999996</v>
      </c>
      <c r="K8" s="63">
        <v>46397.368000000002</v>
      </c>
      <c r="L8" s="63">
        <v>68755.418000000005</v>
      </c>
      <c r="M8" s="63">
        <v>50328.690999999999</v>
      </c>
      <c r="N8" s="63">
        <v>55042.076999999997</v>
      </c>
      <c r="O8" s="63">
        <v>112641.55100000001</v>
      </c>
      <c r="P8" s="63">
        <v>22465.285</v>
      </c>
      <c r="Q8" s="63">
        <v>33559.32</v>
      </c>
      <c r="R8" s="63">
        <v>44093.86</v>
      </c>
      <c r="S8" s="63">
        <v>72771.700000000012</v>
      </c>
      <c r="T8" s="63">
        <v>58136.720999999998</v>
      </c>
      <c r="U8" s="63">
        <v>59518.871999999996</v>
      </c>
      <c r="V8" s="63">
        <v>99823.247000000003</v>
      </c>
      <c r="W8" s="63">
        <v>87340.233999999997</v>
      </c>
      <c r="X8" s="63">
        <v>129196.912</v>
      </c>
      <c r="Y8" s="63"/>
      <c r="Z8" s="63"/>
      <c r="AA8" s="63"/>
      <c r="AB8" s="63"/>
      <c r="AC8" s="63"/>
    </row>
    <row r="9" spans="1:29" ht="28.5" customHeight="1">
      <c r="A9" s="1234"/>
      <c r="B9" s="1234"/>
      <c r="C9" s="16" t="s">
        <v>31</v>
      </c>
      <c r="D9" s="44">
        <v>23652.307449122</v>
      </c>
      <c r="E9" s="44">
        <v>45972.472162842001</v>
      </c>
      <c r="F9" s="44">
        <v>31104.049286264999</v>
      </c>
      <c r="G9" s="44">
        <v>43804.766809856999</v>
      </c>
      <c r="H9" s="44">
        <v>57349.989743622005</v>
      </c>
      <c r="I9" s="44">
        <v>57238.095992213995</v>
      </c>
      <c r="J9" s="44">
        <v>60561.771694521005</v>
      </c>
      <c r="K9" s="44">
        <v>40842.420336943003</v>
      </c>
      <c r="L9" s="44">
        <v>63486.224733619005</v>
      </c>
      <c r="M9" s="44">
        <v>45229.258116720004</v>
      </c>
      <c r="N9" s="44">
        <v>49129.061519237002</v>
      </c>
      <c r="O9" s="44">
        <v>102439.293928047</v>
      </c>
      <c r="P9" s="44">
        <v>20117.618414217002</v>
      </c>
      <c r="Q9" s="44">
        <v>29087.266962397</v>
      </c>
      <c r="R9" s="44">
        <v>38328.223269358998</v>
      </c>
      <c r="S9" s="44">
        <v>62377.903067258005</v>
      </c>
      <c r="T9" s="44">
        <v>47202.225547062</v>
      </c>
      <c r="U9" s="44">
        <v>50104.633406211004</v>
      </c>
      <c r="V9" s="44">
        <v>92359.211555551999</v>
      </c>
      <c r="W9" s="44">
        <v>81627.029781015008</v>
      </c>
      <c r="X9" s="44">
        <v>118740.05945421901</v>
      </c>
      <c r="Y9" s="44"/>
      <c r="Z9" s="44"/>
      <c r="AA9" s="44"/>
      <c r="AB9" s="44"/>
      <c r="AC9" s="44"/>
    </row>
    <row r="10" spans="1:29" ht="24.75" customHeight="1">
      <c r="A10" s="1234"/>
      <c r="B10" s="1234"/>
      <c r="C10" s="429" t="s">
        <v>206</v>
      </c>
      <c r="D10" s="63">
        <v>13870</v>
      </c>
      <c r="E10" s="63">
        <v>20663</v>
      </c>
      <c r="F10" s="63">
        <v>20240</v>
      </c>
      <c r="G10" s="63">
        <v>25431</v>
      </c>
      <c r="H10" s="63">
        <v>33246</v>
      </c>
      <c r="I10" s="63">
        <v>31497</v>
      </c>
      <c r="J10" s="63">
        <v>31413</v>
      </c>
      <c r="K10" s="63">
        <v>26464</v>
      </c>
      <c r="L10" s="63">
        <v>25035</v>
      </c>
      <c r="M10" s="63">
        <v>27798</v>
      </c>
      <c r="N10" s="63">
        <v>23516</v>
      </c>
      <c r="O10" s="63">
        <v>31934</v>
      </c>
      <c r="P10" s="63">
        <v>16291</v>
      </c>
      <c r="Q10" s="63">
        <v>25686</v>
      </c>
      <c r="R10" s="63">
        <v>20837</v>
      </c>
      <c r="S10" s="63">
        <v>27300</v>
      </c>
      <c r="T10" s="63">
        <v>28693</v>
      </c>
      <c r="U10" s="63">
        <v>26887</v>
      </c>
      <c r="V10" s="63">
        <v>28000</v>
      </c>
      <c r="W10" s="63">
        <v>24400</v>
      </c>
      <c r="X10" s="63">
        <v>28790</v>
      </c>
      <c r="Y10" s="63"/>
      <c r="Z10" s="63"/>
      <c r="AA10" s="63"/>
      <c r="AB10" s="63"/>
      <c r="AC10" s="63"/>
    </row>
    <row r="11" spans="1:29" ht="29.25" customHeight="1">
      <c r="A11" s="1235" t="s">
        <v>198</v>
      </c>
      <c r="B11" s="1235"/>
      <c r="C11" s="16" t="s">
        <v>204</v>
      </c>
      <c r="D11" s="132">
        <v>1731.5667333333333</v>
      </c>
      <c r="E11" s="132">
        <v>2310.679681818182</v>
      </c>
      <c r="F11" s="132">
        <v>1932.6590555555554</v>
      </c>
      <c r="G11" s="132">
        <v>2277.9849523809526</v>
      </c>
      <c r="H11" s="132">
        <v>3015.4261363636365</v>
      </c>
      <c r="I11" s="132">
        <v>3367.7042500000002</v>
      </c>
      <c r="J11" s="132">
        <v>3126.7425454545451</v>
      </c>
      <c r="K11" s="132">
        <v>2319.8684000000003</v>
      </c>
      <c r="L11" s="132">
        <v>3618.7062105263162</v>
      </c>
      <c r="M11" s="132">
        <v>2287.6677727272727</v>
      </c>
      <c r="N11" s="132">
        <v>2752.10385</v>
      </c>
      <c r="O11" s="132">
        <v>5632.07755</v>
      </c>
      <c r="P11" s="132">
        <v>1404.0803125</v>
      </c>
      <c r="Q11" s="132">
        <v>1525.4236363636364</v>
      </c>
      <c r="R11" s="132">
        <v>2449.6588888888891</v>
      </c>
      <c r="S11" s="132">
        <v>3307.8045454545459</v>
      </c>
      <c r="T11" s="132">
        <v>2906.8360499999999</v>
      </c>
      <c r="U11" s="132">
        <v>2975.9435999999996</v>
      </c>
      <c r="V11" s="132">
        <v>4753.4879523809523</v>
      </c>
      <c r="W11" s="132">
        <v>4852.2352222222216</v>
      </c>
      <c r="X11" s="132">
        <v>6152.2339047619043</v>
      </c>
      <c r="Y11" s="132"/>
      <c r="Z11" s="132"/>
      <c r="AA11" s="132"/>
      <c r="AB11" s="132"/>
      <c r="AC11" s="132"/>
    </row>
    <row r="12" spans="1:29">
      <c r="A12" s="1235"/>
      <c r="B12" s="1235"/>
      <c r="C12" s="429" t="s">
        <v>31</v>
      </c>
      <c r="D12" s="132">
        <v>1576.8204966081332</v>
      </c>
      <c r="E12" s="132">
        <v>2089.6578255837271</v>
      </c>
      <c r="F12" s="132">
        <v>1728.0027381258333</v>
      </c>
      <c r="G12" s="132">
        <v>2085.9412766598571</v>
      </c>
      <c r="H12" s="132">
        <v>2606.8177156191819</v>
      </c>
      <c r="I12" s="132">
        <v>2861.9047996106997</v>
      </c>
      <c r="J12" s="132">
        <v>2752.8078042964094</v>
      </c>
      <c r="K12" s="132">
        <v>2042.1210168471503</v>
      </c>
      <c r="L12" s="132">
        <v>3341.3802491378424</v>
      </c>
      <c r="M12" s="132">
        <v>2055.8753689418186</v>
      </c>
      <c r="N12" s="132">
        <v>2456.4530759618501</v>
      </c>
      <c r="O12" s="132">
        <v>5121.9646964023505</v>
      </c>
      <c r="P12" s="132">
        <v>1257.3511508885626</v>
      </c>
      <c r="Q12" s="132">
        <v>1322.1484982907727</v>
      </c>
      <c r="R12" s="132">
        <v>2129.3457371866111</v>
      </c>
      <c r="S12" s="132">
        <v>2835.3592303299092</v>
      </c>
      <c r="T12" s="132">
        <v>2360.1112773530999</v>
      </c>
      <c r="U12" s="132">
        <v>2505.2316703105503</v>
      </c>
      <c r="V12" s="132">
        <v>4398.0576931215237</v>
      </c>
      <c r="W12" s="132">
        <v>4534.8349878341669</v>
      </c>
      <c r="X12" s="132">
        <v>5654.2885454390007</v>
      </c>
      <c r="Y12" s="132"/>
      <c r="Z12" s="132"/>
      <c r="AA12" s="132"/>
      <c r="AB12" s="132"/>
      <c r="AC12" s="132"/>
    </row>
    <row r="13" spans="1:29" ht="15" customHeight="1">
      <c r="A13" s="1235"/>
      <c r="B13" s="1235"/>
      <c r="C13" s="16" t="s">
        <v>206</v>
      </c>
      <c r="D13" s="132">
        <v>924.66666666666663</v>
      </c>
      <c r="E13" s="132">
        <v>939.22727272727275</v>
      </c>
      <c r="F13" s="132">
        <v>1124.4444444444443</v>
      </c>
      <c r="G13" s="132">
        <v>1211</v>
      </c>
      <c r="H13" s="132">
        <v>1511.1818181818182</v>
      </c>
      <c r="I13" s="132">
        <v>1574.85</v>
      </c>
      <c r="J13" s="132">
        <v>1427.8636363636363</v>
      </c>
      <c r="K13" s="132">
        <v>1323.2</v>
      </c>
      <c r="L13" s="132">
        <v>1317.6315789473683</v>
      </c>
      <c r="M13" s="132">
        <v>1263.5454545454545</v>
      </c>
      <c r="N13" s="132">
        <v>1175.8</v>
      </c>
      <c r="O13" s="132">
        <v>1596.7</v>
      </c>
      <c r="P13" s="132">
        <v>1018.1875</v>
      </c>
      <c r="Q13" s="132">
        <v>1167.5454545454545</v>
      </c>
      <c r="R13" s="132">
        <v>1157.6111111111111</v>
      </c>
      <c r="S13" s="132">
        <v>1240.909090909091</v>
      </c>
      <c r="T13" s="132">
        <v>1434.65</v>
      </c>
      <c r="U13" s="132">
        <v>1344.35</v>
      </c>
      <c r="V13" s="132">
        <v>1333.3333333333333</v>
      </c>
      <c r="W13" s="132">
        <v>1355.5555555555557</v>
      </c>
      <c r="X13" s="132">
        <v>1370.952380952381</v>
      </c>
      <c r="Y13" s="132"/>
      <c r="Z13" s="132"/>
      <c r="AA13" s="132"/>
      <c r="AB13" s="132"/>
      <c r="AC13" s="132"/>
    </row>
    <row r="14" spans="1:29">
      <c r="A14" s="38"/>
      <c r="C14" s="795" t="s">
        <v>366</v>
      </c>
      <c r="D14" s="44">
        <v>15</v>
      </c>
      <c r="E14" s="44">
        <v>22</v>
      </c>
      <c r="F14" s="44">
        <v>18</v>
      </c>
      <c r="G14" s="44">
        <v>21</v>
      </c>
      <c r="H14" s="44">
        <v>22</v>
      </c>
      <c r="I14" s="44">
        <v>20</v>
      </c>
      <c r="J14" s="44">
        <v>22</v>
      </c>
      <c r="K14" s="44">
        <v>20</v>
      </c>
      <c r="L14" s="44">
        <v>19</v>
      </c>
      <c r="M14" s="44">
        <v>22</v>
      </c>
      <c r="N14" s="44">
        <v>20</v>
      </c>
      <c r="O14" s="44">
        <v>20</v>
      </c>
      <c r="P14" s="44">
        <v>16</v>
      </c>
      <c r="Q14" s="44">
        <v>22</v>
      </c>
      <c r="R14" s="44">
        <v>18</v>
      </c>
      <c r="S14" s="44">
        <v>22</v>
      </c>
      <c r="T14" s="44">
        <v>20</v>
      </c>
      <c r="U14" s="44">
        <v>20</v>
      </c>
      <c r="V14" s="44">
        <v>21</v>
      </c>
      <c r="W14" s="44">
        <v>18</v>
      </c>
      <c r="X14" s="44">
        <v>21</v>
      </c>
      <c r="Y14" s="44"/>
      <c r="Z14" s="44"/>
      <c r="AA14" s="44"/>
      <c r="AB14" s="44"/>
      <c r="AC14" s="44"/>
    </row>
    <row r="15" spans="1:29" ht="15.75" thickBot="1"/>
    <row r="16" spans="1:29" ht="42.75" thickBot="1">
      <c r="A16" s="1230"/>
      <c r="B16" s="1232" t="s">
        <v>19</v>
      </c>
      <c r="C16" s="1130" t="s">
        <v>1879</v>
      </c>
      <c r="D16" s="1211" t="s">
        <v>257</v>
      </c>
      <c r="E16" s="1211"/>
      <c r="F16" s="1212"/>
      <c r="G16" s="834" t="s">
        <v>1870</v>
      </c>
      <c r="H16" s="1211" t="s">
        <v>258</v>
      </c>
      <c r="I16" s="1211"/>
    </row>
    <row r="17" spans="1:9" ht="34.5">
      <c r="A17" s="1231"/>
      <c r="B17" s="1233"/>
      <c r="C17" s="1210"/>
      <c r="D17" s="833" t="s">
        <v>2006</v>
      </c>
      <c r="E17" s="448" t="s">
        <v>1878</v>
      </c>
      <c r="F17" s="448" t="s">
        <v>2007</v>
      </c>
      <c r="G17" s="791" t="s">
        <v>2008</v>
      </c>
      <c r="H17" s="832" t="s">
        <v>259</v>
      </c>
      <c r="I17" s="622" t="s">
        <v>362</v>
      </c>
    </row>
    <row r="18" spans="1:9" ht="15.75" customHeight="1">
      <c r="A18" s="1171" t="s">
        <v>204</v>
      </c>
      <c r="B18" s="828" t="s">
        <v>17</v>
      </c>
      <c r="C18" s="393" t="s">
        <v>324</v>
      </c>
      <c r="D18" s="826">
        <v>3348.5479999999998</v>
      </c>
      <c r="E18" s="831">
        <v>3118.3829999999998</v>
      </c>
      <c r="F18" s="826">
        <v>31935.707999999999</v>
      </c>
      <c r="G18" s="825">
        <v>65677.653999999995</v>
      </c>
      <c r="H18" s="830">
        <v>7.3809086311719785E-2</v>
      </c>
      <c r="I18" s="818">
        <v>-0.89514721264360264</v>
      </c>
    </row>
    <row r="19" spans="1:9" ht="15.75" thickBot="1">
      <c r="A19" s="1173"/>
      <c r="B19" s="823" t="s">
        <v>18</v>
      </c>
      <c r="C19" s="659" t="s">
        <v>165</v>
      </c>
      <c r="D19" s="821">
        <v>125848.364</v>
      </c>
      <c r="E19" s="822">
        <v>84221.850999999995</v>
      </c>
      <c r="F19" s="821">
        <v>36819.71</v>
      </c>
      <c r="G19" s="820">
        <v>541228.49699999997</v>
      </c>
      <c r="H19" s="819">
        <v>0.49424837504461894</v>
      </c>
      <c r="I19" s="829">
        <v>2.4179618470650639</v>
      </c>
    </row>
    <row r="20" spans="1:9" ht="15.75" customHeight="1">
      <c r="A20" s="1169" t="s">
        <v>31</v>
      </c>
      <c r="B20" s="828" t="s">
        <v>17</v>
      </c>
      <c r="C20" s="393" t="s">
        <v>324</v>
      </c>
      <c r="D20" s="826">
        <v>3145.8129471799998</v>
      </c>
      <c r="E20" s="827">
        <v>2966.1117462940001</v>
      </c>
      <c r="F20" s="826">
        <v>31911.549952515001</v>
      </c>
      <c r="G20" s="825">
        <v>63459.307604607005</v>
      </c>
      <c r="H20" s="824">
        <v>6.0584770992032633E-2</v>
      </c>
      <c r="I20" s="818">
        <v>-0.90142086636778751</v>
      </c>
    </row>
    <row r="21" spans="1:9" ht="15.75" thickBot="1">
      <c r="A21" s="1173"/>
      <c r="B21" s="823" t="s">
        <v>18</v>
      </c>
      <c r="C21" s="659" t="s">
        <v>165</v>
      </c>
      <c r="D21" s="821">
        <v>115594.246507039</v>
      </c>
      <c r="E21" s="822">
        <v>78660.918034721006</v>
      </c>
      <c r="F21" s="821">
        <v>31574.674781104</v>
      </c>
      <c r="G21" s="820">
        <v>476484.86385268305</v>
      </c>
      <c r="H21" s="819">
        <v>0.46952577461676182</v>
      </c>
      <c r="I21" s="829">
        <v>2.6609797981582655</v>
      </c>
    </row>
    <row r="22" spans="1:9" ht="15" customHeight="1">
      <c r="A22" s="1169" t="s">
        <v>206</v>
      </c>
      <c r="B22" s="828" t="s">
        <v>17</v>
      </c>
      <c r="C22" s="393" t="s">
        <v>324</v>
      </c>
      <c r="D22" s="826">
        <v>3295</v>
      </c>
      <c r="E22" s="827">
        <v>2060</v>
      </c>
      <c r="F22" s="826">
        <v>2210</v>
      </c>
      <c r="G22" s="825">
        <v>20762</v>
      </c>
      <c r="H22" s="824">
        <v>0.59951456310679618</v>
      </c>
      <c r="I22" s="818">
        <v>0.49095022624434392</v>
      </c>
    </row>
    <row r="23" spans="1:9" ht="15.75" thickBot="1">
      <c r="A23" s="1173"/>
      <c r="B23" s="823" t="s">
        <v>18</v>
      </c>
      <c r="C23" s="659" t="s">
        <v>165</v>
      </c>
      <c r="D23" s="821">
        <v>25495</v>
      </c>
      <c r="E23" s="822">
        <v>22340</v>
      </c>
      <c r="F23" s="821">
        <v>22825</v>
      </c>
      <c r="G23" s="820">
        <v>206122</v>
      </c>
      <c r="H23" s="819">
        <v>0.14122649955237243</v>
      </c>
      <c r="I23" s="818">
        <v>0.11697699890470981</v>
      </c>
    </row>
    <row r="24" spans="1:9" ht="15" customHeight="1">
      <c r="A24" s="1168" t="s">
        <v>48</v>
      </c>
      <c r="B24" s="1169"/>
      <c r="C24" s="814" t="s">
        <v>204</v>
      </c>
      <c r="D24" s="812">
        <v>129196.912</v>
      </c>
      <c r="E24" s="817">
        <v>87340.233999999997</v>
      </c>
      <c r="F24" s="812">
        <v>68755.418000000005</v>
      </c>
      <c r="G24" s="811">
        <v>606906.15099999995</v>
      </c>
      <c r="H24" s="816">
        <v>0.47923707188602216</v>
      </c>
      <c r="I24" s="815">
        <v>0.8790797257606664</v>
      </c>
    </row>
    <row r="25" spans="1:9" ht="15" customHeight="1">
      <c r="A25" s="1170"/>
      <c r="B25" s="1171"/>
      <c r="C25" s="814" t="s">
        <v>31</v>
      </c>
      <c r="D25" s="812">
        <v>118740.05945421901</v>
      </c>
      <c r="E25" s="813">
        <v>81627.029781015008</v>
      </c>
      <c r="F25" s="812">
        <v>63486.224733619005</v>
      </c>
      <c r="G25" s="811">
        <v>539944.17145728995</v>
      </c>
      <c r="H25" s="810">
        <v>0.4546659332425671</v>
      </c>
      <c r="I25" s="809">
        <v>0.8703279325938631</v>
      </c>
    </row>
    <row r="26" spans="1:9" ht="15.75" thickBot="1">
      <c r="A26" s="1172"/>
      <c r="B26" s="1173"/>
      <c r="C26" s="416" t="s">
        <v>206</v>
      </c>
      <c r="D26" s="807">
        <v>28790</v>
      </c>
      <c r="E26" s="808">
        <v>24400</v>
      </c>
      <c r="F26" s="807">
        <v>25035</v>
      </c>
      <c r="G26" s="806">
        <v>226884</v>
      </c>
      <c r="H26" s="805">
        <v>0.17991803278688523</v>
      </c>
      <c r="I26" s="804">
        <v>0.14999001398042733</v>
      </c>
    </row>
    <row r="27" spans="1:9" ht="16.5" customHeight="1">
      <c r="A27" s="1174" t="s">
        <v>198</v>
      </c>
      <c r="B27" s="1175"/>
      <c r="C27" s="404" t="s">
        <v>204</v>
      </c>
      <c r="D27" s="650">
        <v>6152.2339047619043</v>
      </c>
      <c r="E27" s="803">
        <v>4852.2352222222216</v>
      </c>
      <c r="F27" s="650">
        <v>3618.7062105263162</v>
      </c>
      <c r="G27" s="649">
        <v>30327.704112572152</v>
      </c>
      <c r="H27" s="802">
        <v>0.26791749018801903</v>
      </c>
      <c r="I27" s="799">
        <v>0.70011975187869813</v>
      </c>
    </row>
    <row r="28" spans="1:9" ht="16.5" customHeight="1">
      <c r="A28" s="1176"/>
      <c r="B28" s="1177"/>
      <c r="C28" s="404" t="s">
        <v>31</v>
      </c>
      <c r="D28" s="650">
        <v>5654.2885454390007</v>
      </c>
      <c r="E28" s="801">
        <v>4534.8349878341669</v>
      </c>
      <c r="F28" s="650">
        <v>3341.3802491378424</v>
      </c>
      <c r="G28" s="649">
        <v>26996.728790754201</v>
      </c>
      <c r="H28" s="800">
        <v>0.24685651420791466</v>
      </c>
      <c r="I28" s="799">
        <v>0.69220146282301909</v>
      </c>
    </row>
    <row r="29" spans="1:9" ht="17.25" thickBot="1">
      <c r="A29" s="1228"/>
      <c r="B29" s="1229"/>
      <c r="C29" s="407" t="s">
        <v>206</v>
      </c>
      <c r="D29" s="604">
        <v>1370.952380952381</v>
      </c>
      <c r="E29" s="798">
        <v>1355.5555555555557</v>
      </c>
      <c r="F29" s="604">
        <v>1317.6315789473683</v>
      </c>
      <c r="G29" s="647">
        <v>11423.094426406929</v>
      </c>
      <c r="H29" s="797">
        <v>1.1358313817330101E-2</v>
      </c>
      <c r="I29" s="796">
        <v>4.0467155506101138E-2</v>
      </c>
    </row>
  </sheetData>
  <mergeCells count="15">
    <mergeCell ref="D16:F16"/>
    <mergeCell ref="H16:I16"/>
    <mergeCell ref="A2:A3"/>
    <mergeCell ref="A4:A5"/>
    <mergeCell ref="A6:A7"/>
    <mergeCell ref="A8:B10"/>
    <mergeCell ref="A11:B13"/>
    <mergeCell ref="A20:A21"/>
    <mergeCell ref="A27:B29"/>
    <mergeCell ref="A24:B26"/>
    <mergeCell ref="A22:A23"/>
    <mergeCell ref="C16:C17"/>
    <mergeCell ref="A18:A19"/>
    <mergeCell ref="A16:A17"/>
    <mergeCell ref="B16:B17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C65"/>
  <sheetViews>
    <sheetView showGridLines="0" rightToLeft="1" zoomScale="85" zoomScaleNormal="85" workbookViewId="0">
      <selection activeCell="P31" sqref="P31"/>
    </sheetView>
  </sheetViews>
  <sheetFormatPr defaultRowHeight="15"/>
  <cols>
    <col min="1" max="1" width="11.5703125" style="835" customWidth="1"/>
    <col min="2" max="2" width="10.42578125" style="835" customWidth="1"/>
    <col min="3" max="3" width="30.5703125" style="835" customWidth="1"/>
    <col min="4" max="4" width="7.7109375" style="835" customWidth="1"/>
    <col min="5" max="5" width="8.42578125" style="835" customWidth="1"/>
    <col min="6" max="6" width="8.85546875" style="835" customWidth="1"/>
    <col min="7" max="7" width="14.28515625" style="835" customWidth="1"/>
    <col min="8" max="8" width="8.7109375" style="835" customWidth="1"/>
    <col min="9" max="9" width="10.42578125" style="835" customWidth="1"/>
    <col min="10" max="10" width="6.5703125" style="835" bestFit="1" customWidth="1"/>
    <col min="11" max="11" width="7.28515625" style="835" customWidth="1"/>
    <col min="12" max="17" width="6.5703125" style="835" bestFit="1" customWidth="1"/>
    <col min="18" max="18" width="6.5703125" style="835" customWidth="1"/>
    <col min="19" max="16384" width="9.140625" style="835"/>
  </cols>
  <sheetData>
    <row r="1" spans="1:29" ht="22.5">
      <c r="A1" s="844" t="s">
        <v>361</v>
      </c>
    </row>
    <row r="2" spans="1:29" ht="21" customHeight="1">
      <c r="A2" s="594" t="s">
        <v>19</v>
      </c>
      <c r="B2" s="594" t="s">
        <v>231</v>
      </c>
      <c r="C2" s="850"/>
      <c r="D2" s="594" t="s">
        <v>34</v>
      </c>
      <c r="E2" s="594" t="s">
        <v>35</v>
      </c>
      <c r="F2" s="594" t="s">
        <v>36</v>
      </c>
      <c r="G2" s="594" t="s">
        <v>37</v>
      </c>
      <c r="H2" s="594" t="s">
        <v>38</v>
      </c>
      <c r="I2" s="594" t="s">
        <v>39</v>
      </c>
      <c r="J2" s="594" t="s">
        <v>40</v>
      </c>
      <c r="K2" s="594" t="s">
        <v>41</v>
      </c>
      <c r="L2" s="594" t="s">
        <v>42</v>
      </c>
      <c r="M2" s="594" t="s">
        <v>43</v>
      </c>
      <c r="N2" s="594" t="s">
        <v>44</v>
      </c>
      <c r="O2" s="594" t="s">
        <v>195</v>
      </c>
      <c r="P2" s="594" t="s">
        <v>202</v>
      </c>
      <c r="Q2" s="594" t="s">
        <v>1517</v>
      </c>
      <c r="R2" s="594" t="s">
        <v>1557</v>
      </c>
      <c r="S2" s="594" t="s">
        <v>1611</v>
      </c>
      <c r="T2" s="594" t="s">
        <v>1673</v>
      </c>
      <c r="U2" s="594" t="s">
        <v>1707</v>
      </c>
      <c r="V2" s="594" t="s">
        <v>1781</v>
      </c>
      <c r="W2" s="594" t="s">
        <v>1864</v>
      </c>
      <c r="X2" s="1035" t="s">
        <v>2001</v>
      </c>
      <c r="Y2" s="1035"/>
      <c r="Z2" s="1035"/>
      <c r="AA2" s="1035"/>
      <c r="AB2" s="1035"/>
      <c r="AC2" s="1035"/>
    </row>
    <row r="3" spans="1:29" ht="21" customHeight="1">
      <c r="A3" s="1246" t="s">
        <v>22</v>
      </c>
      <c r="B3" s="1246" t="s">
        <v>232</v>
      </c>
      <c r="C3" s="594" t="s">
        <v>1497</v>
      </c>
      <c r="D3" s="847">
        <v>4.6349999999999998</v>
      </c>
      <c r="E3" s="847">
        <v>27.821999999999999</v>
      </c>
      <c r="F3" s="847">
        <v>6.1479999999999997</v>
      </c>
      <c r="G3" s="847">
        <v>3.7719999999999998</v>
      </c>
      <c r="H3" s="847">
        <v>8.4179999999999904</v>
      </c>
      <c r="I3" s="847">
        <v>22.832000000000001</v>
      </c>
      <c r="J3" s="847">
        <v>17.167999999999999</v>
      </c>
      <c r="K3" s="847">
        <v>23.04</v>
      </c>
      <c r="L3" s="847">
        <v>7.09</v>
      </c>
      <c r="M3" s="847">
        <v>14.403</v>
      </c>
      <c r="N3" s="847">
        <v>50.249000000000002</v>
      </c>
      <c r="O3" s="847">
        <v>230.572</v>
      </c>
      <c r="P3" s="847">
        <v>142.90100000000001</v>
      </c>
      <c r="Q3" s="847">
        <v>241.99</v>
      </c>
      <c r="R3" s="847">
        <v>731.42999999999904</v>
      </c>
      <c r="S3" s="847">
        <v>474.61799999999999</v>
      </c>
      <c r="T3" s="847">
        <v>182.721</v>
      </c>
      <c r="U3" s="847">
        <v>297.71600000000001</v>
      </c>
      <c r="V3" s="847">
        <v>692.85799999999904</v>
      </c>
      <c r="W3" s="847">
        <v>1054.2239999999999</v>
      </c>
      <c r="X3" s="847">
        <v>566.34400000000005</v>
      </c>
      <c r="Y3" s="847"/>
      <c r="Z3" s="847"/>
      <c r="AA3" s="847"/>
      <c r="AB3" s="847"/>
      <c r="AC3" s="847"/>
    </row>
    <row r="4" spans="1:29">
      <c r="A4" s="1246"/>
      <c r="B4" s="1246"/>
      <c r="C4" s="594" t="s">
        <v>1509</v>
      </c>
      <c r="D4" s="847">
        <v>14.62610394</v>
      </c>
      <c r="E4" s="847">
        <v>84.010247800000002</v>
      </c>
      <c r="F4" s="847">
        <v>20.014654</v>
      </c>
      <c r="G4" s="847">
        <v>13.038285999999999</v>
      </c>
      <c r="H4" s="847">
        <v>31.207307</v>
      </c>
      <c r="I4" s="847">
        <v>112.98848700000001</v>
      </c>
      <c r="J4" s="847">
        <v>105.323831</v>
      </c>
      <c r="K4" s="847">
        <v>124.126813</v>
      </c>
      <c r="L4" s="847">
        <v>23.946971000000001</v>
      </c>
      <c r="M4" s="847">
        <v>59.038539</v>
      </c>
      <c r="N4" s="847">
        <v>214.53831120000001</v>
      </c>
      <c r="O4" s="847">
        <v>1205.095255602</v>
      </c>
      <c r="P4" s="847">
        <v>1251.8446967970001</v>
      </c>
      <c r="Q4" s="847">
        <v>1713.2020516089999</v>
      </c>
      <c r="R4" s="847">
        <v>1859.5554959999999</v>
      </c>
      <c r="S4" s="847">
        <v>1130.243886</v>
      </c>
      <c r="T4" s="847">
        <v>283.071302</v>
      </c>
      <c r="U4" s="847">
        <v>470.11947900000001</v>
      </c>
      <c r="V4" s="847">
        <v>1847.2195220000001</v>
      </c>
      <c r="W4" s="847"/>
      <c r="X4" s="847">
        <v>1327.0036121999999</v>
      </c>
      <c r="Y4" s="847"/>
      <c r="Z4" s="847"/>
      <c r="AA4" s="847"/>
      <c r="AB4" s="847"/>
      <c r="AC4" s="847"/>
    </row>
    <row r="5" spans="1:29" ht="21" customHeight="1">
      <c r="A5" s="1246"/>
      <c r="B5" s="1246" t="s">
        <v>233</v>
      </c>
      <c r="C5" s="594" t="s">
        <v>1497</v>
      </c>
      <c r="D5" s="847">
        <v>0</v>
      </c>
      <c r="E5" s="847">
        <v>0.7</v>
      </c>
      <c r="F5" s="847"/>
      <c r="G5" s="847"/>
      <c r="H5" s="847"/>
      <c r="I5" s="847"/>
      <c r="J5" s="847"/>
      <c r="K5" s="847"/>
      <c r="L5" s="847"/>
      <c r="M5" s="847"/>
      <c r="N5" s="847"/>
      <c r="O5" s="847">
        <v>0.7</v>
      </c>
      <c r="P5" s="847"/>
      <c r="Q5" s="847"/>
      <c r="R5" s="847"/>
      <c r="S5" s="847"/>
      <c r="T5" s="847"/>
      <c r="U5" s="847">
        <v>0.05</v>
      </c>
      <c r="V5" s="847">
        <v>255.3</v>
      </c>
      <c r="W5" s="847">
        <v>845.77200000000005</v>
      </c>
      <c r="X5" s="847">
        <v>338.71199999999999</v>
      </c>
      <c r="Y5" s="847"/>
      <c r="Z5" s="847"/>
      <c r="AA5" s="847"/>
      <c r="AB5" s="847"/>
      <c r="AC5" s="847"/>
    </row>
    <row r="6" spans="1:29" ht="21" customHeight="1">
      <c r="A6" s="1246"/>
      <c r="B6" s="1246"/>
      <c r="C6" s="594" t="s">
        <v>1509</v>
      </c>
      <c r="D6" s="847">
        <v>0</v>
      </c>
      <c r="E6" s="847">
        <v>3.0688</v>
      </c>
      <c r="F6" s="847"/>
      <c r="G6" s="847"/>
      <c r="H6" s="847"/>
      <c r="I6" s="847"/>
      <c r="J6" s="847"/>
      <c r="K6" s="847"/>
      <c r="L6" s="847"/>
      <c r="M6" s="847"/>
      <c r="N6" s="847"/>
      <c r="O6" s="847">
        <v>2.5747</v>
      </c>
      <c r="P6" s="847"/>
      <c r="Q6" s="847"/>
      <c r="R6" s="847"/>
      <c r="S6" s="847"/>
      <c r="T6" s="847"/>
      <c r="U6" s="847">
        <v>0.19286</v>
      </c>
      <c r="V6" s="847">
        <v>1053.1455000000001</v>
      </c>
      <c r="W6" s="847"/>
      <c r="X6" s="847">
        <v>1290.976557</v>
      </c>
      <c r="Y6" s="847"/>
      <c r="Z6" s="847"/>
      <c r="AA6" s="847"/>
      <c r="AB6" s="847"/>
      <c r="AC6" s="847"/>
    </row>
    <row r="7" spans="1:29" ht="21" customHeight="1">
      <c r="A7" s="1246"/>
      <c r="B7" s="1247" t="s">
        <v>1507</v>
      </c>
      <c r="C7" s="594" t="s">
        <v>1497</v>
      </c>
      <c r="D7" s="847"/>
      <c r="E7" s="847"/>
      <c r="F7" s="847"/>
      <c r="G7" s="847"/>
      <c r="H7" s="847"/>
      <c r="I7" s="847"/>
      <c r="J7" s="847"/>
      <c r="K7" s="847"/>
      <c r="L7" s="847">
        <v>0.21</v>
      </c>
      <c r="M7" s="847">
        <v>1.9179999999999999</v>
      </c>
      <c r="N7" s="847">
        <v>3.5139999999999998</v>
      </c>
      <c r="O7" s="847">
        <v>0.68500000000000005</v>
      </c>
      <c r="P7" s="849">
        <v>0.47399999999999998</v>
      </c>
      <c r="Q7" s="849">
        <v>0.59899999999999998</v>
      </c>
      <c r="R7" s="849">
        <v>0.33600000000000002</v>
      </c>
      <c r="S7" s="849">
        <v>0.13300000000000001</v>
      </c>
      <c r="T7" s="849">
        <v>0.312</v>
      </c>
      <c r="U7" s="849">
        <v>0.41199999999999998</v>
      </c>
      <c r="V7" s="849">
        <v>0.22800000000000001</v>
      </c>
      <c r="W7" s="849">
        <v>7.2999999999999995E-2</v>
      </c>
      <c r="X7" s="849">
        <v>6.0999999999999999E-2</v>
      </c>
      <c r="Y7" s="849"/>
      <c r="Z7" s="849"/>
      <c r="AA7" s="849"/>
      <c r="AB7" s="849"/>
      <c r="AC7" s="849"/>
    </row>
    <row r="8" spans="1:29" ht="21" customHeight="1">
      <c r="A8" s="1246"/>
      <c r="B8" s="1247"/>
      <c r="C8" s="594" t="s">
        <v>1509</v>
      </c>
      <c r="D8" s="847"/>
      <c r="E8" s="847"/>
      <c r="F8" s="847"/>
      <c r="G8" s="847"/>
      <c r="H8" s="847"/>
      <c r="I8" s="847"/>
      <c r="J8" s="847"/>
      <c r="K8" s="847"/>
      <c r="L8" s="847">
        <v>13.451158100000001</v>
      </c>
      <c r="M8" s="847">
        <v>131.20906170000001</v>
      </c>
      <c r="N8" s="847">
        <v>230.3431554</v>
      </c>
      <c r="O8" s="847">
        <v>47.694909699999997</v>
      </c>
      <c r="P8" s="847">
        <v>38.876654600000002</v>
      </c>
      <c r="Q8" s="847">
        <v>54.529151300000002</v>
      </c>
      <c r="R8" s="847">
        <v>25.414588200000001</v>
      </c>
      <c r="S8" s="847">
        <v>21.521488049999999</v>
      </c>
      <c r="T8" s="847">
        <v>22.447939250000001</v>
      </c>
      <c r="U8" s="847">
        <v>27.42257305</v>
      </c>
      <c r="V8" s="847">
        <v>2.9695108499999998</v>
      </c>
      <c r="W8" s="847">
        <v>0.83178295000000002</v>
      </c>
      <c r="X8" s="847">
        <v>0.85838667000000002</v>
      </c>
      <c r="Y8" s="847"/>
      <c r="Z8" s="847"/>
      <c r="AA8" s="847"/>
      <c r="AB8" s="847"/>
      <c r="AC8" s="847"/>
    </row>
    <row r="9" spans="1:29" ht="21" customHeight="1">
      <c r="A9" s="1246" t="s">
        <v>196</v>
      </c>
      <c r="B9" s="1247" t="s">
        <v>1502</v>
      </c>
      <c r="C9" s="594" t="s">
        <v>1497</v>
      </c>
      <c r="D9" s="847">
        <v>732.173</v>
      </c>
      <c r="E9" s="847">
        <v>628.17499999999995</v>
      </c>
      <c r="F9" s="847">
        <v>747.83100000000013</v>
      </c>
      <c r="G9" s="847">
        <v>836.04899999999998</v>
      </c>
      <c r="H9" s="847">
        <v>1489.0219999999999</v>
      </c>
      <c r="I9" s="847">
        <v>1841.4210000000003</v>
      </c>
      <c r="J9" s="847">
        <v>1506.0889999999999</v>
      </c>
      <c r="K9" s="847">
        <v>1873.2080000000005</v>
      </c>
      <c r="L9" s="847">
        <v>2129.601999999999</v>
      </c>
      <c r="M9" s="847">
        <v>1839.0380000000005</v>
      </c>
      <c r="N9" s="847">
        <v>968.17799999999988</v>
      </c>
      <c r="O9" s="847">
        <v>756.54399999999987</v>
      </c>
      <c r="P9" s="847">
        <v>465.49</v>
      </c>
      <c r="Q9" s="847">
        <v>1330.422</v>
      </c>
      <c r="R9" s="847">
        <v>1111.979</v>
      </c>
      <c r="S9" s="847">
        <v>1324.528</v>
      </c>
      <c r="T9" s="847">
        <v>1249.6210000000001</v>
      </c>
      <c r="U9" s="847">
        <v>1475.8810000000001</v>
      </c>
      <c r="V9" s="847">
        <v>1135.6959999999999</v>
      </c>
      <c r="W9" s="847">
        <v>1322.6420000000001</v>
      </c>
      <c r="X9" s="847">
        <v>1568.6189999999999</v>
      </c>
      <c r="Y9" s="847"/>
      <c r="Z9" s="847"/>
      <c r="AA9" s="847"/>
      <c r="AB9" s="847"/>
      <c r="AC9" s="847"/>
    </row>
    <row r="10" spans="1:29" ht="21" customHeight="1">
      <c r="A10" s="1246"/>
      <c r="B10" s="1247"/>
      <c r="C10" s="594" t="s">
        <v>1509</v>
      </c>
      <c r="D10" s="847">
        <v>142566</v>
      </c>
      <c r="E10" s="847">
        <v>128634</v>
      </c>
      <c r="F10" s="847">
        <v>164435</v>
      </c>
      <c r="G10" s="847">
        <v>192586</v>
      </c>
      <c r="H10" s="847">
        <v>29882</v>
      </c>
      <c r="I10" s="847">
        <v>31618</v>
      </c>
      <c r="J10" s="847">
        <v>27688</v>
      </c>
      <c r="K10" s="847">
        <v>31894</v>
      </c>
      <c r="L10" s="847">
        <v>26778</v>
      </c>
      <c r="M10" s="847">
        <v>24642</v>
      </c>
      <c r="N10" s="847">
        <v>12819</v>
      </c>
      <c r="O10" s="847">
        <v>9714</v>
      </c>
      <c r="P10" s="847">
        <v>6082</v>
      </c>
      <c r="Q10" s="847">
        <v>21308</v>
      </c>
      <c r="R10" s="847">
        <v>15700</v>
      </c>
      <c r="S10" s="847">
        <v>18588</v>
      </c>
      <c r="T10" s="847">
        <v>19622</v>
      </c>
      <c r="U10" s="847">
        <v>24774</v>
      </c>
      <c r="V10" s="847">
        <v>28683</v>
      </c>
      <c r="W10" s="847">
        <v>29619</v>
      </c>
      <c r="X10" s="847">
        <v>28764</v>
      </c>
      <c r="Y10" s="847"/>
      <c r="Z10" s="847"/>
      <c r="AA10" s="847"/>
      <c r="AB10" s="847"/>
      <c r="AC10" s="847"/>
    </row>
    <row r="11" spans="1:29" ht="21" customHeight="1">
      <c r="A11" s="1246"/>
      <c r="B11" s="1247" t="s">
        <v>1503</v>
      </c>
      <c r="C11" s="594" t="s">
        <v>1497</v>
      </c>
      <c r="D11" s="847">
        <v>0.4</v>
      </c>
      <c r="E11" s="847">
        <v>2</v>
      </c>
      <c r="F11" s="847">
        <v>1</v>
      </c>
      <c r="G11" s="847">
        <v>0.46</v>
      </c>
      <c r="H11" s="847">
        <v>4</v>
      </c>
      <c r="I11" s="847">
        <v>3</v>
      </c>
      <c r="J11" s="847">
        <v>2</v>
      </c>
      <c r="K11" s="847">
        <v>1</v>
      </c>
      <c r="L11" s="847">
        <v>1</v>
      </c>
      <c r="M11" s="847">
        <v>1</v>
      </c>
      <c r="N11" s="847">
        <v>1</v>
      </c>
      <c r="O11" s="847">
        <v>7.25</v>
      </c>
      <c r="P11" s="847">
        <v>3.5270000000000001</v>
      </c>
      <c r="Q11" s="847">
        <v>10</v>
      </c>
      <c r="R11" s="847">
        <v>11</v>
      </c>
      <c r="S11" s="847">
        <v>10.108000000000001</v>
      </c>
      <c r="T11" s="847">
        <v>5.1630000000000003</v>
      </c>
      <c r="U11" s="847">
        <v>5.1950000000000003</v>
      </c>
      <c r="V11" s="847">
        <v>1.1140000000000001</v>
      </c>
      <c r="W11" s="847">
        <v>0.79200000000000004</v>
      </c>
      <c r="X11" s="847">
        <v>0.878</v>
      </c>
      <c r="Y11" s="847"/>
      <c r="Z11" s="847"/>
      <c r="AA11" s="847"/>
      <c r="AB11" s="847"/>
      <c r="AC11" s="847"/>
    </row>
    <row r="12" spans="1:29" ht="21" customHeight="1">
      <c r="A12" s="1246"/>
      <c r="B12" s="1247"/>
      <c r="C12" s="594" t="s">
        <v>1509</v>
      </c>
      <c r="D12" s="847">
        <v>1</v>
      </c>
      <c r="E12" s="847">
        <v>3</v>
      </c>
      <c r="F12" s="847">
        <v>2</v>
      </c>
      <c r="G12" s="847">
        <v>70</v>
      </c>
      <c r="H12" s="847">
        <v>129</v>
      </c>
      <c r="I12" s="847">
        <v>111</v>
      </c>
      <c r="J12" s="847">
        <v>68</v>
      </c>
      <c r="K12" s="847">
        <v>36</v>
      </c>
      <c r="L12" s="847">
        <v>39</v>
      </c>
      <c r="M12" s="847">
        <v>51</v>
      </c>
      <c r="N12" s="847">
        <v>41</v>
      </c>
      <c r="O12" s="847">
        <v>137</v>
      </c>
      <c r="P12" s="847">
        <v>112</v>
      </c>
      <c r="Q12" s="847">
        <v>152</v>
      </c>
      <c r="R12" s="847">
        <v>98</v>
      </c>
      <c r="S12" s="847">
        <v>72</v>
      </c>
      <c r="T12" s="847">
        <v>28</v>
      </c>
      <c r="U12" s="847">
        <v>22</v>
      </c>
      <c r="V12" s="847">
        <v>15</v>
      </c>
      <c r="W12" s="847">
        <v>20</v>
      </c>
      <c r="X12" s="847">
        <v>24</v>
      </c>
      <c r="Y12" s="847"/>
      <c r="Z12" s="847"/>
      <c r="AA12" s="847"/>
      <c r="AB12" s="847"/>
      <c r="AC12" s="847"/>
    </row>
    <row r="13" spans="1:29" ht="21" customHeight="1">
      <c r="A13" s="1246"/>
      <c r="B13" s="1247" t="s">
        <v>1504</v>
      </c>
      <c r="C13" s="594" t="s">
        <v>1497</v>
      </c>
      <c r="D13" s="847">
        <v>24.96</v>
      </c>
      <c r="E13" s="847">
        <v>14688</v>
      </c>
      <c r="F13" s="847">
        <v>1284.0730000000003</v>
      </c>
      <c r="G13" s="847">
        <v>1027.2040000000015</v>
      </c>
      <c r="H13" s="847">
        <v>3078.6029999999992</v>
      </c>
      <c r="I13" s="847">
        <v>2768.9549999999981</v>
      </c>
      <c r="J13" s="847">
        <v>69743.623000000007</v>
      </c>
      <c r="K13" s="847">
        <v>1396.5599999999977</v>
      </c>
      <c r="L13" s="847">
        <v>49486.157999999996</v>
      </c>
      <c r="M13" s="847">
        <v>1155.4079999999958</v>
      </c>
      <c r="N13" s="847">
        <v>53.0230000000156</v>
      </c>
      <c r="O13" s="847">
        <v>3263.9499999999825</v>
      </c>
      <c r="P13" s="847">
        <v>382.70499999999998</v>
      </c>
      <c r="Q13" s="847">
        <v>2</v>
      </c>
      <c r="R13" s="847">
        <v>19406</v>
      </c>
      <c r="S13" s="847">
        <v>305.69600000000003</v>
      </c>
      <c r="T13" s="847">
        <v>259.298</v>
      </c>
      <c r="U13" s="847">
        <v>924.56899999999996</v>
      </c>
      <c r="V13" s="847">
        <v>197.57300000000001</v>
      </c>
      <c r="W13" s="847">
        <v>2.008</v>
      </c>
      <c r="X13" s="847">
        <v>2.4E-2</v>
      </c>
      <c r="Y13" s="847"/>
      <c r="Z13" s="847"/>
      <c r="AA13" s="847"/>
      <c r="AB13" s="847"/>
      <c r="AC13" s="847"/>
    </row>
    <row r="14" spans="1:29" ht="21" customHeight="1">
      <c r="A14" s="1246"/>
      <c r="B14" s="1247"/>
      <c r="C14" s="594" t="s">
        <v>1509</v>
      </c>
      <c r="D14" s="847">
        <v>33</v>
      </c>
      <c r="E14" s="847">
        <v>1000</v>
      </c>
      <c r="F14" s="847">
        <v>1022</v>
      </c>
      <c r="G14" s="847">
        <v>593</v>
      </c>
      <c r="H14" s="847">
        <v>2412</v>
      </c>
      <c r="I14" s="847">
        <v>2514</v>
      </c>
      <c r="J14" s="847">
        <v>5552</v>
      </c>
      <c r="K14" s="847">
        <v>671</v>
      </c>
      <c r="L14" s="847">
        <v>2865</v>
      </c>
      <c r="M14" s="847">
        <v>123</v>
      </c>
      <c r="N14" s="847">
        <v>114</v>
      </c>
      <c r="O14" s="847">
        <v>3518</v>
      </c>
      <c r="P14" s="847">
        <v>17</v>
      </c>
      <c r="Q14" s="847">
        <v>0</v>
      </c>
      <c r="R14" s="847">
        <v>2000</v>
      </c>
      <c r="S14" s="847">
        <v>870</v>
      </c>
      <c r="T14" s="847">
        <v>201</v>
      </c>
      <c r="U14" s="847">
        <v>3011</v>
      </c>
      <c r="V14" s="847">
        <v>1001</v>
      </c>
      <c r="W14" s="847">
        <v>7</v>
      </c>
      <c r="X14" s="847">
        <v>1</v>
      </c>
      <c r="Y14" s="847"/>
      <c r="Z14" s="847"/>
      <c r="AA14" s="847"/>
      <c r="AB14" s="847"/>
      <c r="AC14" s="847"/>
    </row>
    <row r="15" spans="1:29" ht="21" customHeight="1">
      <c r="A15" s="1246"/>
      <c r="B15" s="1247" t="s">
        <v>1505</v>
      </c>
      <c r="C15" s="594" t="s">
        <v>1497</v>
      </c>
      <c r="D15" s="847">
        <v>139.82400000000001</v>
      </c>
      <c r="E15" s="847">
        <v>437.12200000000001</v>
      </c>
      <c r="F15" s="847">
        <v>1512.355</v>
      </c>
      <c r="G15" s="847">
        <v>2192.3610000000003</v>
      </c>
      <c r="H15" s="847">
        <v>1740.4470000000001</v>
      </c>
      <c r="I15" s="847">
        <v>1850.5689999999995</v>
      </c>
      <c r="J15" s="847">
        <v>3953.5609999999997</v>
      </c>
      <c r="K15" s="847">
        <v>6306.027</v>
      </c>
      <c r="L15" s="847">
        <v>16223.471999999998</v>
      </c>
      <c r="M15" s="847">
        <v>45117.358000000007</v>
      </c>
      <c r="N15" s="847">
        <v>14027.255999999994</v>
      </c>
      <c r="O15" s="847">
        <v>2227.7029999999941</v>
      </c>
      <c r="P15" s="847">
        <v>1943.259</v>
      </c>
      <c r="Q15" s="847">
        <v>5298</v>
      </c>
      <c r="R15" s="847">
        <v>4206</v>
      </c>
      <c r="S15" s="847">
        <v>4046.2860000000001</v>
      </c>
      <c r="T15" s="847">
        <v>4023.5210000000002</v>
      </c>
      <c r="U15" s="847">
        <v>3390.0830000000001</v>
      </c>
      <c r="V15" s="847">
        <v>3901.663</v>
      </c>
      <c r="W15" s="847">
        <v>7375.6239999999998</v>
      </c>
      <c r="X15" s="847">
        <v>9427.3649999999998</v>
      </c>
      <c r="Y15" s="847"/>
      <c r="Z15" s="847"/>
      <c r="AA15" s="847"/>
      <c r="AB15" s="847"/>
      <c r="AC15" s="847"/>
    </row>
    <row r="16" spans="1:29" ht="21" customHeight="1">
      <c r="A16" s="1246"/>
      <c r="B16" s="1247"/>
      <c r="C16" s="594" t="s">
        <v>1509</v>
      </c>
      <c r="D16" s="847">
        <v>197</v>
      </c>
      <c r="E16" s="847">
        <v>331</v>
      </c>
      <c r="F16" s="847">
        <v>873</v>
      </c>
      <c r="G16" s="847">
        <v>863</v>
      </c>
      <c r="H16" s="847">
        <v>1585</v>
      </c>
      <c r="I16" s="847">
        <v>1981</v>
      </c>
      <c r="J16" s="847">
        <v>2312</v>
      </c>
      <c r="K16" s="847">
        <v>1983</v>
      </c>
      <c r="L16" s="847">
        <v>1218</v>
      </c>
      <c r="M16" s="847">
        <v>2823</v>
      </c>
      <c r="N16" s="847">
        <v>3102</v>
      </c>
      <c r="O16" s="847">
        <v>1556</v>
      </c>
      <c r="P16" s="847">
        <v>1610</v>
      </c>
      <c r="Q16" s="847">
        <v>5866</v>
      </c>
      <c r="R16" s="847">
        <v>3857</v>
      </c>
      <c r="S16" s="847">
        <v>3604</v>
      </c>
      <c r="T16" s="847">
        <v>1458</v>
      </c>
      <c r="U16" s="847">
        <v>1271</v>
      </c>
      <c r="V16" s="847">
        <v>1576</v>
      </c>
      <c r="W16" s="847">
        <v>2241</v>
      </c>
      <c r="X16" s="847">
        <v>3165</v>
      </c>
      <c r="Y16" s="847"/>
      <c r="Z16" s="847"/>
      <c r="AA16" s="847"/>
      <c r="AB16" s="847"/>
      <c r="AC16" s="847"/>
    </row>
    <row r="17" spans="1:29" ht="21" customHeight="1">
      <c r="A17" s="1246" t="s">
        <v>197</v>
      </c>
      <c r="B17" s="1247" t="s">
        <v>1506</v>
      </c>
      <c r="C17" s="594" t="s">
        <v>1497</v>
      </c>
      <c r="D17" s="847">
        <v>371.5</v>
      </c>
      <c r="E17" s="847">
        <v>7484</v>
      </c>
      <c r="F17" s="847">
        <v>4068</v>
      </c>
      <c r="G17" s="847">
        <v>1798</v>
      </c>
      <c r="H17" s="847">
        <v>6299</v>
      </c>
      <c r="I17" s="847">
        <v>2275</v>
      </c>
      <c r="J17" s="847">
        <v>866</v>
      </c>
      <c r="K17" s="847">
        <v>1005</v>
      </c>
      <c r="L17" s="847">
        <v>6</v>
      </c>
      <c r="M17" s="847">
        <v>5886</v>
      </c>
      <c r="N17" s="847">
        <v>6995</v>
      </c>
      <c r="O17" s="847">
        <v>846</v>
      </c>
      <c r="P17" s="847">
        <v>560</v>
      </c>
      <c r="Q17" s="847">
        <v>1328</v>
      </c>
      <c r="R17" s="847">
        <v>600</v>
      </c>
      <c r="S17" s="847">
        <v>0</v>
      </c>
      <c r="T17" s="847">
        <v>300</v>
      </c>
      <c r="U17" s="847">
        <v>1475</v>
      </c>
      <c r="V17" s="847">
        <v>537</v>
      </c>
      <c r="W17" s="847">
        <v>411.5</v>
      </c>
      <c r="X17" s="847">
        <v>415.7</v>
      </c>
      <c r="Y17" s="847"/>
      <c r="Z17" s="847"/>
      <c r="AA17" s="847"/>
      <c r="AB17" s="847"/>
      <c r="AC17" s="847"/>
    </row>
    <row r="18" spans="1:29" ht="21" customHeight="1">
      <c r="A18" s="1246"/>
      <c r="B18" s="1247"/>
      <c r="C18" s="594" t="s">
        <v>1509</v>
      </c>
      <c r="D18" s="847">
        <v>46</v>
      </c>
      <c r="E18" s="847">
        <v>92</v>
      </c>
      <c r="F18" s="847">
        <v>80</v>
      </c>
      <c r="G18" s="847">
        <v>9</v>
      </c>
      <c r="H18" s="847">
        <v>215</v>
      </c>
      <c r="I18" s="847">
        <v>19</v>
      </c>
      <c r="J18" s="847">
        <v>6</v>
      </c>
      <c r="K18" s="847">
        <v>115</v>
      </c>
      <c r="L18" s="847">
        <v>0</v>
      </c>
      <c r="M18" s="848">
        <v>41</v>
      </c>
      <c r="N18" s="847">
        <v>73</v>
      </c>
      <c r="O18" s="847">
        <v>98</v>
      </c>
      <c r="P18" s="847">
        <v>5</v>
      </c>
      <c r="Q18" s="847">
        <v>66</v>
      </c>
      <c r="R18" s="847">
        <v>179</v>
      </c>
      <c r="S18" s="847">
        <v>0</v>
      </c>
      <c r="T18" s="847">
        <v>102</v>
      </c>
      <c r="U18" s="847">
        <v>263</v>
      </c>
      <c r="V18" s="847">
        <v>5</v>
      </c>
      <c r="W18" s="847">
        <v>102</v>
      </c>
      <c r="X18" s="847">
        <v>104</v>
      </c>
      <c r="Y18" s="847"/>
      <c r="Z18" s="847"/>
      <c r="AA18" s="847"/>
      <c r="AB18" s="847"/>
      <c r="AC18" s="847"/>
    </row>
    <row r="19" spans="1:29" ht="21" customHeight="1">
      <c r="A19" s="1246"/>
      <c r="B19" s="1247" t="s">
        <v>1504</v>
      </c>
      <c r="C19" s="594" t="s">
        <v>1497</v>
      </c>
      <c r="D19" s="847">
        <v>542</v>
      </c>
      <c r="E19" s="847">
        <v>431</v>
      </c>
      <c r="F19" s="847">
        <v>73</v>
      </c>
      <c r="G19" s="847">
        <v>4</v>
      </c>
      <c r="H19" s="847">
        <v>106</v>
      </c>
      <c r="I19" s="847">
        <v>208</v>
      </c>
      <c r="J19" s="847">
        <v>78</v>
      </c>
      <c r="K19" s="847">
        <v>277</v>
      </c>
      <c r="L19" s="847">
        <v>0.3</v>
      </c>
      <c r="M19" s="847">
        <v>1</v>
      </c>
      <c r="N19" s="847">
        <v>25</v>
      </c>
      <c r="O19" s="847">
        <v>4226.1450000000004</v>
      </c>
      <c r="P19" s="847">
        <v>139.364</v>
      </c>
      <c r="Q19" s="847">
        <v>140</v>
      </c>
      <c r="R19" s="847">
        <v>61</v>
      </c>
      <c r="S19" s="847">
        <v>168.81200000000001</v>
      </c>
      <c r="T19" s="847">
        <v>31.192</v>
      </c>
      <c r="U19" s="847">
        <v>4229.0240000000003</v>
      </c>
      <c r="V19" s="847">
        <v>4194.13</v>
      </c>
      <c r="W19" s="847">
        <v>282.97000000000003</v>
      </c>
      <c r="X19" s="847">
        <v>4225.9390000000003</v>
      </c>
      <c r="Y19" s="847"/>
      <c r="Z19" s="847"/>
      <c r="AA19" s="847"/>
      <c r="AB19" s="847"/>
      <c r="AC19" s="847"/>
    </row>
    <row r="20" spans="1:29" ht="21" customHeight="1">
      <c r="A20" s="1246"/>
      <c r="B20" s="1247"/>
      <c r="C20" s="594" t="s">
        <v>1509</v>
      </c>
      <c r="D20" s="847">
        <v>1917</v>
      </c>
      <c r="E20" s="847">
        <v>1178</v>
      </c>
      <c r="F20" s="847">
        <v>308</v>
      </c>
      <c r="G20" s="847">
        <v>44</v>
      </c>
      <c r="H20" s="847">
        <v>409</v>
      </c>
      <c r="I20" s="847">
        <v>867</v>
      </c>
      <c r="J20" s="847">
        <v>484</v>
      </c>
      <c r="K20" s="847">
        <v>967</v>
      </c>
      <c r="L20" s="847">
        <v>2</v>
      </c>
      <c r="M20" s="847">
        <v>3</v>
      </c>
      <c r="N20" s="847">
        <v>69</v>
      </c>
      <c r="O20" s="847">
        <v>43019</v>
      </c>
      <c r="P20" s="847">
        <v>1216</v>
      </c>
      <c r="Q20" s="847">
        <v>6537</v>
      </c>
      <c r="R20" s="847">
        <v>529</v>
      </c>
      <c r="S20" s="847">
        <v>4181</v>
      </c>
      <c r="T20" s="847">
        <v>340</v>
      </c>
      <c r="U20" s="847">
        <v>31198</v>
      </c>
      <c r="V20" s="847">
        <v>31239</v>
      </c>
      <c r="W20" s="847">
        <v>3032</v>
      </c>
      <c r="X20" s="847">
        <v>36323</v>
      </c>
      <c r="Y20" s="847"/>
      <c r="Z20" s="847"/>
      <c r="AA20" s="847"/>
      <c r="AB20" s="847"/>
      <c r="AC20" s="847"/>
    </row>
    <row r="21" spans="1:29" ht="15" customHeight="1">
      <c r="A21" s="1242" t="s">
        <v>234</v>
      </c>
      <c r="B21" s="1242" t="s">
        <v>1497</v>
      </c>
      <c r="C21" s="1242"/>
      <c r="D21" s="842">
        <v>1815.4920000000002</v>
      </c>
      <c r="E21" s="842">
        <v>23698.819</v>
      </c>
      <c r="F21" s="842">
        <v>7692.4070000000002</v>
      </c>
      <c r="G21" s="842">
        <v>5861.8460000000014</v>
      </c>
      <c r="H21" s="842">
        <v>12725.489999999998</v>
      </c>
      <c r="I21" s="842">
        <v>8969.7769999999982</v>
      </c>
      <c r="J21" s="842">
        <v>76166.441000000006</v>
      </c>
      <c r="K21" s="842">
        <v>10881.834999999999</v>
      </c>
      <c r="L21" s="842">
        <v>67853.831999999995</v>
      </c>
      <c r="M21" s="842">
        <v>54016.125000000007</v>
      </c>
      <c r="N21" s="842">
        <v>22123.220000000008</v>
      </c>
      <c r="O21" s="842">
        <v>11559.548999999977</v>
      </c>
      <c r="P21" s="842">
        <v>3637.7200000000003</v>
      </c>
      <c r="Q21" s="842">
        <v>8351.0110000000004</v>
      </c>
      <c r="R21" s="842">
        <v>26127.744999999999</v>
      </c>
      <c r="S21" s="842">
        <v>6330.1810000000005</v>
      </c>
      <c r="T21" s="842">
        <v>6051.8280000000004</v>
      </c>
      <c r="U21" s="842">
        <v>11797.93</v>
      </c>
      <c r="V21" s="842">
        <v>10915.561999999998</v>
      </c>
      <c r="W21" s="842">
        <v>11295.605</v>
      </c>
      <c r="X21" s="842">
        <v>16543.642</v>
      </c>
      <c r="Y21" s="842"/>
      <c r="Z21" s="842"/>
      <c r="AA21" s="842"/>
      <c r="AB21" s="842"/>
      <c r="AC21" s="842"/>
    </row>
    <row r="22" spans="1:29" ht="15" customHeight="1">
      <c r="A22" s="1242"/>
      <c r="B22" s="1242" t="s">
        <v>1508</v>
      </c>
      <c r="C22" s="1242"/>
      <c r="D22" s="842">
        <v>144774.62610394001</v>
      </c>
      <c r="E22" s="842">
        <v>131325.07904780001</v>
      </c>
      <c r="F22" s="842">
        <v>166740.014654</v>
      </c>
      <c r="G22" s="842">
        <v>194178.038286</v>
      </c>
      <c r="H22" s="842">
        <v>34663.207306999997</v>
      </c>
      <c r="I22" s="842">
        <v>37222.988487000002</v>
      </c>
      <c r="J22" s="842">
        <v>36215.323831000002</v>
      </c>
      <c r="K22" s="842">
        <v>35790.126813000003</v>
      </c>
      <c r="L22" s="842">
        <v>30939.398129100002</v>
      </c>
      <c r="M22" s="842">
        <v>27873.2476007</v>
      </c>
      <c r="N22" s="842">
        <v>16662.8814666</v>
      </c>
      <c r="O22" s="842">
        <v>59297.364865301999</v>
      </c>
      <c r="P22" s="842">
        <v>10332.721351397</v>
      </c>
      <c r="Q22" s="842">
        <v>35697</v>
      </c>
      <c r="R22" s="842">
        <v>24247.970084200002</v>
      </c>
      <c r="S22" s="842">
        <v>28466.765374049999</v>
      </c>
      <c r="T22" s="842">
        <v>22056.51924125</v>
      </c>
      <c r="U22" s="842">
        <v>61036.73491205</v>
      </c>
      <c r="V22" s="842">
        <v>65422.33453285</v>
      </c>
      <c r="W22" s="842">
        <v>35021.831782950001</v>
      </c>
      <c r="X22" s="842">
        <v>70999.838555869996</v>
      </c>
      <c r="Y22" s="842"/>
      <c r="Z22" s="842"/>
      <c r="AA22" s="842"/>
      <c r="AB22" s="842"/>
      <c r="AC22" s="842"/>
    </row>
    <row r="23" spans="1:29" ht="15" customHeight="1">
      <c r="A23" s="846"/>
      <c r="B23" s="846"/>
      <c r="C23" s="846"/>
      <c r="D23" s="845"/>
      <c r="E23" s="845"/>
      <c r="F23" s="845"/>
      <c r="G23" s="845"/>
      <c r="H23" s="845"/>
      <c r="I23" s="845"/>
      <c r="J23" s="845"/>
      <c r="K23" s="845"/>
      <c r="L23" s="845"/>
      <c r="M23" s="845"/>
      <c r="N23" s="845"/>
      <c r="O23" s="845"/>
      <c r="P23" s="845"/>
      <c r="Q23" s="845"/>
      <c r="R23" s="845"/>
    </row>
    <row r="24" spans="1:29" ht="22.5">
      <c r="A24" s="844" t="s">
        <v>361</v>
      </c>
    </row>
    <row r="25" spans="1:29" ht="21" customHeight="1">
      <c r="A25" s="594" t="s">
        <v>19</v>
      </c>
      <c r="B25" s="594" t="s">
        <v>231</v>
      </c>
      <c r="C25" s="594" t="s">
        <v>42</v>
      </c>
      <c r="D25" s="594" t="s">
        <v>43</v>
      </c>
      <c r="E25" s="594" t="s">
        <v>44</v>
      </c>
      <c r="F25" s="594" t="s">
        <v>195</v>
      </c>
      <c r="G25" s="594" t="s">
        <v>202</v>
      </c>
      <c r="H25" s="594" t="s">
        <v>1517</v>
      </c>
      <c r="I25" s="594" t="s">
        <v>1557</v>
      </c>
      <c r="J25" s="594" t="s">
        <v>1611</v>
      </c>
      <c r="K25" s="594" t="s">
        <v>1673</v>
      </c>
      <c r="L25" s="594" t="s">
        <v>1707</v>
      </c>
      <c r="M25" s="594" t="s">
        <v>1781</v>
      </c>
      <c r="N25" s="594" t="s">
        <v>1864</v>
      </c>
      <c r="O25" s="594" t="s">
        <v>2001</v>
      </c>
    </row>
    <row r="26" spans="1:29" ht="15" customHeight="1">
      <c r="A26" s="1242" t="s">
        <v>234</v>
      </c>
      <c r="B26" s="843" t="s">
        <v>1497</v>
      </c>
      <c r="C26" s="842">
        <v>67853.831999999995</v>
      </c>
      <c r="D26" s="842">
        <v>54016.125000000007</v>
      </c>
      <c r="E26" s="842">
        <v>22123.220000000008</v>
      </c>
      <c r="F26" s="842">
        <v>11559.548999999977</v>
      </c>
      <c r="G26" s="842">
        <v>3637.7200000000003</v>
      </c>
      <c r="H26" s="842">
        <v>8351.0110000000004</v>
      </c>
      <c r="I26" s="842">
        <v>26127.744999999999</v>
      </c>
      <c r="J26" s="842">
        <v>6330.1810000000005</v>
      </c>
      <c r="K26" s="842">
        <v>6051.8280000000004</v>
      </c>
      <c r="L26" s="842">
        <v>11797.93</v>
      </c>
      <c r="M26" s="842">
        <v>10915.561999999998</v>
      </c>
      <c r="N26" s="842">
        <v>11295.605</v>
      </c>
      <c r="O26" s="842">
        <v>16543.642</v>
      </c>
    </row>
    <row r="27" spans="1:29" ht="15" customHeight="1">
      <c r="A27" s="1242"/>
      <c r="B27" s="843" t="s">
        <v>1508</v>
      </c>
      <c r="C27" s="842">
        <v>30939.398129100002</v>
      </c>
      <c r="D27" s="842">
        <v>27873.2476007</v>
      </c>
      <c r="E27" s="842">
        <v>16662.8814666</v>
      </c>
      <c r="F27" s="842">
        <v>59297.364865301999</v>
      </c>
      <c r="G27" s="842">
        <v>10332.721351397</v>
      </c>
      <c r="H27" s="842">
        <v>35697</v>
      </c>
      <c r="I27" s="842">
        <v>24247.970084200002</v>
      </c>
      <c r="J27" s="842">
        <v>28466.765374049999</v>
      </c>
      <c r="K27" s="842">
        <v>22056.51924125</v>
      </c>
      <c r="L27" s="842">
        <v>61036.73491205</v>
      </c>
      <c r="M27" s="842">
        <v>65422.33453285</v>
      </c>
      <c r="N27" s="842">
        <v>35021.831782950001</v>
      </c>
      <c r="O27" s="842">
        <v>70999.838555869996</v>
      </c>
    </row>
    <row r="28" spans="1:29">
      <c r="A28" s="1243"/>
      <c r="B28" s="1243"/>
      <c r="C28" s="1243"/>
      <c r="D28" s="1243"/>
      <c r="E28" s="1243"/>
      <c r="F28" s="1243"/>
      <c r="G28" s="1243"/>
      <c r="H28" s="1243"/>
      <c r="I28" s="1243"/>
      <c r="J28" s="1243"/>
      <c r="K28" s="1243"/>
      <c r="L28" s="1243"/>
      <c r="M28" s="1243"/>
      <c r="N28" s="1243"/>
      <c r="O28" s="1243"/>
      <c r="P28" s="1243"/>
    </row>
    <row r="29" spans="1:29" ht="15.75" customHeight="1"/>
    <row r="30" spans="1:29" ht="21" customHeight="1"/>
    <row r="31" spans="1:29" ht="36" customHeight="1"/>
    <row r="32" spans="1:29" ht="17.25" customHeight="1"/>
    <row r="33" spans="1:9" ht="17.25" customHeight="1"/>
    <row r="34" spans="1:9" ht="17.25" customHeight="1"/>
    <row r="35" spans="1:9" ht="17.25" customHeight="1"/>
    <row r="36" spans="1:9" ht="17.25" customHeight="1"/>
    <row r="37" spans="1:9" ht="17.25" customHeight="1"/>
    <row r="38" spans="1:9" ht="18.75" customHeight="1"/>
    <row r="40" spans="1:9" ht="17.25" customHeight="1"/>
    <row r="42" spans="1:9" ht="17.25" customHeight="1"/>
    <row r="43" spans="1:9" ht="15.75" thickBot="1"/>
    <row r="44" spans="1:9" ht="21.75" thickBot="1">
      <c r="A44" s="1128" t="s">
        <v>19</v>
      </c>
      <c r="B44" s="1232" t="s">
        <v>0</v>
      </c>
      <c r="C44" s="1244"/>
      <c r="D44" s="1211" t="s">
        <v>1615</v>
      </c>
      <c r="E44" s="1211"/>
      <c r="F44" s="1211"/>
      <c r="G44" s="444" t="s">
        <v>1870</v>
      </c>
      <c r="H44" s="1211" t="s">
        <v>258</v>
      </c>
      <c r="I44" s="1211"/>
    </row>
    <row r="45" spans="1:9" ht="34.5">
      <c r="A45" s="1209"/>
      <c r="B45" s="1233"/>
      <c r="C45" s="1245"/>
      <c r="D45" s="391" t="s">
        <v>2006</v>
      </c>
      <c r="E45" s="448" t="s">
        <v>1878</v>
      </c>
      <c r="F45" s="447" t="s">
        <v>2007</v>
      </c>
      <c r="G45" s="666" t="s">
        <v>2008</v>
      </c>
      <c r="H45" s="391" t="s">
        <v>259</v>
      </c>
      <c r="I45" s="447" t="s">
        <v>362</v>
      </c>
    </row>
    <row r="46" spans="1:9" ht="17.25">
      <c r="A46" s="1171" t="s">
        <v>17</v>
      </c>
      <c r="B46" s="1237" t="s">
        <v>232</v>
      </c>
      <c r="C46" s="410" t="s">
        <v>1497</v>
      </c>
      <c r="D46" s="398">
        <v>566.34400000000005</v>
      </c>
      <c r="E46" s="398">
        <v>1054.2239999999999</v>
      </c>
      <c r="F46" s="961">
        <v>7.09</v>
      </c>
      <c r="G46" s="399">
        <v>4384.8019999999979</v>
      </c>
      <c r="H46" s="396">
        <v>-0.46278589749427057</v>
      </c>
      <c r="I46" s="610">
        <v>78.879266572637533</v>
      </c>
    </row>
    <row r="47" spans="1:9" ht="18" thickBot="1">
      <c r="A47" s="1171"/>
      <c r="B47" s="1237"/>
      <c r="C47" s="410" t="s">
        <v>1509</v>
      </c>
      <c r="D47" s="904">
        <v>1327.0036121999999</v>
      </c>
      <c r="E47" s="443" t="s">
        <v>363</v>
      </c>
      <c r="F47" s="962">
        <v>23.946971000000001</v>
      </c>
      <c r="G47" s="790">
        <v>9882.2600456060009</v>
      </c>
      <c r="H47" s="396" t="s">
        <v>363</v>
      </c>
      <c r="I47" s="610">
        <v>54.414257285399472</v>
      </c>
    </row>
    <row r="48" spans="1:9" ht="17.25">
      <c r="A48" s="1171"/>
      <c r="B48" s="1237" t="s">
        <v>233</v>
      </c>
      <c r="C48" s="410" t="s">
        <v>1497</v>
      </c>
      <c r="D48" s="963">
        <v>338.71199999999999</v>
      </c>
      <c r="E48" s="963">
        <v>845.77200000000005</v>
      </c>
      <c r="F48" s="437" t="s">
        <v>363</v>
      </c>
      <c r="G48" s="964">
        <v>1439.8340000000001</v>
      </c>
      <c r="H48" s="396">
        <v>-0.59952327577645037</v>
      </c>
      <c r="I48" s="437" t="s">
        <v>363</v>
      </c>
    </row>
    <row r="49" spans="1:9" ht="18" thickBot="1">
      <c r="A49" s="1171"/>
      <c r="B49" s="1237"/>
      <c r="C49" s="410" t="s">
        <v>1509</v>
      </c>
      <c r="D49" s="443">
        <v>1290.976557</v>
      </c>
      <c r="E49" s="901" t="s">
        <v>363</v>
      </c>
      <c r="F49" s="440" t="s">
        <v>363</v>
      </c>
      <c r="G49" s="790">
        <v>2344.3149170000002</v>
      </c>
      <c r="H49" s="400" t="s">
        <v>363</v>
      </c>
      <c r="I49" s="440" t="s">
        <v>363</v>
      </c>
    </row>
    <row r="50" spans="1:9" ht="17.25">
      <c r="A50" s="1171"/>
      <c r="B50" s="1237" t="s">
        <v>1507</v>
      </c>
      <c r="C50" s="410" t="s">
        <v>1497</v>
      </c>
      <c r="D50" s="394">
        <v>6.0999999999999999E-2</v>
      </c>
      <c r="E50" s="394">
        <v>7.2999999999999995E-2</v>
      </c>
      <c r="F50" s="437">
        <v>0.21</v>
      </c>
      <c r="G50" s="841">
        <v>2.6280000000000001</v>
      </c>
      <c r="H50" s="396">
        <v>-0.16438356164383561</v>
      </c>
      <c r="I50" s="610">
        <v>-0.70952380952380945</v>
      </c>
    </row>
    <row r="51" spans="1:9" ht="18" thickBot="1">
      <c r="A51" s="1173"/>
      <c r="B51" s="1238"/>
      <c r="C51" s="411" t="s">
        <v>1509</v>
      </c>
      <c r="D51" s="902">
        <v>0.85838667000000002</v>
      </c>
      <c r="E51" s="902">
        <v>0.83178295000000002</v>
      </c>
      <c r="F51" s="992">
        <v>13.451158100000001</v>
      </c>
      <c r="G51" s="965">
        <v>194.87207491999999</v>
      </c>
      <c r="H51" s="400">
        <v>3.1983968894770065E-2</v>
      </c>
      <c r="I51" s="609">
        <v>-0.93618492447873314</v>
      </c>
    </row>
    <row r="52" spans="1:9" ht="17.25">
      <c r="A52" s="1169" t="s">
        <v>196</v>
      </c>
      <c r="B52" s="1236" t="s">
        <v>1502</v>
      </c>
      <c r="C52" s="410" t="s">
        <v>1497</v>
      </c>
      <c r="D52" s="398">
        <v>1568.6189999999999</v>
      </c>
      <c r="E52" s="398">
        <v>1322.6420000000001</v>
      </c>
      <c r="F52" s="453">
        <v>2129.601999999999</v>
      </c>
      <c r="G52" s="839">
        <v>10984.878000000001</v>
      </c>
      <c r="H52" s="396">
        <v>0.18597398237769536</v>
      </c>
      <c r="I52" s="610">
        <v>-0.26342152195574542</v>
      </c>
    </row>
    <row r="53" spans="1:9" ht="18" thickBot="1">
      <c r="A53" s="1171"/>
      <c r="B53" s="1237"/>
      <c r="C53" s="410" t="s">
        <v>1509</v>
      </c>
      <c r="D53" s="443">
        <v>28764</v>
      </c>
      <c r="E53" s="443">
        <v>29619</v>
      </c>
      <c r="F53" s="454">
        <v>26778</v>
      </c>
      <c r="G53" s="790">
        <v>193140</v>
      </c>
      <c r="H53" s="400">
        <v>-2.8866605894864783E-2</v>
      </c>
      <c r="I53" s="609">
        <v>7.4165359623571625E-2</v>
      </c>
    </row>
    <row r="54" spans="1:9" ht="17.25">
      <c r="A54" s="1171"/>
      <c r="B54" s="1237" t="s">
        <v>1824</v>
      </c>
      <c r="C54" s="410" t="s">
        <v>1497</v>
      </c>
      <c r="D54" s="960">
        <v>0.878</v>
      </c>
      <c r="E54" s="960">
        <v>0.79200000000000004</v>
      </c>
      <c r="F54" s="966">
        <v>1</v>
      </c>
      <c r="G54" s="964">
        <v>47.777000000000001</v>
      </c>
      <c r="H54" s="396">
        <v>0.10858585858585856</v>
      </c>
      <c r="I54" s="610">
        <v>-0.122</v>
      </c>
    </row>
    <row r="55" spans="1:9" ht="18" thickBot="1">
      <c r="A55" s="1171"/>
      <c r="B55" s="1237"/>
      <c r="C55" s="410" t="s">
        <v>1509</v>
      </c>
      <c r="D55" s="441">
        <v>24</v>
      </c>
      <c r="E55" s="441">
        <v>20</v>
      </c>
      <c r="F55" s="440">
        <v>39</v>
      </c>
      <c r="G55" s="840">
        <v>543</v>
      </c>
      <c r="H55" s="400">
        <v>0.19999999999999996</v>
      </c>
      <c r="I55" s="609">
        <v>-0.38461538461538458</v>
      </c>
    </row>
    <row r="56" spans="1:9" ht="17.25">
      <c r="A56" s="1171"/>
      <c r="B56" s="1237" t="s">
        <v>1504</v>
      </c>
      <c r="C56" s="410" t="s">
        <v>1497</v>
      </c>
      <c r="D56" s="906">
        <v>2.4E-2</v>
      </c>
      <c r="E56" s="398">
        <v>2.008</v>
      </c>
      <c r="F56" s="453">
        <v>49486.157999999996</v>
      </c>
      <c r="G56" s="839">
        <v>21479.873000000003</v>
      </c>
      <c r="H56" s="396">
        <v>-0.98804780876494025</v>
      </c>
      <c r="I56" s="610">
        <v>-0.99999951501589601</v>
      </c>
    </row>
    <row r="57" spans="1:9" ht="18" thickBot="1">
      <c r="A57" s="1171"/>
      <c r="B57" s="1237"/>
      <c r="C57" s="410" t="s">
        <v>1509</v>
      </c>
      <c r="D57" s="443">
        <v>1</v>
      </c>
      <c r="E57" s="443">
        <v>7</v>
      </c>
      <c r="F57" s="454">
        <v>2865</v>
      </c>
      <c r="G57" s="790">
        <v>7108</v>
      </c>
      <c r="H57" s="400">
        <v>-0.85714285714285721</v>
      </c>
      <c r="I57" s="609">
        <v>-0.99965095986038399</v>
      </c>
    </row>
    <row r="58" spans="1:9" ht="17.25">
      <c r="A58" s="1171"/>
      <c r="B58" s="1237" t="s">
        <v>1505</v>
      </c>
      <c r="C58" s="410" t="s">
        <v>1497</v>
      </c>
      <c r="D58" s="398">
        <v>9427.3649999999998</v>
      </c>
      <c r="E58" s="398">
        <v>7375.6239999999998</v>
      </c>
      <c r="F58" s="453">
        <v>16223.471999999998</v>
      </c>
      <c r="G58" s="839">
        <v>43611.800999999999</v>
      </c>
      <c r="H58" s="396">
        <v>0.27817863275025956</v>
      </c>
      <c r="I58" s="610">
        <v>-0.41890582977552515</v>
      </c>
    </row>
    <row r="59" spans="1:9" ht="18" thickBot="1">
      <c r="A59" s="1173"/>
      <c r="B59" s="1238"/>
      <c r="C59" s="411" t="s">
        <v>1509</v>
      </c>
      <c r="D59" s="443">
        <v>3165</v>
      </c>
      <c r="E59" s="443">
        <v>2241</v>
      </c>
      <c r="F59" s="454">
        <v>1218</v>
      </c>
      <c r="G59" s="790">
        <v>24648</v>
      </c>
      <c r="H59" s="400">
        <v>0.41231593038821956</v>
      </c>
      <c r="I59" s="609">
        <v>1.5985221674876846</v>
      </c>
    </row>
    <row r="60" spans="1:9" ht="17.25">
      <c r="A60" s="1169" t="s">
        <v>197</v>
      </c>
      <c r="B60" s="1236" t="s">
        <v>1506</v>
      </c>
      <c r="C60" s="410" t="s">
        <v>1497</v>
      </c>
      <c r="D60" s="398">
        <v>415.7</v>
      </c>
      <c r="E60" s="398">
        <v>411.5</v>
      </c>
      <c r="F60" s="453">
        <v>6</v>
      </c>
      <c r="G60" s="839">
        <v>5627.2</v>
      </c>
      <c r="H60" s="396">
        <v>1.0206561360874833E-2</v>
      </c>
      <c r="I60" s="993">
        <v>68.283333333333331</v>
      </c>
    </row>
    <row r="61" spans="1:9" ht="18" thickBot="1">
      <c r="A61" s="1171"/>
      <c r="B61" s="1237"/>
      <c r="C61" s="410" t="s">
        <v>1509</v>
      </c>
      <c r="D61" s="441">
        <v>104</v>
      </c>
      <c r="E61" s="441">
        <v>102</v>
      </c>
      <c r="F61" s="440">
        <v>0</v>
      </c>
      <c r="G61" s="840">
        <v>826</v>
      </c>
      <c r="H61" s="400">
        <v>1.9607843137254832E-2</v>
      </c>
      <c r="I61" s="609" t="s">
        <v>363</v>
      </c>
    </row>
    <row r="62" spans="1:9" ht="17.25">
      <c r="A62" s="1171"/>
      <c r="B62" s="1237" t="s">
        <v>1504</v>
      </c>
      <c r="C62" s="410" t="s">
        <v>1497</v>
      </c>
      <c r="D62" s="398">
        <v>4225.9390000000003</v>
      </c>
      <c r="E62" s="398">
        <v>282.97000000000003</v>
      </c>
      <c r="F62" s="437">
        <v>0.3</v>
      </c>
      <c r="G62" s="839">
        <v>13472.431</v>
      </c>
      <c r="H62" s="994">
        <v>13.934229777008163</v>
      </c>
      <c r="I62" s="995">
        <v>14085.463333333335</v>
      </c>
    </row>
    <row r="63" spans="1:9" ht="18" thickBot="1">
      <c r="A63" s="1171"/>
      <c r="B63" s="1237"/>
      <c r="C63" s="411" t="s">
        <v>1509</v>
      </c>
      <c r="D63" s="443">
        <v>36323</v>
      </c>
      <c r="E63" s="443">
        <v>3032</v>
      </c>
      <c r="F63" s="440">
        <v>2</v>
      </c>
      <c r="G63" s="790">
        <v>114595</v>
      </c>
      <c r="H63" s="996">
        <v>10.979881266490764</v>
      </c>
      <c r="I63" s="997">
        <v>18160.5</v>
      </c>
    </row>
    <row r="64" spans="1:9" ht="17.25">
      <c r="A64" s="1121"/>
      <c r="B64" s="1240" t="s">
        <v>48</v>
      </c>
      <c r="C64" s="404" t="s">
        <v>1825</v>
      </c>
      <c r="D64" s="412">
        <v>16543.642</v>
      </c>
      <c r="E64" s="412">
        <v>11295.605</v>
      </c>
      <c r="F64" s="433">
        <v>67853.831999999995</v>
      </c>
      <c r="G64" s="838">
        <v>101051.22399999999</v>
      </c>
      <c r="H64" s="405">
        <v>0.46460875712279259</v>
      </c>
      <c r="I64" s="837">
        <v>-0.75618706398188384</v>
      </c>
    </row>
    <row r="65" spans="1:9" ht="18" thickBot="1">
      <c r="A65" s="1239"/>
      <c r="B65" s="1241"/>
      <c r="C65" s="407" t="s">
        <v>1826</v>
      </c>
      <c r="D65" s="436">
        <v>70999.838555869996</v>
      </c>
      <c r="E65" s="436">
        <v>35021.831782950001</v>
      </c>
      <c r="F65" s="435">
        <v>30939.398129100002</v>
      </c>
      <c r="G65" s="419">
        <v>353281.71583461703</v>
      </c>
      <c r="H65" s="408">
        <v>1.0273022552302788</v>
      </c>
      <c r="I65" s="836">
        <v>1.2948034819426955</v>
      </c>
    </row>
  </sheetData>
  <mergeCells count="36">
    <mergeCell ref="A3:A8"/>
    <mergeCell ref="B3:B4"/>
    <mergeCell ref="B5:B6"/>
    <mergeCell ref="B7:B8"/>
    <mergeCell ref="A9:A16"/>
    <mergeCell ref="B9:B10"/>
    <mergeCell ref="B11:B12"/>
    <mergeCell ref="B13:B14"/>
    <mergeCell ref="B15:B16"/>
    <mergeCell ref="A17:A20"/>
    <mergeCell ref="B17:B18"/>
    <mergeCell ref="B19:B20"/>
    <mergeCell ref="A21:A22"/>
    <mergeCell ref="B21:C21"/>
    <mergeCell ref="B22:C22"/>
    <mergeCell ref="A26:A27"/>
    <mergeCell ref="A28:P28"/>
    <mergeCell ref="A44:A45"/>
    <mergeCell ref="B44:B45"/>
    <mergeCell ref="C44:C45"/>
    <mergeCell ref="D44:F44"/>
    <mergeCell ref="H44:I44"/>
    <mergeCell ref="A46:A51"/>
    <mergeCell ref="B46:B47"/>
    <mergeCell ref="B48:B49"/>
    <mergeCell ref="B50:B51"/>
    <mergeCell ref="A52:A59"/>
    <mergeCell ref="B52:B53"/>
    <mergeCell ref="B54:B55"/>
    <mergeCell ref="B56:B57"/>
    <mergeCell ref="A60:A63"/>
    <mergeCell ref="B60:B61"/>
    <mergeCell ref="B58:B59"/>
    <mergeCell ref="B62:B63"/>
    <mergeCell ref="A64:A65"/>
    <mergeCell ref="B64:B65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G25"/>
  <sheetViews>
    <sheetView showGridLines="0" rightToLeft="1" zoomScaleNormal="100" workbookViewId="0"/>
  </sheetViews>
  <sheetFormatPr defaultRowHeight="15"/>
  <cols>
    <col min="1" max="1" width="19.140625" style="776" customWidth="1"/>
    <col min="2" max="2" width="10.7109375" style="776" customWidth="1"/>
    <col min="3" max="3" width="15.85546875" style="776" customWidth="1"/>
    <col min="4" max="4" width="17.140625" style="776" customWidth="1"/>
    <col min="5" max="8" width="7.5703125" style="776" customWidth="1"/>
    <col min="9" max="10" width="9.140625" style="776" customWidth="1"/>
    <col min="11" max="12" width="7.5703125" style="776" customWidth="1"/>
    <col min="13" max="14" width="8.42578125" style="776" customWidth="1"/>
    <col min="15" max="19" width="7.5703125" style="776" customWidth="1"/>
    <col min="20" max="16384" width="9.140625" style="776"/>
  </cols>
  <sheetData>
    <row r="1" spans="1:33">
      <c r="A1" s="870" t="s">
        <v>19</v>
      </c>
      <c r="B1" s="870" t="s">
        <v>0</v>
      </c>
      <c r="C1" s="870" t="s">
        <v>1129</v>
      </c>
      <c r="D1" s="871"/>
      <c r="E1" s="870" t="s">
        <v>34</v>
      </c>
      <c r="F1" s="870" t="s">
        <v>35</v>
      </c>
      <c r="G1" s="870" t="s">
        <v>36</v>
      </c>
      <c r="H1" s="870" t="s">
        <v>37</v>
      </c>
      <c r="I1" s="870" t="s">
        <v>38</v>
      </c>
      <c r="J1" s="870" t="s">
        <v>39</v>
      </c>
      <c r="K1" s="870" t="s">
        <v>40</v>
      </c>
      <c r="L1" s="870" t="s">
        <v>41</v>
      </c>
      <c r="M1" s="870" t="s">
        <v>42</v>
      </c>
      <c r="N1" s="870" t="s">
        <v>43</v>
      </c>
      <c r="O1" s="870" t="s">
        <v>44</v>
      </c>
      <c r="P1" s="870" t="s">
        <v>195</v>
      </c>
      <c r="Q1" s="870" t="s">
        <v>202</v>
      </c>
      <c r="R1" s="870" t="s">
        <v>1517</v>
      </c>
      <c r="S1" s="870" t="s">
        <v>1557</v>
      </c>
      <c r="T1" s="870" t="s">
        <v>1611</v>
      </c>
      <c r="U1" s="870" t="s">
        <v>1673</v>
      </c>
      <c r="V1" s="870" t="s">
        <v>1707</v>
      </c>
      <c r="W1" s="870" t="s">
        <v>1781</v>
      </c>
      <c r="X1" s="870" t="s">
        <v>1864</v>
      </c>
      <c r="Y1" s="870" t="s">
        <v>2001</v>
      </c>
      <c r="Z1" s="870"/>
      <c r="AA1" s="870"/>
      <c r="AB1" s="870"/>
      <c r="AC1" s="870"/>
      <c r="AD1" s="870"/>
      <c r="AE1" s="870"/>
      <c r="AF1" s="870"/>
      <c r="AG1" s="870"/>
    </row>
    <row r="2" spans="1:33">
      <c r="A2" s="1249" t="s">
        <v>197</v>
      </c>
      <c r="B2" s="1249" t="s">
        <v>1130</v>
      </c>
      <c r="C2" s="1249" t="s">
        <v>199</v>
      </c>
      <c r="D2" s="866" t="s">
        <v>32</v>
      </c>
      <c r="E2" s="869">
        <v>5413.9830000000002</v>
      </c>
      <c r="F2" s="869">
        <v>11795.49</v>
      </c>
      <c r="G2" s="869">
        <v>4799.0749999999998</v>
      </c>
      <c r="H2" s="869">
        <v>1836.11</v>
      </c>
      <c r="I2" s="869">
        <v>7239.95</v>
      </c>
      <c r="J2" s="869">
        <v>4193.5320000000002</v>
      </c>
      <c r="K2" s="869">
        <v>1646.1</v>
      </c>
      <c r="L2" s="869">
        <v>3777.65</v>
      </c>
      <c r="M2" s="869">
        <v>6.4640000000000004</v>
      </c>
      <c r="N2" s="869">
        <v>5896.1</v>
      </c>
      <c r="O2" s="869">
        <v>7244.8</v>
      </c>
      <c r="P2" s="869">
        <v>43107.45</v>
      </c>
      <c r="Q2" s="869">
        <v>1953.64</v>
      </c>
      <c r="R2" s="869">
        <v>2728.35</v>
      </c>
      <c r="S2" s="298">
        <v>1206.3599999999999</v>
      </c>
      <c r="T2" s="298">
        <v>1688.12</v>
      </c>
      <c r="U2" s="298">
        <v>611.91999999999996</v>
      </c>
      <c r="V2" s="298">
        <v>43765.24</v>
      </c>
      <c r="W2" s="298">
        <v>42478.3</v>
      </c>
      <c r="X2" s="298">
        <v>3241.2</v>
      </c>
      <c r="Y2" s="298">
        <v>42675.09</v>
      </c>
      <c r="Z2" s="298"/>
      <c r="AA2" s="298"/>
      <c r="AB2" s="298"/>
      <c r="AC2" s="298"/>
      <c r="AD2" s="298"/>
      <c r="AE2" s="298"/>
      <c r="AF2" s="298"/>
      <c r="AG2" s="298"/>
    </row>
    <row r="3" spans="1:33">
      <c r="A3" s="1249"/>
      <c r="B3" s="1249"/>
      <c r="C3" s="1249"/>
      <c r="D3" s="866" t="s">
        <v>206</v>
      </c>
      <c r="E3" s="869">
        <v>163</v>
      </c>
      <c r="F3" s="869">
        <v>201</v>
      </c>
      <c r="G3" s="869">
        <v>142</v>
      </c>
      <c r="H3" s="869">
        <v>66</v>
      </c>
      <c r="I3" s="869">
        <v>152</v>
      </c>
      <c r="J3" s="869">
        <v>123</v>
      </c>
      <c r="K3" s="869">
        <v>61</v>
      </c>
      <c r="L3" s="869">
        <v>135</v>
      </c>
      <c r="M3" s="869">
        <v>6</v>
      </c>
      <c r="N3" s="869">
        <v>134</v>
      </c>
      <c r="O3" s="869">
        <v>183</v>
      </c>
      <c r="P3" s="869">
        <v>626</v>
      </c>
      <c r="Q3" s="869">
        <v>42</v>
      </c>
      <c r="R3" s="869">
        <v>103</v>
      </c>
      <c r="S3" s="298">
        <v>18</v>
      </c>
      <c r="T3" s="298">
        <v>36</v>
      </c>
      <c r="U3" s="298">
        <v>14</v>
      </c>
      <c r="V3" s="298">
        <v>260</v>
      </c>
      <c r="W3" s="298">
        <v>278</v>
      </c>
      <c r="X3" s="298">
        <v>52</v>
      </c>
      <c r="Y3" s="298">
        <v>369</v>
      </c>
      <c r="Z3" s="298"/>
      <c r="AA3" s="298"/>
      <c r="AB3" s="298"/>
      <c r="AC3" s="298"/>
      <c r="AD3" s="298"/>
      <c r="AE3" s="298"/>
      <c r="AF3" s="298"/>
      <c r="AG3" s="298"/>
    </row>
    <row r="4" spans="1:33" ht="15" customHeight="1">
      <c r="A4" s="1249" t="s">
        <v>22</v>
      </c>
      <c r="B4" s="1249" t="s">
        <v>1130</v>
      </c>
      <c r="C4" s="1249" t="s">
        <v>199</v>
      </c>
      <c r="D4" s="866" t="s">
        <v>32</v>
      </c>
      <c r="E4" s="869">
        <v>4.6349999999999998</v>
      </c>
      <c r="F4" s="869">
        <v>94.994</v>
      </c>
      <c r="G4" s="869">
        <v>77.427999999999997</v>
      </c>
      <c r="H4" s="869">
        <v>39.581000000000003</v>
      </c>
      <c r="I4" s="869">
        <v>55.835000000000001</v>
      </c>
      <c r="J4" s="869">
        <v>1400075.307</v>
      </c>
      <c r="K4" s="869">
        <v>26.568000000000001</v>
      </c>
      <c r="L4" s="869">
        <v>74.510000000000005</v>
      </c>
      <c r="M4" s="869">
        <v>182.30099999999999</v>
      </c>
      <c r="N4" s="869">
        <v>1393031.5630000001</v>
      </c>
      <c r="O4" s="869">
        <v>601906.90099999995</v>
      </c>
      <c r="P4" s="869">
        <v>52789.110999999997</v>
      </c>
      <c r="Q4" s="869">
        <v>343.375</v>
      </c>
      <c r="R4" s="869">
        <v>18237.047999999999</v>
      </c>
      <c r="S4" s="298">
        <v>38170.760999999999</v>
      </c>
      <c r="T4" s="298">
        <v>76386.294999999998</v>
      </c>
      <c r="U4" s="298">
        <v>201.10300000000001</v>
      </c>
      <c r="V4" s="298">
        <v>318.65800000000002</v>
      </c>
      <c r="W4" s="298">
        <v>974.37</v>
      </c>
      <c r="X4" s="298">
        <v>80083.735000000001</v>
      </c>
      <c r="Y4" s="298">
        <v>916.649</v>
      </c>
      <c r="Z4" s="298"/>
      <c r="AA4" s="298"/>
      <c r="AB4" s="298"/>
      <c r="AC4" s="298"/>
      <c r="AD4" s="298"/>
      <c r="AE4" s="298"/>
      <c r="AF4" s="298"/>
      <c r="AG4" s="298"/>
    </row>
    <row r="5" spans="1:33" ht="15" customHeight="1">
      <c r="A5" s="1249"/>
      <c r="B5" s="1249"/>
      <c r="C5" s="1249"/>
      <c r="D5" s="866" t="s">
        <v>206</v>
      </c>
      <c r="E5" s="869">
        <v>75</v>
      </c>
      <c r="F5" s="869">
        <v>313</v>
      </c>
      <c r="G5" s="869">
        <v>97</v>
      </c>
      <c r="H5" s="869">
        <v>90</v>
      </c>
      <c r="I5" s="869">
        <v>173</v>
      </c>
      <c r="J5" s="869">
        <v>1712</v>
      </c>
      <c r="K5" s="869">
        <v>252</v>
      </c>
      <c r="L5" s="869">
        <v>347</v>
      </c>
      <c r="M5" s="869">
        <v>322</v>
      </c>
      <c r="N5" s="869">
        <v>1605</v>
      </c>
      <c r="O5" s="869">
        <v>1997</v>
      </c>
      <c r="P5" s="869">
        <v>3632</v>
      </c>
      <c r="Q5" s="869">
        <v>2666</v>
      </c>
      <c r="R5" s="869">
        <v>5463</v>
      </c>
      <c r="S5" s="298">
        <v>12824</v>
      </c>
      <c r="T5" s="298">
        <v>11310</v>
      </c>
      <c r="U5" s="298">
        <v>3968</v>
      </c>
      <c r="V5" s="298">
        <v>6267</v>
      </c>
      <c r="W5" s="298">
        <v>13947</v>
      </c>
      <c r="X5" s="298">
        <v>22084</v>
      </c>
      <c r="Y5" s="298">
        <v>11660</v>
      </c>
      <c r="Z5" s="298"/>
      <c r="AA5" s="298"/>
      <c r="AB5" s="298"/>
      <c r="AC5" s="298"/>
      <c r="AD5" s="298"/>
      <c r="AE5" s="298"/>
      <c r="AF5" s="298"/>
      <c r="AG5" s="298"/>
    </row>
    <row r="6" spans="1:33" ht="15" customHeight="1">
      <c r="A6" s="1249" t="s">
        <v>196</v>
      </c>
      <c r="B6" s="1249" t="s">
        <v>1130</v>
      </c>
      <c r="C6" s="1249" t="s">
        <v>199</v>
      </c>
      <c r="D6" s="866" t="s">
        <v>32</v>
      </c>
      <c r="E6" s="869">
        <v>164.78399999999999</v>
      </c>
      <c r="F6" s="869">
        <v>15125.121999999999</v>
      </c>
      <c r="G6" s="869">
        <v>3775.9270000000001</v>
      </c>
      <c r="H6" s="869">
        <v>3219.5650000000001</v>
      </c>
      <c r="I6" s="869">
        <v>4819.05</v>
      </c>
      <c r="J6" s="869">
        <v>4614.3900000000003</v>
      </c>
      <c r="K6" s="869">
        <v>73693.782000000007</v>
      </c>
      <c r="L6" s="869">
        <v>7702.5870000000004</v>
      </c>
      <c r="M6" s="869">
        <v>65709.63</v>
      </c>
      <c r="N6" s="869">
        <v>46272.766000000003</v>
      </c>
      <c r="O6" s="869">
        <v>14080.279</v>
      </c>
      <c r="P6" s="869">
        <v>5491.6530000000002</v>
      </c>
      <c r="Q6" s="869">
        <v>2325.9639999999999</v>
      </c>
      <c r="R6" s="869">
        <v>5299.7659999999996</v>
      </c>
      <c r="S6" s="298">
        <v>23611.678</v>
      </c>
      <c r="T6" s="298">
        <v>4351.982</v>
      </c>
      <c r="U6" s="298">
        <v>4282.8190000000004</v>
      </c>
      <c r="V6" s="298">
        <v>4314.652</v>
      </c>
      <c r="W6" s="298">
        <v>4099.2359999999999</v>
      </c>
      <c r="X6" s="298">
        <v>7377.6319999999996</v>
      </c>
      <c r="Y6" s="298">
        <v>9427.3889999999992</v>
      </c>
      <c r="Z6" s="298"/>
      <c r="AA6" s="298"/>
      <c r="AB6" s="298"/>
      <c r="AC6" s="298"/>
      <c r="AD6" s="298"/>
      <c r="AE6" s="298"/>
      <c r="AF6" s="298"/>
      <c r="AG6" s="298"/>
    </row>
    <row r="7" spans="1:33" ht="15" customHeight="1">
      <c r="A7" s="1249"/>
      <c r="B7" s="1249"/>
      <c r="C7" s="1249"/>
      <c r="D7" s="866" t="s">
        <v>206</v>
      </c>
      <c r="E7" s="869">
        <v>1438</v>
      </c>
      <c r="F7" s="869">
        <v>5459</v>
      </c>
      <c r="G7" s="869">
        <v>10243</v>
      </c>
      <c r="H7" s="869">
        <v>11111</v>
      </c>
      <c r="I7" s="869">
        <v>16242</v>
      </c>
      <c r="J7" s="869">
        <v>10918</v>
      </c>
      <c r="K7" s="869">
        <v>15023</v>
      </c>
      <c r="L7" s="869">
        <v>16794</v>
      </c>
      <c r="M7" s="869">
        <v>15373</v>
      </c>
      <c r="N7" s="869">
        <v>23547</v>
      </c>
      <c r="O7" s="869">
        <v>19743</v>
      </c>
      <c r="P7" s="869">
        <v>15927</v>
      </c>
      <c r="Q7" s="869">
        <v>12702</v>
      </c>
      <c r="R7" s="869">
        <v>28503</v>
      </c>
      <c r="S7" s="298">
        <v>22003</v>
      </c>
      <c r="T7" s="298">
        <v>23247</v>
      </c>
      <c r="U7" s="298">
        <v>18244</v>
      </c>
      <c r="V7" s="298">
        <v>19078</v>
      </c>
      <c r="W7" s="298">
        <v>17580</v>
      </c>
      <c r="X7" s="298">
        <v>24399</v>
      </c>
      <c r="Y7" s="298">
        <v>31149</v>
      </c>
      <c r="Z7" s="298"/>
      <c r="AA7" s="298"/>
      <c r="AB7" s="298"/>
      <c r="AC7" s="298"/>
      <c r="AD7" s="298"/>
      <c r="AE7" s="298"/>
      <c r="AF7" s="298"/>
      <c r="AG7" s="298"/>
    </row>
    <row r="8" spans="1:33" ht="15" customHeight="1">
      <c r="A8" s="1250" t="s">
        <v>32</v>
      </c>
      <c r="B8" s="1250"/>
      <c r="C8" s="1250"/>
      <c r="D8" s="1250"/>
      <c r="E8" s="865">
        <v>5583.402</v>
      </c>
      <c r="F8" s="865">
        <v>27015.606</v>
      </c>
      <c r="G8" s="865">
        <v>8652.43</v>
      </c>
      <c r="H8" s="865">
        <v>5095.2560000000003</v>
      </c>
      <c r="I8" s="865">
        <v>12114.834999999999</v>
      </c>
      <c r="J8" s="865">
        <v>1408883.2290000001</v>
      </c>
      <c r="K8" s="865">
        <v>75366.45</v>
      </c>
      <c r="L8" s="865">
        <v>11554.746999999999</v>
      </c>
      <c r="M8" s="865">
        <v>65898.395000000004</v>
      </c>
      <c r="N8" s="865">
        <v>1445200.429</v>
      </c>
      <c r="O8" s="865">
        <v>623231.98</v>
      </c>
      <c r="P8" s="865">
        <v>101388.21400000001</v>
      </c>
      <c r="Q8" s="865">
        <v>4622.9790000000003</v>
      </c>
      <c r="R8" s="865">
        <v>26265.164000000001</v>
      </c>
      <c r="S8" s="865">
        <v>62988.798999999999</v>
      </c>
      <c r="T8" s="865">
        <v>82426.396999999997</v>
      </c>
      <c r="U8" s="865">
        <v>5095.8419999999996</v>
      </c>
      <c r="V8" s="865">
        <v>48398.55</v>
      </c>
      <c r="W8" s="865">
        <v>47551.906000000003</v>
      </c>
      <c r="X8" s="865">
        <v>90702.566999999995</v>
      </c>
      <c r="Y8" s="865">
        <v>53019.127999999997</v>
      </c>
      <c r="Z8" s="865"/>
      <c r="AA8" s="865"/>
      <c r="AB8" s="865"/>
      <c r="AC8" s="865"/>
      <c r="AD8" s="865"/>
      <c r="AE8" s="865"/>
      <c r="AF8" s="865"/>
      <c r="AG8" s="865"/>
    </row>
    <row r="9" spans="1:33" ht="15" customHeight="1">
      <c r="A9" s="1250" t="s">
        <v>206</v>
      </c>
      <c r="B9" s="1250"/>
      <c r="C9" s="1250"/>
      <c r="D9" s="1250"/>
      <c r="E9" s="865">
        <v>1676</v>
      </c>
      <c r="F9" s="865">
        <v>5973</v>
      </c>
      <c r="G9" s="865">
        <v>10482</v>
      </c>
      <c r="H9" s="865">
        <v>11267</v>
      </c>
      <c r="I9" s="865">
        <v>16567</v>
      </c>
      <c r="J9" s="865">
        <v>12753</v>
      </c>
      <c r="K9" s="865">
        <v>15336</v>
      </c>
      <c r="L9" s="865">
        <v>17276</v>
      </c>
      <c r="M9" s="865">
        <v>15701</v>
      </c>
      <c r="N9" s="865">
        <v>25286</v>
      </c>
      <c r="O9" s="865">
        <v>21923</v>
      </c>
      <c r="P9" s="865">
        <v>20185</v>
      </c>
      <c r="Q9" s="865">
        <v>15410</v>
      </c>
      <c r="R9" s="865">
        <v>34069</v>
      </c>
      <c r="S9" s="865">
        <v>34845</v>
      </c>
      <c r="T9" s="865">
        <v>34593</v>
      </c>
      <c r="U9" s="865">
        <v>22226</v>
      </c>
      <c r="V9" s="865">
        <v>25605</v>
      </c>
      <c r="W9" s="865">
        <v>31805</v>
      </c>
      <c r="X9" s="865">
        <v>46535</v>
      </c>
      <c r="Y9" s="865">
        <v>43178</v>
      </c>
      <c r="Z9" s="865"/>
      <c r="AA9" s="865"/>
      <c r="AB9" s="865"/>
      <c r="AC9" s="865"/>
      <c r="AD9" s="865"/>
      <c r="AE9" s="865"/>
      <c r="AF9" s="865"/>
      <c r="AG9" s="865"/>
    </row>
    <row r="10" spans="1:33">
      <c r="A10" s="868"/>
      <c r="B10" s="868"/>
      <c r="C10" s="868"/>
      <c r="D10" s="43" t="s">
        <v>366</v>
      </c>
      <c r="E10" s="44">
        <v>15</v>
      </c>
      <c r="F10" s="44">
        <v>22</v>
      </c>
      <c r="G10" s="44">
        <v>18</v>
      </c>
      <c r="H10" s="44">
        <v>21</v>
      </c>
      <c r="I10" s="44">
        <v>22</v>
      </c>
      <c r="J10" s="44">
        <v>20</v>
      </c>
      <c r="K10" s="44">
        <v>22</v>
      </c>
      <c r="L10" s="44">
        <v>20</v>
      </c>
      <c r="M10" s="44">
        <v>19</v>
      </c>
      <c r="N10" s="44">
        <v>22</v>
      </c>
      <c r="O10" s="44">
        <v>20</v>
      </c>
      <c r="P10" s="44">
        <v>20</v>
      </c>
      <c r="Q10" s="44">
        <v>16</v>
      </c>
      <c r="R10" s="44">
        <v>22</v>
      </c>
      <c r="S10" s="44">
        <v>18</v>
      </c>
      <c r="T10" s="44">
        <v>22</v>
      </c>
      <c r="U10" s="44">
        <v>20</v>
      </c>
      <c r="V10" s="44">
        <v>20</v>
      </c>
      <c r="W10" s="44">
        <v>21</v>
      </c>
      <c r="X10" s="44">
        <v>18</v>
      </c>
      <c r="Y10" s="44">
        <v>21</v>
      </c>
      <c r="Z10" s="44"/>
      <c r="AA10" s="44"/>
      <c r="AB10" s="44"/>
      <c r="AC10" s="44"/>
      <c r="AD10" s="44"/>
      <c r="AE10" s="44"/>
      <c r="AF10" s="44"/>
      <c r="AG10" s="44"/>
    </row>
    <row r="11" spans="1:33">
      <c r="A11" s="867"/>
      <c r="B11" s="867"/>
      <c r="C11" s="1249" t="s">
        <v>198</v>
      </c>
      <c r="D11" s="866" t="s">
        <v>32</v>
      </c>
      <c r="E11" s="865">
        <v>372.22680000000003</v>
      </c>
      <c r="F11" s="865">
        <v>1227.9820909090909</v>
      </c>
      <c r="G11" s="865">
        <v>480.69055555555559</v>
      </c>
      <c r="H11" s="865">
        <v>242.6312380952381</v>
      </c>
      <c r="I11" s="865">
        <v>550.67431818181819</v>
      </c>
      <c r="J11" s="865">
        <v>70444.16145</v>
      </c>
      <c r="K11" s="865">
        <v>3425.7477272727269</v>
      </c>
      <c r="L11" s="865">
        <v>577.73734999999999</v>
      </c>
      <c r="M11" s="865">
        <v>3468.3365789473687</v>
      </c>
      <c r="N11" s="865">
        <v>65690.928590909098</v>
      </c>
      <c r="O11" s="865">
        <v>31161.598999999998</v>
      </c>
      <c r="P11" s="865">
        <v>5069.4107000000004</v>
      </c>
      <c r="Q11" s="865">
        <v>288.93618750000002</v>
      </c>
      <c r="R11" s="865">
        <v>1193.871090909091</v>
      </c>
      <c r="S11" s="865">
        <v>3499.377722222222</v>
      </c>
      <c r="T11" s="865">
        <v>3746.6544090909088</v>
      </c>
      <c r="U11" s="865">
        <v>254.79209999999998</v>
      </c>
      <c r="V11" s="865">
        <v>2419.9275000000002</v>
      </c>
      <c r="W11" s="865">
        <v>2264.3764761904763</v>
      </c>
      <c r="X11" s="865">
        <v>5039.0315000000001</v>
      </c>
      <c r="Y11" s="865">
        <v>2524.7203809523808</v>
      </c>
      <c r="Z11" s="865"/>
      <c r="AA11" s="865"/>
      <c r="AB11" s="865"/>
      <c r="AC11" s="865"/>
      <c r="AD11" s="865"/>
      <c r="AE11" s="865"/>
      <c r="AF11" s="865"/>
      <c r="AG11" s="865"/>
    </row>
    <row r="12" spans="1:33">
      <c r="A12" s="867"/>
      <c r="B12" s="867"/>
      <c r="C12" s="1249"/>
      <c r="D12" s="866" t="s">
        <v>206</v>
      </c>
      <c r="E12" s="865">
        <v>111.73333333333333</v>
      </c>
      <c r="F12" s="865">
        <v>271.5</v>
      </c>
      <c r="G12" s="865">
        <v>582.33333333333337</v>
      </c>
      <c r="H12" s="865">
        <v>536.52380952380952</v>
      </c>
      <c r="I12" s="865">
        <v>753.0454545454545</v>
      </c>
      <c r="J12" s="865">
        <v>637.65</v>
      </c>
      <c r="K12" s="865">
        <v>697.09090909090912</v>
      </c>
      <c r="L12" s="865">
        <v>863.8</v>
      </c>
      <c r="M12" s="865">
        <v>826.36842105263156</v>
      </c>
      <c r="N12" s="865">
        <v>1149.3636363636363</v>
      </c>
      <c r="O12" s="865">
        <v>1096.1500000000001</v>
      </c>
      <c r="P12" s="865">
        <v>1009.25</v>
      </c>
      <c r="Q12" s="865">
        <v>963.125</v>
      </c>
      <c r="R12" s="865">
        <v>1548.590909090909</v>
      </c>
      <c r="S12" s="865">
        <v>1935.8333333333333</v>
      </c>
      <c r="T12" s="865">
        <v>1572.409090909091</v>
      </c>
      <c r="U12" s="865">
        <v>1111.3</v>
      </c>
      <c r="V12" s="865">
        <v>1280.25</v>
      </c>
      <c r="W12" s="865">
        <v>1514.5238095238096</v>
      </c>
      <c r="X12" s="865">
        <v>2585.2777777777778</v>
      </c>
      <c r="Y12" s="865">
        <v>2056.0952380952381</v>
      </c>
      <c r="Z12" s="865"/>
      <c r="AA12" s="865"/>
      <c r="AB12" s="865"/>
      <c r="AC12" s="865"/>
      <c r="AD12" s="865"/>
      <c r="AE12" s="865"/>
      <c r="AF12" s="865"/>
      <c r="AG12" s="865"/>
    </row>
    <row r="13" spans="1:33" ht="15.75" thickBot="1">
      <c r="A13" s="864"/>
      <c r="B13" s="864"/>
      <c r="C13" s="864"/>
      <c r="D13" s="864"/>
      <c r="E13" s="864"/>
      <c r="F13" s="864"/>
      <c r="G13" s="864"/>
      <c r="H13" s="864"/>
      <c r="I13" s="864"/>
      <c r="J13" s="864"/>
      <c r="K13" s="864"/>
      <c r="L13" s="864"/>
      <c r="M13" s="864"/>
      <c r="N13" s="864"/>
      <c r="O13" s="864"/>
      <c r="P13" s="864"/>
      <c r="Q13" s="864"/>
      <c r="R13" s="864"/>
      <c r="S13" s="864"/>
    </row>
    <row r="14" spans="1:33" ht="63.75" thickBot="1">
      <c r="A14" s="1141" t="s">
        <v>1823</v>
      </c>
      <c r="B14" s="1141" t="s">
        <v>19</v>
      </c>
      <c r="C14" s="1161"/>
      <c r="D14" s="1211" t="s">
        <v>257</v>
      </c>
      <c r="E14" s="1211"/>
      <c r="F14" s="1211"/>
      <c r="G14" s="444" t="s">
        <v>1870</v>
      </c>
      <c r="H14" s="1211" t="s">
        <v>258</v>
      </c>
      <c r="I14" s="1211"/>
    </row>
    <row r="15" spans="1:33" ht="34.5">
      <c r="A15" s="1142"/>
      <c r="B15" s="1142"/>
      <c r="C15" s="1162"/>
      <c r="D15" s="391" t="s">
        <v>2006</v>
      </c>
      <c r="E15" s="448" t="s">
        <v>1878</v>
      </c>
      <c r="F15" s="447" t="s">
        <v>2007</v>
      </c>
      <c r="G15" s="392" t="s">
        <v>2008</v>
      </c>
      <c r="H15" s="446" t="s">
        <v>259</v>
      </c>
      <c r="I15" s="622" t="s">
        <v>362</v>
      </c>
    </row>
    <row r="16" spans="1:33" ht="17.25">
      <c r="A16" s="1149" t="s">
        <v>1501</v>
      </c>
      <c r="B16" s="1145" t="s">
        <v>17</v>
      </c>
      <c r="C16" s="393" t="s">
        <v>32</v>
      </c>
      <c r="D16" s="394">
        <v>916.649</v>
      </c>
      <c r="E16" s="394">
        <v>80083.735000000001</v>
      </c>
      <c r="F16" s="398">
        <v>182.30099999999999</v>
      </c>
      <c r="G16" s="451">
        <v>215631.99399999998</v>
      </c>
      <c r="H16" s="728">
        <v>-0.98855386802326339</v>
      </c>
      <c r="I16" s="727">
        <v>4.0282170695717525</v>
      </c>
    </row>
    <row r="17" spans="1:9" ht="17.25">
      <c r="A17" s="1149"/>
      <c r="B17" s="1145"/>
      <c r="C17" s="393" t="s">
        <v>206</v>
      </c>
      <c r="D17" s="398">
        <v>11660</v>
      </c>
      <c r="E17" s="398">
        <v>22084</v>
      </c>
      <c r="F17" s="398">
        <v>322</v>
      </c>
      <c r="G17" s="451">
        <v>90189</v>
      </c>
      <c r="H17" s="728">
        <v>-0.47201593914145989</v>
      </c>
      <c r="I17" s="727">
        <v>35.211180124223603</v>
      </c>
    </row>
    <row r="18" spans="1:9" ht="17.25">
      <c r="A18" s="1149"/>
      <c r="B18" s="1145" t="s">
        <v>196</v>
      </c>
      <c r="C18" s="393" t="s">
        <v>32</v>
      </c>
      <c r="D18" s="398">
        <v>9427.3889999999992</v>
      </c>
      <c r="E18" s="398">
        <v>7377.6319999999996</v>
      </c>
      <c r="F18" s="398">
        <v>65709.63</v>
      </c>
      <c r="G18" s="451">
        <v>65091.118000000002</v>
      </c>
      <c r="H18" s="728">
        <v>0.27783399876816839</v>
      </c>
      <c r="I18" s="727">
        <v>-0.85652956804048364</v>
      </c>
    </row>
    <row r="19" spans="1:9" ht="17.25">
      <c r="A19" s="1149"/>
      <c r="B19" s="1145"/>
      <c r="C19" s="393" t="s">
        <v>206</v>
      </c>
      <c r="D19" s="398">
        <v>31149</v>
      </c>
      <c r="E19" s="398">
        <v>24399</v>
      </c>
      <c r="F19" s="398">
        <v>15373</v>
      </c>
      <c r="G19" s="451">
        <v>196905</v>
      </c>
      <c r="H19" s="728">
        <v>0.27665068240501656</v>
      </c>
      <c r="I19" s="727">
        <v>1.0262147921680871</v>
      </c>
    </row>
    <row r="20" spans="1:9" ht="17.25">
      <c r="A20" s="1149"/>
      <c r="B20" s="1145" t="s">
        <v>197</v>
      </c>
      <c r="C20" s="393" t="s">
        <v>32</v>
      </c>
      <c r="D20" s="398">
        <v>42675.09</v>
      </c>
      <c r="E20" s="394">
        <v>3241.2</v>
      </c>
      <c r="F20" s="398">
        <v>6.4640000000000004</v>
      </c>
      <c r="G20" s="451">
        <v>140348.21999999997</v>
      </c>
      <c r="H20" s="728">
        <v>12.166447611995556</v>
      </c>
      <c r="I20" s="727">
        <v>6600.9631806930684</v>
      </c>
    </row>
    <row r="21" spans="1:9" ht="18" thickBot="1">
      <c r="A21" s="863"/>
      <c r="B21" s="1145"/>
      <c r="C21" s="393" t="s">
        <v>1827</v>
      </c>
      <c r="D21" s="394">
        <v>369</v>
      </c>
      <c r="E21" s="394">
        <v>52</v>
      </c>
      <c r="F21" s="394">
        <v>6</v>
      </c>
      <c r="G21" s="449">
        <v>1172</v>
      </c>
      <c r="H21" s="728">
        <v>6.0961538461538458</v>
      </c>
      <c r="I21" s="727">
        <v>60.5</v>
      </c>
    </row>
    <row r="22" spans="1:9" ht="17.25">
      <c r="A22" s="1248" t="s">
        <v>48</v>
      </c>
      <c r="B22" s="1214"/>
      <c r="C22" s="413" t="s">
        <v>32</v>
      </c>
      <c r="D22" s="414">
        <v>53019.127999999997</v>
      </c>
      <c r="E22" s="414">
        <v>90702.566999999995</v>
      </c>
      <c r="F22" s="414">
        <v>65898.395000000004</v>
      </c>
      <c r="G22" s="862">
        <v>421071.33199999994</v>
      </c>
      <c r="H22" s="861">
        <v>-0.41546165942580215</v>
      </c>
      <c r="I22" s="860">
        <v>-0.19544128502674463</v>
      </c>
    </row>
    <row r="23" spans="1:9" ht="18" thickBot="1">
      <c r="A23" s="1215"/>
      <c r="B23" s="1215"/>
      <c r="C23" s="416" t="s">
        <v>1827</v>
      </c>
      <c r="D23" s="417">
        <v>43178</v>
      </c>
      <c r="E23" s="417">
        <v>46535</v>
      </c>
      <c r="F23" s="417">
        <v>15701</v>
      </c>
      <c r="G23" s="859">
        <v>288266</v>
      </c>
      <c r="H23" s="858">
        <v>-7.2139250026861501E-2</v>
      </c>
      <c r="I23" s="857">
        <v>1.7500159225527034</v>
      </c>
    </row>
    <row r="24" spans="1:9" ht="17.25">
      <c r="A24" s="1216" t="s">
        <v>198</v>
      </c>
      <c r="B24" s="1216"/>
      <c r="C24" s="856" t="s">
        <v>32</v>
      </c>
      <c r="D24" s="412">
        <v>2524.7203809523808</v>
      </c>
      <c r="E24" s="412">
        <v>5039.0315000000001</v>
      </c>
      <c r="F24" s="412">
        <v>3468.3365789473687</v>
      </c>
      <c r="G24" s="855">
        <v>2365.5692808988761</v>
      </c>
      <c r="H24" s="854">
        <v>-0.49896713665068759</v>
      </c>
      <c r="I24" s="853">
        <v>-0.27206592454800715</v>
      </c>
    </row>
    <row r="25" spans="1:9" ht="18" thickBot="1">
      <c r="A25" s="1218"/>
      <c r="B25" s="1218"/>
      <c r="C25" s="407" t="s">
        <v>1827</v>
      </c>
      <c r="D25" s="436">
        <v>2056.0952380952381</v>
      </c>
      <c r="E25" s="436">
        <v>2585.2777777777778</v>
      </c>
      <c r="F25" s="418">
        <v>826.36842105263156</v>
      </c>
      <c r="G25" s="434">
        <v>1619.4719101123596</v>
      </c>
      <c r="H25" s="852">
        <v>-0.20469078573730992</v>
      </c>
      <c r="I25" s="851">
        <v>1.48810964421435</v>
      </c>
    </row>
  </sheetData>
  <mergeCells count="23">
    <mergeCell ref="A4:A5"/>
    <mergeCell ref="B4:B5"/>
    <mergeCell ref="C4:C5"/>
    <mergeCell ref="A2:A3"/>
    <mergeCell ref="B2:B3"/>
    <mergeCell ref="C2:C3"/>
    <mergeCell ref="A6:A7"/>
    <mergeCell ref="B6:B7"/>
    <mergeCell ref="C6:C7"/>
    <mergeCell ref="C11:C12"/>
    <mergeCell ref="A8:D8"/>
    <mergeCell ref="A9:D9"/>
    <mergeCell ref="H14:I14"/>
    <mergeCell ref="A24:B25"/>
    <mergeCell ref="A16:A20"/>
    <mergeCell ref="B16:B17"/>
    <mergeCell ref="B18:B19"/>
    <mergeCell ref="B20:B21"/>
    <mergeCell ref="A22:B23"/>
    <mergeCell ref="A14:A15"/>
    <mergeCell ref="B14:B15"/>
    <mergeCell ref="C14:C15"/>
    <mergeCell ref="D14:F14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26"/>
  <sheetViews>
    <sheetView rightToLeft="1" topLeftCell="A16" zoomScaleNormal="100" workbookViewId="0">
      <selection activeCell="E26" sqref="E26"/>
    </sheetView>
  </sheetViews>
  <sheetFormatPr defaultRowHeight="15"/>
  <cols>
    <col min="1" max="1" width="12.28515625" style="39" bestFit="1" customWidth="1"/>
    <col min="2" max="2" width="13.140625" style="39" customWidth="1"/>
    <col min="3" max="3" width="12.140625" style="39" customWidth="1"/>
    <col min="4" max="4" width="13.42578125" style="39" bestFit="1" customWidth="1"/>
    <col min="5" max="5" width="11.42578125" style="39" bestFit="1" customWidth="1"/>
    <col min="6" max="7" width="9.7109375" style="39" bestFit="1" customWidth="1"/>
    <col min="8" max="8" width="9" style="39" bestFit="1" customWidth="1"/>
    <col min="9" max="11" width="9.28515625" style="39" bestFit="1" customWidth="1"/>
    <col min="12" max="13" width="9.7109375" style="39" bestFit="1" customWidth="1"/>
    <col min="14" max="16384" width="9.140625" style="39"/>
  </cols>
  <sheetData>
    <row r="1" spans="1:3" ht="23.25" customHeight="1">
      <c r="A1" s="1251" t="s">
        <v>1800</v>
      </c>
      <c r="B1" s="283" t="s">
        <v>341</v>
      </c>
      <c r="C1" s="89">
        <v>1677189</v>
      </c>
    </row>
    <row r="2" spans="1:3" ht="15.75">
      <c r="A2" s="1252"/>
      <c r="B2" s="283" t="s">
        <v>342</v>
      </c>
      <c r="C2" s="89">
        <v>12047</v>
      </c>
    </row>
    <row r="3" spans="1:3" ht="15.75">
      <c r="A3" s="1252"/>
      <c r="B3" s="283" t="s">
        <v>15</v>
      </c>
      <c r="C3" s="89">
        <v>40067</v>
      </c>
    </row>
    <row r="4" spans="1:3" ht="15.75">
      <c r="A4" s="1253"/>
      <c r="B4" s="283" t="s">
        <v>343</v>
      </c>
      <c r="C4" s="89">
        <v>71866</v>
      </c>
    </row>
    <row r="5" spans="1:3" ht="31.5">
      <c r="A5" s="1251" t="s">
        <v>1828</v>
      </c>
      <c r="B5" s="283" t="s">
        <v>341</v>
      </c>
      <c r="C5" s="89">
        <v>1699148</v>
      </c>
    </row>
    <row r="6" spans="1:3" ht="15.75">
      <c r="A6" s="1252"/>
      <c r="B6" s="283" t="s">
        <v>342</v>
      </c>
      <c r="C6" s="89">
        <v>11639</v>
      </c>
    </row>
    <row r="7" spans="1:3" ht="15.75">
      <c r="A7" s="1252"/>
      <c r="B7" s="283" t="s">
        <v>15</v>
      </c>
      <c r="C7" s="89">
        <v>40301</v>
      </c>
    </row>
    <row r="8" spans="1:3" ht="15.75">
      <c r="A8" s="1253"/>
      <c r="B8" s="283" t="s">
        <v>343</v>
      </c>
      <c r="C8" s="89">
        <v>71846</v>
      </c>
    </row>
    <row r="9" spans="1:3">
      <c r="C9" s="37"/>
    </row>
    <row r="10" spans="1:3">
      <c r="C10" s="37"/>
    </row>
    <row r="11" spans="1:3">
      <c r="C11" s="37"/>
    </row>
    <row r="12" spans="1:3">
      <c r="C12" s="37"/>
    </row>
    <row r="13" spans="1:3">
      <c r="C13" s="37"/>
    </row>
    <row r="14" spans="1:3">
      <c r="C14" s="37"/>
    </row>
    <row r="15" spans="1:3">
      <c r="C15" s="37"/>
    </row>
    <row r="16" spans="1:3" ht="15.75" thickBot="1">
      <c r="C16" s="37"/>
    </row>
    <row r="17" spans="1:13" ht="20.25" customHeight="1">
      <c r="A17" s="55"/>
      <c r="B17" s="1254" t="s">
        <v>406</v>
      </c>
      <c r="C17" s="1255"/>
      <c r="D17" s="1258" t="s">
        <v>405</v>
      </c>
      <c r="E17" s="1259"/>
      <c r="F17" s="1259"/>
      <c r="G17" s="1259"/>
      <c r="H17" s="1258" t="s">
        <v>404</v>
      </c>
      <c r="I17" s="1259"/>
      <c r="J17" s="1258" t="s">
        <v>403</v>
      </c>
      <c r="K17" s="1259"/>
      <c r="L17" s="1258" t="s">
        <v>402</v>
      </c>
      <c r="M17" s="1261"/>
    </row>
    <row r="18" spans="1:13" ht="20.25">
      <c r="A18" s="54"/>
      <c r="B18" s="1256"/>
      <c r="C18" s="1257"/>
      <c r="D18" s="1258" t="s">
        <v>51</v>
      </c>
      <c r="E18" s="1261"/>
      <c r="F18" s="1259" t="s">
        <v>50</v>
      </c>
      <c r="G18" s="1259"/>
      <c r="H18" s="1260"/>
      <c r="I18" s="1257"/>
      <c r="J18" s="1260"/>
      <c r="K18" s="1257"/>
      <c r="L18" s="1260"/>
      <c r="M18" s="1262"/>
    </row>
    <row r="19" spans="1:13" ht="41.25" thickBot="1">
      <c r="A19" s="53" t="s">
        <v>401</v>
      </c>
      <c r="B19" s="52" t="s">
        <v>2308</v>
      </c>
      <c r="C19" s="52" t="s">
        <v>1924</v>
      </c>
      <c r="D19" s="52" t="s">
        <v>2308</v>
      </c>
      <c r="E19" s="52" t="s">
        <v>1924</v>
      </c>
      <c r="F19" s="52" t="s">
        <v>2308</v>
      </c>
      <c r="G19" s="52" t="s">
        <v>1924</v>
      </c>
      <c r="H19" s="52" t="s">
        <v>2308</v>
      </c>
      <c r="I19" s="52" t="s">
        <v>1924</v>
      </c>
      <c r="J19" s="52" t="s">
        <v>2308</v>
      </c>
      <c r="K19" s="52" t="s">
        <v>1924</v>
      </c>
      <c r="L19" s="52" t="s">
        <v>2308</v>
      </c>
      <c r="M19" s="52" t="s">
        <v>1924</v>
      </c>
    </row>
    <row r="20" spans="1:13" ht="36">
      <c r="A20" s="51" t="s">
        <v>400</v>
      </c>
      <c r="B20" s="177">
        <v>1699148</v>
      </c>
      <c r="C20" s="177">
        <v>1677189</v>
      </c>
      <c r="D20" s="176">
        <f>B20*0.9</f>
        <v>1529233.2</v>
      </c>
      <c r="E20" s="176">
        <f>C20*0.9</f>
        <v>1509470.1</v>
      </c>
      <c r="F20" s="176">
        <f t="shared" ref="F20:G22" si="0">B20-D20</f>
        <v>169914.80000000005</v>
      </c>
      <c r="G20" s="176">
        <f t="shared" si="0"/>
        <v>167718.89999999991</v>
      </c>
      <c r="H20" s="176">
        <v>6034</v>
      </c>
      <c r="I20" s="176">
        <v>13497</v>
      </c>
      <c r="J20" s="176">
        <v>3545</v>
      </c>
      <c r="K20" s="176">
        <v>15167</v>
      </c>
      <c r="L20" s="176">
        <v>172875</v>
      </c>
      <c r="M20" s="176">
        <v>170444</v>
      </c>
    </row>
    <row r="21" spans="1:13" ht="20.25" customHeight="1">
      <c r="A21" s="51" t="s">
        <v>399</v>
      </c>
      <c r="B21" s="177">
        <v>11639</v>
      </c>
      <c r="C21" s="177">
        <v>12047</v>
      </c>
      <c r="D21" s="178">
        <f>B21*0.42</f>
        <v>4888.38</v>
      </c>
      <c r="E21" s="178">
        <f>C21*0.42</f>
        <v>5059.74</v>
      </c>
      <c r="F21" s="178">
        <f t="shared" si="0"/>
        <v>6750.62</v>
      </c>
      <c r="G21" s="178">
        <f t="shared" si="0"/>
        <v>6987.26</v>
      </c>
      <c r="H21" s="178">
        <v>1543</v>
      </c>
      <c r="I21" s="178">
        <v>1543</v>
      </c>
      <c r="J21" s="178">
        <v>273</v>
      </c>
      <c r="K21" s="178">
        <v>338</v>
      </c>
      <c r="L21" s="178">
        <v>5866</v>
      </c>
      <c r="M21" s="178">
        <v>6042</v>
      </c>
    </row>
    <row r="22" spans="1:13" ht="20.25" customHeight="1">
      <c r="A22" s="51" t="s">
        <v>398</v>
      </c>
      <c r="B22" s="177">
        <v>40301</v>
      </c>
      <c r="C22" s="177">
        <v>40067</v>
      </c>
      <c r="D22" s="178">
        <f>B22*0.55</f>
        <v>22165.550000000003</v>
      </c>
      <c r="E22" s="178">
        <f>C22*0.55</f>
        <v>22036.850000000002</v>
      </c>
      <c r="F22" s="178">
        <f t="shared" si="0"/>
        <v>18135.449999999997</v>
      </c>
      <c r="G22" s="178">
        <f t="shared" si="0"/>
        <v>18030.149999999998</v>
      </c>
      <c r="H22" s="178">
        <v>2453</v>
      </c>
      <c r="I22" s="178">
        <v>7391</v>
      </c>
      <c r="J22" s="178">
        <v>2880</v>
      </c>
      <c r="K22" s="178">
        <v>7409</v>
      </c>
      <c r="L22" s="178">
        <v>35763</v>
      </c>
      <c r="M22" s="178">
        <v>35525</v>
      </c>
    </row>
    <row r="23" spans="1:13" ht="36.75" thickBot="1">
      <c r="A23" s="51" t="s">
        <v>397</v>
      </c>
      <c r="B23" s="177">
        <v>71846</v>
      </c>
      <c r="C23" s="177">
        <v>71866</v>
      </c>
      <c r="D23" s="179" t="s">
        <v>363</v>
      </c>
      <c r="E23" s="179" t="s">
        <v>363</v>
      </c>
      <c r="F23" s="179">
        <f>B23</f>
        <v>71846</v>
      </c>
      <c r="G23" s="179">
        <f>C23</f>
        <v>71866</v>
      </c>
      <c r="H23" s="179">
        <v>9623</v>
      </c>
      <c r="I23" s="179">
        <v>16006</v>
      </c>
      <c r="J23" s="179">
        <v>5181</v>
      </c>
      <c r="K23" s="179">
        <v>9384</v>
      </c>
      <c r="L23" s="179">
        <v>52245</v>
      </c>
      <c r="M23" s="179">
        <v>49270</v>
      </c>
    </row>
    <row r="24" spans="1:13" ht="19.5" thickTop="1" thickBot="1">
      <c r="A24" s="1023" t="s">
        <v>203</v>
      </c>
      <c r="B24" s="180">
        <f>SUM(B20:B23)</f>
        <v>1822934</v>
      </c>
      <c r="C24" s="180">
        <v>1801169</v>
      </c>
      <c r="D24" s="180">
        <f>SUM(D20:D23)</f>
        <v>1556287.13</v>
      </c>
      <c r="E24" s="180">
        <f>SUM(E20:E23)</f>
        <v>1536566.6900000002</v>
      </c>
      <c r="F24" s="180">
        <f t="shared" ref="F24:M24" si="1">SUM(F20:F23)</f>
        <v>266646.87000000005</v>
      </c>
      <c r="G24" s="180">
        <f t="shared" si="1"/>
        <v>264602.30999999994</v>
      </c>
      <c r="H24" s="180">
        <f t="shared" si="1"/>
        <v>19653</v>
      </c>
      <c r="I24" s="180">
        <f t="shared" si="1"/>
        <v>38437</v>
      </c>
      <c r="J24" s="180">
        <f t="shared" si="1"/>
        <v>11879</v>
      </c>
      <c r="K24" s="180">
        <f t="shared" si="1"/>
        <v>32298</v>
      </c>
      <c r="L24" s="180">
        <f t="shared" si="1"/>
        <v>266749</v>
      </c>
      <c r="M24" s="180">
        <f t="shared" si="1"/>
        <v>261281</v>
      </c>
    </row>
    <row r="25" spans="1:13" ht="17.25" customHeight="1">
      <c r="A25" s="1263" t="s">
        <v>396</v>
      </c>
      <c r="B25" s="1263"/>
      <c r="C25" s="1263"/>
      <c r="D25" s="120"/>
      <c r="K25" s="1264"/>
      <c r="L25" s="1264"/>
    </row>
    <row r="26" spans="1:13">
      <c r="D26" s="121"/>
    </row>
  </sheetData>
  <mergeCells count="11">
    <mergeCell ref="L17:M18"/>
    <mergeCell ref="D18:E18"/>
    <mergeCell ref="F18:G18"/>
    <mergeCell ref="A25:C25"/>
    <mergeCell ref="K25:L25"/>
    <mergeCell ref="J17:K18"/>
    <mergeCell ref="A1:A4"/>
    <mergeCell ref="A5:A8"/>
    <mergeCell ref="B17:C18"/>
    <mergeCell ref="D17:G17"/>
    <mergeCell ref="H17:I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D87"/>
  <sheetViews>
    <sheetView rightToLeft="1" topLeftCell="A28" zoomScaleNormal="100" workbookViewId="0">
      <selection activeCell="E33" sqref="E33"/>
    </sheetView>
  </sheetViews>
  <sheetFormatPr defaultRowHeight="15"/>
  <cols>
    <col min="1" max="1" width="18.85546875" style="2" bestFit="1" customWidth="1"/>
    <col min="2" max="2" width="18.42578125" style="2" bestFit="1" customWidth="1"/>
    <col min="3" max="3" width="8.7109375" style="2" customWidth="1"/>
    <col min="4" max="4" width="7.7109375" style="2" customWidth="1"/>
    <col min="5" max="5" width="8.140625" style="2" customWidth="1"/>
    <col min="6" max="6" width="9.28515625" style="2" customWidth="1"/>
    <col min="7" max="7" width="9.140625" style="2" customWidth="1"/>
    <col min="8" max="8" width="9.140625" style="2"/>
    <col min="9" max="13" width="7.85546875" style="2" bestFit="1" customWidth="1"/>
    <col min="14" max="14" width="7.85546875" style="67" bestFit="1" customWidth="1"/>
    <col min="15" max="15" width="8.140625" style="74" customWidth="1"/>
    <col min="16" max="17" width="6.5703125" style="74" bestFit="1" customWidth="1"/>
    <col min="18" max="22" width="7.85546875" style="74" customWidth="1"/>
    <col min="23" max="23" width="11.42578125" style="2" bestFit="1" customWidth="1"/>
    <col min="24" max="24" width="13.7109375" style="2" customWidth="1"/>
    <col min="25" max="16384" width="9.140625" style="2"/>
  </cols>
  <sheetData>
    <row r="1" spans="1:30" ht="15.75" customHeight="1">
      <c r="A1" s="1070" t="s">
        <v>22</v>
      </c>
      <c r="B1" s="1071"/>
      <c r="C1" s="1071"/>
      <c r="D1" s="1071"/>
      <c r="E1" s="1071"/>
      <c r="F1" s="1071"/>
      <c r="G1" s="1071"/>
      <c r="H1" s="1071"/>
      <c r="I1" s="1071"/>
      <c r="J1" s="1071"/>
      <c r="K1" s="1071"/>
      <c r="L1" s="1071"/>
      <c r="M1" s="1071"/>
      <c r="N1" s="1071"/>
      <c r="O1" s="1071"/>
      <c r="P1" s="1071"/>
      <c r="Q1" s="1071"/>
      <c r="R1" s="2"/>
      <c r="S1" s="2"/>
      <c r="T1" s="2"/>
      <c r="U1" s="2"/>
      <c r="V1" s="2"/>
    </row>
    <row r="2" spans="1:30" ht="22.5" customHeight="1">
      <c r="A2" s="194"/>
      <c r="B2" s="194"/>
      <c r="C2" s="1074" t="s">
        <v>31</v>
      </c>
      <c r="D2" s="1075"/>
      <c r="E2" s="1075"/>
      <c r="F2" s="1075"/>
      <c r="G2" s="1075"/>
      <c r="H2" s="1075"/>
      <c r="I2" s="1075"/>
      <c r="J2" s="1075"/>
      <c r="K2" s="1075"/>
      <c r="L2" s="1075"/>
      <c r="M2" s="1075"/>
      <c r="N2" s="1075"/>
      <c r="O2" s="1075"/>
      <c r="P2" s="1076"/>
      <c r="Q2" s="430"/>
      <c r="R2" s="430"/>
      <c r="S2" s="430"/>
      <c r="T2" s="430"/>
      <c r="U2" s="430"/>
      <c r="V2" s="430"/>
      <c r="W2" s="1036"/>
      <c r="X2" s="1036"/>
      <c r="Y2" s="1036"/>
      <c r="Z2" s="1036"/>
      <c r="AA2" s="1036"/>
      <c r="AB2" s="1036"/>
      <c r="AC2" s="1036"/>
      <c r="AD2" s="1036"/>
    </row>
    <row r="3" spans="1:30" ht="19.5" customHeight="1">
      <c r="A3" s="430" t="s">
        <v>19</v>
      </c>
      <c r="B3" s="430" t="s">
        <v>0</v>
      </c>
      <c r="C3" s="430" t="s">
        <v>34</v>
      </c>
      <c r="D3" s="430" t="s">
        <v>35</v>
      </c>
      <c r="E3" s="430" t="s">
        <v>36</v>
      </c>
      <c r="F3" s="430" t="s">
        <v>37</v>
      </c>
      <c r="G3" s="430" t="s">
        <v>38</v>
      </c>
      <c r="H3" s="430" t="s">
        <v>39</v>
      </c>
      <c r="I3" s="430" t="s">
        <v>40</v>
      </c>
      <c r="J3" s="430" t="s">
        <v>41</v>
      </c>
      <c r="K3" s="430" t="s">
        <v>42</v>
      </c>
      <c r="L3" s="430" t="s">
        <v>43</v>
      </c>
      <c r="M3" s="430" t="s">
        <v>44</v>
      </c>
      <c r="N3" s="430" t="s">
        <v>195</v>
      </c>
      <c r="O3" s="430" t="s">
        <v>202</v>
      </c>
      <c r="P3" s="430" t="s">
        <v>1517</v>
      </c>
      <c r="Q3" s="430" t="s">
        <v>1557</v>
      </c>
      <c r="R3" s="430" t="s">
        <v>1611</v>
      </c>
      <c r="S3" s="430" t="s">
        <v>1673</v>
      </c>
      <c r="T3" s="430" t="s">
        <v>1707</v>
      </c>
      <c r="U3" s="430" t="s">
        <v>1781</v>
      </c>
      <c r="V3" s="430" t="s">
        <v>1864</v>
      </c>
      <c r="W3" s="1036" t="s">
        <v>2001</v>
      </c>
      <c r="X3" s="1036"/>
      <c r="Y3" s="1036"/>
      <c r="Z3" s="1036"/>
      <c r="AA3" s="1036"/>
      <c r="AB3" s="1036"/>
      <c r="AC3" s="1036"/>
      <c r="AD3" s="1036"/>
    </row>
    <row r="4" spans="1:30" ht="15" customHeight="1">
      <c r="A4" s="1077" t="s">
        <v>22</v>
      </c>
      <c r="B4" s="295" t="s">
        <v>13</v>
      </c>
      <c r="C4" s="44">
        <v>1734.060852432</v>
      </c>
      <c r="D4" s="44">
        <v>4129.0533544769996</v>
      </c>
      <c r="E4" s="44">
        <v>3803.8007010010001</v>
      </c>
      <c r="F4" s="44">
        <v>3253.79032882</v>
      </c>
      <c r="G4" s="44">
        <v>4237.740903248</v>
      </c>
      <c r="H4" s="44">
        <v>5088.5928291179998</v>
      </c>
      <c r="I4" s="44">
        <v>10009.917172674999</v>
      </c>
      <c r="J4" s="44">
        <v>4596.3821762110001</v>
      </c>
      <c r="K4" s="44">
        <v>3644.7230071489998</v>
      </c>
      <c r="L4" s="44">
        <v>6081.1560223630004</v>
      </c>
      <c r="M4" s="44">
        <v>3674.5890664990002</v>
      </c>
      <c r="N4" s="44">
        <v>12034.015400820001</v>
      </c>
      <c r="O4" s="44">
        <v>8842.1831382399996</v>
      </c>
      <c r="P4" s="44">
        <v>14319.145159371999</v>
      </c>
      <c r="Q4" s="44">
        <v>11431.917901421</v>
      </c>
      <c r="R4" s="44">
        <v>17089.625046421999</v>
      </c>
      <c r="S4" s="44">
        <v>7336.1957166479997</v>
      </c>
      <c r="T4" s="44">
        <v>26061.56419099</v>
      </c>
      <c r="U4" s="44">
        <v>33900.867798560997</v>
      </c>
      <c r="V4" s="44">
        <v>22887.122665573999</v>
      </c>
      <c r="W4" s="44">
        <v>38407.461727105998</v>
      </c>
      <c r="X4" s="44"/>
      <c r="Y4" s="44"/>
      <c r="Z4" s="44"/>
      <c r="AA4" s="44"/>
      <c r="AB4" s="44"/>
      <c r="AC4" s="44"/>
      <c r="AD4" s="44"/>
    </row>
    <row r="5" spans="1:30">
      <c r="A5" s="1078"/>
      <c r="B5" s="295" t="s">
        <v>14</v>
      </c>
      <c r="C5" s="44">
        <v>2480.7089755779998</v>
      </c>
      <c r="D5" s="44">
        <v>15035.372660122001</v>
      </c>
      <c r="E5" s="44">
        <v>7582.7044634989998</v>
      </c>
      <c r="F5" s="44">
        <v>9723.8396897629991</v>
      </c>
      <c r="G5" s="44">
        <v>5368.4151643490004</v>
      </c>
      <c r="H5" s="44">
        <v>7255.5731581350001</v>
      </c>
      <c r="I5" s="44">
        <v>5527.7041527459996</v>
      </c>
      <c r="J5" s="44">
        <v>13454.481557731</v>
      </c>
      <c r="K5" s="44">
        <v>31911.549952515001</v>
      </c>
      <c r="L5" s="44">
        <v>10141.411461326001</v>
      </c>
      <c r="M5" s="44">
        <v>3368.9299215000001</v>
      </c>
      <c r="N5" s="44">
        <v>24089.453798710001</v>
      </c>
      <c r="O5" s="44">
        <v>764.93145736500003</v>
      </c>
      <c r="P5" s="44">
        <v>2247.7571648779999</v>
      </c>
      <c r="Q5" s="44">
        <v>10278.913828223</v>
      </c>
      <c r="R5" s="44">
        <v>23186.224492271002</v>
      </c>
      <c r="S5" s="44">
        <v>7024.9186570080001</v>
      </c>
      <c r="T5" s="44">
        <v>7147.5868909009996</v>
      </c>
      <c r="U5" s="44">
        <v>6697.0504204870003</v>
      </c>
      <c r="V5" s="44">
        <v>2966.1117462940001</v>
      </c>
      <c r="W5" s="44">
        <v>3145.8129471799998</v>
      </c>
      <c r="X5" s="44"/>
      <c r="Y5" s="44"/>
      <c r="Z5" s="44"/>
      <c r="AA5" s="44"/>
      <c r="AB5" s="44"/>
      <c r="AC5" s="44"/>
      <c r="AD5" s="44"/>
    </row>
    <row r="6" spans="1:30">
      <c r="A6" s="1079"/>
      <c r="B6" s="295" t="s">
        <v>15</v>
      </c>
      <c r="C6" s="44">
        <v>16718.456036632</v>
      </c>
      <c r="D6" s="44">
        <v>47740.838279778996</v>
      </c>
      <c r="E6" s="44">
        <v>57719.614319715001</v>
      </c>
      <c r="F6" s="44">
        <v>83880.320988231004</v>
      </c>
      <c r="G6" s="44">
        <v>133200.848401922</v>
      </c>
      <c r="H6" s="44">
        <v>167533.34718428299</v>
      </c>
      <c r="I6" s="44">
        <v>294768.88074737601</v>
      </c>
      <c r="J6" s="44">
        <v>140913.52187873999</v>
      </c>
      <c r="K6" s="44">
        <v>75746.759557614001</v>
      </c>
      <c r="L6" s="44">
        <v>132944.366965583</v>
      </c>
      <c r="M6" s="44">
        <v>90773.178102724996</v>
      </c>
      <c r="N6" s="44">
        <v>165435.48945161799</v>
      </c>
      <c r="O6" s="44">
        <v>150238.49136423101</v>
      </c>
      <c r="P6" s="44">
        <v>279418.82120359398</v>
      </c>
      <c r="Q6" s="44">
        <v>245602.59210827301</v>
      </c>
      <c r="R6" s="44">
        <v>234153.65221138601</v>
      </c>
      <c r="S6" s="44">
        <v>201221.89438507499</v>
      </c>
      <c r="T6" s="44">
        <v>335012.481910109</v>
      </c>
      <c r="U6" s="44">
        <v>393717.37955896399</v>
      </c>
      <c r="V6" s="44">
        <v>219929.13688174001</v>
      </c>
      <c r="W6" s="44">
        <v>390315.52797469398</v>
      </c>
      <c r="X6" s="44"/>
      <c r="Y6" s="44"/>
      <c r="Z6" s="44"/>
      <c r="AA6" s="44"/>
      <c r="AB6" s="44"/>
      <c r="AC6" s="44"/>
      <c r="AD6" s="44"/>
    </row>
    <row r="7" spans="1:30">
      <c r="A7" s="1064" t="s">
        <v>16</v>
      </c>
      <c r="B7" s="1065"/>
      <c r="C7" s="64">
        <v>20933.225864642001</v>
      </c>
      <c r="D7" s="64">
        <v>66905.264294377994</v>
      </c>
      <c r="E7" s="64">
        <v>69106.119484215</v>
      </c>
      <c r="F7" s="64">
        <v>96857.951006813993</v>
      </c>
      <c r="G7" s="64">
        <v>142807.00446951899</v>
      </c>
      <c r="H7" s="64">
        <v>179877.513171536</v>
      </c>
      <c r="I7" s="64">
        <v>310306.50207279698</v>
      </c>
      <c r="J7" s="64">
        <v>158964.385612682</v>
      </c>
      <c r="K7" s="64">
        <v>111303.032517278</v>
      </c>
      <c r="L7" s="64">
        <v>149166.934449272</v>
      </c>
      <c r="M7" s="64">
        <v>97816.697090724003</v>
      </c>
      <c r="N7" s="64">
        <v>201558.95865114799</v>
      </c>
      <c r="O7" s="64">
        <v>159845.60595983599</v>
      </c>
      <c r="P7" s="64">
        <v>295985.72352784401</v>
      </c>
      <c r="Q7" s="64">
        <v>267313.42383791698</v>
      </c>
      <c r="R7" s="64">
        <v>274429.50175007898</v>
      </c>
      <c r="S7" s="64">
        <v>215583.00875873098</v>
      </c>
      <c r="T7" s="64">
        <v>368221.63299199997</v>
      </c>
      <c r="U7" s="64">
        <v>434315.297778012</v>
      </c>
      <c r="V7" s="64">
        <v>245782.37129360801</v>
      </c>
      <c r="W7" s="64">
        <v>431868.80264898</v>
      </c>
      <c r="X7" s="64"/>
      <c r="Y7" s="64"/>
      <c r="Z7" s="64"/>
      <c r="AA7" s="64"/>
      <c r="AB7" s="64"/>
      <c r="AC7" s="64"/>
      <c r="AD7" s="64"/>
    </row>
    <row r="8" spans="1:30" s="41" customFormat="1">
      <c r="A8" s="1080" t="s">
        <v>18</v>
      </c>
      <c r="B8" s="1081"/>
      <c r="C8" s="1081"/>
      <c r="D8" s="1081"/>
      <c r="E8" s="1081"/>
      <c r="F8" s="1081"/>
      <c r="G8" s="1081"/>
      <c r="H8" s="1081"/>
      <c r="I8" s="1081"/>
      <c r="J8" s="1081"/>
      <c r="K8" s="1081"/>
      <c r="L8" s="1081"/>
      <c r="M8" s="1081"/>
      <c r="N8" s="1081"/>
      <c r="O8" s="1081"/>
      <c r="P8" s="1081"/>
      <c r="Q8" s="1081"/>
    </row>
    <row r="9" spans="1:30" ht="22.5" customHeight="1">
      <c r="A9" s="195"/>
      <c r="B9" s="196"/>
      <c r="C9" s="1082" t="s">
        <v>31</v>
      </c>
      <c r="D9" s="1082"/>
      <c r="E9" s="1082"/>
      <c r="F9" s="1082"/>
      <c r="G9" s="1082"/>
      <c r="H9" s="1082"/>
      <c r="I9" s="1082"/>
      <c r="J9" s="1082"/>
      <c r="K9" s="1082"/>
      <c r="L9" s="1082"/>
      <c r="M9" s="1082"/>
      <c r="N9" s="1082"/>
      <c r="O9" s="1082"/>
      <c r="P9" s="1082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</row>
    <row r="10" spans="1:30">
      <c r="A10" s="430" t="s">
        <v>19</v>
      </c>
      <c r="B10" s="430" t="s">
        <v>0</v>
      </c>
      <c r="C10" s="430" t="s">
        <v>34</v>
      </c>
      <c r="D10" s="430" t="s">
        <v>35</v>
      </c>
      <c r="E10" s="430" t="s">
        <v>36</v>
      </c>
      <c r="F10" s="430" t="s">
        <v>37</v>
      </c>
      <c r="G10" s="430" t="s">
        <v>38</v>
      </c>
      <c r="H10" s="430" t="s">
        <v>39</v>
      </c>
      <c r="I10" s="430" t="s">
        <v>40</v>
      </c>
      <c r="J10" s="430" t="s">
        <v>41</v>
      </c>
      <c r="K10" s="430" t="s">
        <v>42</v>
      </c>
      <c r="L10" s="430" t="s">
        <v>43</v>
      </c>
      <c r="M10" s="430" t="s">
        <v>44</v>
      </c>
      <c r="N10" s="430" t="s">
        <v>195</v>
      </c>
      <c r="O10" s="430" t="s">
        <v>202</v>
      </c>
      <c r="P10" s="430" t="s">
        <v>1517</v>
      </c>
      <c r="Q10" s="430" t="s">
        <v>1557</v>
      </c>
      <c r="R10" s="430" t="s">
        <v>1611</v>
      </c>
      <c r="S10" s="430" t="s">
        <v>1673</v>
      </c>
      <c r="T10" s="430" t="s">
        <v>1707</v>
      </c>
      <c r="U10" s="430" t="s">
        <v>1781</v>
      </c>
      <c r="V10" s="430" t="s">
        <v>1864</v>
      </c>
      <c r="W10" s="1036" t="s">
        <v>2001</v>
      </c>
      <c r="X10" s="1036"/>
      <c r="Y10" s="1036"/>
      <c r="Z10" s="1036"/>
      <c r="AA10" s="1036"/>
      <c r="AB10" s="1036"/>
      <c r="AC10" s="1036"/>
      <c r="AD10" s="1036"/>
    </row>
    <row r="11" spans="1:30">
      <c r="A11" s="1077" t="s">
        <v>23</v>
      </c>
      <c r="B11" s="295" t="s">
        <v>13</v>
      </c>
      <c r="C11" s="44">
        <v>1079.285556481</v>
      </c>
      <c r="D11" s="44">
        <v>1676.1098503010001</v>
      </c>
      <c r="E11" s="44">
        <v>2862.7317519429998</v>
      </c>
      <c r="F11" s="44">
        <v>3890.6381002859998</v>
      </c>
      <c r="G11" s="44">
        <v>4065.9913402100001</v>
      </c>
      <c r="H11" s="44">
        <v>4294.618847537</v>
      </c>
      <c r="I11" s="44">
        <v>9503.2369235149999</v>
      </c>
      <c r="J11" s="44">
        <v>7715.4659978489999</v>
      </c>
      <c r="K11" s="44">
        <v>5290.2952378749997</v>
      </c>
      <c r="L11" s="44">
        <v>5979.2423119969999</v>
      </c>
      <c r="M11" s="44">
        <v>6285.5808833310002</v>
      </c>
      <c r="N11" s="44">
        <v>9146.3713068680008</v>
      </c>
      <c r="O11" s="44">
        <v>6730.7356657709997</v>
      </c>
      <c r="P11" s="44">
        <v>12681.049628949</v>
      </c>
      <c r="Q11" s="44">
        <v>10551.280393988</v>
      </c>
      <c r="R11" s="44">
        <v>12314.455255632</v>
      </c>
      <c r="S11" s="44">
        <v>8972.7276556910001</v>
      </c>
      <c r="T11" s="44">
        <v>14819.111547192</v>
      </c>
      <c r="U11" s="44">
        <v>16662.996317280002</v>
      </c>
      <c r="V11" s="44">
        <v>7825.1877376640005</v>
      </c>
      <c r="W11" s="44">
        <v>13630.02360751</v>
      </c>
      <c r="X11" s="44"/>
      <c r="Y11" s="44"/>
      <c r="Z11" s="44"/>
      <c r="AA11" s="44"/>
      <c r="AB11" s="44"/>
      <c r="AC11" s="44"/>
      <c r="AD11" s="44"/>
    </row>
    <row r="12" spans="1:30">
      <c r="A12" s="1078"/>
      <c r="B12" s="295" t="s">
        <v>14</v>
      </c>
      <c r="C12" s="44">
        <v>21171.598473544</v>
      </c>
      <c r="D12" s="44">
        <v>30937.099502720001</v>
      </c>
      <c r="E12" s="44">
        <v>23521.344822766001</v>
      </c>
      <c r="F12" s="44">
        <v>34080.927120093998</v>
      </c>
      <c r="G12" s="44">
        <v>51981.574579273001</v>
      </c>
      <c r="H12" s="44">
        <v>49982.522834078998</v>
      </c>
      <c r="I12" s="44">
        <v>55034.067541775003</v>
      </c>
      <c r="J12" s="44">
        <v>27387.938779212</v>
      </c>
      <c r="K12" s="44">
        <v>31574.674781104</v>
      </c>
      <c r="L12" s="44">
        <v>35087.846655394002</v>
      </c>
      <c r="M12" s="44">
        <v>45760.131597737003</v>
      </c>
      <c r="N12" s="44">
        <v>78349.840129336997</v>
      </c>
      <c r="O12" s="44">
        <v>19352.686956852001</v>
      </c>
      <c r="P12" s="44">
        <v>26839.509797519</v>
      </c>
      <c r="Q12" s="44">
        <v>28049.309441136</v>
      </c>
      <c r="R12" s="44">
        <v>39191.678574987003</v>
      </c>
      <c r="S12" s="44">
        <v>40177.306890054002</v>
      </c>
      <c r="T12" s="44">
        <v>42957.046515310001</v>
      </c>
      <c r="U12" s="44">
        <v>85662.161135065006</v>
      </c>
      <c r="V12" s="44">
        <v>78660.918034721006</v>
      </c>
      <c r="W12" s="44">
        <v>115594.246507039</v>
      </c>
      <c r="X12" s="44"/>
      <c r="Y12" s="44"/>
      <c r="Z12" s="44"/>
      <c r="AA12" s="44"/>
      <c r="AB12" s="44"/>
      <c r="AC12" s="44"/>
      <c r="AD12" s="44"/>
    </row>
    <row r="13" spans="1:30">
      <c r="A13" s="1079"/>
      <c r="B13" s="295" t="s">
        <v>15</v>
      </c>
      <c r="C13" s="44">
        <v>4877.0510099579997</v>
      </c>
      <c r="D13" s="44">
        <v>9023.4279739100002</v>
      </c>
      <c r="E13" s="44">
        <v>13759.099593733001</v>
      </c>
      <c r="F13" s="44">
        <v>19931.202777244998</v>
      </c>
      <c r="G13" s="44">
        <v>34175.185455145998</v>
      </c>
      <c r="H13" s="44">
        <v>50189.722058375999</v>
      </c>
      <c r="I13" s="44">
        <v>84024.769456805996</v>
      </c>
      <c r="J13" s="44">
        <v>49503.652590669997</v>
      </c>
      <c r="K13" s="44">
        <v>44735.733225866003</v>
      </c>
      <c r="L13" s="44">
        <v>47567.761756938002</v>
      </c>
      <c r="M13" s="44">
        <v>42050.508886572999</v>
      </c>
      <c r="N13" s="44">
        <v>58738.650159354998</v>
      </c>
      <c r="O13" s="44">
        <v>50259.040428314001</v>
      </c>
      <c r="P13" s="44">
        <v>106816.30099151201</v>
      </c>
      <c r="Q13" s="44">
        <v>107799.804009125</v>
      </c>
      <c r="R13" s="44">
        <v>128725.23398530101</v>
      </c>
      <c r="S13" s="44">
        <v>132501.228895515</v>
      </c>
      <c r="T13" s="44">
        <v>151638.10273041899</v>
      </c>
      <c r="U13" s="44">
        <v>157662.67449448799</v>
      </c>
      <c r="V13" s="44">
        <v>83401.274104658005</v>
      </c>
      <c r="W13" s="44">
        <v>202382.40977898901</v>
      </c>
      <c r="X13" s="44"/>
      <c r="Y13" s="44"/>
      <c r="Z13" s="44"/>
      <c r="AA13" s="44"/>
      <c r="AB13" s="44"/>
      <c r="AC13" s="44"/>
      <c r="AD13" s="44"/>
    </row>
    <row r="14" spans="1:30">
      <c r="A14" s="1064" t="s">
        <v>16</v>
      </c>
      <c r="B14" s="1065"/>
      <c r="C14" s="64">
        <v>27127.935039983</v>
      </c>
      <c r="D14" s="64">
        <v>41636.637326930999</v>
      </c>
      <c r="E14" s="64">
        <v>40143.176168441998</v>
      </c>
      <c r="F14" s="64">
        <v>57902.767997624993</v>
      </c>
      <c r="G14" s="64">
        <v>90222.751374629006</v>
      </c>
      <c r="H14" s="64">
        <v>104466.863739992</v>
      </c>
      <c r="I14" s="64">
        <v>148562.07392209602</v>
      </c>
      <c r="J14" s="64">
        <v>84607.057367730988</v>
      </c>
      <c r="K14" s="64">
        <v>81600.703244845005</v>
      </c>
      <c r="L14" s="64">
        <v>88634.850724329008</v>
      </c>
      <c r="M14" s="64">
        <v>94096.221367641003</v>
      </c>
      <c r="N14" s="64">
        <v>146234.86159556001</v>
      </c>
      <c r="O14" s="64">
        <v>76342.463050937004</v>
      </c>
      <c r="P14" s="64">
        <v>146336.86041798</v>
      </c>
      <c r="Q14" s="64">
        <v>146400.39384424902</v>
      </c>
      <c r="R14" s="64">
        <v>180231.36781592001</v>
      </c>
      <c r="S14" s="64">
        <v>181651.26344126</v>
      </c>
      <c r="T14" s="64">
        <v>209414.26079292101</v>
      </c>
      <c r="U14" s="64">
        <v>259987.831946833</v>
      </c>
      <c r="V14" s="64">
        <v>169887.37987704301</v>
      </c>
      <c r="W14" s="64">
        <v>331606.67989353801</v>
      </c>
      <c r="X14" s="64"/>
      <c r="Y14" s="64"/>
      <c r="Z14" s="64"/>
      <c r="AA14" s="64"/>
      <c r="AB14" s="64"/>
      <c r="AC14" s="64"/>
      <c r="AD14" s="64"/>
    </row>
    <row r="15" spans="1:30">
      <c r="A15" s="551" t="s">
        <v>196</v>
      </c>
      <c r="B15" s="550"/>
      <c r="C15" s="550"/>
      <c r="D15" s="550"/>
      <c r="E15" s="550"/>
      <c r="F15" s="550"/>
      <c r="G15" s="550"/>
      <c r="H15" s="550"/>
      <c r="I15" s="550"/>
      <c r="J15" s="550"/>
      <c r="K15" s="550"/>
      <c r="L15" s="550"/>
      <c r="M15" s="550"/>
      <c r="N15" s="550"/>
      <c r="O15" s="550"/>
      <c r="P15" s="550"/>
      <c r="Q15" s="550"/>
      <c r="R15" s="550"/>
      <c r="S15" s="550"/>
      <c r="T15" s="550"/>
      <c r="U15" s="550"/>
      <c r="V15" s="550"/>
      <c r="W15" s="550"/>
      <c r="X15" s="550"/>
      <c r="Y15" s="550"/>
      <c r="Z15" s="550"/>
      <c r="AA15" s="550"/>
      <c r="AB15" s="550"/>
      <c r="AC15" s="550"/>
      <c r="AD15" s="550"/>
    </row>
    <row r="16" spans="1:30" ht="22.5" customHeight="1">
      <c r="A16" s="194"/>
      <c r="B16" s="194"/>
      <c r="C16" s="1074" t="s">
        <v>31</v>
      </c>
      <c r="D16" s="1075"/>
      <c r="E16" s="1075"/>
      <c r="F16" s="1075"/>
      <c r="G16" s="1075"/>
      <c r="H16" s="1075"/>
      <c r="I16" s="1075"/>
      <c r="J16" s="1075"/>
      <c r="K16" s="1075"/>
      <c r="L16" s="1075"/>
      <c r="M16" s="1075"/>
      <c r="N16" s="1075"/>
      <c r="O16" s="1075"/>
      <c r="P16" s="1076"/>
      <c r="Q16" s="430"/>
      <c r="R16" s="430"/>
      <c r="S16" s="430"/>
      <c r="T16" s="430"/>
      <c r="U16" s="430"/>
      <c r="V16" s="430"/>
      <c r="W16" s="1036"/>
      <c r="X16" s="1036"/>
      <c r="Y16" s="1036"/>
      <c r="Z16" s="1036"/>
      <c r="AA16" s="1036"/>
      <c r="AB16" s="1036"/>
      <c r="AC16" s="1036"/>
      <c r="AD16" s="1036"/>
    </row>
    <row r="17" spans="1:30">
      <c r="A17" s="430" t="s">
        <v>19</v>
      </c>
      <c r="B17" s="430" t="s">
        <v>0</v>
      </c>
      <c r="C17" s="430" t="s">
        <v>34</v>
      </c>
      <c r="D17" s="430" t="s">
        <v>35</v>
      </c>
      <c r="E17" s="430" t="s">
        <v>36</v>
      </c>
      <c r="F17" s="430" t="s">
        <v>37</v>
      </c>
      <c r="G17" s="430" t="s">
        <v>38</v>
      </c>
      <c r="H17" s="430" t="s">
        <v>39</v>
      </c>
      <c r="I17" s="430" t="s">
        <v>40</v>
      </c>
      <c r="J17" s="430" t="s">
        <v>41</v>
      </c>
      <c r="K17" s="430" t="s">
        <v>42</v>
      </c>
      <c r="L17" s="430" t="s">
        <v>43</v>
      </c>
      <c r="M17" s="430" t="s">
        <v>44</v>
      </c>
      <c r="N17" s="430" t="s">
        <v>195</v>
      </c>
      <c r="O17" s="430" t="s">
        <v>202</v>
      </c>
      <c r="P17" s="430" t="s">
        <v>1517</v>
      </c>
      <c r="Q17" s="430" t="s">
        <v>1557</v>
      </c>
      <c r="R17" s="430" t="s">
        <v>1611</v>
      </c>
      <c r="S17" s="430" t="s">
        <v>1673</v>
      </c>
      <c r="T17" s="430" t="s">
        <v>1707</v>
      </c>
      <c r="U17" s="430" t="s">
        <v>1781</v>
      </c>
      <c r="V17" s="430" t="s">
        <v>1864</v>
      </c>
      <c r="W17" s="1036" t="s">
        <v>2001</v>
      </c>
      <c r="X17" s="1036"/>
      <c r="Y17" s="1036"/>
      <c r="Z17" s="1036"/>
      <c r="AA17" s="1036"/>
      <c r="AB17" s="1036"/>
      <c r="AC17" s="1036"/>
      <c r="AD17" s="1036"/>
    </row>
    <row r="18" spans="1:30">
      <c r="A18" s="1077" t="s">
        <v>193</v>
      </c>
      <c r="B18" s="295" t="s">
        <v>194</v>
      </c>
      <c r="C18" s="44">
        <v>33696</v>
      </c>
      <c r="D18" s="44">
        <v>70978</v>
      </c>
      <c r="E18" s="44">
        <v>56830</v>
      </c>
      <c r="F18" s="44">
        <v>69443</v>
      </c>
      <c r="G18" s="44">
        <v>69195</v>
      </c>
      <c r="H18" s="44">
        <v>76104</v>
      </c>
      <c r="I18" s="44">
        <v>90400</v>
      </c>
      <c r="J18" s="44">
        <v>77171</v>
      </c>
      <c r="K18" s="44">
        <v>51823</v>
      </c>
      <c r="L18" s="44">
        <v>73637</v>
      </c>
      <c r="M18" s="44">
        <v>103651</v>
      </c>
      <c r="N18" s="44">
        <v>111179</v>
      </c>
      <c r="O18" s="44">
        <v>73149</v>
      </c>
      <c r="P18" s="44">
        <v>139618</v>
      </c>
      <c r="Q18" s="44">
        <v>94453</v>
      </c>
      <c r="R18" s="44">
        <v>98900</v>
      </c>
      <c r="S18" s="44">
        <v>83669</v>
      </c>
      <c r="T18" s="44">
        <v>102741</v>
      </c>
      <c r="U18" s="44">
        <v>109324</v>
      </c>
      <c r="V18" s="44">
        <v>108036</v>
      </c>
      <c r="W18" s="44">
        <v>135897</v>
      </c>
      <c r="X18" s="44"/>
      <c r="Y18" s="44"/>
      <c r="Z18" s="44"/>
      <c r="AA18" s="44"/>
      <c r="AB18" s="44"/>
      <c r="AC18" s="44"/>
      <c r="AD18" s="44"/>
    </row>
    <row r="19" spans="1:30" ht="15" customHeight="1">
      <c r="A19" s="1079"/>
      <c r="B19" s="295" t="s">
        <v>13</v>
      </c>
      <c r="C19" s="44">
        <v>943.77031464799995</v>
      </c>
      <c r="D19" s="44">
        <v>2542.703219773</v>
      </c>
      <c r="E19" s="44">
        <v>4725.0804023840001</v>
      </c>
      <c r="F19" s="44">
        <v>3773.2313413739998</v>
      </c>
      <c r="G19" s="44">
        <v>6910.3733652350002</v>
      </c>
      <c r="H19" s="44">
        <v>4633.9376100660002</v>
      </c>
      <c r="I19" s="44">
        <v>3999.4434896170001</v>
      </c>
      <c r="J19" s="44">
        <v>2271.7490547450002</v>
      </c>
      <c r="K19" s="44">
        <v>1351.3082673839999</v>
      </c>
      <c r="L19" s="44">
        <v>2282.7579213869999</v>
      </c>
      <c r="M19" s="44">
        <v>2684.9972121189999</v>
      </c>
      <c r="N19" s="44">
        <v>2573.790459759</v>
      </c>
      <c r="O19" s="44">
        <v>1817.7516378509999</v>
      </c>
      <c r="P19" s="44">
        <v>2445</v>
      </c>
      <c r="Q19" s="44">
        <v>1471.0113089250001</v>
      </c>
      <c r="R19" s="44">
        <v>1481</v>
      </c>
      <c r="S19" s="44">
        <v>979</v>
      </c>
      <c r="T19" s="44">
        <v>601</v>
      </c>
      <c r="U19" s="44">
        <v>730</v>
      </c>
      <c r="V19" s="44">
        <v>661</v>
      </c>
      <c r="W19" s="44">
        <v>895</v>
      </c>
      <c r="X19" s="44"/>
      <c r="Y19" s="44"/>
      <c r="Z19" s="44"/>
      <c r="AA19" s="44"/>
      <c r="AB19" s="44"/>
      <c r="AC19" s="44"/>
      <c r="AD19" s="44"/>
    </row>
    <row r="20" spans="1:30">
      <c r="A20" s="1064" t="s">
        <v>16</v>
      </c>
      <c r="B20" s="1065"/>
      <c r="C20" s="64">
        <v>34639.770314647998</v>
      </c>
      <c r="D20" s="64">
        <v>73520.703219773</v>
      </c>
      <c r="E20" s="64">
        <v>61555.080402384003</v>
      </c>
      <c r="F20" s="64">
        <v>73216.231341374005</v>
      </c>
      <c r="G20" s="64">
        <v>76105.373365235006</v>
      </c>
      <c r="H20" s="64">
        <v>80737.937610066001</v>
      </c>
      <c r="I20" s="64">
        <v>94399.443489616999</v>
      </c>
      <c r="J20" s="64">
        <v>79442.749054745</v>
      </c>
      <c r="K20" s="64">
        <v>53174.308267383996</v>
      </c>
      <c r="L20" s="64">
        <v>75919.757921387005</v>
      </c>
      <c r="M20" s="64">
        <v>106335.99721211899</v>
      </c>
      <c r="N20" s="64">
        <v>113752.79045975899</v>
      </c>
      <c r="O20" s="64">
        <v>74966.751637851004</v>
      </c>
      <c r="P20" s="64">
        <v>142063</v>
      </c>
      <c r="Q20" s="64">
        <v>95924.011308924994</v>
      </c>
      <c r="R20" s="64">
        <v>100381</v>
      </c>
      <c r="S20" s="64">
        <v>84648</v>
      </c>
      <c r="T20" s="64">
        <v>103342</v>
      </c>
      <c r="U20" s="64">
        <v>110054</v>
      </c>
      <c r="V20" s="64">
        <v>108697</v>
      </c>
      <c r="W20" s="64">
        <v>136792</v>
      </c>
      <c r="X20" s="64"/>
      <c r="Y20" s="64"/>
      <c r="Z20" s="64"/>
      <c r="AA20" s="64"/>
      <c r="AB20" s="64"/>
      <c r="AC20" s="64"/>
      <c r="AD20" s="64"/>
    </row>
    <row r="21" spans="1:30">
      <c r="A21" s="1083" t="s">
        <v>197</v>
      </c>
      <c r="B21" s="1084"/>
      <c r="C21" s="1084"/>
      <c r="D21" s="1084"/>
      <c r="E21" s="1084"/>
      <c r="F21" s="1084"/>
      <c r="G21" s="1084"/>
      <c r="H21" s="1084"/>
      <c r="I21" s="1084"/>
      <c r="J21" s="1084"/>
      <c r="K21" s="1084"/>
      <c r="L21" s="1084"/>
      <c r="M21" s="1084"/>
      <c r="N21" s="1084"/>
      <c r="O21" s="1084"/>
      <c r="P21" s="1084"/>
      <c r="Q21" s="1084"/>
      <c r="R21" s="2"/>
      <c r="S21" s="2"/>
      <c r="T21" s="2"/>
      <c r="U21" s="2"/>
      <c r="V21" s="2"/>
    </row>
    <row r="22" spans="1:30" ht="15" customHeight="1">
      <c r="A22" s="194"/>
      <c r="B22" s="194"/>
      <c r="C22" s="1074" t="s">
        <v>31</v>
      </c>
      <c r="D22" s="1075"/>
      <c r="E22" s="1075"/>
      <c r="F22" s="1075"/>
      <c r="G22" s="1075"/>
      <c r="H22" s="1075"/>
      <c r="I22" s="1075"/>
      <c r="J22" s="1075"/>
      <c r="K22" s="1075"/>
      <c r="L22" s="1075"/>
      <c r="M22" s="1075"/>
      <c r="N22" s="1075"/>
      <c r="O22" s="1075"/>
      <c r="P22" s="1076"/>
      <c r="Q22" s="430"/>
      <c r="R22" s="430"/>
      <c r="S22" s="430"/>
      <c r="T22" s="430"/>
      <c r="U22" s="430"/>
      <c r="V22" s="430"/>
      <c r="W22" s="1036"/>
      <c r="X22" s="1036"/>
      <c r="Y22" s="1036"/>
      <c r="Z22" s="1036"/>
      <c r="AA22" s="1036"/>
      <c r="AB22" s="1036"/>
      <c r="AC22" s="1036"/>
      <c r="AD22" s="1036"/>
    </row>
    <row r="23" spans="1:30">
      <c r="A23" s="430" t="s">
        <v>19</v>
      </c>
      <c r="B23" s="430" t="s">
        <v>0</v>
      </c>
      <c r="C23" s="430" t="s">
        <v>34</v>
      </c>
      <c r="D23" s="430" t="s">
        <v>35</v>
      </c>
      <c r="E23" s="430" t="s">
        <v>36</v>
      </c>
      <c r="F23" s="430" t="s">
        <v>37</v>
      </c>
      <c r="G23" s="430" t="s">
        <v>38</v>
      </c>
      <c r="H23" s="430" t="s">
        <v>39</v>
      </c>
      <c r="I23" s="430" t="s">
        <v>40</v>
      </c>
      <c r="J23" s="430" t="s">
        <v>41</v>
      </c>
      <c r="K23" s="430" t="s">
        <v>42</v>
      </c>
      <c r="L23" s="430" t="s">
        <v>43</v>
      </c>
      <c r="M23" s="430" t="s">
        <v>44</v>
      </c>
      <c r="N23" s="430" t="s">
        <v>195</v>
      </c>
      <c r="O23" s="430" t="s">
        <v>202</v>
      </c>
      <c r="P23" s="430" t="s">
        <v>1517</v>
      </c>
      <c r="Q23" s="430" t="s">
        <v>1557</v>
      </c>
      <c r="R23" s="430" t="s">
        <v>1611</v>
      </c>
      <c r="S23" s="430" t="s">
        <v>1673</v>
      </c>
      <c r="T23" s="430" t="s">
        <v>1707</v>
      </c>
      <c r="U23" s="430" t="s">
        <v>1781</v>
      </c>
      <c r="V23" s="430" t="s">
        <v>1864</v>
      </c>
      <c r="W23" s="1036" t="s">
        <v>2001</v>
      </c>
      <c r="X23" s="1036"/>
      <c r="Y23" s="1036"/>
      <c r="Z23" s="1036"/>
      <c r="AA23" s="1036"/>
      <c r="AB23" s="1036"/>
      <c r="AC23" s="1036"/>
      <c r="AD23" s="1036"/>
    </row>
    <row r="24" spans="1:30">
      <c r="A24" s="1077" t="s">
        <v>360</v>
      </c>
      <c r="B24" s="295" t="s">
        <v>194</v>
      </c>
      <c r="C24" s="191">
        <v>3079</v>
      </c>
      <c r="D24" s="191">
        <v>7814</v>
      </c>
      <c r="E24" s="44">
        <v>6607</v>
      </c>
      <c r="F24" s="44">
        <v>7986</v>
      </c>
      <c r="G24" s="44">
        <v>7404</v>
      </c>
      <c r="H24" s="44">
        <v>9580</v>
      </c>
      <c r="I24" s="44">
        <v>16608</v>
      </c>
      <c r="J24" s="44">
        <v>21970</v>
      </c>
      <c r="K24" s="44">
        <v>6323</v>
      </c>
      <c r="L24" s="44">
        <v>8678</v>
      </c>
      <c r="M24" s="44">
        <v>11367</v>
      </c>
      <c r="N24" s="44">
        <v>12196</v>
      </c>
      <c r="O24" s="44">
        <v>5492</v>
      </c>
      <c r="P24" s="44">
        <v>16901</v>
      </c>
      <c r="Q24" s="44">
        <v>9891</v>
      </c>
      <c r="R24" s="44">
        <v>13373</v>
      </c>
      <c r="S24" s="44">
        <v>8474</v>
      </c>
      <c r="T24" s="44">
        <v>44952</v>
      </c>
      <c r="U24" s="44">
        <v>23065</v>
      </c>
      <c r="V24" s="44">
        <v>35410</v>
      </c>
      <c r="W24" s="44">
        <v>82567</v>
      </c>
      <c r="X24" s="44"/>
      <c r="Y24" s="44"/>
      <c r="Z24" s="44"/>
      <c r="AA24" s="44"/>
      <c r="AB24" s="44"/>
      <c r="AC24" s="44"/>
      <c r="AD24" s="44"/>
    </row>
    <row r="25" spans="1:30">
      <c r="A25" s="1079"/>
      <c r="B25" s="295" t="s">
        <v>13</v>
      </c>
      <c r="C25" s="191">
        <v>12.087322772</v>
      </c>
      <c r="D25" s="191">
        <v>92.128752972000001</v>
      </c>
      <c r="E25" s="44">
        <v>36.515196840000002</v>
      </c>
      <c r="F25" s="44">
        <v>196.287749085</v>
      </c>
      <c r="G25" s="44">
        <v>160.04743231800001</v>
      </c>
      <c r="H25" s="44">
        <v>84.634628786999997</v>
      </c>
      <c r="I25" s="44">
        <v>825.54954205000001</v>
      </c>
      <c r="J25" s="44">
        <v>113.78635534</v>
      </c>
      <c r="K25" s="192"/>
      <c r="L25" s="44">
        <v>8.5033200000000004</v>
      </c>
      <c r="M25" s="44">
        <v>0.73853999999999997</v>
      </c>
      <c r="N25" s="44">
        <v>59.730316596999998</v>
      </c>
      <c r="O25" s="192"/>
      <c r="P25" s="44">
        <v>18</v>
      </c>
      <c r="Q25" s="44">
        <v>16.096724761000001</v>
      </c>
      <c r="R25" s="44">
        <v>0</v>
      </c>
      <c r="S25" s="44">
        <v>11</v>
      </c>
      <c r="T25" s="44">
        <v>0</v>
      </c>
      <c r="U25" s="44">
        <v>596</v>
      </c>
      <c r="V25" s="44">
        <v>30</v>
      </c>
      <c r="W25" s="44">
        <v>8901</v>
      </c>
      <c r="X25" s="44"/>
      <c r="Y25" s="44"/>
      <c r="Z25" s="44"/>
      <c r="AA25" s="44"/>
      <c r="AB25" s="44"/>
      <c r="AC25" s="44"/>
      <c r="AD25" s="44"/>
    </row>
    <row r="26" spans="1:30">
      <c r="A26" s="1064" t="s">
        <v>16</v>
      </c>
      <c r="B26" s="1065"/>
      <c r="C26" s="64">
        <v>3091.0873227719999</v>
      </c>
      <c r="D26" s="64">
        <v>7906.1287529720003</v>
      </c>
      <c r="E26" s="64">
        <v>6643.5151968399996</v>
      </c>
      <c r="F26" s="64">
        <v>8182.2877490849996</v>
      </c>
      <c r="G26" s="64">
        <v>7564.0474323179997</v>
      </c>
      <c r="H26" s="64">
        <v>9664.6346287870001</v>
      </c>
      <c r="I26" s="64">
        <v>17433.549542050001</v>
      </c>
      <c r="J26" s="64">
        <v>22083.786355339998</v>
      </c>
      <c r="K26" s="64">
        <v>6323</v>
      </c>
      <c r="L26" s="64">
        <v>8686.5033199999998</v>
      </c>
      <c r="M26" s="64">
        <v>11367.73854</v>
      </c>
      <c r="N26" s="64">
        <v>12255.730316597001</v>
      </c>
      <c r="O26" s="64">
        <v>5492</v>
      </c>
      <c r="P26" s="64">
        <v>16919</v>
      </c>
      <c r="Q26" s="64">
        <v>9907.0967247610006</v>
      </c>
      <c r="R26" s="64">
        <v>13373</v>
      </c>
      <c r="S26" s="64">
        <v>8485</v>
      </c>
      <c r="T26" s="64">
        <v>44952</v>
      </c>
      <c r="U26" s="64">
        <v>23661</v>
      </c>
      <c r="V26" s="64">
        <v>35440</v>
      </c>
      <c r="W26" s="64">
        <v>91468</v>
      </c>
      <c r="X26" s="64"/>
      <c r="Y26" s="64"/>
      <c r="Z26" s="64"/>
      <c r="AA26" s="64"/>
      <c r="AB26" s="64"/>
      <c r="AC26" s="64"/>
      <c r="AD26" s="64"/>
    </row>
    <row r="27" spans="1:30">
      <c r="W27" s="74"/>
      <c r="X27" s="74"/>
      <c r="Y27" s="74"/>
      <c r="Z27" s="74"/>
      <c r="AA27" s="74"/>
      <c r="AB27" s="74"/>
      <c r="AC27" s="74"/>
      <c r="AD27" s="74"/>
    </row>
    <row r="28" spans="1:30" ht="23.25" customHeight="1">
      <c r="B28" s="430" t="s">
        <v>210</v>
      </c>
      <c r="C28" s="44">
        <v>85792.018542045</v>
      </c>
      <c r="D28" s="44">
        <v>189968.73359405401</v>
      </c>
      <c r="E28" s="44">
        <v>177447.89125188102</v>
      </c>
      <c r="F28" s="44">
        <v>236159.23809489797</v>
      </c>
      <c r="G28" s="44">
        <v>316699.17664170102</v>
      </c>
      <c r="H28" s="44">
        <v>374746.94915038103</v>
      </c>
      <c r="I28" s="44">
        <v>570701.56902656006</v>
      </c>
      <c r="J28" s="44">
        <v>345097.97839049797</v>
      </c>
      <c r="K28" s="44">
        <v>252401.04402950697</v>
      </c>
      <c r="L28" s="44">
        <v>322408.046414988</v>
      </c>
      <c r="M28" s="44">
        <v>309616.654210484</v>
      </c>
      <c r="N28" s="44">
        <v>473802.34102306399</v>
      </c>
      <c r="O28" s="44">
        <v>316646.82064862398</v>
      </c>
      <c r="P28" s="44">
        <v>601304.58394582407</v>
      </c>
      <c r="Q28" s="44">
        <v>519544.925715852</v>
      </c>
      <c r="R28" s="44">
        <v>568414.86956599902</v>
      </c>
      <c r="S28" s="44">
        <v>490367.27219999098</v>
      </c>
      <c r="T28" s="44">
        <v>725929.89378492092</v>
      </c>
      <c r="U28" s="44">
        <v>828018.12972484506</v>
      </c>
      <c r="V28" s="44">
        <v>559806.75117065106</v>
      </c>
      <c r="W28" s="44">
        <v>991735.48254251806</v>
      </c>
      <c r="X28" s="44"/>
      <c r="Y28" s="44"/>
      <c r="Z28" s="44"/>
      <c r="AA28" s="44"/>
      <c r="AB28" s="44"/>
      <c r="AC28" s="44"/>
      <c r="AD28" s="44"/>
    </row>
    <row r="29" spans="1:30" ht="22.5">
      <c r="B29" s="430" t="s">
        <v>1498</v>
      </c>
      <c r="C29" s="44">
        <v>0</v>
      </c>
      <c r="D29" s="44">
        <v>85792.018542045</v>
      </c>
      <c r="E29" s="44">
        <v>275760.75213609904</v>
      </c>
      <c r="F29" s="44">
        <v>453208.64338798006</v>
      </c>
      <c r="G29" s="44">
        <v>689367.881482878</v>
      </c>
      <c r="H29" s="44">
        <v>1006067.058124579</v>
      </c>
      <c r="I29" s="44">
        <v>1380814.0072749602</v>
      </c>
      <c r="J29" s="44">
        <v>1951515.5763015202</v>
      </c>
      <c r="K29" s="44">
        <v>2296613.5546920183</v>
      </c>
      <c r="L29" s="44">
        <v>2549014.5987215252</v>
      </c>
      <c r="M29" s="44">
        <v>2871422.6451365133</v>
      </c>
      <c r="N29" s="44">
        <v>3181039.2993469974</v>
      </c>
      <c r="O29" s="44">
        <v>0</v>
      </c>
      <c r="P29" s="44">
        <v>316646.82064862398</v>
      </c>
      <c r="Q29" s="44">
        <v>917951.40459444805</v>
      </c>
      <c r="R29" s="44">
        <v>1437496.3303103</v>
      </c>
      <c r="S29" s="44">
        <v>2005911.1998762991</v>
      </c>
      <c r="T29" s="44">
        <v>2496278.4720762903</v>
      </c>
      <c r="U29" s="44">
        <v>3222208.365861211</v>
      </c>
      <c r="V29" s="44">
        <v>4050226.4955860563</v>
      </c>
      <c r="W29" s="44">
        <v>4610033.2467567073</v>
      </c>
      <c r="X29" s="44"/>
      <c r="Y29" s="44"/>
      <c r="Z29" s="44"/>
      <c r="AA29" s="44"/>
      <c r="AB29" s="44"/>
      <c r="AC29" s="44"/>
      <c r="AD29" s="44"/>
    </row>
    <row r="30" spans="1:30">
      <c r="B30" s="430" t="s">
        <v>198</v>
      </c>
      <c r="C30" s="44">
        <v>5719.4679028029996</v>
      </c>
      <c r="D30" s="44">
        <v>8634.9424360933644</v>
      </c>
      <c r="E30" s="44">
        <v>9858.2161806600561</v>
      </c>
      <c r="F30" s="44">
        <v>11245.678004518952</v>
      </c>
      <c r="G30" s="44">
        <v>14395.41712007732</v>
      </c>
      <c r="H30" s="44">
        <v>18737.347457519052</v>
      </c>
      <c r="I30" s="44">
        <v>25940.980410298183</v>
      </c>
      <c r="J30" s="44">
        <v>17254.898919524898</v>
      </c>
      <c r="K30" s="44">
        <v>13284.265475237209</v>
      </c>
      <c r="L30" s="44">
        <v>14654.911200681272</v>
      </c>
      <c r="M30" s="44">
        <v>15480.832710524201</v>
      </c>
      <c r="N30" s="44">
        <v>23690.1170511532</v>
      </c>
      <c r="O30" s="44">
        <v>19790.426290538999</v>
      </c>
      <c r="P30" s="44">
        <v>27332.026542992004</v>
      </c>
      <c r="Q30" s="44">
        <v>28863.606984213999</v>
      </c>
      <c r="R30" s="44">
        <v>25837.039525727228</v>
      </c>
      <c r="S30" s="44">
        <v>24518.363609999549</v>
      </c>
      <c r="T30" s="44">
        <v>36296.494689246043</v>
      </c>
      <c r="U30" s="44">
        <v>39429.434748802145</v>
      </c>
      <c r="V30" s="44">
        <v>31100.375065036169</v>
      </c>
      <c r="W30" s="44">
        <v>47225.499168691334</v>
      </c>
      <c r="X30" s="44"/>
      <c r="Y30" s="44"/>
      <c r="Z30" s="44"/>
      <c r="AA30" s="44"/>
      <c r="AB30" s="44"/>
      <c r="AC30" s="44"/>
      <c r="AD30" s="44"/>
    </row>
    <row r="31" spans="1:30">
      <c r="B31" s="430" t="s">
        <v>366</v>
      </c>
      <c r="C31" s="44">
        <v>15</v>
      </c>
      <c r="D31" s="44">
        <v>22</v>
      </c>
      <c r="E31" s="44">
        <v>18</v>
      </c>
      <c r="F31" s="44">
        <v>21</v>
      </c>
      <c r="G31" s="44">
        <v>22</v>
      </c>
      <c r="H31" s="44">
        <v>20</v>
      </c>
      <c r="I31" s="44">
        <v>22</v>
      </c>
      <c r="J31" s="44">
        <v>20</v>
      </c>
      <c r="K31" s="44">
        <v>19</v>
      </c>
      <c r="L31" s="44">
        <v>22</v>
      </c>
      <c r="M31" s="44">
        <v>20</v>
      </c>
      <c r="N31" s="44">
        <v>20</v>
      </c>
      <c r="O31" s="44">
        <v>16</v>
      </c>
      <c r="P31" s="44">
        <v>22</v>
      </c>
      <c r="Q31" s="44">
        <v>18</v>
      </c>
      <c r="R31" s="44">
        <v>22</v>
      </c>
      <c r="S31" s="44">
        <v>20</v>
      </c>
      <c r="T31" s="44">
        <v>20</v>
      </c>
      <c r="U31" s="44">
        <v>21</v>
      </c>
      <c r="V31" s="44">
        <v>18</v>
      </c>
      <c r="W31" s="44">
        <v>21</v>
      </c>
      <c r="X31" s="44"/>
      <c r="Y31" s="44"/>
      <c r="Z31" s="44"/>
      <c r="AA31" s="44"/>
      <c r="AB31" s="44"/>
      <c r="AC31" s="44"/>
      <c r="AD31" s="44"/>
    </row>
    <row r="32" spans="1:30"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549"/>
      <c r="O32" s="377"/>
      <c r="P32" s="377"/>
      <c r="Q32" s="377"/>
      <c r="R32" s="377"/>
      <c r="S32" s="377"/>
      <c r="T32" s="377"/>
      <c r="U32" s="377"/>
      <c r="V32" s="377"/>
    </row>
    <row r="34" spans="1:22" ht="19.5" customHeight="1">
      <c r="A34" s="430" t="s">
        <v>19</v>
      </c>
      <c r="B34" s="430" t="s">
        <v>0</v>
      </c>
      <c r="C34" s="430" t="s">
        <v>42</v>
      </c>
      <c r="D34" s="430" t="s">
        <v>43</v>
      </c>
      <c r="E34" s="430" t="s">
        <v>44</v>
      </c>
      <c r="F34" s="430" t="s">
        <v>195</v>
      </c>
      <c r="G34" s="430" t="s">
        <v>202</v>
      </c>
      <c r="H34" s="430" t="s">
        <v>1517</v>
      </c>
      <c r="I34" s="430" t="s">
        <v>1557</v>
      </c>
      <c r="J34" s="430" t="s">
        <v>1611</v>
      </c>
      <c r="K34" s="430" t="s">
        <v>1673</v>
      </c>
      <c r="L34" s="430" t="s">
        <v>1707</v>
      </c>
      <c r="M34" s="430" t="s">
        <v>1781</v>
      </c>
      <c r="N34" s="430" t="s">
        <v>1864</v>
      </c>
      <c r="O34" s="430" t="s">
        <v>2001</v>
      </c>
      <c r="P34" s="73"/>
      <c r="Q34" s="2"/>
      <c r="R34" s="2"/>
      <c r="S34" s="2"/>
      <c r="T34" s="2"/>
      <c r="U34" s="2"/>
      <c r="V34" s="2"/>
    </row>
    <row r="35" spans="1:22">
      <c r="A35" s="2" t="s">
        <v>22</v>
      </c>
      <c r="B35" s="548" t="s">
        <v>16</v>
      </c>
      <c r="C35" s="64">
        <v>111303.032517278</v>
      </c>
      <c r="D35" s="64">
        <v>149166.934449272</v>
      </c>
      <c r="E35" s="64">
        <v>97816.697090724003</v>
      </c>
      <c r="F35" s="64">
        <v>201558.95865114799</v>
      </c>
      <c r="G35" s="64">
        <v>159845.60595983599</v>
      </c>
      <c r="H35" s="64">
        <v>295985.72352784401</v>
      </c>
      <c r="I35" s="64">
        <v>267313.42383791698</v>
      </c>
      <c r="J35" s="64">
        <v>274429.50175007898</v>
      </c>
      <c r="K35" s="64">
        <v>215583.00875873098</v>
      </c>
      <c r="L35" s="64">
        <v>368221.63299199997</v>
      </c>
      <c r="M35" s="64">
        <v>434315.297778012</v>
      </c>
      <c r="N35" s="64">
        <v>245782.37129360801</v>
      </c>
      <c r="O35" s="64">
        <v>431868.80264898</v>
      </c>
      <c r="P35" s="41"/>
      <c r="Q35" s="41"/>
      <c r="R35" s="41"/>
      <c r="S35" s="41"/>
      <c r="T35" s="41"/>
      <c r="U35" s="41"/>
      <c r="V35" s="41"/>
    </row>
    <row r="36" spans="1:22">
      <c r="A36" s="548" t="s">
        <v>23</v>
      </c>
      <c r="B36" s="548" t="s">
        <v>16</v>
      </c>
      <c r="C36" s="64">
        <v>81600.703244845005</v>
      </c>
      <c r="D36" s="64">
        <v>88634.850724329008</v>
      </c>
      <c r="E36" s="64">
        <v>94096.221367641003</v>
      </c>
      <c r="F36" s="64">
        <v>146234.86159556001</v>
      </c>
      <c r="G36" s="64">
        <v>76342.463050937004</v>
      </c>
      <c r="H36" s="64">
        <v>146336.86041798</v>
      </c>
      <c r="I36" s="64">
        <v>146400.39384424902</v>
      </c>
      <c r="J36" s="64">
        <v>180231.36781592001</v>
      </c>
      <c r="K36" s="64">
        <v>181651.26344126</v>
      </c>
      <c r="L36" s="64">
        <v>209414.26079292101</v>
      </c>
      <c r="M36" s="64">
        <v>259987.831946833</v>
      </c>
      <c r="N36" s="64">
        <v>169887.37987704301</v>
      </c>
      <c r="O36" s="64">
        <v>331606.67989353801</v>
      </c>
      <c r="P36" s="2"/>
      <c r="Q36" s="2"/>
      <c r="R36" s="2"/>
      <c r="S36" s="2"/>
      <c r="T36" s="2"/>
      <c r="U36" s="2"/>
      <c r="V36" s="2"/>
    </row>
    <row r="37" spans="1:22">
      <c r="A37" s="548" t="s">
        <v>193</v>
      </c>
      <c r="B37" s="548" t="s">
        <v>16</v>
      </c>
      <c r="C37" s="64">
        <v>53174.308267383996</v>
      </c>
      <c r="D37" s="64">
        <v>75919.757921387005</v>
      </c>
      <c r="E37" s="64">
        <v>106335.99721211899</v>
      </c>
      <c r="F37" s="64">
        <v>113752.79045975899</v>
      </c>
      <c r="G37" s="64">
        <v>74966.751637851004</v>
      </c>
      <c r="H37" s="64">
        <v>142063</v>
      </c>
      <c r="I37" s="64">
        <v>95924.011308924994</v>
      </c>
      <c r="J37" s="64">
        <v>100381</v>
      </c>
      <c r="K37" s="64">
        <v>84648</v>
      </c>
      <c r="L37" s="64">
        <v>103342</v>
      </c>
      <c r="M37" s="64">
        <v>110054</v>
      </c>
      <c r="N37" s="64">
        <v>108697</v>
      </c>
      <c r="O37" s="64">
        <v>136792</v>
      </c>
      <c r="P37" s="2"/>
      <c r="Q37" s="2"/>
      <c r="R37" s="2"/>
      <c r="S37" s="2"/>
      <c r="T37" s="2"/>
      <c r="U37" s="2"/>
      <c r="V37" s="2"/>
    </row>
    <row r="38" spans="1:22">
      <c r="A38" s="548" t="s">
        <v>360</v>
      </c>
      <c r="B38" s="548" t="s">
        <v>16</v>
      </c>
      <c r="C38" s="64">
        <v>6323</v>
      </c>
      <c r="D38" s="64">
        <v>8686.5033199999998</v>
      </c>
      <c r="E38" s="64">
        <v>11367.73854</v>
      </c>
      <c r="F38" s="64">
        <v>12255.730316597001</v>
      </c>
      <c r="G38" s="64">
        <v>5492</v>
      </c>
      <c r="H38" s="64">
        <v>16919</v>
      </c>
      <c r="I38" s="64">
        <v>9907.0967247610006</v>
      </c>
      <c r="J38" s="64">
        <v>13373</v>
      </c>
      <c r="K38" s="64">
        <v>8485</v>
      </c>
      <c r="L38" s="64">
        <v>44952</v>
      </c>
      <c r="M38" s="64">
        <v>23661</v>
      </c>
      <c r="N38" s="64">
        <v>35440</v>
      </c>
      <c r="O38" s="64">
        <v>91468</v>
      </c>
      <c r="P38" s="190"/>
      <c r="Q38" s="190"/>
      <c r="R38" s="190"/>
      <c r="S38" s="190"/>
      <c r="T38" s="190"/>
      <c r="U38" s="190"/>
      <c r="V38" s="190"/>
    </row>
    <row r="39" spans="1:22" ht="23.25" customHeight="1">
      <c r="B39" s="430" t="s">
        <v>210</v>
      </c>
      <c r="C39" s="44">
        <v>252401.04402950697</v>
      </c>
      <c r="D39" s="44">
        <v>322408.046414988</v>
      </c>
      <c r="E39" s="44">
        <v>309616.654210484</v>
      </c>
      <c r="F39" s="44">
        <v>473802.34102306399</v>
      </c>
      <c r="G39" s="44">
        <v>316646.82064862398</v>
      </c>
      <c r="H39" s="44">
        <v>601304.58394582407</v>
      </c>
      <c r="I39" s="44">
        <v>519544.925715852</v>
      </c>
      <c r="J39" s="44">
        <v>568414.86956599902</v>
      </c>
      <c r="K39" s="44">
        <v>490367.27219999098</v>
      </c>
      <c r="L39" s="44">
        <v>725929.89378492092</v>
      </c>
      <c r="M39" s="44">
        <v>828018.12972484506</v>
      </c>
      <c r="N39" s="44">
        <v>559806.75117065106</v>
      </c>
      <c r="O39" s="44">
        <v>991735.48254251806</v>
      </c>
      <c r="P39" s="2"/>
      <c r="Q39" s="2"/>
      <c r="R39" s="2"/>
      <c r="S39" s="2"/>
      <c r="T39" s="2"/>
      <c r="U39" s="2"/>
      <c r="V39" s="2"/>
    </row>
    <row r="40" spans="1:22" ht="22.5">
      <c r="B40" s="430" t="s">
        <v>1498</v>
      </c>
      <c r="C40" s="44">
        <v>2296613.5546920183</v>
      </c>
      <c r="D40" s="44">
        <v>2549014.5987215252</v>
      </c>
      <c r="E40" s="44">
        <v>2871422.6451365133</v>
      </c>
      <c r="F40" s="44">
        <v>3181039.2993469974</v>
      </c>
      <c r="G40" s="44">
        <v>0</v>
      </c>
      <c r="H40" s="44">
        <v>316646.82064862398</v>
      </c>
      <c r="I40" s="44">
        <v>917951.40459444805</v>
      </c>
      <c r="J40" s="44">
        <v>1437496.3303103</v>
      </c>
      <c r="K40" s="44">
        <v>2005911.1998762991</v>
      </c>
      <c r="L40" s="44">
        <v>2496278.4720762903</v>
      </c>
      <c r="M40" s="44">
        <v>3222208.365861211</v>
      </c>
      <c r="N40" s="44">
        <v>4050226.4955860563</v>
      </c>
      <c r="O40" s="44">
        <v>4610033.2467567073</v>
      </c>
    </row>
    <row r="43" spans="1:22">
      <c r="A43" s="295" t="s">
        <v>15</v>
      </c>
      <c r="B43" s="44">
        <v>592697.93775368296</v>
      </c>
    </row>
    <row r="44" spans="1:22">
      <c r="A44" s="295" t="s">
        <v>14</v>
      </c>
      <c r="B44" s="44">
        <v>118740.05945421901</v>
      </c>
    </row>
    <row r="45" spans="1:22">
      <c r="A45" s="295" t="s">
        <v>13</v>
      </c>
      <c r="B45" s="44">
        <v>61833.485334615994</v>
      </c>
    </row>
    <row r="46" spans="1:22">
      <c r="A46" s="295" t="s">
        <v>1405</v>
      </c>
      <c r="B46" s="44">
        <v>218464</v>
      </c>
    </row>
    <row r="68" spans="1:8" ht="19.5" thickBot="1">
      <c r="A68" s="547"/>
      <c r="B68" s="546"/>
      <c r="C68" s="1072"/>
      <c r="D68" s="1072"/>
      <c r="E68" s="1072"/>
      <c r="F68" s="545"/>
      <c r="G68" s="1073" t="s">
        <v>1822</v>
      </c>
      <c r="H68" s="1073"/>
    </row>
    <row r="69" spans="1:8" ht="42.75" thickBot="1">
      <c r="A69" s="1066" t="s">
        <v>19</v>
      </c>
      <c r="B69" s="1068" t="s">
        <v>0</v>
      </c>
      <c r="C69" s="1058" t="s">
        <v>1615</v>
      </c>
      <c r="D69" s="1058"/>
      <c r="E69" s="1058"/>
      <c r="F69" s="505" t="s">
        <v>1870</v>
      </c>
      <c r="G69" s="1058" t="s">
        <v>258</v>
      </c>
      <c r="H69" s="1058"/>
    </row>
    <row r="70" spans="1:8" ht="17.25" customHeight="1">
      <c r="A70" s="1067"/>
      <c r="B70" s="1069"/>
      <c r="C70" s="987" t="s">
        <v>2002</v>
      </c>
      <c r="D70" s="987" t="s">
        <v>1923</v>
      </c>
      <c r="E70" s="985" t="s">
        <v>2002</v>
      </c>
      <c r="F70" s="990" t="s">
        <v>2003</v>
      </c>
      <c r="G70" s="1059" t="s">
        <v>259</v>
      </c>
      <c r="H70" s="1061" t="s">
        <v>362</v>
      </c>
    </row>
    <row r="71" spans="1:8" ht="17.25" customHeight="1">
      <c r="A71" s="1067"/>
      <c r="B71" s="1069"/>
      <c r="C71" s="989">
        <v>98</v>
      </c>
      <c r="D71" s="988">
        <v>98</v>
      </c>
      <c r="E71" s="986">
        <v>97</v>
      </c>
      <c r="F71" s="991">
        <v>98</v>
      </c>
      <c r="G71" s="1060"/>
      <c r="H71" s="1062"/>
    </row>
    <row r="72" spans="1:8" ht="17.25">
      <c r="A72" s="1063" t="s">
        <v>1869</v>
      </c>
      <c r="B72" s="466" t="s">
        <v>15</v>
      </c>
      <c r="C72" s="540">
        <v>390315.52797469398</v>
      </c>
      <c r="D72" s="540">
        <v>219929.13688174001</v>
      </c>
      <c r="E72" s="539">
        <v>75746.759557614001</v>
      </c>
      <c r="F72" s="539">
        <v>2449609.977598066</v>
      </c>
      <c r="G72" s="537">
        <v>0.77473314135986415</v>
      </c>
      <c r="H72" s="536">
        <v>4.1529006686789653</v>
      </c>
    </row>
    <row r="73" spans="1:8" ht="17.25">
      <c r="A73" s="1063"/>
      <c r="B73" s="466" t="s">
        <v>14</v>
      </c>
      <c r="C73" s="540">
        <v>3145.8129471799998</v>
      </c>
      <c r="D73" s="540">
        <v>2966.1117462940001</v>
      </c>
      <c r="E73" s="539">
        <v>31911.549952515001</v>
      </c>
      <c r="F73" s="539">
        <v>63459.307604607005</v>
      </c>
      <c r="G73" s="537">
        <v>6.0584770992032633E-2</v>
      </c>
      <c r="H73" s="536">
        <v>-0.90142086636778751</v>
      </c>
    </row>
    <row r="74" spans="1:8" ht="17.25">
      <c r="A74" s="1063"/>
      <c r="B74" s="471" t="s">
        <v>13</v>
      </c>
      <c r="C74" s="540">
        <v>38407.461727105998</v>
      </c>
      <c r="D74" s="540">
        <v>22887.122665573999</v>
      </c>
      <c r="E74" s="539">
        <v>3644.7230071489998</v>
      </c>
      <c r="F74" s="539">
        <v>180276.08334433398</v>
      </c>
      <c r="G74" s="537">
        <v>0.67812539340636047</v>
      </c>
      <c r="H74" s="536">
        <v>9.5378273333175319</v>
      </c>
    </row>
    <row r="75" spans="1:8" ht="18.75" thickBot="1">
      <c r="A75" s="1063"/>
      <c r="B75" s="474" t="s">
        <v>48</v>
      </c>
      <c r="C75" s="544">
        <v>431868.80264898</v>
      </c>
      <c r="D75" s="544">
        <v>245782.37129360801</v>
      </c>
      <c r="E75" s="543">
        <v>111303.032517278</v>
      </c>
      <c r="F75" s="543">
        <v>2693345.368547007</v>
      </c>
      <c r="G75" s="542">
        <v>0.75711870780624801</v>
      </c>
      <c r="H75" s="541">
        <v>2.8801171260265468</v>
      </c>
    </row>
    <row r="76" spans="1:8" ht="17.25">
      <c r="A76" s="1063" t="s">
        <v>18</v>
      </c>
      <c r="B76" s="466" t="s">
        <v>15</v>
      </c>
      <c r="C76" s="540">
        <v>202382.40977898901</v>
      </c>
      <c r="D76" s="540">
        <v>83401.274104658005</v>
      </c>
      <c r="E76" s="539">
        <v>44735.733225866003</v>
      </c>
      <c r="F76" s="539">
        <v>1121186.0694183209</v>
      </c>
      <c r="G76" s="537">
        <v>1.4266105278562624</v>
      </c>
      <c r="H76" s="536">
        <v>3.5239542349106374</v>
      </c>
    </row>
    <row r="77" spans="1:8" ht="17.25">
      <c r="A77" s="1063"/>
      <c r="B77" s="466" t="s">
        <v>14</v>
      </c>
      <c r="C77" s="540">
        <v>115594.246507039</v>
      </c>
      <c r="D77" s="540">
        <v>78660.918034721006</v>
      </c>
      <c r="E77" s="539">
        <v>31574.674781104</v>
      </c>
      <c r="F77" s="539">
        <v>476484.86385268305</v>
      </c>
      <c r="G77" s="537">
        <v>0.46952577461676182</v>
      </c>
      <c r="H77" s="536">
        <v>2.6609797981582655</v>
      </c>
    </row>
    <row r="78" spans="1:8" ht="17.25">
      <c r="A78" s="1063"/>
      <c r="B78" s="471" t="s">
        <v>13</v>
      </c>
      <c r="C78" s="540">
        <v>13630.02360751</v>
      </c>
      <c r="D78" s="540">
        <v>7825.1877376640005</v>
      </c>
      <c r="E78" s="539">
        <v>5290.2952378749997</v>
      </c>
      <c r="F78" s="539">
        <v>104187.56780967701</v>
      </c>
      <c r="G78" s="537">
        <v>0.74181426241140613</v>
      </c>
      <c r="H78" s="536">
        <v>1.576420217519825</v>
      </c>
    </row>
    <row r="79" spans="1:8" ht="18.75" thickBot="1">
      <c r="A79" s="1063"/>
      <c r="B79" s="474" t="s">
        <v>48</v>
      </c>
      <c r="C79" s="544">
        <v>331606.67989353801</v>
      </c>
      <c r="D79" s="544">
        <v>169887.37987704301</v>
      </c>
      <c r="E79" s="543">
        <v>81600.703244845005</v>
      </c>
      <c r="F79" s="543">
        <v>1701858.5010806811</v>
      </c>
      <c r="G79" s="542">
        <v>0.95192062019874735</v>
      </c>
      <c r="H79" s="541">
        <v>3.0637723292475023</v>
      </c>
    </row>
    <row r="80" spans="1:8" ht="17.25">
      <c r="A80" s="1063" t="s">
        <v>193</v>
      </c>
      <c r="B80" s="466" t="s">
        <v>194</v>
      </c>
      <c r="C80" s="540">
        <v>135897</v>
      </c>
      <c r="D80" s="540">
        <v>108036</v>
      </c>
      <c r="E80" s="539">
        <v>51823</v>
      </c>
      <c r="F80" s="539">
        <v>945787</v>
      </c>
      <c r="G80" s="537">
        <v>0.2578862601355103</v>
      </c>
      <c r="H80" s="536">
        <v>1.622329853539934</v>
      </c>
    </row>
    <row r="81" spans="1:8" ht="17.25">
      <c r="A81" s="1063"/>
      <c r="B81" s="471" t="s">
        <v>13</v>
      </c>
      <c r="C81" s="538">
        <v>895</v>
      </c>
      <c r="D81" s="538">
        <v>661</v>
      </c>
      <c r="E81" s="539">
        <v>1351.3082673839999</v>
      </c>
      <c r="F81" s="539">
        <v>11080.762946776</v>
      </c>
      <c r="G81" s="537">
        <v>0.35400907715582441</v>
      </c>
      <c r="H81" s="536">
        <v>-0.33767888378820321</v>
      </c>
    </row>
    <row r="82" spans="1:8" ht="18.75" thickBot="1">
      <c r="A82" s="1063"/>
      <c r="B82" s="474" t="s">
        <v>48</v>
      </c>
      <c r="C82" s="544">
        <v>136792</v>
      </c>
      <c r="D82" s="544">
        <v>108697</v>
      </c>
      <c r="E82" s="543">
        <v>53174.308267383996</v>
      </c>
      <c r="F82" s="543">
        <v>956867.762946776</v>
      </c>
      <c r="G82" s="542">
        <v>0.25847079496214254</v>
      </c>
      <c r="H82" s="541">
        <v>1.5725205358976968</v>
      </c>
    </row>
    <row r="83" spans="1:8" ht="17.25">
      <c r="A83" s="1063" t="s">
        <v>197</v>
      </c>
      <c r="B83" s="466" t="s">
        <v>194</v>
      </c>
      <c r="C83" s="540">
        <v>82567</v>
      </c>
      <c r="D83" s="540">
        <v>35410</v>
      </c>
      <c r="E83" s="539">
        <v>6323</v>
      </c>
      <c r="F83" s="539">
        <v>240125</v>
      </c>
      <c r="G83" s="537">
        <v>1.3317424456368259</v>
      </c>
      <c r="H83" s="536">
        <v>12.058200221413886</v>
      </c>
    </row>
    <row r="84" spans="1:8" ht="17.25">
      <c r="A84" s="1063"/>
      <c r="B84" s="471" t="s">
        <v>13</v>
      </c>
      <c r="C84" s="538">
        <v>8901</v>
      </c>
      <c r="D84" s="538">
        <v>30</v>
      </c>
      <c r="E84" s="539">
        <v>0</v>
      </c>
      <c r="F84" s="539">
        <v>9572.0967247610006</v>
      </c>
      <c r="G84" s="537">
        <v>295.7</v>
      </c>
      <c r="H84" s="536" t="s">
        <v>363</v>
      </c>
    </row>
    <row r="85" spans="1:8" ht="18">
      <c r="A85" s="535"/>
      <c r="B85" s="474" t="s">
        <v>48</v>
      </c>
      <c r="C85" s="534">
        <v>91468</v>
      </c>
      <c r="D85" s="534">
        <v>35440</v>
      </c>
      <c r="E85" s="533">
        <v>6323</v>
      </c>
      <c r="F85" s="533">
        <v>249697.09672476101</v>
      </c>
      <c r="G85" s="532">
        <v>1.5809255079006772</v>
      </c>
      <c r="H85" s="531">
        <v>13.465918076862248</v>
      </c>
    </row>
    <row r="86" spans="1:8" ht="21">
      <c r="A86" s="530"/>
      <c r="B86" s="529" t="s">
        <v>133</v>
      </c>
      <c r="C86" s="528">
        <v>991735.48254251806</v>
      </c>
      <c r="D86" s="528">
        <v>559806.75117065106</v>
      </c>
      <c r="E86" s="527">
        <v>252401.04402950697</v>
      </c>
      <c r="F86" s="527">
        <v>5601768.7292992249</v>
      </c>
      <c r="G86" s="526">
        <v>0.77156756410784721</v>
      </c>
      <c r="H86" s="525">
        <v>2.9292051518874822</v>
      </c>
    </row>
    <row r="87" spans="1:8" ht="21.75" thickBot="1">
      <c r="A87" s="524"/>
      <c r="B87" s="523" t="s">
        <v>198</v>
      </c>
      <c r="C87" s="522">
        <v>47225.499168691334</v>
      </c>
      <c r="D87" s="522">
        <v>31100.375065036169</v>
      </c>
      <c r="E87" s="521">
        <v>13284.265475237209</v>
      </c>
      <c r="F87" s="521">
        <v>280393.26662524749</v>
      </c>
      <c r="G87" s="520">
        <v>0.5184864835210119</v>
      </c>
      <c r="H87" s="519">
        <v>2.5549951374220079</v>
      </c>
    </row>
  </sheetData>
  <mergeCells count="27">
    <mergeCell ref="A1:Q1"/>
    <mergeCell ref="C68:E68"/>
    <mergeCell ref="G68:H68"/>
    <mergeCell ref="C2:P2"/>
    <mergeCell ref="A4:A6"/>
    <mergeCell ref="A7:B7"/>
    <mergeCell ref="A8:Q8"/>
    <mergeCell ref="C9:P9"/>
    <mergeCell ref="A14:B14"/>
    <mergeCell ref="C22:P22"/>
    <mergeCell ref="A24:A25"/>
    <mergeCell ref="C16:P16"/>
    <mergeCell ref="A11:A13"/>
    <mergeCell ref="A18:A19"/>
    <mergeCell ref="A20:B20"/>
    <mergeCell ref="A21:Q21"/>
    <mergeCell ref="G69:H69"/>
    <mergeCell ref="G70:G71"/>
    <mergeCell ref="H70:H71"/>
    <mergeCell ref="A83:A84"/>
    <mergeCell ref="A26:B26"/>
    <mergeCell ref="A69:A71"/>
    <mergeCell ref="B69:B71"/>
    <mergeCell ref="C69:E69"/>
    <mergeCell ref="A80:A82"/>
    <mergeCell ref="A72:A75"/>
    <mergeCell ref="A76:A79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41"/>
  <sheetViews>
    <sheetView rightToLeft="1" zoomScaleNormal="100" workbookViewId="0">
      <selection activeCell="D10" sqref="D10"/>
    </sheetView>
  </sheetViews>
  <sheetFormatPr defaultRowHeight="15"/>
  <cols>
    <col min="1" max="1" width="13.28515625" style="146" customWidth="1"/>
    <col min="2" max="2" width="29.85546875" style="146" customWidth="1"/>
    <col min="3" max="4" width="13.28515625" style="146" customWidth="1"/>
    <col min="5" max="5" width="10.85546875" style="146" customWidth="1"/>
    <col min="6" max="8" width="9.140625" style="146" customWidth="1"/>
    <col min="9" max="16384" width="9.140625" style="146"/>
  </cols>
  <sheetData>
    <row r="1" spans="1:30">
      <c r="A1" s="284"/>
      <c r="B1" s="430" t="s">
        <v>117</v>
      </c>
      <c r="C1" s="430" t="s">
        <v>1</v>
      </c>
      <c r="D1" s="430" t="s">
        <v>2</v>
      </c>
      <c r="E1" s="430" t="s">
        <v>3</v>
      </c>
      <c r="F1" s="430" t="s">
        <v>4</v>
      </c>
      <c r="G1" s="430" t="s">
        <v>5</v>
      </c>
      <c r="H1" s="430" t="s">
        <v>6</v>
      </c>
      <c r="I1" s="430" t="s">
        <v>7</v>
      </c>
      <c r="J1" s="430" t="s">
        <v>8</v>
      </c>
      <c r="K1" s="430" t="s">
        <v>9</v>
      </c>
      <c r="L1" s="430" t="s">
        <v>10</v>
      </c>
      <c r="M1" s="430" t="s">
        <v>11</v>
      </c>
      <c r="N1" s="430" t="s">
        <v>12</v>
      </c>
      <c r="O1" s="430" t="s">
        <v>358</v>
      </c>
      <c r="P1" s="430" t="s">
        <v>1530</v>
      </c>
      <c r="Q1" s="430" t="s">
        <v>1518</v>
      </c>
      <c r="R1" s="430" t="s">
        <v>1556</v>
      </c>
      <c r="S1" s="430" t="s">
        <v>1610</v>
      </c>
      <c r="T1" s="430" t="s">
        <v>1672</v>
      </c>
      <c r="U1" s="430" t="s">
        <v>1706</v>
      </c>
      <c r="V1" s="430" t="s">
        <v>1439</v>
      </c>
      <c r="W1" s="430" t="s">
        <v>1863</v>
      </c>
      <c r="X1" s="983" t="s">
        <v>1999</v>
      </c>
      <c r="Y1" s="1036"/>
      <c r="Z1" s="1036"/>
      <c r="AA1" s="1036"/>
      <c r="AB1" s="1036"/>
      <c r="AC1" s="1036"/>
      <c r="AD1" s="1036"/>
    </row>
    <row r="2" spans="1:30">
      <c r="A2" s="390" t="s">
        <v>17</v>
      </c>
      <c r="B2" s="390" t="s">
        <v>1072</v>
      </c>
      <c r="C2" s="389">
        <v>10537.3675</v>
      </c>
      <c r="D2" s="389">
        <v>10561.619000000001</v>
      </c>
      <c r="E2" s="389">
        <v>11061.985500000001</v>
      </c>
      <c r="F2" s="389">
        <v>11327.77</v>
      </c>
      <c r="G2" s="389">
        <v>11589.93</v>
      </c>
      <c r="H2" s="389">
        <v>12102.338064566</v>
      </c>
      <c r="I2" s="389">
        <v>12286.805573525</v>
      </c>
      <c r="J2" s="389">
        <v>14381.3305</v>
      </c>
      <c r="K2" s="389">
        <v>14867.688196617</v>
      </c>
      <c r="L2" s="389">
        <v>16144.527924439</v>
      </c>
      <c r="M2" s="389">
        <v>18971.411882717999</v>
      </c>
      <c r="N2" s="389">
        <v>20064.069827772</v>
      </c>
      <c r="O2" s="389">
        <v>22849.171023407998</v>
      </c>
      <c r="P2" s="389">
        <v>25628.481857085</v>
      </c>
      <c r="Q2" s="389">
        <v>27668.037866638999</v>
      </c>
      <c r="R2" s="389">
        <v>30851.100111221</v>
      </c>
      <c r="S2" s="389">
        <v>37965.519891525997</v>
      </c>
      <c r="T2" s="389">
        <v>39741.287591394997</v>
      </c>
      <c r="U2" s="389">
        <v>47328.916119914997</v>
      </c>
      <c r="V2" s="389">
        <v>60509.168065108002</v>
      </c>
      <c r="W2" s="389">
        <v>67222.291572639995</v>
      </c>
      <c r="X2" s="389">
        <v>82767.101478099998</v>
      </c>
      <c r="Y2" s="389"/>
      <c r="Z2" s="389"/>
      <c r="AA2" s="389"/>
      <c r="AB2" s="389"/>
      <c r="AC2" s="389"/>
      <c r="AD2" s="389"/>
    </row>
    <row r="3" spans="1:30">
      <c r="A3" s="390" t="s">
        <v>18</v>
      </c>
      <c r="B3" s="390" t="s">
        <v>165</v>
      </c>
      <c r="C3" s="389">
        <v>12877.023514991</v>
      </c>
      <c r="D3" s="389">
        <v>13017.661047084999</v>
      </c>
      <c r="E3" s="389">
        <v>11682.696176531999</v>
      </c>
      <c r="F3" s="389">
        <v>12048.848581265</v>
      </c>
      <c r="G3" s="389">
        <v>12228.958253991001</v>
      </c>
      <c r="H3" s="389">
        <v>12934.81123607</v>
      </c>
      <c r="I3" s="389">
        <v>13118.592672796</v>
      </c>
      <c r="J3" s="389">
        <v>15836.517060183</v>
      </c>
      <c r="K3" s="389">
        <v>16262.804577305</v>
      </c>
      <c r="L3" s="389">
        <v>16212.248982248</v>
      </c>
      <c r="M3" s="389">
        <v>15416.052952681001</v>
      </c>
      <c r="N3" s="389">
        <v>15121.036291879</v>
      </c>
      <c r="O3" s="389">
        <v>16144.625338382</v>
      </c>
      <c r="P3" s="389">
        <v>17410.544226647999</v>
      </c>
      <c r="Q3" s="389">
        <v>19198.079929104999</v>
      </c>
      <c r="R3" s="389">
        <v>20344.025225786001</v>
      </c>
      <c r="S3" s="389">
        <v>21940.252995835999</v>
      </c>
      <c r="T3" s="389">
        <v>23809.137866898</v>
      </c>
      <c r="U3" s="389">
        <v>26224.142884180001</v>
      </c>
      <c r="V3" s="389">
        <v>31658.957177378001</v>
      </c>
      <c r="W3" s="389">
        <v>34418.818034515003</v>
      </c>
      <c r="X3" s="389">
        <v>35720.263879216996</v>
      </c>
      <c r="Y3" s="389"/>
      <c r="Z3" s="389"/>
      <c r="AA3" s="389"/>
      <c r="AB3" s="389"/>
      <c r="AC3" s="389"/>
      <c r="AD3" s="389"/>
    </row>
    <row r="4" spans="1:30">
      <c r="A4" s="390" t="s">
        <v>196</v>
      </c>
      <c r="B4" s="390" t="s">
        <v>1073</v>
      </c>
      <c r="C4" s="389">
        <v>3381.7429999999999</v>
      </c>
      <c r="D4" s="389">
        <v>3712.3519999999999</v>
      </c>
      <c r="E4" s="389">
        <v>3992.6190000000001</v>
      </c>
      <c r="F4" s="389">
        <v>5859.5230000000001</v>
      </c>
      <c r="G4" s="389">
        <v>6993.8270000000002</v>
      </c>
      <c r="H4" s="389">
        <v>8180.4459999999999</v>
      </c>
      <c r="I4" s="389">
        <v>9794.0139999999992</v>
      </c>
      <c r="J4" s="389">
        <v>8913.8629999999994</v>
      </c>
      <c r="K4" s="389">
        <v>8679.1319999999996</v>
      </c>
      <c r="L4" s="389">
        <v>7384.1959999999999</v>
      </c>
      <c r="M4" s="389">
        <v>8542.5920000000006</v>
      </c>
      <c r="N4" s="389">
        <v>9747.5110000000004</v>
      </c>
      <c r="O4" s="389">
        <v>9726.0120000000006</v>
      </c>
      <c r="P4" s="389">
        <v>10260.710999999999</v>
      </c>
      <c r="Q4" s="389">
        <v>9817.9500000000007</v>
      </c>
      <c r="R4" s="389">
        <v>9566.6170000000002</v>
      </c>
      <c r="S4" s="389">
        <v>8842.4549999999999</v>
      </c>
      <c r="T4" s="389">
        <v>8460.3369999999995</v>
      </c>
      <c r="U4" s="389">
        <v>8231.5040000000008</v>
      </c>
      <c r="V4" s="389">
        <v>8029.8059999999996</v>
      </c>
      <c r="W4" s="389">
        <v>8602.3649999999998</v>
      </c>
      <c r="X4" s="389">
        <v>9276.384</v>
      </c>
      <c r="Y4" s="389"/>
      <c r="Z4" s="389"/>
      <c r="AA4" s="389"/>
      <c r="AB4" s="389"/>
      <c r="AC4" s="389"/>
      <c r="AD4" s="389"/>
    </row>
    <row r="5" spans="1:30">
      <c r="A5" s="390" t="s">
        <v>197</v>
      </c>
      <c r="B5" s="390" t="s">
        <v>1074</v>
      </c>
      <c r="C5" s="389">
        <v>31698.700861099998</v>
      </c>
      <c r="D5" s="389">
        <v>32449.67915</v>
      </c>
      <c r="E5" s="389">
        <v>32903.9746581</v>
      </c>
      <c r="F5" s="389">
        <v>33469.526209000003</v>
      </c>
      <c r="G5" s="389">
        <v>33719.852305300003</v>
      </c>
      <c r="H5" s="389">
        <v>34053.620433700002</v>
      </c>
      <c r="I5" s="389">
        <v>34628.443321500003</v>
      </c>
      <c r="J5" s="389">
        <v>35741.0037495</v>
      </c>
      <c r="K5" s="389">
        <v>36427.0826801</v>
      </c>
      <c r="L5" s="389">
        <v>36427.0826801</v>
      </c>
      <c r="M5" s="389">
        <v>37187.332305900003</v>
      </c>
      <c r="N5" s="389">
        <v>38040.295300700003</v>
      </c>
      <c r="O5" s="389">
        <v>38763.459578900001</v>
      </c>
      <c r="P5" s="389">
        <v>38763.459578900001</v>
      </c>
      <c r="Q5" s="389">
        <v>39764.763964099999</v>
      </c>
      <c r="R5" s="389">
        <v>40682.626317200004</v>
      </c>
      <c r="S5" s="389">
        <v>40682.626317200004</v>
      </c>
      <c r="T5" s="389">
        <v>41878.6287773</v>
      </c>
      <c r="U5" s="389">
        <v>42527.622360300003</v>
      </c>
      <c r="V5" s="389">
        <v>44789.828563900002</v>
      </c>
      <c r="W5" s="389">
        <v>45373.922788600001</v>
      </c>
      <c r="X5" s="389">
        <v>45373.922788600001</v>
      </c>
      <c r="Y5" s="389"/>
      <c r="Z5" s="389"/>
      <c r="AA5" s="389"/>
      <c r="AB5" s="389"/>
      <c r="AC5" s="389"/>
      <c r="AD5" s="389"/>
    </row>
    <row r="6" spans="1:30">
      <c r="A6" s="285"/>
      <c r="B6" s="188" t="s">
        <v>48</v>
      </c>
      <c r="C6" s="63">
        <v>58494.834876091001</v>
      </c>
      <c r="D6" s="63">
        <v>59741.311197085</v>
      </c>
      <c r="E6" s="63">
        <v>59641.275334631995</v>
      </c>
      <c r="F6" s="63">
        <v>62705.667790265004</v>
      </c>
      <c r="G6" s="63">
        <v>64532.567559291005</v>
      </c>
      <c r="H6" s="63">
        <v>67271.215734336001</v>
      </c>
      <c r="I6" s="63">
        <v>69827.855567820996</v>
      </c>
      <c r="J6" s="63">
        <v>74872.714309682997</v>
      </c>
      <c r="K6" s="63">
        <v>76236.707454021991</v>
      </c>
      <c r="L6" s="63">
        <v>76168.055586786999</v>
      </c>
      <c r="M6" s="63">
        <v>80117.389141299005</v>
      </c>
      <c r="N6" s="63">
        <v>82972.912420351</v>
      </c>
      <c r="O6" s="63">
        <v>87483.267940689999</v>
      </c>
      <c r="P6" s="63">
        <v>92063.196662632996</v>
      </c>
      <c r="Q6" s="63">
        <v>96448.83175984399</v>
      </c>
      <c r="R6" s="63">
        <v>101444.36865420701</v>
      </c>
      <c r="S6" s="63">
        <v>109430.854204562</v>
      </c>
      <c r="T6" s="63">
        <v>113889.39123559301</v>
      </c>
      <c r="U6" s="63">
        <v>124312.185364395</v>
      </c>
      <c r="V6" s="63">
        <v>144987.75980638599</v>
      </c>
      <c r="W6" s="63">
        <v>155617.39739575499</v>
      </c>
      <c r="X6" s="63">
        <v>173137.67214591702</v>
      </c>
      <c r="Y6" s="63"/>
      <c r="Z6" s="63"/>
      <c r="AA6" s="63"/>
      <c r="AB6" s="63"/>
      <c r="AC6" s="63"/>
      <c r="AD6" s="63"/>
    </row>
    <row r="8" spans="1:30">
      <c r="A8" s="284"/>
      <c r="B8" s="430" t="s">
        <v>117</v>
      </c>
      <c r="C8" s="430" t="s">
        <v>10</v>
      </c>
      <c r="D8" s="430" t="s">
        <v>11</v>
      </c>
      <c r="E8" s="430" t="s">
        <v>12</v>
      </c>
      <c r="F8" s="430" t="s">
        <v>358</v>
      </c>
      <c r="G8" s="430" t="s">
        <v>1530</v>
      </c>
      <c r="H8" s="430" t="s">
        <v>1518</v>
      </c>
      <c r="I8" s="430" t="s">
        <v>1556</v>
      </c>
      <c r="J8" s="430" t="s">
        <v>1610</v>
      </c>
      <c r="K8" s="430" t="s">
        <v>1672</v>
      </c>
      <c r="L8" s="430" t="s">
        <v>1706</v>
      </c>
      <c r="M8" s="430" t="s">
        <v>1439</v>
      </c>
      <c r="N8" s="430" t="s">
        <v>1863</v>
      </c>
      <c r="O8" s="430" t="s">
        <v>1999</v>
      </c>
    </row>
    <row r="9" spans="1:30">
      <c r="A9" s="390" t="s">
        <v>17</v>
      </c>
      <c r="B9" s="390" t="s">
        <v>1072</v>
      </c>
      <c r="C9" s="389">
        <v>16144.527924439</v>
      </c>
      <c r="D9" s="389">
        <v>18971.411882717999</v>
      </c>
      <c r="E9" s="389">
        <v>20064.069827772</v>
      </c>
      <c r="F9" s="389">
        <v>22849.171023407998</v>
      </c>
      <c r="G9" s="389">
        <v>25628.481857085</v>
      </c>
      <c r="H9" s="389">
        <v>27668.037866638999</v>
      </c>
      <c r="I9" s="389">
        <v>30851.100111221</v>
      </c>
      <c r="J9" s="389">
        <v>37965.519891525997</v>
      </c>
      <c r="K9" s="389">
        <v>39741.287591394997</v>
      </c>
      <c r="L9" s="389">
        <v>47328.916119914997</v>
      </c>
      <c r="M9" s="389">
        <v>60509.168065108002</v>
      </c>
      <c r="N9" s="389">
        <v>67222.291572639995</v>
      </c>
      <c r="O9" s="389">
        <v>82767.101478099998</v>
      </c>
    </row>
    <row r="10" spans="1:30">
      <c r="A10" s="390" t="s">
        <v>18</v>
      </c>
      <c r="B10" s="390" t="s">
        <v>165</v>
      </c>
      <c r="C10" s="389">
        <v>16212.248982248</v>
      </c>
      <c r="D10" s="389">
        <v>15416.052952681001</v>
      </c>
      <c r="E10" s="389">
        <v>15121.036291879</v>
      </c>
      <c r="F10" s="389">
        <v>16144.625338382</v>
      </c>
      <c r="G10" s="389">
        <v>17410.544226647999</v>
      </c>
      <c r="H10" s="389">
        <v>19198.079929104999</v>
      </c>
      <c r="I10" s="389">
        <v>20344.025225786001</v>
      </c>
      <c r="J10" s="389">
        <v>21940.252995835999</v>
      </c>
      <c r="K10" s="389">
        <v>23809.137866898</v>
      </c>
      <c r="L10" s="389">
        <v>26224.142884180001</v>
      </c>
      <c r="M10" s="389">
        <v>31658.957177378001</v>
      </c>
      <c r="N10" s="389">
        <v>34418.818034515003</v>
      </c>
      <c r="O10" s="389">
        <v>35720.263879216996</v>
      </c>
    </row>
    <row r="11" spans="1:30">
      <c r="A11" s="390" t="s">
        <v>196</v>
      </c>
      <c r="B11" s="390" t="s">
        <v>1073</v>
      </c>
      <c r="C11" s="389">
        <v>7384.1959999999999</v>
      </c>
      <c r="D11" s="389">
        <v>8542.5920000000006</v>
      </c>
      <c r="E11" s="389">
        <v>9747.5110000000004</v>
      </c>
      <c r="F11" s="389">
        <v>9726.0120000000006</v>
      </c>
      <c r="G11" s="389">
        <v>10260.710999999999</v>
      </c>
      <c r="H11" s="389">
        <v>9817.9500000000007</v>
      </c>
      <c r="I11" s="389">
        <v>9566.6170000000002</v>
      </c>
      <c r="J11" s="389">
        <v>8842.4549999999999</v>
      </c>
      <c r="K11" s="389">
        <v>8460.3369999999995</v>
      </c>
      <c r="L11" s="389">
        <v>8231.5040000000008</v>
      </c>
      <c r="M11" s="389">
        <v>8029.8059999999996</v>
      </c>
      <c r="N11" s="389">
        <v>8602.3649999999998</v>
      </c>
      <c r="O11" s="389">
        <v>9276.384</v>
      </c>
    </row>
    <row r="12" spans="1:30">
      <c r="A12" s="390" t="s">
        <v>197</v>
      </c>
      <c r="B12" s="390" t="s">
        <v>1074</v>
      </c>
      <c r="C12" s="389">
        <v>36427.0826801</v>
      </c>
      <c r="D12" s="389">
        <v>37187.332305900003</v>
      </c>
      <c r="E12" s="389">
        <v>38040.295300700003</v>
      </c>
      <c r="F12" s="389">
        <v>38763.459578900001</v>
      </c>
      <c r="G12" s="389">
        <v>38763.459578900001</v>
      </c>
      <c r="H12" s="389">
        <v>39764.763964099999</v>
      </c>
      <c r="I12" s="389">
        <v>40682.626317200004</v>
      </c>
      <c r="J12" s="389">
        <v>40682.626317200004</v>
      </c>
      <c r="K12" s="389">
        <v>41878.6287773</v>
      </c>
      <c r="L12" s="389">
        <v>42527.622360300003</v>
      </c>
      <c r="M12" s="389">
        <v>44789.828563900002</v>
      </c>
      <c r="N12" s="389">
        <v>45373.922788600001</v>
      </c>
      <c r="O12" s="389">
        <v>45373.922788600001</v>
      </c>
    </row>
    <row r="13" spans="1:30">
      <c r="A13" s="285"/>
      <c r="B13" s="188" t="s">
        <v>48</v>
      </c>
      <c r="C13" s="63">
        <v>76168.055586786999</v>
      </c>
      <c r="D13" s="63">
        <v>80117.389141299005</v>
      </c>
      <c r="E13" s="63">
        <v>82972.912420351</v>
      </c>
      <c r="F13" s="63">
        <v>87483.267940689999</v>
      </c>
      <c r="G13" s="63">
        <v>92063.196662632996</v>
      </c>
      <c r="H13" s="63">
        <v>96448.83175984399</v>
      </c>
      <c r="I13" s="63">
        <v>101444.36865420701</v>
      </c>
      <c r="J13" s="63">
        <v>109430.854204562</v>
      </c>
      <c r="K13" s="63">
        <v>113889.39123559301</v>
      </c>
      <c r="L13" s="63">
        <v>124312.185364395</v>
      </c>
      <c r="M13" s="63">
        <v>144987.75980638599</v>
      </c>
      <c r="N13" s="63">
        <v>155617.39739575499</v>
      </c>
      <c r="O13" s="63">
        <v>173137.67214591702</v>
      </c>
    </row>
    <row r="18" ht="15" customHeight="1"/>
    <row r="19" ht="15" customHeight="1"/>
    <row r="20" ht="15.75" customHeight="1"/>
    <row r="21" ht="16.5" customHeight="1"/>
    <row r="22" ht="15" customHeight="1"/>
    <row r="34" spans="1:7" ht="15.75" thickBot="1"/>
    <row r="35" spans="1:7" ht="19.5" thickBot="1">
      <c r="A35" s="1119" t="s">
        <v>19</v>
      </c>
      <c r="B35" s="1119" t="s">
        <v>1877</v>
      </c>
      <c r="C35" s="886"/>
      <c r="D35" s="886" t="s">
        <v>120</v>
      </c>
      <c r="E35" s="886"/>
      <c r="F35" s="886" t="s">
        <v>258</v>
      </c>
      <c r="G35" s="886"/>
    </row>
    <row r="36" spans="1:7" ht="37.5">
      <c r="A36" s="1265"/>
      <c r="B36" s="1265"/>
      <c r="C36" s="956" t="s">
        <v>2000</v>
      </c>
      <c r="D36" s="956" t="s">
        <v>1865</v>
      </c>
      <c r="E36" s="957" t="s">
        <v>371</v>
      </c>
      <c r="F36" s="885" t="s">
        <v>259</v>
      </c>
      <c r="G36" s="884" t="s">
        <v>1521</v>
      </c>
    </row>
    <row r="37" spans="1:7" ht="20.25">
      <c r="A37" s="883" t="s">
        <v>17</v>
      </c>
      <c r="B37" s="882" t="s">
        <v>1072</v>
      </c>
      <c r="C37" s="559">
        <v>82767.101478099998</v>
      </c>
      <c r="D37" s="559">
        <v>67222.291572639995</v>
      </c>
      <c r="E37" s="878">
        <v>22849.171023407998</v>
      </c>
      <c r="F37" s="557">
        <v>0.23124486746576278</v>
      </c>
      <c r="G37" s="881">
        <v>2.6223240393845644</v>
      </c>
    </row>
    <row r="38" spans="1:7" ht="20.25">
      <c r="A38" s="883" t="s">
        <v>18</v>
      </c>
      <c r="B38" s="882" t="s">
        <v>165</v>
      </c>
      <c r="C38" s="559">
        <v>35720.263879216996</v>
      </c>
      <c r="D38" s="559">
        <v>34418.818034515003</v>
      </c>
      <c r="E38" s="878">
        <v>16144.625338382</v>
      </c>
      <c r="F38" s="557">
        <v>3.7812043498905545E-2</v>
      </c>
      <c r="G38" s="881">
        <v>1.2125173629329233</v>
      </c>
    </row>
    <row r="39" spans="1:7" ht="20.25">
      <c r="A39" s="883" t="s">
        <v>197</v>
      </c>
      <c r="B39" s="882" t="s">
        <v>1074</v>
      </c>
      <c r="C39" s="559">
        <v>45373.922788600001</v>
      </c>
      <c r="D39" s="559">
        <v>45373.922788600001</v>
      </c>
      <c r="E39" s="878">
        <v>38763.459578900001</v>
      </c>
      <c r="F39" s="557">
        <v>0</v>
      </c>
      <c r="G39" s="881">
        <v>0.17053336522363072</v>
      </c>
    </row>
    <row r="40" spans="1:7" ht="21" thickBot="1">
      <c r="A40" s="880" t="s">
        <v>196</v>
      </c>
      <c r="B40" s="879" t="s">
        <v>1073</v>
      </c>
      <c r="C40" s="976">
        <v>9276.384</v>
      </c>
      <c r="D40" s="976">
        <v>8602.3649999999998</v>
      </c>
      <c r="E40" s="878">
        <v>9726.0120000000006</v>
      </c>
      <c r="F40" s="557">
        <v>7.8352755317869116E-2</v>
      </c>
      <c r="G40" s="877">
        <v>-4.6229430932225979E-2</v>
      </c>
    </row>
    <row r="41" spans="1:7" ht="21" thickBot="1">
      <c r="A41" s="876" t="s">
        <v>133</v>
      </c>
      <c r="B41" s="876"/>
      <c r="C41" s="977">
        <v>173137.67214591702</v>
      </c>
      <c r="D41" s="875">
        <v>155617.39739575499</v>
      </c>
      <c r="E41" s="874">
        <v>87483.267940689999</v>
      </c>
      <c r="F41" s="873">
        <v>0.11258557875509068</v>
      </c>
      <c r="G41" s="872">
        <v>0.9790947025812653</v>
      </c>
    </row>
  </sheetData>
  <mergeCells count="2">
    <mergeCell ref="A35:A36"/>
    <mergeCell ref="B35:B36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J149"/>
  <sheetViews>
    <sheetView rightToLeft="1" topLeftCell="A52" zoomScaleNormal="100" workbookViewId="0"/>
  </sheetViews>
  <sheetFormatPr defaultRowHeight="15"/>
  <cols>
    <col min="1" max="1" width="9.140625" style="38"/>
    <col min="2" max="2" width="9.140625" style="2"/>
    <col min="3" max="3" width="19" style="2" customWidth="1"/>
    <col min="4" max="5" width="9.5703125" style="2" customWidth="1"/>
    <col min="6" max="6" width="10.42578125" style="2" customWidth="1"/>
    <col min="7" max="7" width="9.5703125" style="2" customWidth="1"/>
    <col min="8" max="8" width="10.42578125" style="2" customWidth="1"/>
    <col min="9" max="16" width="9.85546875" style="2" customWidth="1"/>
    <col min="17" max="18" width="9.85546875" style="122" customWidth="1"/>
    <col min="19" max="19" width="10.28515625" style="2" bestFit="1" customWidth="1"/>
    <col min="20" max="20" width="10.5703125" style="2" bestFit="1" customWidth="1"/>
    <col min="21" max="16384" width="9.140625" style="2"/>
  </cols>
  <sheetData>
    <row r="1" spans="1:36" ht="19.5">
      <c r="A1" s="427"/>
      <c r="B1" s="424"/>
      <c r="C1" s="128"/>
      <c r="D1" s="129" t="s">
        <v>34</v>
      </c>
      <c r="E1" s="129" t="s">
        <v>35</v>
      </c>
      <c r="F1" s="129" t="s">
        <v>36</v>
      </c>
      <c r="G1" s="129" t="s">
        <v>37</v>
      </c>
      <c r="H1" s="129" t="s">
        <v>38</v>
      </c>
      <c r="I1" s="129" t="s">
        <v>39</v>
      </c>
      <c r="J1" s="129" t="s">
        <v>40</v>
      </c>
      <c r="K1" s="129" t="s">
        <v>41</v>
      </c>
      <c r="L1" s="129" t="s">
        <v>42</v>
      </c>
      <c r="M1" s="129" t="s">
        <v>43</v>
      </c>
      <c r="N1" s="129" t="s">
        <v>44</v>
      </c>
      <c r="O1" s="129" t="s">
        <v>195</v>
      </c>
      <c r="P1" s="129" t="s">
        <v>202</v>
      </c>
      <c r="Q1" s="129" t="s">
        <v>1517</v>
      </c>
      <c r="R1" s="129" t="s">
        <v>1557</v>
      </c>
      <c r="S1" s="129" t="s">
        <v>1611</v>
      </c>
      <c r="T1" s="129" t="s">
        <v>1673</v>
      </c>
      <c r="U1" s="129" t="s">
        <v>1707</v>
      </c>
      <c r="V1" s="129" t="s">
        <v>1781</v>
      </c>
      <c r="W1" s="129" t="s">
        <v>1864</v>
      </c>
      <c r="X1" s="129" t="s">
        <v>2001</v>
      </c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</row>
    <row r="2" spans="1:36">
      <c r="A2" s="1224" t="s">
        <v>201</v>
      </c>
      <c r="B2" s="1219" t="s">
        <v>17</v>
      </c>
      <c r="C2" s="44" t="s">
        <v>33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6">
      <c r="A3" s="1224"/>
      <c r="B3" s="1219"/>
      <c r="C3" s="44" t="s">
        <v>32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>
      <c r="A4" s="1224"/>
      <c r="B4" s="1219"/>
      <c r="C4" s="44" t="s">
        <v>31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</row>
    <row r="5" spans="1:36">
      <c r="A5" s="1224"/>
      <c r="B5" s="1220" t="s">
        <v>18</v>
      </c>
      <c r="C5" s="44" t="s">
        <v>33</v>
      </c>
      <c r="D5" s="907">
        <v>2</v>
      </c>
      <c r="E5" s="907">
        <v>3</v>
      </c>
      <c r="F5" s="907">
        <v>2</v>
      </c>
      <c r="G5" s="907">
        <v>3</v>
      </c>
      <c r="H5" s="907">
        <v>10</v>
      </c>
      <c r="I5" s="907">
        <v>4</v>
      </c>
      <c r="J5" s="907">
        <v>4</v>
      </c>
      <c r="K5" s="907">
        <v>10</v>
      </c>
      <c r="L5" s="907">
        <v>1</v>
      </c>
      <c r="M5" s="907">
        <v>8</v>
      </c>
      <c r="N5" s="907">
        <v>8</v>
      </c>
      <c r="O5" s="907">
        <v>6</v>
      </c>
      <c r="P5" s="907">
        <v>2</v>
      </c>
      <c r="Q5" s="907">
        <v>12</v>
      </c>
      <c r="R5" s="907">
        <v>9</v>
      </c>
      <c r="S5" s="907">
        <v>18</v>
      </c>
      <c r="T5" s="907">
        <v>8</v>
      </c>
      <c r="U5" s="907">
        <v>7</v>
      </c>
      <c r="V5" s="907">
        <v>11</v>
      </c>
      <c r="W5" s="907">
        <v>4</v>
      </c>
      <c r="X5" s="907">
        <v>5</v>
      </c>
      <c r="Y5" s="907"/>
      <c r="Z5" s="907"/>
      <c r="AA5" s="907"/>
      <c r="AB5" s="907"/>
      <c r="AC5" s="907"/>
      <c r="AD5" s="907"/>
      <c r="AE5" s="907"/>
      <c r="AF5" s="907"/>
      <c r="AG5" s="907"/>
      <c r="AH5" s="907"/>
      <c r="AI5" s="907"/>
      <c r="AJ5" s="907"/>
    </row>
    <row r="6" spans="1:36">
      <c r="A6" s="1224"/>
      <c r="B6" s="1220"/>
      <c r="C6" s="44" t="s">
        <v>32</v>
      </c>
      <c r="D6" s="907">
        <v>7500.06</v>
      </c>
      <c r="E6" s="907">
        <v>5708.6</v>
      </c>
      <c r="F6" s="907">
        <v>11038</v>
      </c>
      <c r="G6" s="907">
        <v>28247</v>
      </c>
      <c r="H6" s="907">
        <v>15419.22</v>
      </c>
      <c r="I6" s="907">
        <v>21455.21</v>
      </c>
      <c r="J6" s="907">
        <v>40510</v>
      </c>
      <c r="K6" s="907">
        <v>63870</v>
      </c>
      <c r="L6" s="907">
        <v>6500</v>
      </c>
      <c r="M6" s="907">
        <v>58733.98</v>
      </c>
      <c r="N6" s="907">
        <v>62944.972999999998</v>
      </c>
      <c r="O6" s="907">
        <v>29953</v>
      </c>
      <c r="P6" s="907">
        <v>14201.51</v>
      </c>
      <c r="Q6" s="907">
        <v>95959.62</v>
      </c>
      <c r="R6" s="907">
        <v>47317.3</v>
      </c>
      <c r="S6" s="907">
        <v>143357</v>
      </c>
      <c r="T6" s="907">
        <v>61255.946000000004</v>
      </c>
      <c r="U6" s="907">
        <v>38055.43</v>
      </c>
      <c r="V6" s="907">
        <v>109852.764</v>
      </c>
      <c r="W6" s="907">
        <v>20020.5</v>
      </c>
      <c r="X6" s="907">
        <v>58058.703999999998</v>
      </c>
      <c r="Y6" s="907"/>
      <c r="Z6" s="907"/>
      <c r="AA6" s="907"/>
      <c r="AB6" s="907"/>
      <c r="AC6" s="907"/>
      <c r="AD6" s="907"/>
      <c r="AE6" s="907"/>
      <c r="AF6" s="907"/>
      <c r="AG6" s="907"/>
      <c r="AH6" s="907"/>
      <c r="AI6" s="907"/>
      <c r="AJ6" s="907"/>
    </row>
    <row r="7" spans="1:36">
      <c r="A7" s="1224"/>
      <c r="B7" s="1220"/>
      <c r="C7" s="44" t="s">
        <v>31</v>
      </c>
      <c r="D7" s="907">
        <v>146.4659676</v>
      </c>
      <c r="E7" s="907">
        <v>74.378156399999995</v>
      </c>
      <c r="F7" s="907">
        <v>218.257384</v>
      </c>
      <c r="G7" s="907">
        <v>563.922011</v>
      </c>
      <c r="H7" s="907">
        <v>336.92577999999997</v>
      </c>
      <c r="I7" s="907">
        <v>446.67893140000001</v>
      </c>
      <c r="J7" s="907">
        <v>881.77435000000003</v>
      </c>
      <c r="K7" s="907">
        <v>1394.7605599999999</v>
      </c>
      <c r="L7" s="907">
        <v>147.095</v>
      </c>
      <c r="M7" s="907">
        <v>1116.4755801599999</v>
      </c>
      <c r="N7" s="907">
        <v>1139.943761882</v>
      </c>
      <c r="O7" s="907">
        <v>710.08195000000001</v>
      </c>
      <c r="P7" s="907">
        <v>340.27072456000002</v>
      </c>
      <c r="Q7" s="907">
        <v>2184.1950164199998</v>
      </c>
      <c r="R7" s="907">
        <v>1066.3886419</v>
      </c>
      <c r="S7" s="907">
        <v>2729.3541180000002</v>
      </c>
      <c r="T7" s="907">
        <v>865.49075660000005</v>
      </c>
      <c r="U7" s="907">
        <v>1026.04991191</v>
      </c>
      <c r="V7" s="907">
        <v>2253.3666171479999</v>
      </c>
      <c r="W7" s="907">
        <v>265.6704105</v>
      </c>
      <c r="X7" s="907">
        <v>890.74197140000001</v>
      </c>
      <c r="Y7" s="907"/>
      <c r="Z7" s="907"/>
      <c r="AA7" s="907"/>
      <c r="AB7" s="907"/>
      <c r="AC7" s="907"/>
      <c r="AD7" s="907"/>
      <c r="AE7" s="907"/>
      <c r="AF7" s="907"/>
      <c r="AG7" s="907"/>
      <c r="AH7" s="907"/>
      <c r="AI7" s="907"/>
      <c r="AJ7" s="907"/>
    </row>
    <row r="8" spans="1:36">
      <c r="A8" s="1224"/>
      <c r="B8" s="1266" t="s">
        <v>196</v>
      </c>
      <c r="C8" s="44" t="s">
        <v>33</v>
      </c>
      <c r="D8" s="907"/>
      <c r="E8" s="907"/>
      <c r="F8" s="907"/>
      <c r="G8" s="907"/>
      <c r="H8" s="907"/>
      <c r="I8" s="907"/>
      <c r="J8" s="907"/>
      <c r="K8" s="907"/>
      <c r="L8" s="907"/>
      <c r="M8" s="907"/>
      <c r="N8" s="907"/>
      <c r="O8" s="907"/>
      <c r="P8" s="907"/>
      <c r="Q8" s="907"/>
      <c r="R8" s="907"/>
      <c r="S8" s="907"/>
      <c r="T8" s="907"/>
      <c r="U8" s="907"/>
      <c r="V8" s="907"/>
      <c r="W8" s="907"/>
      <c r="X8" s="907"/>
      <c r="Y8" s="907"/>
      <c r="Z8" s="907"/>
      <c r="AA8" s="907"/>
      <c r="AB8" s="907"/>
      <c r="AC8" s="907"/>
      <c r="AD8" s="907"/>
      <c r="AE8" s="907"/>
      <c r="AF8" s="907"/>
      <c r="AG8" s="907"/>
      <c r="AH8" s="907"/>
      <c r="AI8" s="907"/>
      <c r="AJ8" s="907"/>
    </row>
    <row r="9" spans="1:36">
      <c r="A9" s="1224"/>
      <c r="B9" s="1266"/>
      <c r="C9" s="44" t="s">
        <v>32</v>
      </c>
      <c r="D9" s="907"/>
      <c r="E9" s="907"/>
      <c r="F9" s="907"/>
      <c r="G9" s="907"/>
      <c r="H9" s="907"/>
      <c r="I9" s="907"/>
      <c r="J9" s="907"/>
      <c r="K9" s="907"/>
      <c r="L9" s="907"/>
      <c r="M9" s="907"/>
      <c r="N9" s="907"/>
      <c r="O9" s="907"/>
      <c r="P9" s="907"/>
      <c r="Q9" s="907"/>
      <c r="R9" s="907"/>
      <c r="S9" s="907"/>
      <c r="T9" s="907"/>
      <c r="U9" s="907"/>
      <c r="V9" s="907"/>
      <c r="W9" s="907"/>
      <c r="X9" s="907"/>
      <c r="Y9" s="907"/>
      <c r="Z9" s="907"/>
      <c r="AA9" s="907"/>
      <c r="AB9" s="907"/>
      <c r="AC9" s="907"/>
      <c r="AD9" s="907"/>
      <c r="AE9" s="907"/>
      <c r="AF9" s="907"/>
      <c r="AG9" s="907"/>
      <c r="AH9" s="907"/>
      <c r="AI9" s="907"/>
      <c r="AJ9" s="907"/>
    </row>
    <row r="10" spans="1:36">
      <c r="A10" s="1224"/>
      <c r="B10" s="1266"/>
      <c r="C10" s="44" t="s">
        <v>31</v>
      </c>
      <c r="D10" s="907"/>
      <c r="E10" s="907"/>
      <c r="F10" s="907"/>
      <c r="G10" s="907"/>
      <c r="H10" s="907"/>
      <c r="I10" s="907"/>
      <c r="J10" s="907"/>
      <c r="K10" s="907"/>
      <c r="L10" s="907"/>
      <c r="M10" s="907"/>
      <c r="N10" s="907"/>
      <c r="O10" s="907"/>
      <c r="P10" s="907"/>
      <c r="Q10" s="907"/>
      <c r="R10" s="907"/>
      <c r="S10" s="907"/>
      <c r="T10" s="907"/>
      <c r="U10" s="907"/>
      <c r="V10" s="907"/>
      <c r="W10" s="907"/>
      <c r="X10" s="907"/>
      <c r="Y10" s="907"/>
      <c r="Z10" s="907"/>
      <c r="AA10" s="907"/>
      <c r="AB10" s="907"/>
      <c r="AC10" s="907"/>
      <c r="AD10" s="907"/>
      <c r="AE10" s="907"/>
      <c r="AF10" s="907"/>
      <c r="AG10" s="907"/>
      <c r="AH10" s="907"/>
      <c r="AI10" s="907"/>
      <c r="AJ10" s="907"/>
    </row>
    <row r="11" spans="1:36">
      <c r="A11" s="1224"/>
      <c r="B11" s="1266" t="s">
        <v>197</v>
      </c>
      <c r="C11" s="44" t="s">
        <v>33</v>
      </c>
      <c r="D11" s="907"/>
      <c r="E11" s="907"/>
      <c r="F11" s="907"/>
      <c r="G11" s="907"/>
      <c r="H11" s="907"/>
      <c r="I11" s="907"/>
      <c r="J11" s="907"/>
      <c r="K11" s="907"/>
      <c r="L11" s="907"/>
      <c r="M11" s="907"/>
      <c r="N11" s="907"/>
      <c r="O11" s="907"/>
      <c r="P11" s="907"/>
      <c r="Q11" s="907"/>
      <c r="R11" s="907"/>
      <c r="S11" s="907"/>
      <c r="T11" s="907"/>
      <c r="U11" s="907"/>
      <c r="V11" s="907"/>
      <c r="W11" s="907"/>
      <c r="X11" s="907"/>
      <c r="Y11" s="907"/>
      <c r="Z11" s="907"/>
      <c r="AA11" s="907"/>
      <c r="AB11" s="907"/>
      <c r="AC11" s="907"/>
      <c r="AD11" s="907"/>
      <c r="AE11" s="907"/>
      <c r="AF11" s="907"/>
      <c r="AG11" s="907"/>
      <c r="AH11" s="907"/>
      <c r="AI11" s="907"/>
      <c r="AJ11" s="907"/>
    </row>
    <row r="12" spans="1:36">
      <c r="A12" s="1224"/>
      <c r="B12" s="1266"/>
      <c r="C12" s="44" t="s">
        <v>32</v>
      </c>
      <c r="D12" s="907"/>
      <c r="E12" s="907"/>
      <c r="F12" s="907"/>
      <c r="G12" s="907"/>
      <c r="H12" s="907"/>
      <c r="I12" s="907"/>
      <c r="J12" s="907"/>
      <c r="K12" s="907"/>
      <c r="L12" s="907"/>
      <c r="M12" s="907"/>
      <c r="N12" s="907"/>
      <c r="O12" s="907"/>
      <c r="P12" s="907"/>
      <c r="Q12" s="907"/>
      <c r="R12" s="907"/>
      <c r="S12" s="907"/>
      <c r="T12" s="907"/>
      <c r="U12" s="907"/>
      <c r="V12" s="907"/>
      <c r="W12" s="907"/>
      <c r="X12" s="907"/>
      <c r="Y12" s="907"/>
      <c r="Z12" s="907"/>
      <c r="AA12" s="907"/>
      <c r="AB12" s="907"/>
      <c r="AC12" s="907"/>
      <c r="AD12" s="907"/>
      <c r="AE12" s="907"/>
      <c r="AF12" s="907"/>
      <c r="AG12" s="907"/>
      <c r="AH12" s="907"/>
      <c r="AI12" s="907"/>
      <c r="AJ12" s="907"/>
    </row>
    <row r="13" spans="1:36">
      <c r="A13" s="1224"/>
      <c r="B13" s="1266"/>
      <c r="C13" s="44" t="s">
        <v>31</v>
      </c>
      <c r="D13" s="907"/>
      <c r="E13" s="907"/>
      <c r="F13" s="907"/>
      <c r="G13" s="907"/>
      <c r="H13" s="907"/>
      <c r="I13" s="907"/>
      <c r="J13" s="907"/>
      <c r="K13" s="907"/>
      <c r="L13" s="907"/>
      <c r="M13" s="907"/>
      <c r="N13" s="907"/>
      <c r="O13" s="907"/>
      <c r="P13" s="907"/>
      <c r="Q13" s="907"/>
      <c r="R13" s="907"/>
      <c r="S13" s="907"/>
      <c r="T13" s="907"/>
      <c r="U13" s="907"/>
      <c r="V13" s="907"/>
      <c r="W13" s="907"/>
      <c r="X13" s="907"/>
      <c r="Y13" s="907"/>
      <c r="Z13" s="907"/>
      <c r="AA13" s="907"/>
      <c r="AB13" s="907"/>
      <c r="AC13" s="907"/>
      <c r="AD13" s="907"/>
      <c r="AE13" s="907"/>
      <c r="AF13" s="907"/>
      <c r="AG13" s="907"/>
      <c r="AH13" s="907"/>
      <c r="AI13" s="907"/>
      <c r="AJ13" s="907"/>
    </row>
    <row r="14" spans="1:36">
      <c r="A14" s="1224"/>
      <c r="B14" s="1221" t="s">
        <v>48</v>
      </c>
      <c r="C14" s="130" t="s">
        <v>33</v>
      </c>
      <c r="D14" s="131">
        <v>2</v>
      </c>
      <c r="E14" s="131">
        <v>3</v>
      </c>
      <c r="F14" s="131">
        <v>2</v>
      </c>
      <c r="G14" s="131">
        <v>3</v>
      </c>
      <c r="H14" s="131">
        <v>10</v>
      </c>
      <c r="I14" s="131">
        <v>4</v>
      </c>
      <c r="J14" s="131">
        <v>4</v>
      </c>
      <c r="K14" s="131">
        <v>10</v>
      </c>
      <c r="L14" s="131">
        <v>1</v>
      </c>
      <c r="M14" s="131">
        <v>8</v>
      </c>
      <c r="N14" s="131">
        <v>8</v>
      </c>
      <c r="O14" s="131">
        <v>6</v>
      </c>
      <c r="P14" s="131">
        <v>2</v>
      </c>
      <c r="Q14" s="131">
        <v>12</v>
      </c>
      <c r="R14" s="131">
        <v>9</v>
      </c>
      <c r="S14" s="131">
        <v>18</v>
      </c>
      <c r="T14" s="131">
        <v>8</v>
      </c>
      <c r="U14" s="131">
        <v>7</v>
      </c>
      <c r="V14" s="131">
        <v>11</v>
      </c>
      <c r="W14" s="131">
        <v>4</v>
      </c>
      <c r="X14" s="131">
        <v>5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</row>
    <row r="15" spans="1:36">
      <c r="A15" s="1224"/>
      <c r="B15" s="1221"/>
      <c r="C15" s="131" t="s">
        <v>32</v>
      </c>
      <c r="D15" s="131">
        <v>7500.06</v>
      </c>
      <c r="E15" s="131">
        <v>5708.6</v>
      </c>
      <c r="F15" s="131">
        <v>11038</v>
      </c>
      <c r="G15" s="131">
        <v>28247</v>
      </c>
      <c r="H15" s="131">
        <v>15419.22</v>
      </c>
      <c r="I15" s="131">
        <v>21455.21</v>
      </c>
      <c r="J15" s="131">
        <v>40510</v>
      </c>
      <c r="K15" s="131">
        <v>63870</v>
      </c>
      <c r="L15" s="131">
        <v>6500</v>
      </c>
      <c r="M15" s="131">
        <v>58733.98</v>
      </c>
      <c r="N15" s="131">
        <v>62944.972999999998</v>
      </c>
      <c r="O15" s="131">
        <v>29953</v>
      </c>
      <c r="P15" s="131">
        <v>14201.51</v>
      </c>
      <c r="Q15" s="131">
        <v>95959.62</v>
      </c>
      <c r="R15" s="131">
        <v>47317.3</v>
      </c>
      <c r="S15" s="131">
        <v>143357</v>
      </c>
      <c r="T15" s="131">
        <v>61255.946000000004</v>
      </c>
      <c r="U15" s="131">
        <v>38055.43</v>
      </c>
      <c r="V15" s="131">
        <v>109852.764</v>
      </c>
      <c r="W15" s="131">
        <v>20020.5</v>
      </c>
      <c r="X15" s="131">
        <v>58058.703999999998</v>
      </c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</row>
    <row r="16" spans="1:36">
      <c r="A16" s="1224"/>
      <c r="B16" s="1221"/>
      <c r="C16" s="130" t="s">
        <v>31</v>
      </c>
      <c r="D16" s="131">
        <v>146.4659676</v>
      </c>
      <c r="E16" s="131">
        <v>74.378156399999995</v>
      </c>
      <c r="F16" s="131">
        <v>218.257384</v>
      </c>
      <c r="G16" s="131">
        <v>563.922011</v>
      </c>
      <c r="H16" s="131">
        <v>336.92577999999997</v>
      </c>
      <c r="I16" s="131">
        <v>446.67893140000001</v>
      </c>
      <c r="J16" s="131">
        <v>881.77435000000003</v>
      </c>
      <c r="K16" s="131">
        <v>1394.7605599999999</v>
      </c>
      <c r="L16" s="131">
        <v>147.095</v>
      </c>
      <c r="M16" s="131">
        <v>1116.4755801599999</v>
      </c>
      <c r="N16" s="131">
        <v>1139.943761882</v>
      </c>
      <c r="O16" s="131">
        <v>710.08195000000001</v>
      </c>
      <c r="P16" s="131">
        <v>340.27072456000002</v>
      </c>
      <c r="Q16" s="131">
        <v>2184.1950164199998</v>
      </c>
      <c r="R16" s="131">
        <v>1066.3886419</v>
      </c>
      <c r="S16" s="131">
        <v>2729.3541180000002</v>
      </c>
      <c r="T16" s="131">
        <v>865.49075660000005</v>
      </c>
      <c r="U16" s="131">
        <v>1026.04991191</v>
      </c>
      <c r="V16" s="131">
        <v>2253.3666171479999</v>
      </c>
      <c r="W16" s="131">
        <v>265.6704105</v>
      </c>
      <c r="X16" s="131">
        <v>890.74197140000001</v>
      </c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</row>
    <row r="17" spans="1:36">
      <c r="A17" s="1224" t="s">
        <v>200</v>
      </c>
      <c r="B17" s="1219" t="s">
        <v>17</v>
      </c>
      <c r="C17" s="44" t="s">
        <v>33</v>
      </c>
      <c r="D17" s="44">
        <v>173</v>
      </c>
      <c r="E17" s="44">
        <v>385</v>
      </c>
      <c r="F17" s="44">
        <v>209</v>
      </c>
      <c r="G17" s="44">
        <v>112</v>
      </c>
      <c r="H17" s="44">
        <v>247</v>
      </c>
      <c r="I17" s="44">
        <v>253</v>
      </c>
      <c r="J17" s="44">
        <v>1591</v>
      </c>
      <c r="K17" s="44">
        <v>352</v>
      </c>
      <c r="L17" s="44">
        <v>324</v>
      </c>
      <c r="M17" s="44">
        <v>2565</v>
      </c>
      <c r="N17" s="44">
        <v>736</v>
      </c>
      <c r="O17" s="44">
        <v>1432</v>
      </c>
      <c r="P17" s="44">
        <v>1041</v>
      </c>
      <c r="Q17" s="44">
        <v>1040</v>
      </c>
      <c r="R17" s="44">
        <v>1234</v>
      </c>
      <c r="S17" s="44">
        <v>5609</v>
      </c>
      <c r="T17" s="44">
        <v>1554</v>
      </c>
      <c r="U17" s="44">
        <v>7269</v>
      </c>
      <c r="V17" s="44">
        <v>9306</v>
      </c>
      <c r="W17" s="44">
        <v>6992</v>
      </c>
      <c r="X17" s="44">
        <v>12185</v>
      </c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>
      <c r="A18" s="1224"/>
      <c r="B18" s="1219"/>
      <c r="C18" s="44" t="s">
        <v>32</v>
      </c>
      <c r="D18" s="44">
        <v>17150.001</v>
      </c>
      <c r="E18" s="44">
        <v>37615.063999999998</v>
      </c>
      <c r="F18" s="44">
        <v>20660</v>
      </c>
      <c r="G18" s="44">
        <v>10870</v>
      </c>
      <c r="H18" s="44">
        <v>24515</v>
      </c>
      <c r="I18" s="44">
        <v>25190</v>
      </c>
      <c r="J18" s="44">
        <v>183560</v>
      </c>
      <c r="K18" s="44">
        <v>90650</v>
      </c>
      <c r="L18" s="44">
        <v>130600</v>
      </c>
      <c r="M18" s="44">
        <v>256430</v>
      </c>
      <c r="N18" s="44">
        <v>83390</v>
      </c>
      <c r="O18" s="44">
        <v>325315</v>
      </c>
      <c r="P18" s="44">
        <v>195200</v>
      </c>
      <c r="Q18" s="44">
        <v>279660</v>
      </c>
      <c r="R18" s="44">
        <v>184335</v>
      </c>
      <c r="S18" s="44">
        <v>805300</v>
      </c>
      <c r="T18" s="44">
        <v>155400</v>
      </c>
      <c r="U18" s="44">
        <v>1025873.353</v>
      </c>
      <c r="V18" s="44">
        <v>1403912.5190000001</v>
      </c>
      <c r="W18" s="44">
        <v>1000998.902</v>
      </c>
      <c r="X18" s="44">
        <v>1745677.0689999999</v>
      </c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1:36">
      <c r="A19" s="1224"/>
      <c r="B19" s="1219"/>
      <c r="C19" s="44" t="s">
        <v>31</v>
      </c>
      <c r="D19" s="133">
        <v>1.7150001000000002E-2</v>
      </c>
      <c r="E19" s="133">
        <v>3.7615063999999997E-2</v>
      </c>
      <c r="F19" s="133">
        <v>2.0660000000000001E-2</v>
      </c>
      <c r="G19" s="133">
        <v>1.0869999999999999E-2</v>
      </c>
      <c r="H19" s="133">
        <v>2.4514999999999999E-2</v>
      </c>
      <c r="I19" s="133">
        <v>2.5190000000000001E-2</v>
      </c>
      <c r="J19" s="133">
        <v>0.18356</v>
      </c>
      <c r="K19" s="133">
        <v>9.0649999999999994E-2</v>
      </c>
      <c r="L19" s="133">
        <v>0.13059999999999999</v>
      </c>
      <c r="M19" s="133">
        <v>0.25642999999999999</v>
      </c>
      <c r="N19" s="133">
        <v>8.3390000000000006E-2</v>
      </c>
      <c r="O19" s="133">
        <v>0.32531500000000002</v>
      </c>
      <c r="P19" s="133">
        <v>0.19520000000000001</v>
      </c>
      <c r="Q19" s="133">
        <v>0.27966000000000002</v>
      </c>
      <c r="R19" s="133">
        <v>0.184335</v>
      </c>
      <c r="S19" s="133">
        <v>0.80530000000000002</v>
      </c>
      <c r="T19" s="133">
        <v>0.15540000000000001</v>
      </c>
      <c r="U19" s="133">
        <v>1.0258733529999999</v>
      </c>
      <c r="V19" s="133">
        <v>1.4039125189999999</v>
      </c>
      <c r="W19" s="133">
        <v>1.0009989020000001</v>
      </c>
      <c r="X19" s="133">
        <v>1.7456770690000001</v>
      </c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</row>
    <row r="20" spans="1:36">
      <c r="A20" s="1224"/>
      <c r="B20" s="1219" t="s">
        <v>18</v>
      </c>
      <c r="C20" s="44" t="s">
        <v>33</v>
      </c>
      <c r="D20" s="907">
        <v>74</v>
      </c>
      <c r="E20" s="907">
        <v>220</v>
      </c>
      <c r="F20" s="907">
        <v>321</v>
      </c>
      <c r="G20" s="907">
        <v>413</v>
      </c>
      <c r="H20" s="907">
        <v>755</v>
      </c>
      <c r="I20" s="907">
        <v>937</v>
      </c>
      <c r="J20" s="907">
        <v>1537</v>
      </c>
      <c r="K20" s="907">
        <v>356</v>
      </c>
      <c r="L20" s="907">
        <v>422</v>
      </c>
      <c r="M20" s="907">
        <v>767</v>
      </c>
      <c r="N20" s="907">
        <v>474</v>
      </c>
      <c r="O20" s="907">
        <v>8661</v>
      </c>
      <c r="P20" s="907">
        <v>359</v>
      </c>
      <c r="Q20" s="44">
        <v>870</v>
      </c>
      <c r="R20" s="44">
        <v>4525</v>
      </c>
      <c r="S20" s="44">
        <v>4029</v>
      </c>
      <c r="T20" s="44">
        <v>3988</v>
      </c>
      <c r="U20" s="44">
        <v>3728</v>
      </c>
      <c r="V20" s="44">
        <v>8961</v>
      </c>
      <c r="W20" s="44">
        <v>4162</v>
      </c>
      <c r="X20" s="44">
        <v>2350</v>
      </c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>
      <c r="A21" s="1224"/>
      <c r="B21" s="1219"/>
      <c r="C21" s="44" t="s">
        <v>32</v>
      </c>
      <c r="D21" s="907">
        <v>10350</v>
      </c>
      <c r="E21" s="907">
        <v>23600</v>
      </c>
      <c r="F21" s="907">
        <v>41700</v>
      </c>
      <c r="G21" s="907">
        <v>41300</v>
      </c>
      <c r="H21" s="907">
        <v>49200</v>
      </c>
      <c r="I21" s="907">
        <v>54720</v>
      </c>
      <c r="J21" s="907">
        <v>240855</v>
      </c>
      <c r="K21" s="907">
        <v>42550</v>
      </c>
      <c r="L21" s="907">
        <v>38220</v>
      </c>
      <c r="M21" s="907">
        <v>109790</v>
      </c>
      <c r="N21" s="907">
        <v>54490</v>
      </c>
      <c r="O21" s="907">
        <v>173745</v>
      </c>
      <c r="P21" s="907">
        <v>55060</v>
      </c>
      <c r="Q21" s="44">
        <v>117350</v>
      </c>
      <c r="R21" s="44">
        <v>88380</v>
      </c>
      <c r="S21" s="44">
        <v>130315.31</v>
      </c>
      <c r="T21" s="44">
        <v>101800</v>
      </c>
      <c r="U21" s="44">
        <v>190195</v>
      </c>
      <c r="V21" s="44">
        <v>334820</v>
      </c>
      <c r="W21" s="44">
        <v>186250</v>
      </c>
      <c r="X21" s="44">
        <v>230600</v>
      </c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1:36">
      <c r="A22" s="1224"/>
      <c r="B22" s="1219"/>
      <c r="C22" s="44" t="s">
        <v>31</v>
      </c>
      <c r="D22" s="908">
        <v>1.035E-2</v>
      </c>
      <c r="E22" s="908">
        <v>2.3599999999999999E-2</v>
      </c>
      <c r="F22" s="908">
        <v>4.1700000000000001E-2</v>
      </c>
      <c r="G22" s="908">
        <v>4.1300000000000003E-2</v>
      </c>
      <c r="H22" s="908">
        <v>4.9200000000000001E-2</v>
      </c>
      <c r="I22" s="908">
        <v>5.4719999999999998E-2</v>
      </c>
      <c r="J22" s="908">
        <v>0.24085500000000001</v>
      </c>
      <c r="K22" s="908">
        <v>4.2549999999999998E-2</v>
      </c>
      <c r="L22" s="908">
        <v>3.8219999999999997E-2</v>
      </c>
      <c r="M22" s="908">
        <v>0.10979</v>
      </c>
      <c r="N22" s="908">
        <v>5.4489999999999997E-2</v>
      </c>
      <c r="O22" s="908">
        <v>0.17374500000000001</v>
      </c>
      <c r="P22" s="908">
        <v>5.5059999999999998E-2</v>
      </c>
      <c r="Q22" s="133">
        <v>0.11735</v>
      </c>
      <c r="R22" s="133">
        <v>8.838E-2</v>
      </c>
      <c r="S22" s="133">
        <v>0.13031530999999999</v>
      </c>
      <c r="T22" s="133">
        <v>0.1018</v>
      </c>
      <c r="U22" s="133">
        <v>0.190195</v>
      </c>
      <c r="V22" s="133">
        <v>0.33482000000000001</v>
      </c>
      <c r="W22" s="133">
        <v>0.18625</v>
      </c>
      <c r="X22" s="133">
        <v>0.2306</v>
      </c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</row>
    <row r="23" spans="1:36">
      <c r="A23" s="1224"/>
      <c r="B23" s="1266" t="s">
        <v>196</v>
      </c>
      <c r="C23" s="44" t="s">
        <v>33</v>
      </c>
      <c r="D23" s="907">
        <v>164</v>
      </c>
      <c r="E23" s="907">
        <v>508</v>
      </c>
      <c r="F23" s="907">
        <v>255</v>
      </c>
      <c r="G23" s="907">
        <v>716</v>
      </c>
      <c r="H23" s="907">
        <v>3301</v>
      </c>
      <c r="I23" s="907">
        <v>2149</v>
      </c>
      <c r="J23" s="907">
        <v>1792</v>
      </c>
      <c r="K23" s="907">
        <v>750</v>
      </c>
      <c r="L23" s="907">
        <v>1029</v>
      </c>
      <c r="M23" s="907">
        <v>2715</v>
      </c>
      <c r="N23" s="907">
        <v>3239</v>
      </c>
      <c r="O23" s="907">
        <v>1077</v>
      </c>
      <c r="P23" s="907">
        <v>1059</v>
      </c>
      <c r="Q23" s="44">
        <v>1661</v>
      </c>
      <c r="R23" s="44">
        <v>2927</v>
      </c>
      <c r="S23" s="44">
        <v>3337</v>
      </c>
      <c r="T23" s="44">
        <v>1913</v>
      </c>
      <c r="U23" s="44">
        <v>817</v>
      </c>
      <c r="V23" s="44">
        <v>474</v>
      </c>
      <c r="W23" s="44">
        <v>838</v>
      </c>
      <c r="X23" s="44">
        <v>586</v>
      </c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>
      <c r="A24" s="1224"/>
      <c r="B24" s="1266"/>
      <c r="C24" s="44" t="s">
        <v>32</v>
      </c>
      <c r="D24" s="907">
        <v>7940</v>
      </c>
      <c r="E24" s="907">
        <v>7420</v>
      </c>
      <c r="F24" s="907">
        <v>10290</v>
      </c>
      <c r="G24" s="907">
        <v>7970</v>
      </c>
      <c r="H24" s="907">
        <v>71230</v>
      </c>
      <c r="I24" s="907">
        <v>48800</v>
      </c>
      <c r="J24" s="907">
        <v>52510</v>
      </c>
      <c r="K24" s="907">
        <v>22570</v>
      </c>
      <c r="L24" s="907">
        <v>26200</v>
      </c>
      <c r="M24" s="907">
        <v>45970</v>
      </c>
      <c r="N24" s="907">
        <v>51670</v>
      </c>
      <c r="O24" s="907">
        <v>30230</v>
      </c>
      <c r="P24" s="907">
        <v>11770</v>
      </c>
      <c r="Q24" s="44">
        <v>17220</v>
      </c>
      <c r="R24" s="44">
        <v>34630</v>
      </c>
      <c r="S24" s="44">
        <v>36190</v>
      </c>
      <c r="T24" s="44">
        <v>23170</v>
      </c>
      <c r="U24" s="44">
        <v>8770</v>
      </c>
      <c r="V24" s="44">
        <v>11130</v>
      </c>
      <c r="W24" s="44">
        <v>14050</v>
      </c>
      <c r="X24" s="44">
        <v>5860</v>
      </c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:36">
      <c r="A25" s="1224"/>
      <c r="B25" s="1266"/>
      <c r="C25" s="44" t="s">
        <v>31</v>
      </c>
      <c r="D25" s="909">
        <v>7.9399999999999991E-3</v>
      </c>
      <c r="E25" s="909">
        <v>7.4200000000000004E-3</v>
      </c>
      <c r="F25" s="909">
        <v>1.0290000000000001E-2</v>
      </c>
      <c r="G25" s="909">
        <v>7.9699999999999997E-3</v>
      </c>
      <c r="H25" s="909">
        <v>7.1230000000000002E-2</v>
      </c>
      <c r="I25" s="909">
        <v>4.8800000000000003E-2</v>
      </c>
      <c r="J25" s="909">
        <v>5.2510000000000001E-2</v>
      </c>
      <c r="K25" s="909">
        <v>2.257E-2</v>
      </c>
      <c r="L25" s="909">
        <v>2.6200000000000001E-2</v>
      </c>
      <c r="M25" s="909">
        <v>4.5969999999999997E-2</v>
      </c>
      <c r="N25" s="909">
        <v>5.1670000000000001E-2</v>
      </c>
      <c r="O25" s="909">
        <v>3.023E-2</v>
      </c>
      <c r="P25" s="909">
        <v>1.1769999999999999E-2</v>
      </c>
      <c r="Q25" s="133">
        <v>1.7219999999999999E-2</v>
      </c>
      <c r="R25" s="133">
        <v>0</v>
      </c>
      <c r="S25" s="133">
        <v>3.619E-2</v>
      </c>
      <c r="T25" s="133">
        <v>2.317E-2</v>
      </c>
      <c r="U25" s="133">
        <v>8.77E-3</v>
      </c>
      <c r="V25" s="133">
        <v>1.1129999999999999E-2</v>
      </c>
      <c r="W25" s="133">
        <v>1.405E-2</v>
      </c>
      <c r="X25" s="133">
        <v>5.8599999999999998E-3</v>
      </c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</row>
    <row r="26" spans="1:36">
      <c r="A26" s="1224"/>
      <c r="B26" s="1266" t="s">
        <v>197</v>
      </c>
      <c r="C26" s="44" t="s">
        <v>33</v>
      </c>
      <c r="D26" s="908"/>
      <c r="E26" s="908"/>
      <c r="F26" s="908"/>
      <c r="G26" s="908"/>
      <c r="H26" s="908"/>
      <c r="I26" s="908"/>
      <c r="J26" s="908"/>
      <c r="K26" s="908"/>
      <c r="L26" s="908"/>
      <c r="M26" s="908"/>
      <c r="N26" s="908"/>
      <c r="O26" s="908"/>
      <c r="P26" s="908"/>
      <c r="Q26" s="908"/>
      <c r="R26" s="908"/>
      <c r="S26" s="908"/>
      <c r="T26" s="908"/>
      <c r="U26" s="908"/>
      <c r="V26" s="908"/>
      <c r="W26" s="908"/>
      <c r="X26" s="908"/>
      <c r="Y26" s="908"/>
      <c r="Z26" s="908"/>
      <c r="AA26" s="908"/>
      <c r="AB26" s="908"/>
      <c r="AC26" s="908"/>
      <c r="AD26" s="908"/>
      <c r="AE26" s="908"/>
      <c r="AF26" s="908"/>
      <c r="AG26" s="908"/>
      <c r="AH26" s="908"/>
      <c r="AI26" s="908"/>
      <c r="AJ26" s="908"/>
    </row>
    <row r="27" spans="1:36">
      <c r="A27" s="1224"/>
      <c r="B27" s="1266"/>
      <c r="C27" s="44" t="s">
        <v>32</v>
      </c>
      <c r="D27" s="908"/>
      <c r="E27" s="908"/>
      <c r="F27" s="908"/>
      <c r="G27" s="908"/>
      <c r="H27" s="908"/>
      <c r="I27" s="908"/>
      <c r="J27" s="908"/>
      <c r="K27" s="908"/>
      <c r="L27" s="908"/>
      <c r="M27" s="908"/>
      <c r="N27" s="908"/>
      <c r="O27" s="908"/>
      <c r="P27" s="908"/>
      <c r="Q27" s="908"/>
      <c r="R27" s="908"/>
      <c r="S27" s="908"/>
      <c r="T27" s="908"/>
      <c r="U27" s="908"/>
      <c r="V27" s="908"/>
      <c r="W27" s="908"/>
      <c r="X27" s="908"/>
      <c r="Y27" s="908"/>
      <c r="Z27" s="908"/>
      <c r="AA27" s="908"/>
      <c r="AB27" s="908"/>
      <c r="AC27" s="908"/>
      <c r="AD27" s="908"/>
      <c r="AE27" s="908"/>
      <c r="AF27" s="908"/>
      <c r="AG27" s="908"/>
      <c r="AH27" s="908"/>
      <c r="AI27" s="908"/>
      <c r="AJ27" s="908"/>
    </row>
    <row r="28" spans="1:36">
      <c r="A28" s="1224"/>
      <c r="B28" s="1266"/>
      <c r="C28" s="44" t="s">
        <v>31</v>
      </c>
      <c r="D28" s="908"/>
      <c r="E28" s="908"/>
      <c r="F28" s="908"/>
      <c r="G28" s="908"/>
      <c r="H28" s="908"/>
      <c r="I28" s="908"/>
      <c r="J28" s="908"/>
      <c r="K28" s="908"/>
      <c r="L28" s="908"/>
      <c r="M28" s="908"/>
      <c r="N28" s="908"/>
      <c r="O28" s="908"/>
      <c r="P28" s="908"/>
      <c r="Q28" s="908"/>
      <c r="R28" s="908"/>
      <c r="S28" s="908"/>
      <c r="T28" s="908"/>
      <c r="U28" s="908"/>
      <c r="V28" s="908"/>
      <c r="W28" s="908"/>
      <c r="X28" s="908"/>
      <c r="Y28" s="908"/>
      <c r="Z28" s="908"/>
      <c r="AA28" s="908"/>
      <c r="AB28" s="908"/>
      <c r="AC28" s="908"/>
      <c r="AD28" s="908"/>
      <c r="AE28" s="908"/>
      <c r="AF28" s="908"/>
      <c r="AG28" s="908"/>
      <c r="AH28" s="908"/>
      <c r="AI28" s="908"/>
      <c r="AJ28" s="908"/>
    </row>
    <row r="29" spans="1:36">
      <c r="A29" s="1224"/>
      <c r="B29" s="1267" t="s">
        <v>48</v>
      </c>
      <c r="C29" s="131" t="s">
        <v>33</v>
      </c>
      <c r="D29" s="131">
        <v>411</v>
      </c>
      <c r="E29" s="131">
        <v>1113</v>
      </c>
      <c r="F29" s="131">
        <v>785</v>
      </c>
      <c r="G29" s="131">
        <v>1241</v>
      </c>
      <c r="H29" s="131">
        <v>4303</v>
      </c>
      <c r="I29" s="131">
        <v>3339</v>
      </c>
      <c r="J29" s="131">
        <v>4920</v>
      </c>
      <c r="K29" s="131">
        <v>1458</v>
      </c>
      <c r="L29" s="131">
        <v>1775</v>
      </c>
      <c r="M29" s="131">
        <v>6047</v>
      </c>
      <c r="N29" s="131">
        <v>4449</v>
      </c>
      <c r="O29" s="131">
        <v>11170</v>
      </c>
      <c r="P29" s="131">
        <v>2459</v>
      </c>
      <c r="Q29" s="131">
        <v>3571</v>
      </c>
      <c r="R29" s="131">
        <v>8686</v>
      </c>
      <c r="S29" s="131">
        <v>12975</v>
      </c>
      <c r="T29" s="131">
        <v>7455</v>
      </c>
      <c r="U29" s="131">
        <v>11814</v>
      </c>
      <c r="V29" s="131">
        <v>18741</v>
      </c>
      <c r="W29" s="131">
        <v>11992</v>
      </c>
      <c r="X29" s="131">
        <v>15121</v>
      </c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</row>
    <row r="30" spans="1:36">
      <c r="A30" s="1224"/>
      <c r="B30" s="1267"/>
      <c r="C30" s="131" t="s">
        <v>32</v>
      </c>
      <c r="D30" s="131">
        <v>35440.001000000004</v>
      </c>
      <c r="E30" s="131">
        <v>68635.063999999998</v>
      </c>
      <c r="F30" s="131">
        <v>72650</v>
      </c>
      <c r="G30" s="131">
        <v>60140</v>
      </c>
      <c r="H30" s="131">
        <v>144945</v>
      </c>
      <c r="I30" s="131">
        <v>128710</v>
      </c>
      <c r="J30" s="131">
        <v>476925</v>
      </c>
      <c r="K30" s="131">
        <v>155770</v>
      </c>
      <c r="L30" s="131">
        <v>195020</v>
      </c>
      <c r="M30" s="131">
        <v>412190</v>
      </c>
      <c r="N30" s="131">
        <v>189550</v>
      </c>
      <c r="O30" s="131">
        <v>529290</v>
      </c>
      <c r="P30" s="131">
        <v>262030</v>
      </c>
      <c r="Q30" s="131">
        <v>414230</v>
      </c>
      <c r="R30" s="131">
        <v>307345</v>
      </c>
      <c r="S30" s="131">
        <v>971805.31</v>
      </c>
      <c r="T30" s="131">
        <v>280370</v>
      </c>
      <c r="U30" s="131">
        <v>1224838.3530000001</v>
      </c>
      <c r="V30" s="131">
        <v>1749862.5190000001</v>
      </c>
      <c r="W30" s="131">
        <v>1201298.902</v>
      </c>
      <c r="X30" s="131">
        <v>1982137.0689999999</v>
      </c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</row>
    <row r="31" spans="1:36">
      <c r="A31" s="1224"/>
      <c r="B31" s="1267"/>
      <c r="C31" s="131" t="s">
        <v>31</v>
      </c>
      <c r="D31" s="131">
        <v>3.5440000999999999E-2</v>
      </c>
      <c r="E31" s="131">
        <v>6.8635063999999996E-2</v>
      </c>
      <c r="F31" s="131">
        <v>7.2649999999999992E-2</v>
      </c>
      <c r="G31" s="131">
        <v>6.0139999999999999E-2</v>
      </c>
      <c r="H31" s="131">
        <v>0.14494499999999999</v>
      </c>
      <c r="I31" s="131">
        <v>0.12870999999999999</v>
      </c>
      <c r="J31" s="131">
        <v>0.47692499999999999</v>
      </c>
      <c r="K31" s="131">
        <v>0.15576999999999999</v>
      </c>
      <c r="L31" s="131">
        <v>0.19502</v>
      </c>
      <c r="M31" s="132">
        <v>0.41219</v>
      </c>
      <c r="N31" s="132">
        <v>0.18955</v>
      </c>
      <c r="O31" s="132">
        <v>0.52929000000000004</v>
      </c>
      <c r="P31" s="132">
        <v>0.26203000000000004</v>
      </c>
      <c r="Q31" s="132">
        <v>0.41423000000000004</v>
      </c>
      <c r="R31" s="132">
        <v>0.27271499999999999</v>
      </c>
      <c r="S31" s="132">
        <v>0.97180530999999992</v>
      </c>
      <c r="T31" s="132">
        <v>0.28037000000000001</v>
      </c>
      <c r="U31" s="132">
        <v>1.2248383529999998</v>
      </c>
      <c r="V31" s="132">
        <v>1.7498625190000001</v>
      </c>
      <c r="W31" s="132">
        <v>1.201298902</v>
      </c>
      <c r="X31" s="132">
        <v>1.982137069</v>
      </c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</row>
    <row r="32" spans="1:36">
      <c r="A32" s="1224" t="s">
        <v>1501</v>
      </c>
      <c r="B32" s="1219" t="s">
        <v>17</v>
      </c>
      <c r="C32" s="44" t="s">
        <v>33</v>
      </c>
      <c r="D32" s="44">
        <v>8282</v>
      </c>
      <c r="E32" s="44">
        <v>18393</v>
      </c>
      <c r="F32" s="44">
        <v>18364</v>
      </c>
      <c r="G32" s="44">
        <v>16677</v>
      </c>
      <c r="H32" s="44">
        <v>20986</v>
      </c>
      <c r="I32" s="44">
        <v>21132</v>
      </c>
      <c r="J32" s="44">
        <v>36710</v>
      </c>
      <c r="K32" s="44">
        <v>21789</v>
      </c>
      <c r="L32" s="44">
        <v>22465</v>
      </c>
      <c r="M32" s="44">
        <v>28027</v>
      </c>
      <c r="N32" s="44">
        <v>22455</v>
      </c>
      <c r="O32" s="44">
        <v>40486</v>
      </c>
      <c r="P32" s="44">
        <v>30123</v>
      </c>
      <c r="Q32" s="44">
        <v>48463</v>
      </c>
      <c r="R32" s="44">
        <v>45203</v>
      </c>
      <c r="S32" s="44">
        <v>57687</v>
      </c>
      <c r="T32" s="44">
        <v>33752</v>
      </c>
      <c r="U32" s="44">
        <v>66977</v>
      </c>
      <c r="V32" s="44">
        <v>94826</v>
      </c>
      <c r="W32" s="44">
        <v>73344</v>
      </c>
      <c r="X32" s="44">
        <v>106298</v>
      </c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</row>
    <row r="33" spans="1:36">
      <c r="A33" s="1224"/>
      <c r="B33" s="1219"/>
      <c r="C33" s="44" t="s">
        <v>32</v>
      </c>
      <c r="D33" s="44">
        <v>169972.024</v>
      </c>
      <c r="E33" s="44">
        <v>404541.63500000001</v>
      </c>
      <c r="F33" s="44">
        <v>372485.59</v>
      </c>
      <c r="G33" s="44">
        <v>316868.90700000001</v>
      </c>
      <c r="H33" s="44">
        <v>412432.11099999998</v>
      </c>
      <c r="I33" s="44">
        <v>495476.65500000003</v>
      </c>
      <c r="J33" s="44">
        <v>974644.91</v>
      </c>
      <c r="K33" s="44">
        <v>442315.462</v>
      </c>
      <c r="L33" s="44">
        <v>340565.88500000001</v>
      </c>
      <c r="M33" s="44">
        <v>567228.31000000006</v>
      </c>
      <c r="N33" s="44">
        <v>322798.69699999999</v>
      </c>
      <c r="O33" s="44">
        <v>1068233.6040000001</v>
      </c>
      <c r="P33" s="44">
        <v>794103.78599999996</v>
      </c>
      <c r="Q33" s="44">
        <v>1312282.0279999999</v>
      </c>
      <c r="R33" s="44">
        <v>1034910.749</v>
      </c>
      <c r="S33" s="44">
        <v>1632242.7479999999</v>
      </c>
      <c r="T33" s="44">
        <v>691741.723</v>
      </c>
      <c r="U33" s="44">
        <v>2469657.5419999999</v>
      </c>
      <c r="V33" s="44">
        <v>3273727.7820000001</v>
      </c>
      <c r="W33" s="44">
        <v>2241146.0010000002</v>
      </c>
      <c r="X33" s="44">
        <v>3719571.4130000002</v>
      </c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:36">
      <c r="A34" s="1224"/>
      <c r="B34" s="1219"/>
      <c r="C34" s="44" t="s">
        <v>31</v>
      </c>
      <c r="D34" s="44">
        <v>1734.0437024309999</v>
      </c>
      <c r="E34" s="44">
        <v>4129.0157394130001</v>
      </c>
      <c r="F34" s="44">
        <v>3803.780041001</v>
      </c>
      <c r="G34" s="44">
        <v>3253.7794588199999</v>
      </c>
      <c r="H34" s="44">
        <v>4237.7163882479999</v>
      </c>
      <c r="I34" s="44">
        <v>5088.5676391180004</v>
      </c>
      <c r="J34" s="44">
        <v>10009.733612675</v>
      </c>
      <c r="K34" s="44">
        <v>4596.291526211</v>
      </c>
      <c r="L34" s="44">
        <v>3644.5924071489999</v>
      </c>
      <c r="M34" s="44">
        <v>6080.899592363</v>
      </c>
      <c r="N34" s="44">
        <v>3674.5056764989999</v>
      </c>
      <c r="O34" s="44">
        <v>12028.86608582</v>
      </c>
      <c r="P34" s="44">
        <v>8841.9879382399995</v>
      </c>
      <c r="Q34" s="44">
        <v>14318.865499371999</v>
      </c>
      <c r="R34" s="44">
        <v>11431.733566421</v>
      </c>
      <c r="S34" s="44">
        <v>17088.819746421999</v>
      </c>
      <c r="T34" s="44">
        <v>7336.040316648</v>
      </c>
      <c r="U34" s="44">
        <v>26060.538317637001</v>
      </c>
      <c r="V34" s="44">
        <v>33899.463886042002</v>
      </c>
      <c r="W34" s="44">
        <v>22886.121666671999</v>
      </c>
      <c r="X34" s="44">
        <v>38405.716050037001</v>
      </c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</row>
    <row r="35" spans="1:36">
      <c r="A35" s="1224"/>
      <c r="B35" s="1220" t="s">
        <v>18</v>
      </c>
      <c r="C35" s="44" t="s">
        <v>33</v>
      </c>
      <c r="D35" s="907">
        <v>6134</v>
      </c>
      <c r="E35" s="907">
        <v>9369</v>
      </c>
      <c r="F35" s="907">
        <v>12335</v>
      </c>
      <c r="G35" s="907">
        <v>13595</v>
      </c>
      <c r="H35" s="907">
        <v>14241</v>
      </c>
      <c r="I35" s="907">
        <v>12055</v>
      </c>
      <c r="J35" s="907">
        <v>22586</v>
      </c>
      <c r="K35" s="907">
        <v>20472</v>
      </c>
      <c r="L35" s="907">
        <v>22027</v>
      </c>
      <c r="M35" s="907">
        <v>19064</v>
      </c>
      <c r="N35" s="907">
        <v>20433</v>
      </c>
      <c r="O35" s="907">
        <v>25837</v>
      </c>
      <c r="P35" s="907">
        <v>18580</v>
      </c>
      <c r="Q35" s="907">
        <v>30424</v>
      </c>
      <c r="R35" s="44">
        <v>24144</v>
      </c>
      <c r="S35" s="44">
        <v>30804</v>
      </c>
      <c r="T35" s="44">
        <v>26033</v>
      </c>
      <c r="U35" s="44">
        <v>37003</v>
      </c>
      <c r="V35" s="44">
        <v>41107</v>
      </c>
      <c r="W35" s="44">
        <v>28909</v>
      </c>
      <c r="X35" s="44">
        <v>37266</v>
      </c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1:36">
      <c r="A36" s="1224"/>
      <c r="B36" s="1220"/>
      <c r="C36" s="44" t="s">
        <v>32</v>
      </c>
      <c r="D36" s="907">
        <v>51580.112999999998</v>
      </c>
      <c r="E36" s="907">
        <v>87712.588000000003</v>
      </c>
      <c r="F36" s="907">
        <v>141199.13099999999</v>
      </c>
      <c r="G36" s="907">
        <v>171930.326</v>
      </c>
      <c r="H36" s="907">
        <v>195704.73</v>
      </c>
      <c r="I36" s="907">
        <v>187547.16899999999</v>
      </c>
      <c r="J36" s="907">
        <v>419705.46299999999</v>
      </c>
      <c r="K36" s="907">
        <v>302341.73499999999</v>
      </c>
      <c r="L36" s="907">
        <v>254876.016</v>
      </c>
      <c r="M36" s="907">
        <v>240296.86300000001</v>
      </c>
      <c r="N36" s="907">
        <v>259599.503</v>
      </c>
      <c r="O36" s="907">
        <v>413433.141</v>
      </c>
      <c r="P36" s="907">
        <v>331092.76199999999</v>
      </c>
      <c r="Q36" s="907">
        <v>524204.647</v>
      </c>
      <c r="R36" s="44">
        <v>472685.25799999997</v>
      </c>
      <c r="S36" s="44">
        <v>479913.74400000001</v>
      </c>
      <c r="T36" s="44">
        <v>398821.59499999997</v>
      </c>
      <c r="U36" s="44">
        <v>667971.429</v>
      </c>
      <c r="V36" s="44">
        <v>762618.89899999998</v>
      </c>
      <c r="W36" s="44">
        <v>407152.27</v>
      </c>
      <c r="X36" s="44">
        <v>663965.55200000003</v>
      </c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1:36">
      <c r="A37" s="1224"/>
      <c r="B37" s="1220"/>
      <c r="C37" s="44" t="s">
        <v>31</v>
      </c>
      <c r="D37" s="907">
        <v>932.80923888100006</v>
      </c>
      <c r="E37" s="907">
        <v>1601.708093901</v>
      </c>
      <c r="F37" s="907">
        <v>2644.4326679430001</v>
      </c>
      <c r="G37" s="907">
        <v>3326.6747892859999</v>
      </c>
      <c r="H37" s="907">
        <v>3729.0163602100001</v>
      </c>
      <c r="I37" s="907">
        <v>3847.8851961370001</v>
      </c>
      <c r="J37" s="907">
        <v>8621.2217185150002</v>
      </c>
      <c r="K37" s="907">
        <v>6320.6628878490001</v>
      </c>
      <c r="L37" s="907">
        <v>5143.1620178749999</v>
      </c>
      <c r="M37" s="907">
        <v>4862.656941837</v>
      </c>
      <c r="N37" s="907">
        <v>5145.5826314489996</v>
      </c>
      <c r="O37" s="907">
        <v>8436.1156118679992</v>
      </c>
      <c r="P37" s="907">
        <v>6390.4098812109996</v>
      </c>
      <c r="Q37" s="907">
        <v>10496.737262529001</v>
      </c>
      <c r="R37" s="44">
        <v>9484.8033720879994</v>
      </c>
      <c r="S37" s="44">
        <v>9584.9708223220005</v>
      </c>
      <c r="T37" s="44">
        <v>8107.1350990909996</v>
      </c>
      <c r="U37" s="44">
        <v>13792.871440282001</v>
      </c>
      <c r="V37" s="44">
        <v>14409.294880132</v>
      </c>
      <c r="W37" s="44">
        <v>7559.3310771639999</v>
      </c>
      <c r="X37" s="44">
        <v>12739.05103611</v>
      </c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</row>
    <row r="38" spans="1:36">
      <c r="A38" s="1224"/>
      <c r="B38" s="1266" t="s">
        <v>196</v>
      </c>
      <c r="C38" s="44" t="s">
        <v>33</v>
      </c>
      <c r="D38" s="907">
        <v>7519</v>
      </c>
      <c r="E38" s="907">
        <v>18360</v>
      </c>
      <c r="F38" s="907">
        <v>29475</v>
      </c>
      <c r="G38" s="907">
        <v>24557</v>
      </c>
      <c r="H38" s="907">
        <v>67937</v>
      </c>
      <c r="I38" s="907">
        <v>71653</v>
      </c>
      <c r="J38" s="907">
        <v>56824</v>
      </c>
      <c r="K38" s="907">
        <v>34030</v>
      </c>
      <c r="L38" s="907">
        <v>24027</v>
      </c>
      <c r="M38" s="907">
        <v>30844</v>
      </c>
      <c r="N38" s="907">
        <v>32319</v>
      </c>
      <c r="O38" s="907">
        <v>35741</v>
      </c>
      <c r="P38" s="907">
        <v>32837</v>
      </c>
      <c r="Q38" s="907">
        <v>53553</v>
      </c>
      <c r="R38" s="44">
        <v>29932</v>
      </c>
      <c r="S38" s="44">
        <v>29052</v>
      </c>
      <c r="T38" s="44">
        <v>18485</v>
      </c>
      <c r="U38" s="44">
        <v>17813</v>
      </c>
      <c r="V38" s="44">
        <v>12785</v>
      </c>
      <c r="W38" s="44">
        <v>18840</v>
      </c>
      <c r="X38" s="44">
        <v>32723</v>
      </c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1:36">
      <c r="A39" s="1224"/>
      <c r="B39" s="1266"/>
      <c r="C39" s="44" t="s">
        <v>32</v>
      </c>
      <c r="D39" s="907">
        <v>63988.5</v>
      </c>
      <c r="E39" s="907">
        <v>158190.576</v>
      </c>
      <c r="F39" s="907">
        <v>282324.09499999997</v>
      </c>
      <c r="G39" s="907">
        <v>170700.57500000001</v>
      </c>
      <c r="H39" s="907">
        <v>284421.701</v>
      </c>
      <c r="I39" s="907">
        <v>158128.56099999999</v>
      </c>
      <c r="J39" s="907">
        <v>145917.057</v>
      </c>
      <c r="K39" s="907">
        <v>77737.11</v>
      </c>
      <c r="L39" s="907">
        <v>55844.555</v>
      </c>
      <c r="M39" s="907">
        <v>91771.391000000003</v>
      </c>
      <c r="N39" s="907">
        <v>101055.853</v>
      </c>
      <c r="O39" s="907">
        <v>84992.846999999994</v>
      </c>
      <c r="P39" s="907">
        <v>65810.214999999997</v>
      </c>
      <c r="Q39" s="907">
        <v>86530.841</v>
      </c>
      <c r="R39" s="44">
        <v>61678.097000000002</v>
      </c>
      <c r="S39" s="44">
        <v>61154.006999999998</v>
      </c>
      <c r="T39" s="44">
        <v>40646.656999999999</v>
      </c>
      <c r="U39" s="44">
        <v>26148.826000000001</v>
      </c>
      <c r="V39" s="44">
        <v>29895.548999999999</v>
      </c>
      <c r="W39" s="44">
        <v>28250.694</v>
      </c>
      <c r="X39" s="44">
        <v>32834.650999999998</v>
      </c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1:36">
      <c r="A40" s="1224"/>
      <c r="B40" s="1266"/>
      <c r="C40" s="44" t="s">
        <v>31</v>
      </c>
      <c r="D40" s="907">
        <v>943.76237464799999</v>
      </c>
      <c r="E40" s="907">
        <v>2542.6957997730001</v>
      </c>
      <c r="F40" s="907">
        <v>4725.0701123839999</v>
      </c>
      <c r="G40" s="907">
        <v>3773.2233713740002</v>
      </c>
      <c r="H40" s="907">
        <v>6910.3021352349997</v>
      </c>
      <c r="I40" s="907">
        <v>4633.8888100659997</v>
      </c>
      <c r="J40" s="907">
        <v>3999.3909796170001</v>
      </c>
      <c r="K40" s="907">
        <v>2271.7264847450001</v>
      </c>
      <c r="L40" s="907">
        <v>1351.2820673839999</v>
      </c>
      <c r="M40" s="907">
        <v>2282.7119513870002</v>
      </c>
      <c r="N40" s="907">
        <v>2684.945542119</v>
      </c>
      <c r="O40" s="907">
        <v>2573.7602297590001</v>
      </c>
      <c r="P40" s="907">
        <v>1817.7398678510001</v>
      </c>
      <c r="Q40" s="907">
        <v>2444.7193324199998</v>
      </c>
      <c r="R40" s="44">
        <v>1470.976678925</v>
      </c>
      <c r="S40" s="44">
        <v>1480.9224290279999</v>
      </c>
      <c r="T40" s="44">
        <v>978.518423869</v>
      </c>
      <c r="U40" s="44">
        <v>601.38659872400001</v>
      </c>
      <c r="V40" s="44">
        <v>729.322397024</v>
      </c>
      <c r="W40" s="44">
        <v>661.079796203</v>
      </c>
      <c r="X40" s="44">
        <v>894.80874142100004</v>
      </c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1:36">
      <c r="A41" s="1224"/>
      <c r="B41" s="1266" t="s">
        <v>197</v>
      </c>
      <c r="C41" s="44" t="s">
        <v>33</v>
      </c>
      <c r="D41" s="907">
        <v>2</v>
      </c>
      <c r="E41" s="907">
        <v>12</v>
      </c>
      <c r="F41" s="907">
        <v>11</v>
      </c>
      <c r="G41" s="907">
        <v>30</v>
      </c>
      <c r="H41" s="907">
        <v>8</v>
      </c>
      <c r="I41" s="907">
        <v>12</v>
      </c>
      <c r="J41" s="907">
        <v>14</v>
      </c>
      <c r="K41" s="907">
        <v>6</v>
      </c>
      <c r="L41" s="907"/>
      <c r="M41" s="907">
        <v>2</v>
      </c>
      <c r="N41" s="907">
        <v>1</v>
      </c>
      <c r="O41" s="907">
        <v>2</v>
      </c>
      <c r="P41" s="907"/>
      <c r="Q41" s="907">
        <v>4</v>
      </c>
      <c r="R41" s="44">
        <v>4</v>
      </c>
      <c r="S41" s="44"/>
      <c r="T41" s="44">
        <v>2</v>
      </c>
      <c r="U41" s="44">
        <v>3</v>
      </c>
      <c r="V41" s="44">
        <v>5</v>
      </c>
      <c r="W41" s="44">
        <v>5</v>
      </c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</row>
    <row r="42" spans="1:36">
      <c r="A42" s="1224"/>
      <c r="B42" s="1266"/>
      <c r="C42" s="44" t="s">
        <v>32</v>
      </c>
      <c r="D42" s="907">
        <v>3453.7510000000002</v>
      </c>
      <c r="E42" s="907">
        <v>26328.131000000001</v>
      </c>
      <c r="F42" s="907">
        <v>10214.791999999999</v>
      </c>
      <c r="G42" s="907">
        <v>54372.769</v>
      </c>
      <c r="H42" s="907">
        <v>43499.063999999998</v>
      </c>
      <c r="I42" s="907">
        <v>22413.221000000001</v>
      </c>
      <c r="J42" s="907">
        <v>215107.73300000001</v>
      </c>
      <c r="K42" s="907">
        <v>29027.09</v>
      </c>
      <c r="L42" s="907"/>
      <c r="M42" s="907">
        <v>2120</v>
      </c>
      <c r="N42" s="907">
        <v>180</v>
      </c>
      <c r="O42" s="907">
        <v>14289.937</v>
      </c>
      <c r="P42" s="907"/>
      <c r="Q42" s="907">
        <v>4099</v>
      </c>
      <c r="R42" s="44">
        <v>3679.2689999999998</v>
      </c>
      <c r="S42" s="44"/>
      <c r="T42" s="44">
        <v>2430</v>
      </c>
      <c r="U42" s="44">
        <v>143.994</v>
      </c>
      <c r="V42" s="44">
        <v>125962.16800000001</v>
      </c>
      <c r="W42" s="44">
        <v>6256.6769999999997</v>
      </c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1:36">
      <c r="A43" s="1224"/>
      <c r="B43" s="1266"/>
      <c r="C43" s="44" t="s">
        <v>31</v>
      </c>
      <c r="D43" s="907">
        <v>12.087322772</v>
      </c>
      <c r="E43" s="907">
        <v>92.128752972000001</v>
      </c>
      <c r="F43" s="907">
        <v>36.515196840000002</v>
      </c>
      <c r="G43" s="907">
        <v>196.287749085</v>
      </c>
      <c r="H43" s="907">
        <v>160.04743231800001</v>
      </c>
      <c r="I43" s="907">
        <v>84.634628786999997</v>
      </c>
      <c r="J43" s="907">
        <v>825.54954205000001</v>
      </c>
      <c r="K43" s="907">
        <v>113.78635534</v>
      </c>
      <c r="L43" s="907"/>
      <c r="M43" s="907">
        <v>8.5033200000000004</v>
      </c>
      <c r="N43" s="907">
        <v>0.73853999999999997</v>
      </c>
      <c r="O43" s="907">
        <v>59.730316596999998</v>
      </c>
      <c r="P43" s="907"/>
      <c r="Q43" s="907">
        <v>18</v>
      </c>
      <c r="R43" s="44">
        <v>16.096724761000001</v>
      </c>
      <c r="S43" s="44"/>
      <c r="T43" s="44">
        <v>10.96987</v>
      </c>
      <c r="U43" s="44">
        <v>0.65960176800000003</v>
      </c>
      <c r="V43" s="44">
        <v>595.21815404799997</v>
      </c>
      <c r="W43" s="44">
        <v>29.988837237999999</v>
      </c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</row>
    <row r="44" spans="1:36">
      <c r="A44" s="1224"/>
      <c r="B44" s="1221" t="s">
        <v>48</v>
      </c>
      <c r="C44" s="131" t="s">
        <v>33</v>
      </c>
      <c r="D44" s="131">
        <v>21937</v>
      </c>
      <c r="E44" s="131">
        <v>46134</v>
      </c>
      <c r="F44" s="131">
        <v>60185</v>
      </c>
      <c r="G44" s="131">
        <v>54859</v>
      </c>
      <c r="H44" s="131">
        <v>103172</v>
      </c>
      <c r="I44" s="131">
        <v>104852</v>
      </c>
      <c r="J44" s="131">
        <v>116134</v>
      </c>
      <c r="K44" s="131">
        <v>76297</v>
      </c>
      <c r="L44" s="131">
        <v>68519</v>
      </c>
      <c r="M44" s="131">
        <v>77937</v>
      </c>
      <c r="N44" s="131">
        <v>75208</v>
      </c>
      <c r="O44" s="131">
        <v>102066</v>
      </c>
      <c r="P44" s="131">
        <v>81540</v>
      </c>
      <c r="Q44" s="131">
        <v>132444</v>
      </c>
      <c r="R44" s="131">
        <v>99283</v>
      </c>
      <c r="S44" s="131">
        <v>117543</v>
      </c>
      <c r="T44" s="131">
        <v>78272</v>
      </c>
      <c r="U44" s="131">
        <v>121796</v>
      </c>
      <c r="V44" s="131">
        <v>148723</v>
      </c>
      <c r="W44" s="131">
        <v>121098</v>
      </c>
      <c r="X44" s="131">
        <v>176287</v>
      </c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</row>
    <row r="45" spans="1:36">
      <c r="A45" s="1224"/>
      <c r="B45" s="1221"/>
      <c r="C45" s="131" t="s">
        <v>32</v>
      </c>
      <c r="D45" s="131">
        <v>288994.38800000004</v>
      </c>
      <c r="E45" s="131">
        <v>676772.92999999993</v>
      </c>
      <c r="F45" s="131">
        <v>806223.60800000001</v>
      </c>
      <c r="G45" s="131">
        <v>713872.57700000005</v>
      </c>
      <c r="H45" s="131">
        <v>936057.60599999991</v>
      </c>
      <c r="I45" s="131">
        <v>863565.60600000003</v>
      </c>
      <c r="J45" s="131">
        <v>1755375.1630000002</v>
      </c>
      <c r="K45" s="131">
        <v>851421.397</v>
      </c>
      <c r="L45" s="131">
        <v>651286.45600000001</v>
      </c>
      <c r="M45" s="131">
        <v>901416.56400000001</v>
      </c>
      <c r="N45" s="131">
        <v>683634.05300000007</v>
      </c>
      <c r="O45" s="131">
        <v>1580949.5290000001</v>
      </c>
      <c r="P45" s="131">
        <v>1191006.7629999998</v>
      </c>
      <c r="Q45" s="131">
        <v>1927116.5159999998</v>
      </c>
      <c r="R45" s="131">
        <v>1572953.3729999999</v>
      </c>
      <c r="S45" s="131">
        <v>2173310.4990000003</v>
      </c>
      <c r="T45" s="131">
        <v>1133639.9749999999</v>
      </c>
      <c r="U45" s="131">
        <v>3163921.7909999997</v>
      </c>
      <c r="V45" s="131">
        <v>4192204.398</v>
      </c>
      <c r="W45" s="131">
        <v>2682805.6420000005</v>
      </c>
      <c r="X45" s="131">
        <v>4416371.6159999995</v>
      </c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</row>
    <row r="46" spans="1:36">
      <c r="A46" s="1224"/>
      <c r="B46" s="1221"/>
      <c r="C46" s="131" t="s">
        <v>31</v>
      </c>
      <c r="D46" s="131">
        <v>3622.7026387320002</v>
      </c>
      <c r="E46" s="131">
        <v>8365.5483860589993</v>
      </c>
      <c r="F46" s="131">
        <v>11209.798018168</v>
      </c>
      <c r="G46" s="131">
        <v>10549.965368564999</v>
      </c>
      <c r="H46" s="131">
        <v>15037.082316010999</v>
      </c>
      <c r="I46" s="131">
        <v>13654.976274107999</v>
      </c>
      <c r="J46" s="131">
        <v>23455.895852857</v>
      </c>
      <c r="K46" s="131">
        <v>13302.467254145</v>
      </c>
      <c r="L46" s="131">
        <v>10139.036492407999</v>
      </c>
      <c r="M46" s="131">
        <v>13234.771805586999</v>
      </c>
      <c r="N46" s="131">
        <v>11505.772390066999</v>
      </c>
      <c r="O46" s="131">
        <v>23098.472244044002</v>
      </c>
      <c r="P46" s="131">
        <v>17050.137687301998</v>
      </c>
      <c r="Q46" s="131">
        <v>27278.322094321</v>
      </c>
      <c r="R46" s="131">
        <v>22403.610342194999</v>
      </c>
      <c r="S46" s="131">
        <v>28154.712997772</v>
      </c>
      <c r="T46" s="131">
        <v>16432.663709608001</v>
      </c>
      <c r="U46" s="131">
        <v>40455.455958410996</v>
      </c>
      <c r="V46" s="131">
        <v>49633.299317246005</v>
      </c>
      <c r="W46" s="131">
        <v>31136.521377277</v>
      </c>
      <c r="X46" s="131">
        <v>52039.575827568005</v>
      </c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</row>
    <row r="47" spans="1:36">
      <c r="A47" s="1222" t="s">
        <v>203</v>
      </c>
      <c r="B47" s="1221" t="s">
        <v>48</v>
      </c>
      <c r="C47" s="131" t="s">
        <v>33</v>
      </c>
      <c r="D47" s="134">
        <v>22350</v>
      </c>
      <c r="E47" s="134">
        <v>47250</v>
      </c>
      <c r="F47" s="134">
        <v>60972</v>
      </c>
      <c r="G47" s="134">
        <v>56103</v>
      </c>
      <c r="H47" s="134">
        <v>107485</v>
      </c>
      <c r="I47" s="134">
        <v>108195</v>
      </c>
      <c r="J47" s="134">
        <v>121058</v>
      </c>
      <c r="K47" s="134">
        <v>77765</v>
      </c>
      <c r="L47" s="134">
        <v>70295</v>
      </c>
      <c r="M47" s="134">
        <v>83992</v>
      </c>
      <c r="N47" s="134">
        <v>79665</v>
      </c>
      <c r="O47" s="134">
        <v>113242</v>
      </c>
      <c r="P47" s="134">
        <v>84001</v>
      </c>
      <c r="Q47" s="134">
        <v>136027</v>
      </c>
      <c r="R47" s="134">
        <v>107978</v>
      </c>
      <c r="S47" s="134">
        <v>130536</v>
      </c>
      <c r="T47" s="134">
        <v>85735</v>
      </c>
      <c r="U47" s="134">
        <v>133617</v>
      </c>
      <c r="V47" s="134">
        <v>167475</v>
      </c>
      <c r="W47" s="134">
        <v>133094</v>
      </c>
      <c r="X47" s="134">
        <v>191413</v>
      </c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</row>
    <row r="48" spans="1:36">
      <c r="A48" s="1222"/>
      <c r="B48" s="1221"/>
      <c r="C48" s="131" t="s">
        <v>32</v>
      </c>
      <c r="D48" s="134">
        <v>331934.44900000002</v>
      </c>
      <c r="E48" s="134">
        <v>751116.59399999992</v>
      </c>
      <c r="F48" s="134">
        <v>889911.60800000001</v>
      </c>
      <c r="G48" s="134">
        <v>802259.57700000005</v>
      </c>
      <c r="H48" s="134">
        <v>1096421.8259999999</v>
      </c>
      <c r="I48" s="134">
        <v>1013730.816</v>
      </c>
      <c r="J48" s="134">
        <v>2272810.1630000002</v>
      </c>
      <c r="K48" s="134">
        <v>1071061.3969999999</v>
      </c>
      <c r="L48" s="134">
        <v>852806.45600000001</v>
      </c>
      <c r="M48" s="134">
        <v>1372340.544</v>
      </c>
      <c r="N48" s="134">
        <v>936129.02600000007</v>
      </c>
      <c r="O48" s="134">
        <v>2140192.5290000001</v>
      </c>
      <c r="P48" s="134">
        <v>1467238.2729999998</v>
      </c>
      <c r="Q48" s="134">
        <v>2437306.1359999999</v>
      </c>
      <c r="R48" s="134">
        <v>1927615.673</v>
      </c>
      <c r="S48" s="134">
        <v>3288472.8090000004</v>
      </c>
      <c r="T48" s="134">
        <v>1475265.9209999999</v>
      </c>
      <c r="U48" s="134">
        <v>4426815.574</v>
      </c>
      <c r="V48" s="134">
        <v>6051919.6809999999</v>
      </c>
      <c r="W48" s="134">
        <v>3904125.0440000007</v>
      </c>
      <c r="X48" s="134">
        <v>6456567.3889999995</v>
      </c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</row>
    <row r="49" spans="1:36">
      <c r="A49" s="1222"/>
      <c r="B49" s="1221"/>
      <c r="C49" s="131" t="s">
        <v>31</v>
      </c>
      <c r="D49" s="134">
        <v>3769.2040463330004</v>
      </c>
      <c r="E49" s="134">
        <v>8439.9951775230002</v>
      </c>
      <c r="F49" s="134">
        <v>11428.128052168</v>
      </c>
      <c r="G49" s="134">
        <v>11113.947519564999</v>
      </c>
      <c r="H49" s="134">
        <v>15374.153041010999</v>
      </c>
      <c r="I49" s="134">
        <v>14101.783915508</v>
      </c>
      <c r="J49" s="134">
        <v>24338.147127856999</v>
      </c>
      <c r="K49" s="134">
        <v>14697.383584145</v>
      </c>
      <c r="L49" s="134">
        <v>10286.326512407999</v>
      </c>
      <c r="M49" s="134">
        <v>14351.659575746999</v>
      </c>
      <c r="N49" s="134">
        <v>12645.905701948999</v>
      </c>
      <c r="O49" s="134">
        <v>23809.083484044</v>
      </c>
      <c r="P49" s="134">
        <v>17390.670441861999</v>
      </c>
      <c r="Q49" s="134">
        <v>29462.931340741001</v>
      </c>
      <c r="R49" s="134">
        <v>23470.271699094999</v>
      </c>
      <c r="S49" s="134">
        <v>30885.038921081999</v>
      </c>
      <c r="T49" s="134">
        <v>17298.434836208002</v>
      </c>
      <c r="U49" s="134">
        <v>41482.730708673997</v>
      </c>
      <c r="V49" s="134">
        <v>51888.415796913003</v>
      </c>
      <c r="W49" s="134">
        <v>31403.393086679</v>
      </c>
      <c r="X49" s="134">
        <v>52932.299936037009</v>
      </c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</row>
    <row r="50" spans="1:36">
      <c r="A50" s="1222"/>
      <c r="B50" s="1268" t="s">
        <v>198</v>
      </c>
      <c r="C50" s="65" t="s">
        <v>33</v>
      </c>
      <c r="D50" s="135">
        <v>1490</v>
      </c>
      <c r="E50" s="135">
        <v>2147.7272727272725</v>
      </c>
      <c r="F50" s="135">
        <v>3387.3333333333335</v>
      </c>
      <c r="G50" s="135">
        <v>2671.5714285714284</v>
      </c>
      <c r="H50" s="135">
        <v>4885.681818181818</v>
      </c>
      <c r="I50" s="135">
        <v>5409.75</v>
      </c>
      <c r="J50" s="135">
        <v>5502.636363636364</v>
      </c>
      <c r="K50" s="135">
        <v>3888.25</v>
      </c>
      <c r="L50" s="135">
        <v>3699.7368421052633</v>
      </c>
      <c r="M50" s="135">
        <v>3817.818181818182</v>
      </c>
      <c r="N50" s="135">
        <v>3983.25</v>
      </c>
      <c r="O50" s="135">
        <v>5662.1</v>
      </c>
      <c r="P50" s="135">
        <v>5250.0625</v>
      </c>
      <c r="Q50" s="135">
        <v>6183.045454545455</v>
      </c>
      <c r="R50" s="135">
        <v>5998.7777777777774</v>
      </c>
      <c r="S50" s="135">
        <v>5933.454545454545</v>
      </c>
      <c r="T50" s="135">
        <v>4286.75</v>
      </c>
      <c r="U50" s="135">
        <v>6680.85</v>
      </c>
      <c r="V50" s="135">
        <v>7975</v>
      </c>
      <c r="W50" s="135">
        <v>7394.1111111111113</v>
      </c>
      <c r="X50" s="135">
        <v>9114.9047619047615</v>
      </c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</row>
    <row r="51" spans="1:36">
      <c r="A51" s="1222"/>
      <c r="B51" s="1268"/>
      <c r="C51" s="65" t="s">
        <v>32</v>
      </c>
      <c r="D51" s="135">
        <v>22128.963266666669</v>
      </c>
      <c r="E51" s="135">
        <v>34141.663363636362</v>
      </c>
      <c r="F51" s="135">
        <v>49439.533777777775</v>
      </c>
      <c r="G51" s="135">
        <v>38202.837</v>
      </c>
      <c r="H51" s="135">
        <v>49837.355727272719</v>
      </c>
      <c r="I51" s="135">
        <v>50686.540800000002</v>
      </c>
      <c r="J51" s="135">
        <v>103309.55286363637</v>
      </c>
      <c r="K51" s="135">
        <v>53553.069849999993</v>
      </c>
      <c r="L51" s="135">
        <v>44884.550315789471</v>
      </c>
      <c r="M51" s="135">
        <v>62379.115636363633</v>
      </c>
      <c r="N51" s="135">
        <v>46806.451300000001</v>
      </c>
      <c r="O51" s="135">
        <v>107009.62645000001</v>
      </c>
      <c r="P51" s="135">
        <v>91702.392062499988</v>
      </c>
      <c r="Q51" s="135">
        <v>110786.64254545454</v>
      </c>
      <c r="R51" s="135">
        <v>107089.75961111111</v>
      </c>
      <c r="S51" s="135">
        <v>149476.0367727273</v>
      </c>
      <c r="T51" s="135">
        <v>73763.29604999999</v>
      </c>
      <c r="U51" s="135">
        <v>221340.7787</v>
      </c>
      <c r="V51" s="135">
        <v>288186.65147619048</v>
      </c>
      <c r="W51" s="135">
        <v>216895.83577777783</v>
      </c>
      <c r="X51" s="135">
        <v>307455.58995238092</v>
      </c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</row>
    <row r="52" spans="1:36">
      <c r="A52" s="1222"/>
      <c r="B52" s="1268"/>
      <c r="C52" s="65" t="s">
        <v>31</v>
      </c>
      <c r="D52" s="135">
        <v>251.28026975553337</v>
      </c>
      <c r="E52" s="135">
        <v>383.63614443286366</v>
      </c>
      <c r="F52" s="135">
        <v>634.89600289822226</v>
      </c>
      <c r="G52" s="135">
        <v>529.23559616976183</v>
      </c>
      <c r="H52" s="135">
        <v>698.82513822777264</v>
      </c>
      <c r="I52" s="135">
        <v>705.08919577539996</v>
      </c>
      <c r="J52" s="135">
        <v>1106.2794149025908</v>
      </c>
      <c r="K52" s="135">
        <v>734.86917920725</v>
      </c>
      <c r="L52" s="135">
        <v>541.38560591621047</v>
      </c>
      <c r="M52" s="135">
        <v>652.34816253395445</v>
      </c>
      <c r="N52" s="135">
        <v>632.29528509745001</v>
      </c>
      <c r="O52" s="135">
        <v>1190.4541742022</v>
      </c>
      <c r="P52" s="135">
        <v>1086.916902616375</v>
      </c>
      <c r="Q52" s="135">
        <v>1339.2241518518638</v>
      </c>
      <c r="R52" s="135">
        <v>1303.9039832830556</v>
      </c>
      <c r="S52" s="135">
        <v>1403.8654055037273</v>
      </c>
      <c r="T52" s="135">
        <v>864.92174181040014</v>
      </c>
      <c r="U52" s="135">
        <v>2074.1365354336999</v>
      </c>
      <c r="V52" s="135">
        <v>2470.8769427101429</v>
      </c>
      <c r="W52" s="135">
        <v>1744.6329492599443</v>
      </c>
      <c r="X52" s="135">
        <v>2520.5857112398576</v>
      </c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</row>
    <row r="53" spans="1:36">
      <c r="A53" s="136"/>
      <c r="B53" s="131"/>
      <c r="C53" s="131" t="s">
        <v>366</v>
      </c>
      <c r="D53" s="137">
        <v>15</v>
      </c>
      <c r="E53" s="137">
        <v>22</v>
      </c>
      <c r="F53" s="137">
        <v>18</v>
      </c>
      <c r="G53" s="137">
        <v>21</v>
      </c>
      <c r="H53" s="137">
        <v>22</v>
      </c>
      <c r="I53" s="137">
        <v>20</v>
      </c>
      <c r="J53" s="137">
        <v>22</v>
      </c>
      <c r="K53" s="137">
        <v>20</v>
      </c>
      <c r="L53" s="137">
        <v>19</v>
      </c>
      <c r="M53" s="137">
        <v>22</v>
      </c>
      <c r="N53" s="137">
        <v>20</v>
      </c>
      <c r="O53" s="137">
        <v>20</v>
      </c>
      <c r="P53" s="137">
        <v>16</v>
      </c>
      <c r="Q53" s="137">
        <v>22</v>
      </c>
      <c r="R53" s="137">
        <v>18</v>
      </c>
      <c r="S53" s="137">
        <v>22</v>
      </c>
      <c r="T53" s="137">
        <v>20</v>
      </c>
      <c r="U53" s="137">
        <v>20</v>
      </c>
      <c r="V53" s="137">
        <v>21</v>
      </c>
      <c r="W53" s="137">
        <v>18</v>
      </c>
      <c r="X53" s="137">
        <v>21</v>
      </c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</row>
    <row r="54" spans="1:36">
      <c r="Q54" s="2"/>
      <c r="R54" s="2"/>
    </row>
    <row r="55" spans="1:36">
      <c r="Q55" s="2"/>
      <c r="R55" s="2"/>
    </row>
    <row r="56" spans="1:36" ht="19.5">
      <c r="A56" s="427"/>
      <c r="B56" s="424"/>
      <c r="C56" s="128"/>
      <c r="D56" s="129" t="s">
        <v>42</v>
      </c>
      <c r="E56" s="129" t="s">
        <v>43</v>
      </c>
      <c r="F56" s="129" t="s">
        <v>44</v>
      </c>
      <c r="G56" s="129" t="s">
        <v>195</v>
      </c>
      <c r="H56" s="129" t="s">
        <v>202</v>
      </c>
      <c r="I56" s="129" t="s">
        <v>1517</v>
      </c>
      <c r="J56" s="129" t="s">
        <v>1557</v>
      </c>
      <c r="K56" s="129" t="s">
        <v>1611</v>
      </c>
      <c r="L56" s="129" t="s">
        <v>1673</v>
      </c>
      <c r="M56" s="129" t="s">
        <v>1707</v>
      </c>
      <c r="N56" s="129" t="s">
        <v>1781</v>
      </c>
      <c r="O56" s="129" t="s">
        <v>1864</v>
      </c>
      <c r="P56" s="129" t="s">
        <v>2001</v>
      </c>
      <c r="Q56" s="2"/>
      <c r="R56" s="2"/>
    </row>
    <row r="57" spans="1:36" ht="19.5">
      <c r="A57" s="427" t="s">
        <v>201</v>
      </c>
      <c r="B57" s="794"/>
      <c r="C57" s="130" t="s">
        <v>31</v>
      </c>
      <c r="D57" s="131">
        <v>147.095</v>
      </c>
      <c r="E57" s="131">
        <v>1116.4755801599999</v>
      </c>
      <c r="F57" s="131">
        <v>1139.943761882</v>
      </c>
      <c r="G57" s="131">
        <v>710.08195000000001</v>
      </c>
      <c r="H57" s="131">
        <v>340.27072456000002</v>
      </c>
      <c r="I57" s="131">
        <v>2184.1950164199998</v>
      </c>
      <c r="J57" s="131">
        <v>1066.3886419</v>
      </c>
      <c r="K57" s="131">
        <v>2729.3541180000002</v>
      </c>
      <c r="L57" s="131">
        <v>865.49075660000005</v>
      </c>
      <c r="M57" s="131">
        <v>1026.04991191</v>
      </c>
      <c r="N57" s="131">
        <v>2253.3666171479999</v>
      </c>
      <c r="O57" s="131">
        <v>265.6704105</v>
      </c>
      <c r="P57" s="131">
        <v>890.74197140000001</v>
      </c>
      <c r="Q57" s="37"/>
      <c r="R57" s="37"/>
    </row>
    <row r="58" spans="1:36" ht="19.5">
      <c r="A58" s="427" t="s">
        <v>200</v>
      </c>
      <c r="B58" s="458"/>
      <c r="C58" s="131" t="s">
        <v>31</v>
      </c>
      <c r="D58" s="131">
        <v>0.19502</v>
      </c>
      <c r="E58" s="131">
        <v>0.41219</v>
      </c>
      <c r="F58" s="131">
        <v>0.18955</v>
      </c>
      <c r="G58" s="132">
        <v>0.52929000000000004</v>
      </c>
      <c r="H58" s="132">
        <v>0.26203000000000004</v>
      </c>
      <c r="I58" s="132">
        <v>0.41423000000000004</v>
      </c>
      <c r="J58" s="132">
        <v>0.27271499999999999</v>
      </c>
      <c r="K58" s="132">
        <v>0.97180530999999992</v>
      </c>
      <c r="L58" s="132">
        <v>0.28037000000000001</v>
      </c>
      <c r="M58" s="132">
        <v>1.2248383529999998</v>
      </c>
      <c r="N58" s="132">
        <v>1.7498625190000001</v>
      </c>
      <c r="O58" s="132">
        <v>1.201298902</v>
      </c>
      <c r="P58" s="132">
        <v>1.982137069</v>
      </c>
      <c r="Q58" s="37"/>
      <c r="R58" s="37"/>
    </row>
    <row r="59" spans="1:36" ht="19.5">
      <c r="A59" s="427" t="s">
        <v>1501</v>
      </c>
      <c r="B59" s="794"/>
      <c r="C59" s="131" t="s">
        <v>31</v>
      </c>
      <c r="D59" s="131">
        <v>10139.036492407999</v>
      </c>
      <c r="E59" s="131">
        <v>13234.771805586999</v>
      </c>
      <c r="F59" s="131">
        <v>11505.772390066999</v>
      </c>
      <c r="G59" s="131">
        <v>23098.472244044002</v>
      </c>
      <c r="H59" s="131">
        <v>17050.137687301998</v>
      </c>
      <c r="I59" s="131">
        <v>27278.322094321</v>
      </c>
      <c r="J59" s="131">
        <v>22403.610342194999</v>
      </c>
      <c r="K59" s="131">
        <v>28154.712997772</v>
      </c>
      <c r="L59" s="131">
        <v>16432.663709608001</v>
      </c>
      <c r="M59" s="131">
        <v>40455.455958410996</v>
      </c>
      <c r="N59" s="131">
        <v>49633.299317246005</v>
      </c>
      <c r="O59" s="131">
        <v>31136.521377277</v>
      </c>
      <c r="P59" s="131">
        <v>52039.575827568005</v>
      </c>
      <c r="Q59" s="2"/>
      <c r="R59" s="2"/>
    </row>
    <row r="60" spans="1:36" ht="19.5">
      <c r="A60" s="425"/>
      <c r="B60" s="426"/>
      <c r="C60" s="131" t="s">
        <v>31</v>
      </c>
      <c r="D60" s="134">
        <v>10286.326512407999</v>
      </c>
      <c r="E60" s="134">
        <v>14351.659575746999</v>
      </c>
      <c r="F60" s="134">
        <v>12645.905701948999</v>
      </c>
      <c r="G60" s="134">
        <v>23809.083484044</v>
      </c>
      <c r="H60" s="134">
        <v>17390.670441861999</v>
      </c>
      <c r="I60" s="134">
        <v>29462.931340741001</v>
      </c>
      <c r="J60" s="134">
        <v>23470.271699094999</v>
      </c>
      <c r="K60" s="134">
        <v>30885.038921081999</v>
      </c>
      <c r="L60" s="134">
        <v>17298.434836208002</v>
      </c>
      <c r="M60" s="134">
        <v>41482.730708673997</v>
      </c>
      <c r="N60" s="134">
        <v>51888.415796913003</v>
      </c>
      <c r="O60" s="134">
        <v>31403.393086679</v>
      </c>
      <c r="P60" s="134">
        <v>52932.299936037009</v>
      </c>
      <c r="Q60" s="2"/>
      <c r="R60" s="2"/>
    </row>
    <row r="61" spans="1:36">
      <c r="Q61" s="2"/>
      <c r="R61" s="2"/>
    </row>
    <row r="62" spans="1:36">
      <c r="Q62" s="2"/>
      <c r="R62" s="2"/>
    </row>
    <row r="63" spans="1:36" ht="36.75" customHeight="1">
      <c r="Q63" s="2"/>
      <c r="R63" s="2"/>
    </row>
    <row r="64" spans="1:36">
      <c r="Q64" s="2"/>
      <c r="R64" s="2"/>
    </row>
    <row r="65" spans="1:18" ht="17.25" customHeight="1">
      <c r="Q65" s="2"/>
      <c r="R65" s="2"/>
    </row>
    <row r="66" spans="1:18">
      <c r="Q66" s="2"/>
      <c r="R66" s="2"/>
    </row>
    <row r="67" spans="1:18">
      <c r="Q67" s="2"/>
      <c r="R67" s="2"/>
    </row>
    <row r="68" spans="1:18" ht="17.25" customHeight="1">
      <c r="Q68" s="2"/>
      <c r="R68" s="2"/>
    </row>
    <row r="69" spans="1:18">
      <c r="Q69" s="2"/>
      <c r="R69" s="2"/>
    </row>
    <row r="70" spans="1:18">
      <c r="Q70" s="2"/>
      <c r="R70" s="2"/>
    </row>
    <row r="71" spans="1:18" ht="17.25" customHeight="1">
      <c r="Q71" s="2"/>
      <c r="R71" s="2"/>
    </row>
    <row r="72" spans="1:18">
      <c r="Q72" s="2"/>
      <c r="R72" s="2"/>
    </row>
    <row r="73" spans="1:18">
      <c r="Q73" s="2"/>
      <c r="R73" s="2"/>
    </row>
    <row r="74" spans="1:18" ht="17.25" customHeight="1">
      <c r="Q74" s="2"/>
      <c r="R74" s="2"/>
    </row>
    <row r="75" spans="1:18">
      <c r="Q75" s="2"/>
      <c r="R75" s="2"/>
    </row>
    <row r="76" spans="1:18">
      <c r="Q76" s="2"/>
      <c r="R76" s="2"/>
    </row>
    <row r="77" spans="1:18">
      <c r="Q77" s="2"/>
      <c r="R77" s="2"/>
    </row>
    <row r="78" spans="1:18" ht="15.75" thickBot="1">
      <c r="Q78" s="2"/>
      <c r="R78" s="2"/>
    </row>
    <row r="79" spans="1:18" ht="38.25" thickBot="1">
      <c r="A79" s="1119" t="s">
        <v>1823</v>
      </c>
      <c r="B79" s="1119" t="s">
        <v>19</v>
      </c>
      <c r="C79" s="1161"/>
      <c r="D79" s="1118" t="s">
        <v>257</v>
      </c>
      <c r="E79" s="1118"/>
      <c r="F79" s="1118"/>
      <c r="G79" s="667" t="s">
        <v>1870</v>
      </c>
      <c r="H79" s="1118" t="s">
        <v>258</v>
      </c>
      <c r="I79" s="1118"/>
      <c r="Q79" s="2"/>
      <c r="R79" s="2"/>
    </row>
    <row r="80" spans="1:18" ht="34.5">
      <c r="A80" s="1265"/>
      <c r="B80" s="1265"/>
      <c r="C80" s="1162"/>
      <c r="D80" s="391" t="s">
        <v>2006</v>
      </c>
      <c r="E80" s="448" t="s">
        <v>1878</v>
      </c>
      <c r="F80" s="447" t="s">
        <v>2007</v>
      </c>
      <c r="G80" s="666" t="s">
        <v>2008</v>
      </c>
      <c r="H80" s="446" t="s">
        <v>259</v>
      </c>
      <c r="I80" s="622" t="s">
        <v>362</v>
      </c>
      <c r="Q80" s="2"/>
      <c r="R80" s="2"/>
    </row>
    <row r="81" spans="1:18" ht="17.25">
      <c r="A81" s="1149" t="s">
        <v>201</v>
      </c>
      <c r="B81" s="1145" t="s">
        <v>18</v>
      </c>
      <c r="C81" s="393" t="s">
        <v>206</v>
      </c>
      <c r="D81" s="394">
        <v>5</v>
      </c>
      <c r="E81" s="394">
        <v>4</v>
      </c>
      <c r="F81" s="394">
        <v>1</v>
      </c>
      <c r="G81" s="395">
        <v>76</v>
      </c>
      <c r="H81" s="728">
        <v>0.25</v>
      </c>
      <c r="I81" s="727">
        <v>4</v>
      </c>
      <c r="Q81" s="2"/>
      <c r="R81" s="2"/>
    </row>
    <row r="82" spans="1:18" ht="17.25">
      <c r="A82" s="1149"/>
      <c r="B82" s="1145"/>
      <c r="C82" s="393" t="s">
        <v>32</v>
      </c>
      <c r="D82" s="398">
        <v>58058.703999999998</v>
      </c>
      <c r="E82" s="398">
        <v>20020.5</v>
      </c>
      <c r="F82" s="398">
        <v>6500</v>
      </c>
      <c r="G82" s="399">
        <v>588078.77399999998</v>
      </c>
      <c r="H82" s="728">
        <v>1.8999627381933517</v>
      </c>
      <c r="I82" s="727">
        <v>7.9321083076923067</v>
      </c>
      <c r="Q82" s="2"/>
      <c r="R82" s="2"/>
    </row>
    <row r="83" spans="1:18" ht="18" thickBot="1">
      <c r="A83" s="1149"/>
      <c r="B83" s="1147"/>
      <c r="C83" s="659" t="s">
        <v>31</v>
      </c>
      <c r="D83" s="443">
        <v>890.74197140000001</v>
      </c>
      <c r="E83" s="443">
        <v>265.6704105</v>
      </c>
      <c r="F83" s="441">
        <v>147.095</v>
      </c>
      <c r="G83" s="790">
        <v>11621.528168438002</v>
      </c>
      <c r="H83" s="900">
        <v>2.3528083527390042</v>
      </c>
      <c r="I83" s="899">
        <v>5.0555557388082537</v>
      </c>
      <c r="Q83" s="2"/>
      <c r="R83" s="2"/>
    </row>
    <row r="84" spans="1:18" ht="17.25">
      <c r="A84" s="1149" t="s">
        <v>200</v>
      </c>
      <c r="B84" s="1160" t="s">
        <v>17</v>
      </c>
      <c r="C84" s="393" t="s">
        <v>206</v>
      </c>
      <c r="D84" s="398">
        <v>12185</v>
      </c>
      <c r="E84" s="398">
        <v>6992</v>
      </c>
      <c r="F84" s="398">
        <v>324</v>
      </c>
      <c r="G84" s="839">
        <v>46230</v>
      </c>
      <c r="H84" s="728">
        <v>0.74270594965675052</v>
      </c>
      <c r="I84" s="727">
        <v>36.608024691358025</v>
      </c>
      <c r="Q84" s="2"/>
      <c r="R84" s="2"/>
    </row>
    <row r="85" spans="1:18" ht="17.25">
      <c r="A85" s="1149"/>
      <c r="B85" s="1145"/>
      <c r="C85" s="393" t="s">
        <v>32</v>
      </c>
      <c r="D85" s="398">
        <v>1745677.0689999999</v>
      </c>
      <c r="E85" s="398">
        <v>1000998.902</v>
      </c>
      <c r="F85" s="398">
        <v>130600</v>
      </c>
      <c r="G85" s="399">
        <v>6796356.8430000003</v>
      </c>
      <c r="H85" s="728">
        <v>0.74393504879189165</v>
      </c>
      <c r="I85" s="727">
        <v>12.366593177641652</v>
      </c>
      <c r="Q85" s="2"/>
      <c r="R85" s="2"/>
    </row>
    <row r="86" spans="1:18" ht="17.25">
      <c r="A86" s="1149"/>
      <c r="B86" s="1145"/>
      <c r="C86" s="393" t="s">
        <v>31</v>
      </c>
      <c r="D86" s="906">
        <v>1.7456770690000001</v>
      </c>
      <c r="E86" s="906">
        <v>1.0009989020000001</v>
      </c>
      <c r="F86" s="906">
        <v>0.13059999999999999</v>
      </c>
      <c r="G86" s="395">
        <v>6.7963568429999999</v>
      </c>
      <c r="H86" s="728">
        <v>0.74393504879189165</v>
      </c>
      <c r="I86" s="727">
        <v>12.366593177641656</v>
      </c>
      <c r="Q86" s="2"/>
      <c r="R86" s="2"/>
    </row>
    <row r="87" spans="1:18" ht="17.25">
      <c r="A87" s="1149"/>
      <c r="B87" s="1145" t="s">
        <v>18</v>
      </c>
      <c r="C87" s="393" t="s">
        <v>206</v>
      </c>
      <c r="D87" s="398">
        <v>2350</v>
      </c>
      <c r="E87" s="398">
        <v>4162</v>
      </c>
      <c r="F87" s="398">
        <v>422</v>
      </c>
      <c r="G87" s="399">
        <v>32972</v>
      </c>
      <c r="H87" s="728">
        <v>-0.43536761172513216</v>
      </c>
      <c r="I87" s="727">
        <v>4.5687203791469191</v>
      </c>
      <c r="Q87" s="2"/>
      <c r="R87" s="2"/>
    </row>
    <row r="88" spans="1:18" ht="17.25">
      <c r="A88" s="1149"/>
      <c r="B88" s="1145"/>
      <c r="C88" s="393" t="s">
        <v>32</v>
      </c>
      <c r="D88" s="398">
        <v>230600</v>
      </c>
      <c r="E88" s="398">
        <v>186250</v>
      </c>
      <c r="F88" s="398">
        <v>38220</v>
      </c>
      <c r="G88" s="399">
        <v>1434770.31</v>
      </c>
      <c r="H88" s="728">
        <v>0.2381208053691275</v>
      </c>
      <c r="I88" s="727">
        <v>5.0334903192046045</v>
      </c>
      <c r="Q88" s="2"/>
      <c r="R88" s="2"/>
    </row>
    <row r="89" spans="1:18" ht="17.25">
      <c r="A89" s="1149"/>
      <c r="B89" s="1145"/>
      <c r="C89" s="393" t="s">
        <v>31</v>
      </c>
      <c r="D89" s="906">
        <v>0.2306</v>
      </c>
      <c r="E89" s="906">
        <v>0.18625</v>
      </c>
      <c r="F89" s="906">
        <v>3.8219999999999997E-2</v>
      </c>
      <c r="G89" s="395">
        <v>1.43477031</v>
      </c>
      <c r="H89" s="728">
        <v>0.2381208053691275</v>
      </c>
      <c r="I89" s="727">
        <v>5.0334903192046054</v>
      </c>
      <c r="Q89" s="2"/>
      <c r="R89" s="2"/>
    </row>
    <row r="90" spans="1:18" ht="17.25">
      <c r="A90" s="1149"/>
      <c r="B90" s="1145" t="s">
        <v>196</v>
      </c>
      <c r="C90" s="393" t="s">
        <v>206</v>
      </c>
      <c r="D90" s="398">
        <v>586</v>
      </c>
      <c r="E90" s="398">
        <v>838</v>
      </c>
      <c r="F90" s="398">
        <v>1029</v>
      </c>
      <c r="G90" s="399">
        <v>13612</v>
      </c>
      <c r="H90" s="728">
        <v>-0.30071599045346065</v>
      </c>
      <c r="I90" s="727">
        <v>-0.43051506316812438</v>
      </c>
      <c r="Q90" s="2"/>
      <c r="R90" s="2"/>
    </row>
    <row r="91" spans="1:18" ht="17.25">
      <c r="A91" s="1149"/>
      <c r="B91" s="1145"/>
      <c r="C91" s="393" t="s">
        <v>32</v>
      </c>
      <c r="D91" s="398">
        <v>5860</v>
      </c>
      <c r="E91" s="398">
        <v>14050</v>
      </c>
      <c r="F91" s="398">
        <v>26200</v>
      </c>
      <c r="G91" s="399">
        <v>162790</v>
      </c>
      <c r="H91" s="728">
        <v>-0.58291814946619214</v>
      </c>
      <c r="I91" s="727">
        <v>-0.77633587786259539</v>
      </c>
      <c r="Q91" s="2"/>
      <c r="R91" s="2"/>
    </row>
    <row r="92" spans="1:18" ht="18" thickBot="1">
      <c r="A92" s="903"/>
      <c r="B92" s="1147"/>
      <c r="C92" s="659" t="s">
        <v>31</v>
      </c>
      <c r="D92" s="905">
        <v>5.8599999999999998E-3</v>
      </c>
      <c r="E92" s="905">
        <v>1.405E-2</v>
      </c>
      <c r="F92" s="905">
        <v>2.6200000000000001E-2</v>
      </c>
      <c r="G92" s="840">
        <v>0.12816</v>
      </c>
      <c r="H92" s="900">
        <v>-0.58291814946619214</v>
      </c>
      <c r="I92" s="899">
        <v>-0.7763358778625955</v>
      </c>
      <c r="Q92" s="2"/>
      <c r="R92" s="2"/>
    </row>
    <row r="93" spans="1:18" ht="17.25">
      <c r="A93" s="1149" t="s">
        <v>1501</v>
      </c>
      <c r="B93" s="1160" t="s">
        <v>17</v>
      </c>
      <c r="C93" s="393" t="s">
        <v>206</v>
      </c>
      <c r="D93" s="398">
        <v>106298</v>
      </c>
      <c r="E93" s="398">
        <v>73344</v>
      </c>
      <c r="F93" s="439">
        <v>22465</v>
      </c>
      <c r="G93" s="839">
        <v>556673</v>
      </c>
      <c r="H93" s="728">
        <v>0.44930737347294936</v>
      </c>
      <c r="I93" s="727">
        <v>3.7317160026708214</v>
      </c>
      <c r="Q93" s="2"/>
      <c r="R93" s="2"/>
    </row>
    <row r="94" spans="1:18" ht="17.25">
      <c r="A94" s="1149"/>
      <c r="B94" s="1145"/>
      <c r="C94" s="393" t="s">
        <v>32</v>
      </c>
      <c r="D94" s="398">
        <v>3719571.4130000002</v>
      </c>
      <c r="E94" s="398">
        <v>2241146.0010000002</v>
      </c>
      <c r="F94" s="398">
        <v>340565.88500000001</v>
      </c>
      <c r="G94" s="399">
        <v>17169383.772</v>
      </c>
      <c r="H94" s="728">
        <v>0.65967385049449079</v>
      </c>
      <c r="I94" s="727">
        <v>9.921738132990038</v>
      </c>
      <c r="Q94" s="2"/>
      <c r="R94" s="2"/>
    </row>
    <row r="95" spans="1:18" ht="17.25">
      <c r="A95" s="1149"/>
      <c r="B95" s="1145"/>
      <c r="C95" s="393" t="s">
        <v>31</v>
      </c>
      <c r="D95" s="398">
        <v>38405.716050037001</v>
      </c>
      <c r="E95" s="398">
        <v>22886.121666671999</v>
      </c>
      <c r="F95" s="398">
        <v>3644.5924071489999</v>
      </c>
      <c r="G95" s="399">
        <v>180269.28698749101</v>
      </c>
      <c r="H95" s="728">
        <v>0.67812251500722676</v>
      </c>
      <c r="I95" s="727">
        <v>9.5377259675739872</v>
      </c>
      <c r="Q95" s="2"/>
      <c r="R95" s="2"/>
    </row>
    <row r="96" spans="1:18" ht="17.25">
      <c r="A96" s="1149"/>
      <c r="B96" s="1145" t="s">
        <v>18</v>
      </c>
      <c r="C96" s="393" t="s">
        <v>206</v>
      </c>
      <c r="D96" s="398">
        <v>37266</v>
      </c>
      <c r="E96" s="398">
        <v>28909</v>
      </c>
      <c r="F96" s="398">
        <v>22027</v>
      </c>
      <c r="G96" s="399">
        <v>274270</v>
      </c>
      <c r="H96" s="728">
        <v>0.28907952540731263</v>
      </c>
      <c r="I96" s="727">
        <v>0.69183275071503147</v>
      </c>
      <c r="Q96" s="2"/>
      <c r="R96" s="2"/>
    </row>
    <row r="97" spans="1:18" ht="17.25">
      <c r="A97" s="1149"/>
      <c r="B97" s="1145"/>
      <c r="C97" s="393" t="s">
        <v>32</v>
      </c>
      <c r="D97" s="398">
        <v>663965.55200000003</v>
      </c>
      <c r="E97" s="398">
        <v>407152.27</v>
      </c>
      <c r="F97" s="398">
        <v>254876.016</v>
      </c>
      <c r="G97" s="399">
        <v>4708426.1559999995</v>
      </c>
      <c r="H97" s="728">
        <v>0.63075488195116769</v>
      </c>
      <c r="I97" s="727">
        <v>1.6050530858894154</v>
      </c>
      <c r="Q97" s="2"/>
      <c r="R97" s="2"/>
    </row>
    <row r="98" spans="1:18" ht="17.25">
      <c r="A98" s="1149"/>
      <c r="B98" s="1145"/>
      <c r="C98" s="393" t="s">
        <v>31</v>
      </c>
      <c r="D98" s="398">
        <v>12739.05103611</v>
      </c>
      <c r="E98" s="398">
        <v>7559.3310771639999</v>
      </c>
      <c r="F98" s="398">
        <v>5143.1620178749999</v>
      </c>
      <c r="G98" s="399">
        <v>92564.604870929004</v>
      </c>
      <c r="H98" s="728">
        <v>0.68520877126197433</v>
      </c>
      <c r="I98" s="727">
        <v>1.4768908682704485</v>
      </c>
      <c r="Q98" s="2"/>
      <c r="R98" s="2"/>
    </row>
    <row r="99" spans="1:18" ht="17.25">
      <c r="A99" s="1149"/>
      <c r="B99" s="1145" t="s">
        <v>196</v>
      </c>
      <c r="C99" s="393" t="s">
        <v>206</v>
      </c>
      <c r="D99" s="398">
        <v>32723</v>
      </c>
      <c r="E99" s="398">
        <v>18840</v>
      </c>
      <c r="F99" s="398">
        <v>24027</v>
      </c>
      <c r="G99" s="399">
        <v>246020</v>
      </c>
      <c r="H99" s="728">
        <v>0.73688959660297249</v>
      </c>
      <c r="I99" s="727">
        <v>0.36192616639613773</v>
      </c>
      <c r="Q99" s="2"/>
      <c r="R99" s="2"/>
    </row>
    <row r="100" spans="1:18" ht="17.25">
      <c r="A100" s="1149"/>
      <c r="B100" s="1145"/>
      <c r="C100" s="393" t="s">
        <v>32</v>
      </c>
      <c r="D100" s="398">
        <v>32834.650999999998</v>
      </c>
      <c r="E100" s="398">
        <v>28250.694</v>
      </c>
      <c r="F100" s="398">
        <v>55844.555</v>
      </c>
      <c r="G100" s="399">
        <v>432949.53700000001</v>
      </c>
      <c r="H100" s="728">
        <v>0.16225997846283002</v>
      </c>
      <c r="I100" s="727">
        <v>-0.4120348707228485</v>
      </c>
      <c r="Q100" s="2"/>
      <c r="R100" s="2"/>
    </row>
    <row r="101" spans="1:18" ht="17.25">
      <c r="A101" s="1149"/>
      <c r="B101" s="1145"/>
      <c r="C101" s="393" t="s">
        <v>31</v>
      </c>
      <c r="D101" s="398">
        <v>894.80874142100004</v>
      </c>
      <c r="E101" s="398">
        <v>661.079796203</v>
      </c>
      <c r="F101" s="398">
        <v>1351.2820673839999</v>
      </c>
      <c r="G101" s="399">
        <v>11079.474265465</v>
      </c>
      <c r="H101" s="728">
        <v>0.35355632793567948</v>
      </c>
      <c r="I101" s="727">
        <v>-0.33780758065316785</v>
      </c>
      <c r="Q101" s="2"/>
      <c r="R101" s="2"/>
    </row>
    <row r="102" spans="1:18" ht="17.25">
      <c r="A102" s="1149"/>
      <c r="B102" s="1145" t="s">
        <v>197</v>
      </c>
      <c r="C102" s="393" t="s">
        <v>206</v>
      </c>
      <c r="D102" s="904" t="s">
        <v>363</v>
      </c>
      <c r="E102" s="904">
        <v>5</v>
      </c>
      <c r="F102" s="904" t="s">
        <v>363</v>
      </c>
      <c r="G102" s="395">
        <v>23</v>
      </c>
      <c r="H102" s="728" t="s">
        <v>363</v>
      </c>
      <c r="I102" s="727" t="s">
        <v>363</v>
      </c>
      <c r="Q102" s="2"/>
      <c r="R102" s="2"/>
    </row>
    <row r="103" spans="1:18" ht="17.25">
      <c r="A103" s="1149"/>
      <c r="B103" s="1145"/>
      <c r="C103" s="393" t="s">
        <v>32</v>
      </c>
      <c r="D103" s="398" t="s">
        <v>363</v>
      </c>
      <c r="E103" s="398">
        <v>6256.6769999999997</v>
      </c>
      <c r="F103" s="398" t="s">
        <v>363</v>
      </c>
      <c r="G103" s="399">
        <v>142571.10800000001</v>
      </c>
      <c r="H103" s="728" t="s">
        <v>363</v>
      </c>
      <c r="I103" s="727" t="s">
        <v>363</v>
      </c>
      <c r="Q103" s="2"/>
      <c r="R103" s="2"/>
    </row>
    <row r="104" spans="1:18" ht="18" thickBot="1">
      <c r="A104" s="903"/>
      <c r="B104" s="1147"/>
      <c r="C104" s="659" t="s">
        <v>31</v>
      </c>
      <c r="D104" s="901" t="s">
        <v>363</v>
      </c>
      <c r="E104" s="902">
        <v>29.988837237999999</v>
      </c>
      <c r="F104" s="901" t="s">
        <v>363</v>
      </c>
      <c r="G104" s="399">
        <v>670.933187815</v>
      </c>
      <c r="H104" s="900" t="s">
        <v>363</v>
      </c>
      <c r="I104" s="899" t="s">
        <v>363</v>
      </c>
      <c r="Q104" s="2"/>
      <c r="R104" s="2"/>
    </row>
    <row r="105" spans="1:18" ht="16.5">
      <c r="A105" s="1269" t="s">
        <v>48</v>
      </c>
      <c r="B105" s="1269"/>
      <c r="C105" s="898" t="s">
        <v>206</v>
      </c>
      <c r="D105" s="613">
        <v>191413</v>
      </c>
      <c r="E105" s="613">
        <v>133094</v>
      </c>
      <c r="F105" s="897">
        <v>70295</v>
      </c>
      <c r="G105" s="896">
        <v>1169876</v>
      </c>
      <c r="H105" s="895">
        <v>0.43817903136129344</v>
      </c>
      <c r="I105" s="654">
        <v>1.7229959456575861</v>
      </c>
      <c r="Q105" s="2"/>
      <c r="R105" s="2"/>
    </row>
    <row r="106" spans="1:18" ht="16.5">
      <c r="A106" s="1269"/>
      <c r="B106" s="1269"/>
      <c r="C106" s="619" t="s">
        <v>32</v>
      </c>
      <c r="D106" s="613">
        <v>6456567.3889999995</v>
      </c>
      <c r="E106" s="613">
        <v>3904125.0440000007</v>
      </c>
      <c r="F106" s="613">
        <v>852806.45600000001</v>
      </c>
      <c r="G106" s="655">
        <v>31435326.5</v>
      </c>
      <c r="H106" s="895">
        <v>0.65378088975984094</v>
      </c>
      <c r="I106" s="654">
        <v>6.5709644827079021</v>
      </c>
      <c r="Q106" s="2"/>
      <c r="R106" s="2"/>
    </row>
    <row r="107" spans="1:18" ht="17.25" thickBot="1">
      <c r="A107" s="1269"/>
      <c r="B107" s="1269"/>
      <c r="C107" s="659" t="s">
        <v>31</v>
      </c>
      <c r="D107" s="653">
        <v>52932.299936037009</v>
      </c>
      <c r="E107" s="653">
        <v>31403.393086679</v>
      </c>
      <c r="F107" s="653">
        <v>10286.326512407999</v>
      </c>
      <c r="G107" s="652">
        <v>296214.18676729099</v>
      </c>
      <c r="H107" s="894">
        <v>0.68555989443352061</v>
      </c>
      <c r="I107" s="651">
        <v>4.14588953327379</v>
      </c>
      <c r="Q107" s="2"/>
      <c r="R107" s="2"/>
    </row>
    <row r="108" spans="1:18" ht="16.5">
      <c r="A108" s="1270" t="s">
        <v>198</v>
      </c>
      <c r="B108" s="1270"/>
      <c r="C108" s="891" t="s">
        <v>206</v>
      </c>
      <c r="D108" s="650">
        <v>9114.9047619047615</v>
      </c>
      <c r="E108" s="650">
        <v>7394.1111111111113</v>
      </c>
      <c r="F108" s="893">
        <v>3699.7368421052633</v>
      </c>
      <c r="G108" s="892">
        <v>58816.956150793652</v>
      </c>
      <c r="H108" s="890">
        <v>0.23272488402396574</v>
      </c>
      <c r="I108" s="648">
        <v>1.4636629984521012</v>
      </c>
      <c r="Q108" s="2"/>
      <c r="R108" s="2"/>
    </row>
    <row r="109" spans="1:18" ht="16.5">
      <c r="A109" s="1270"/>
      <c r="B109" s="1270"/>
      <c r="C109" s="891" t="s">
        <v>32</v>
      </c>
      <c r="D109" s="650">
        <v>307455.58995238092</v>
      </c>
      <c r="E109" s="650">
        <v>216895.83577777783</v>
      </c>
      <c r="F109" s="650">
        <v>44884.550315789471</v>
      </c>
      <c r="G109" s="649">
        <v>1566696.9829481421</v>
      </c>
      <c r="H109" s="890">
        <v>0.4175264769370064</v>
      </c>
      <c r="I109" s="648">
        <v>5.849920246259531</v>
      </c>
      <c r="Q109" s="2"/>
      <c r="R109" s="2"/>
    </row>
    <row r="110" spans="1:18" ht="17.25" thickBot="1">
      <c r="A110" s="1151"/>
      <c r="B110" s="1151"/>
      <c r="C110" s="889" t="s">
        <v>31</v>
      </c>
      <c r="D110" s="604">
        <v>2520.5857112398576</v>
      </c>
      <c r="E110" s="888">
        <v>1744.6329492599443</v>
      </c>
      <c r="F110" s="888">
        <v>541.38560591621047</v>
      </c>
      <c r="G110" s="647">
        <v>14809.064323709064</v>
      </c>
      <c r="H110" s="887">
        <v>0.44476562380016071</v>
      </c>
      <c r="I110" s="646">
        <v>3.6558048158191436</v>
      </c>
      <c r="Q110" s="2"/>
      <c r="R110" s="2"/>
    </row>
    <row r="111" spans="1:18">
      <c r="Q111" s="2"/>
      <c r="R111" s="2"/>
    </row>
    <row r="112" spans="1:18">
      <c r="Q112" s="2"/>
      <c r="R112" s="2"/>
    </row>
    <row r="113" spans="17:18">
      <c r="Q113" s="2"/>
      <c r="R113" s="2"/>
    </row>
    <row r="114" spans="17:18">
      <c r="Q114" s="2"/>
      <c r="R114" s="2"/>
    </row>
    <row r="115" spans="17:18">
      <c r="Q115" s="2"/>
      <c r="R115" s="2"/>
    </row>
    <row r="116" spans="17:18">
      <c r="Q116" s="2"/>
      <c r="R116" s="2"/>
    </row>
    <row r="117" spans="17:18">
      <c r="Q117" s="2"/>
      <c r="R117" s="2"/>
    </row>
    <row r="118" spans="17:18">
      <c r="Q118" s="2"/>
      <c r="R118" s="2"/>
    </row>
    <row r="119" spans="17:18">
      <c r="Q119" s="2"/>
      <c r="R119" s="2"/>
    </row>
    <row r="120" spans="17:18">
      <c r="Q120" s="2"/>
      <c r="R120" s="2"/>
    </row>
    <row r="121" spans="17:18">
      <c r="Q121" s="2"/>
      <c r="R121" s="2"/>
    </row>
    <row r="122" spans="17:18">
      <c r="Q122" s="2"/>
      <c r="R122" s="2"/>
    </row>
    <row r="123" spans="17:18">
      <c r="Q123" s="2"/>
      <c r="R123" s="2"/>
    </row>
    <row r="124" spans="17:18">
      <c r="Q124" s="2"/>
      <c r="R124" s="2"/>
    </row>
    <row r="125" spans="17:18">
      <c r="Q125" s="2"/>
      <c r="R125" s="2"/>
    </row>
    <row r="126" spans="17:18">
      <c r="Q126" s="2"/>
      <c r="R126" s="2"/>
    </row>
    <row r="127" spans="17:18">
      <c r="Q127" s="2"/>
      <c r="R127" s="2"/>
    </row>
    <row r="128" spans="17:18">
      <c r="Q128" s="2"/>
      <c r="R128" s="2"/>
    </row>
    <row r="129" spans="17:18">
      <c r="Q129" s="2"/>
      <c r="R129" s="2"/>
    </row>
    <row r="130" spans="17:18">
      <c r="Q130" s="2"/>
      <c r="R130" s="2"/>
    </row>
    <row r="131" spans="17:18">
      <c r="Q131" s="2"/>
      <c r="R131" s="2"/>
    </row>
    <row r="132" spans="17:18">
      <c r="Q132" s="2"/>
      <c r="R132" s="2"/>
    </row>
    <row r="133" spans="17:18">
      <c r="Q133" s="2"/>
      <c r="R133" s="2"/>
    </row>
    <row r="134" spans="17:18">
      <c r="Q134" s="2"/>
      <c r="R134" s="2"/>
    </row>
    <row r="135" spans="17:18">
      <c r="Q135" s="2"/>
      <c r="R135" s="2"/>
    </row>
    <row r="136" spans="17:18">
      <c r="Q136" s="2"/>
      <c r="R136" s="2"/>
    </row>
    <row r="137" spans="17:18">
      <c r="Q137" s="2"/>
      <c r="R137" s="2"/>
    </row>
    <row r="138" spans="17:18">
      <c r="Q138" s="2"/>
      <c r="R138" s="2"/>
    </row>
    <row r="139" spans="17:18">
      <c r="Q139" s="2"/>
      <c r="R139" s="2"/>
    </row>
    <row r="140" spans="17:18">
      <c r="Q140" s="2"/>
      <c r="R140" s="2"/>
    </row>
    <row r="141" spans="17:18">
      <c r="Q141" s="2"/>
      <c r="R141" s="2"/>
    </row>
    <row r="142" spans="17:18">
      <c r="Q142" s="2"/>
      <c r="R142" s="2"/>
    </row>
    <row r="143" spans="17:18">
      <c r="Q143" s="2"/>
      <c r="R143" s="2"/>
    </row>
    <row r="144" spans="17:18">
      <c r="Q144" s="2"/>
      <c r="R144" s="2"/>
    </row>
    <row r="145" spans="17:18">
      <c r="Q145" s="2"/>
      <c r="R145" s="2"/>
    </row>
    <row r="146" spans="17:18">
      <c r="Q146" s="2"/>
      <c r="R146" s="2"/>
    </row>
    <row r="147" spans="17:18">
      <c r="Q147" s="2"/>
      <c r="R147" s="2"/>
    </row>
    <row r="148" spans="17:18">
      <c r="Q148" s="2"/>
      <c r="R148" s="2"/>
    </row>
    <row r="149" spans="17:18">
      <c r="Q149" s="2"/>
      <c r="R149" s="2"/>
    </row>
  </sheetData>
  <mergeCells count="39">
    <mergeCell ref="A84:A91"/>
    <mergeCell ref="B84:B86"/>
    <mergeCell ref="B87:B89"/>
    <mergeCell ref="B90:B92"/>
    <mergeCell ref="A81:A83"/>
    <mergeCell ref="H79:I79"/>
    <mergeCell ref="A79:A80"/>
    <mergeCell ref="B79:B80"/>
    <mergeCell ref="C79:C80"/>
    <mergeCell ref="D79:F79"/>
    <mergeCell ref="A105:B107"/>
    <mergeCell ref="A108:B110"/>
    <mergeCell ref="A2:A16"/>
    <mergeCell ref="B2:B4"/>
    <mergeCell ref="B5:B7"/>
    <mergeCell ref="B8:B10"/>
    <mergeCell ref="B11:B13"/>
    <mergeCell ref="B14:B16"/>
    <mergeCell ref="A17:A31"/>
    <mergeCell ref="B17:B19"/>
    <mergeCell ref="B81:B83"/>
    <mergeCell ref="B102:B104"/>
    <mergeCell ref="A93:A103"/>
    <mergeCell ref="B93:B95"/>
    <mergeCell ref="B96:B98"/>
    <mergeCell ref="B99:B101"/>
    <mergeCell ref="B20:B22"/>
    <mergeCell ref="B23:B25"/>
    <mergeCell ref="B26:B28"/>
    <mergeCell ref="B29:B31"/>
    <mergeCell ref="A47:A52"/>
    <mergeCell ref="B47:B49"/>
    <mergeCell ref="B50:B52"/>
    <mergeCell ref="A32:A46"/>
    <mergeCell ref="B32:B34"/>
    <mergeCell ref="B35:B37"/>
    <mergeCell ref="B38:B40"/>
    <mergeCell ref="B41:B43"/>
    <mergeCell ref="B44:B46"/>
  </mergeCells>
  <pageMargins left="0.7" right="0.7" top="0.75" bottom="0.75" header="0.3" footer="0.3"/>
  <pageSetup orientation="portrait" horizontalDpi="300" verticalDpi="3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L48"/>
  <sheetViews>
    <sheetView rightToLeft="1" topLeftCell="A16" zoomScaleNormal="100" workbookViewId="0"/>
  </sheetViews>
  <sheetFormatPr defaultRowHeight="15"/>
  <cols>
    <col min="1" max="1" width="9.140625" style="1"/>
    <col min="2" max="2" width="11.5703125" style="2" customWidth="1"/>
    <col min="3" max="3" width="20.7109375" style="2" customWidth="1"/>
    <col min="4" max="5" width="10.42578125" style="2" bestFit="1" customWidth="1"/>
    <col min="6" max="6" width="12.140625" style="2" bestFit="1" customWidth="1"/>
    <col min="7" max="8" width="10.28515625" style="2" customWidth="1"/>
    <col min="9" max="9" width="9.5703125" style="2" customWidth="1"/>
    <col min="10" max="10" width="10" style="2" customWidth="1"/>
    <col min="11" max="11" width="10.42578125" style="2" customWidth="1"/>
    <col min="12" max="12" width="9.28515625" style="2" customWidth="1"/>
    <col min="13" max="14" width="12" style="2" bestFit="1" customWidth="1"/>
    <col min="15" max="15" width="9.5703125" style="2" bestFit="1" customWidth="1"/>
    <col min="16" max="16" width="9.140625" style="2"/>
    <col min="17" max="18" width="9.140625" style="122"/>
    <col min="19" max="16384" width="9.140625" style="2"/>
  </cols>
  <sheetData>
    <row r="1" spans="1:38" ht="42.75" customHeight="1">
      <c r="A1" s="20"/>
      <c r="B1" s="19" t="s">
        <v>19</v>
      </c>
      <c r="C1" s="19" t="s">
        <v>1879</v>
      </c>
      <c r="D1" s="19" t="s">
        <v>34</v>
      </c>
      <c r="E1" s="19" t="s">
        <v>35</v>
      </c>
      <c r="F1" s="19" t="s">
        <v>36</v>
      </c>
      <c r="G1" s="19" t="s">
        <v>37</v>
      </c>
      <c r="H1" s="19" t="s">
        <v>38</v>
      </c>
      <c r="I1" s="19" t="s">
        <v>39</v>
      </c>
      <c r="J1" s="19" t="s">
        <v>40</v>
      </c>
      <c r="K1" s="19" t="s">
        <v>41</v>
      </c>
      <c r="L1" s="19" t="s">
        <v>42</v>
      </c>
      <c r="M1" s="19" t="s">
        <v>43</v>
      </c>
      <c r="N1" s="19" t="s">
        <v>44</v>
      </c>
      <c r="O1" s="19" t="s">
        <v>195</v>
      </c>
      <c r="P1" s="19" t="s">
        <v>202</v>
      </c>
      <c r="Q1" s="19" t="s">
        <v>1517</v>
      </c>
      <c r="R1" s="19" t="s">
        <v>1557</v>
      </c>
      <c r="S1" s="19" t="s">
        <v>1611</v>
      </c>
      <c r="T1" s="19" t="s">
        <v>1673</v>
      </c>
      <c r="U1" s="19" t="s">
        <v>1707</v>
      </c>
      <c r="V1" s="19" t="s">
        <v>1781</v>
      </c>
      <c r="W1" s="19" t="s">
        <v>1864</v>
      </c>
      <c r="X1" s="19" t="s">
        <v>2001</v>
      </c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</row>
    <row r="2" spans="1:38" ht="30" customHeight="1">
      <c r="A2" s="1234" t="s">
        <v>204</v>
      </c>
      <c r="B2" s="459" t="s">
        <v>17</v>
      </c>
      <c r="C2" s="84" t="s">
        <v>236</v>
      </c>
      <c r="D2" s="111">
        <v>187122.02499999999</v>
      </c>
      <c r="E2" s="111">
        <v>442156.69900000002</v>
      </c>
      <c r="F2" s="111">
        <v>393145.59</v>
      </c>
      <c r="G2" s="111">
        <v>327738.90700000001</v>
      </c>
      <c r="H2" s="111">
        <v>436947.11099999998</v>
      </c>
      <c r="I2" s="111">
        <v>520666.65500000003</v>
      </c>
      <c r="J2" s="111">
        <v>1158204.9099999999</v>
      </c>
      <c r="K2" s="111">
        <v>532965.46200000006</v>
      </c>
      <c r="L2" s="111">
        <v>471165.88500000001</v>
      </c>
      <c r="M2" s="111">
        <v>823658.31</v>
      </c>
      <c r="N2" s="111">
        <v>406188.69699999999</v>
      </c>
      <c r="O2" s="111">
        <v>1393848.6040000001</v>
      </c>
      <c r="P2" s="111">
        <v>989303.78599999996</v>
      </c>
      <c r="Q2" s="111">
        <v>1591942.0279999999</v>
      </c>
      <c r="R2" s="111">
        <v>1219245.7490000001</v>
      </c>
      <c r="S2" s="111">
        <v>2437542.7480000001</v>
      </c>
      <c r="T2" s="111">
        <v>847141.723</v>
      </c>
      <c r="U2" s="111">
        <v>3495530.895</v>
      </c>
      <c r="V2" s="111">
        <v>4677640.301</v>
      </c>
      <c r="W2" s="111">
        <v>3242144.9029999999</v>
      </c>
      <c r="X2" s="111">
        <v>5465248.4819999998</v>
      </c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</row>
    <row r="3" spans="1:38" ht="30" customHeight="1">
      <c r="A3" s="1234"/>
      <c r="B3" s="1276" t="s">
        <v>18</v>
      </c>
      <c r="C3" s="84" t="s">
        <v>165</v>
      </c>
      <c r="D3" s="111">
        <v>69430.172999999995</v>
      </c>
      <c r="E3" s="111">
        <v>117021.18799999999</v>
      </c>
      <c r="F3" s="111">
        <v>193837.38099999999</v>
      </c>
      <c r="G3" s="111">
        <v>241477.326</v>
      </c>
      <c r="H3" s="111">
        <v>250025.41200000001</v>
      </c>
      <c r="I3" s="111">
        <v>263722.37900000002</v>
      </c>
      <c r="J3" s="111">
        <v>701070.46299999999</v>
      </c>
      <c r="K3" s="111">
        <v>408761.73499999999</v>
      </c>
      <c r="L3" s="111">
        <v>299596.016</v>
      </c>
      <c r="M3" s="111">
        <v>408820.84299999999</v>
      </c>
      <c r="N3" s="111">
        <v>356617.83</v>
      </c>
      <c r="O3" s="111">
        <v>617131.14099999995</v>
      </c>
      <c r="P3" s="111">
        <v>400354.272</v>
      </c>
      <c r="Q3" s="111">
        <v>737514.26699999999</v>
      </c>
      <c r="R3" s="111">
        <v>608382.55799999996</v>
      </c>
      <c r="S3" s="111">
        <v>753586.054</v>
      </c>
      <c r="T3" s="111">
        <v>561877.54099999997</v>
      </c>
      <c r="U3" s="111">
        <v>881192.66500000004</v>
      </c>
      <c r="V3" s="111">
        <v>1105394.7080000001</v>
      </c>
      <c r="W3" s="111">
        <v>613422.77</v>
      </c>
      <c r="X3" s="111">
        <v>952624.25600000005</v>
      </c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</row>
    <row r="4" spans="1:38" ht="30" customHeight="1">
      <c r="A4" s="1234"/>
      <c r="B4" s="1276"/>
      <c r="C4" s="84" t="s">
        <v>205</v>
      </c>
      <c r="D4" s="111"/>
      <c r="E4" s="111"/>
      <c r="F4" s="111">
        <v>99.75</v>
      </c>
      <c r="G4" s="111"/>
      <c r="H4" s="111">
        <v>10298.538</v>
      </c>
      <c r="I4" s="111"/>
      <c r="J4" s="111"/>
      <c r="K4" s="111"/>
      <c r="L4" s="111"/>
      <c r="M4" s="111"/>
      <c r="N4" s="111">
        <v>20416.646000000001</v>
      </c>
      <c r="O4" s="111"/>
      <c r="P4" s="111"/>
      <c r="Q4" s="111"/>
      <c r="R4" s="111"/>
      <c r="S4" s="111"/>
      <c r="T4" s="111"/>
      <c r="U4" s="111">
        <v>15029.194</v>
      </c>
      <c r="V4" s="111">
        <v>101896.955</v>
      </c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</row>
    <row r="5" spans="1:38" s="41" customFormat="1" ht="30" customHeight="1">
      <c r="A5" s="1234"/>
      <c r="B5" s="459" t="s">
        <v>196</v>
      </c>
      <c r="C5" s="459" t="s">
        <v>1073</v>
      </c>
      <c r="D5" s="138">
        <v>71928.5</v>
      </c>
      <c r="E5" s="138">
        <v>165610.576</v>
      </c>
      <c r="F5" s="138">
        <v>292614.09499999997</v>
      </c>
      <c r="G5" s="138">
        <v>178670.57500000001</v>
      </c>
      <c r="H5" s="138">
        <v>355651.701</v>
      </c>
      <c r="I5" s="138">
        <v>206928.56099999999</v>
      </c>
      <c r="J5" s="138">
        <v>198427.057</v>
      </c>
      <c r="K5" s="138">
        <v>100307.11</v>
      </c>
      <c r="L5" s="138">
        <v>82044.554999999993</v>
      </c>
      <c r="M5" s="138">
        <v>137741.391</v>
      </c>
      <c r="N5" s="138">
        <v>152725.853</v>
      </c>
      <c r="O5" s="138">
        <v>115222.84699999999</v>
      </c>
      <c r="P5" s="138">
        <v>77580.214999999997</v>
      </c>
      <c r="Q5" s="138">
        <v>103750.841</v>
      </c>
      <c r="R5" s="111">
        <v>96308.096999999994</v>
      </c>
      <c r="S5" s="111">
        <v>97344.006999999998</v>
      </c>
      <c r="T5" s="111">
        <v>63816.656999999999</v>
      </c>
      <c r="U5" s="111">
        <v>34918.826000000001</v>
      </c>
      <c r="V5" s="111">
        <v>41025.548999999999</v>
      </c>
      <c r="W5" s="111">
        <v>42300.694000000003</v>
      </c>
      <c r="X5" s="111">
        <v>38694.650999999998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</row>
    <row r="6" spans="1:38" s="41" customFormat="1" ht="30" customHeight="1">
      <c r="A6" s="1234"/>
      <c r="B6" s="459" t="s">
        <v>197</v>
      </c>
      <c r="C6" s="459" t="s">
        <v>1074</v>
      </c>
      <c r="D6" s="138">
        <v>3453.7510000000002</v>
      </c>
      <c r="E6" s="138">
        <v>26328.131000000001</v>
      </c>
      <c r="F6" s="138">
        <v>10214.791999999999</v>
      </c>
      <c r="G6" s="138">
        <v>54372.769</v>
      </c>
      <c r="H6" s="138">
        <v>43499.063999999998</v>
      </c>
      <c r="I6" s="138">
        <v>22413.221000000001</v>
      </c>
      <c r="J6" s="138">
        <v>215107.73300000001</v>
      </c>
      <c r="K6" s="138">
        <v>29027.09</v>
      </c>
      <c r="L6" s="139"/>
      <c r="M6" s="138">
        <v>2120</v>
      </c>
      <c r="N6" s="138">
        <v>180</v>
      </c>
      <c r="O6" s="138">
        <v>14289.937</v>
      </c>
      <c r="P6" s="139"/>
      <c r="Q6" s="138">
        <v>4099.4870000000001</v>
      </c>
      <c r="R6" s="111">
        <v>3679.2689999999998</v>
      </c>
      <c r="S6" s="111"/>
      <c r="T6" s="111">
        <v>2430</v>
      </c>
      <c r="U6" s="111">
        <v>143.994</v>
      </c>
      <c r="V6" s="111">
        <v>125962.16800000001</v>
      </c>
      <c r="W6" s="111">
        <v>6256.6769999999997</v>
      </c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</row>
    <row r="7" spans="1:38" ht="30" customHeight="1">
      <c r="A7" s="1234"/>
      <c r="B7" s="1278" t="s">
        <v>48</v>
      </c>
      <c r="C7" s="1278"/>
      <c r="D7" s="110">
        <v>331934.44899999996</v>
      </c>
      <c r="E7" s="110">
        <v>751116.59400000004</v>
      </c>
      <c r="F7" s="110">
        <v>889911.60800000001</v>
      </c>
      <c r="G7" s="110">
        <v>802259.57699999993</v>
      </c>
      <c r="H7" s="110">
        <v>1096421.8260000001</v>
      </c>
      <c r="I7" s="110">
        <v>1013730.816</v>
      </c>
      <c r="J7" s="110">
        <v>2272810.1629999997</v>
      </c>
      <c r="K7" s="110">
        <v>1071061.3970000001</v>
      </c>
      <c r="L7" s="110">
        <v>852806.45600000001</v>
      </c>
      <c r="M7" s="110">
        <v>1372340.544</v>
      </c>
      <c r="N7" s="110">
        <v>936129.02599999995</v>
      </c>
      <c r="O7" s="110">
        <v>2140492.5290000001</v>
      </c>
      <c r="P7" s="110">
        <v>1467238.273</v>
      </c>
      <c r="Q7" s="110">
        <v>2437306.6230000001</v>
      </c>
      <c r="R7" s="110">
        <v>1927615.6730000002</v>
      </c>
      <c r="S7" s="110">
        <v>3288472.8090000004</v>
      </c>
      <c r="T7" s="110">
        <v>1475265.9209999999</v>
      </c>
      <c r="U7" s="110">
        <v>4426815.574000001</v>
      </c>
      <c r="V7" s="110">
        <v>6051919.6809999989</v>
      </c>
      <c r="W7" s="110">
        <v>3904125.0440000002</v>
      </c>
      <c r="X7" s="110">
        <v>6456567.3889999995</v>
      </c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</row>
    <row r="8" spans="1:38" ht="30" customHeight="1">
      <c r="A8" s="1234" t="s">
        <v>31</v>
      </c>
      <c r="B8" s="459" t="s">
        <v>17</v>
      </c>
      <c r="C8" s="84" t="s">
        <v>236</v>
      </c>
      <c r="D8" s="111">
        <v>1734.060852432</v>
      </c>
      <c r="E8" s="111">
        <v>4129.0533544769996</v>
      </c>
      <c r="F8" s="111">
        <v>3803.8007010010001</v>
      </c>
      <c r="G8" s="111">
        <v>3253.79032882</v>
      </c>
      <c r="H8" s="111">
        <v>4237.740903248</v>
      </c>
      <c r="I8" s="111">
        <v>5088.5928291179998</v>
      </c>
      <c r="J8" s="111">
        <v>10009.917172674999</v>
      </c>
      <c r="K8" s="111">
        <v>4596.3821762110001</v>
      </c>
      <c r="L8" s="111">
        <v>3644.7230071489998</v>
      </c>
      <c r="M8" s="111">
        <v>6081.1560223630004</v>
      </c>
      <c r="N8" s="111">
        <v>3674.5890664990002</v>
      </c>
      <c r="O8" s="111">
        <v>12034.015400820001</v>
      </c>
      <c r="P8" s="111">
        <v>8842.1831382399996</v>
      </c>
      <c r="Q8" s="111">
        <v>14319.145159371999</v>
      </c>
      <c r="R8" s="111">
        <v>11431.917901421</v>
      </c>
      <c r="S8" s="111">
        <v>17089.625046421999</v>
      </c>
      <c r="T8" s="111">
        <v>7336.1957166479997</v>
      </c>
      <c r="U8" s="111">
        <v>26061.56419099</v>
      </c>
      <c r="V8" s="111">
        <v>33900.867798560997</v>
      </c>
      <c r="W8" s="111">
        <v>22887.122665573999</v>
      </c>
      <c r="X8" s="111">
        <v>38407.461727105998</v>
      </c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</row>
    <row r="9" spans="1:38" ht="30" customHeight="1">
      <c r="A9" s="1234"/>
      <c r="B9" s="1276" t="s">
        <v>18</v>
      </c>
      <c r="C9" s="84" t="s">
        <v>165</v>
      </c>
      <c r="D9" s="111">
        <v>1079.285556481</v>
      </c>
      <c r="E9" s="111">
        <v>1676.1098503010001</v>
      </c>
      <c r="F9" s="111">
        <v>2842.781751943</v>
      </c>
      <c r="G9" s="111">
        <v>3890.6381002859998</v>
      </c>
      <c r="H9" s="111">
        <v>3963.00596021</v>
      </c>
      <c r="I9" s="111">
        <v>4294.618847537</v>
      </c>
      <c r="J9" s="111">
        <v>9503.2369235149999</v>
      </c>
      <c r="K9" s="111">
        <v>7715.4659978489999</v>
      </c>
      <c r="L9" s="111">
        <v>5290.2952378749997</v>
      </c>
      <c r="M9" s="111">
        <v>5979.2423119969999</v>
      </c>
      <c r="N9" s="111">
        <v>6081.4144233309999</v>
      </c>
      <c r="O9" s="111">
        <v>9146.3713068680008</v>
      </c>
      <c r="P9" s="111">
        <v>6730.7356657709997</v>
      </c>
      <c r="Q9" s="111">
        <v>12681.049628949</v>
      </c>
      <c r="R9" s="111">
        <v>10551.280393988</v>
      </c>
      <c r="S9" s="111">
        <v>12314.455255632</v>
      </c>
      <c r="T9" s="111">
        <v>8972.7276556910001</v>
      </c>
      <c r="U9" s="111">
        <v>14668.819607191999</v>
      </c>
      <c r="V9" s="111">
        <v>15654.498076698001</v>
      </c>
      <c r="W9" s="111">
        <v>7825.1877376640005</v>
      </c>
      <c r="X9" s="111">
        <v>13630.02360751</v>
      </c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</row>
    <row r="10" spans="1:38" ht="30" customHeight="1">
      <c r="A10" s="1234"/>
      <c r="B10" s="1276"/>
      <c r="C10" s="84" t="s">
        <v>205</v>
      </c>
      <c r="D10" s="111"/>
      <c r="E10" s="111"/>
      <c r="F10" s="111">
        <v>19.95</v>
      </c>
      <c r="G10" s="111"/>
      <c r="H10" s="111">
        <v>102.98538000000001</v>
      </c>
      <c r="I10" s="111"/>
      <c r="J10" s="111"/>
      <c r="K10" s="111"/>
      <c r="L10" s="111"/>
      <c r="M10" s="111"/>
      <c r="N10" s="111">
        <v>204.16646</v>
      </c>
      <c r="O10" s="111"/>
      <c r="P10" s="111"/>
      <c r="Q10" s="111"/>
      <c r="R10" s="111"/>
      <c r="S10" s="111"/>
      <c r="T10" s="111"/>
      <c r="U10" s="111">
        <v>150.29194000000001</v>
      </c>
      <c r="V10" s="111">
        <v>1008.498240582</v>
      </c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</row>
    <row r="11" spans="1:38" s="41" customFormat="1" ht="30" customHeight="1">
      <c r="A11" s="1234"/>
      <c r="B11" s="459" t="s">
        <v>196</v>
      </c>
      <c r="C11" s="459" t="s">
        <v>1073</v>
      </c>
      <c r="D11" s="140">
        <v>943.77031464799995</v>
      </c>
      <c r="E11" s="140">
        <v>2542.703219773</v>
      </c>
      <c r="F11" s="140">
        <v>4725.0804023840001</v>
      </c>
      <c r="G11" s="140">
        <v>3773.2313413739998</v>
      </c>
      <c r="H11" s="140">
        <v>6910.3733652350002</v>
      </c>
      <c r="I11" s="140">
        <v>4633.9376100660002</v>
      </c>
      <c r="J11" s="140">
        <v>3999.4434896170001</v>
      </c>
      <c r="K11" s="140">
        <v>2271.7490547450002</v>
      </c>
      <c r="L11" s="140">
        <v>1351.3082673839999</v>
      </c>
      <c r="M11" s="140">
        <v>2282.7579213869999</v>
      </c>
      <c r="N11" s="140">
        <v>2684.9972121189999</v>
      </c>
      <c r="O11" s="140">
        <v>2573.790459759</v>
      </c>
      <c r="P11" s="140">
        <v>1817.7516378509999</v>
      </c>
      <c r="Q11" s="111">
        <v>2444.73655242</v>
      </c>
      <c r="R11" s="111">
        <v>1471.0113089250001</v>
      </c>
      <c r="S11" s="111">
        <v>1480.9586190279999</v>
      </c>
      <c r="T11" s="111">
        <v>978.54159386900005</v>
      </c>
      <c r="U11" s="111">
        <v>601.39536872400004</v>
      </c>
      <c r="V11" s="111">
        <v>729.33352702399998</v>
      </c>
      <c r="W11" s="111">
        <v>661.093846203</v>
      </c>
      <c r="X11" s="111">
        <v>894.81460142100002</v>
      </c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</row>
    <row r="12" spans="1:38" s="41" customFormat="1" ht="30" customHeight="1">
      <c r="A12" s="1234"/>
      <c r="B12" s="459" t="s">
        <v>197</v>
      </c>
      <c r="C12" s="459" t="s">
        <v>1074</v>
      </c>
      <c r="D12" s="140">
        <v>12.087322772</v>
      </c>
      <c r="E12" s="140">
        <v>92.128752972000001</v>
      </c>
      <c r="F12" s="140">
        <v>36.515196840000002</v>
      </c>
      <c r="G12" s="140">
        <v>196.287749085</v>
      </c>
      <c r="H12" s="140">
        <v>160.04743231800001</v>
      </c>
      <c r="I12" s="140">
        <v>84.634628786999997</v>
      </c>
      <c r="J12" s="140">
        <v>825.54954205000001</v>
      </c>
      <c r="K12" s="140">
        <v>113.78635534</v>
      </c>
      <c r="L12" s="141"/>
      <c r="M12" s="140">
        <v>8.5033200000000004</v>
      </c>
      <c r="N12" s="140">
        <v>0.73853999999999997</v>
      </c>
      <c r="O12" s="140">
        <v>59.730316596999998</v>
      </c>
      <c r="P12" s="141"/>
      <c r="Q12" s="111">
        <v>17.582751142999999</v>
      </c>
      <c r="R12" s="111">
        <v>16.096724761000001</v>
      </c>
      <c r="S12" s="111"/>
      <c r="T12" s="111">
        <v>10.96987</v>
      </c>
      <c r="U12" s="111">
        <v>0.65960176800000003</v>
      </c>
      <c r="V12" s="111">
        <v>595.21815404799997</v>
      </c>
      <c r="W12" s="111">
        <v>29.988837237999999</v>
      </c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</row>
    <row r="13" spans="1:38" ht="30" customHeight="1">
      <c r="A13" s="1234"/>
      <c r="B13" s="1278" t="s">
        <v>48</v>
      </c>
      <c r="C13" s="1278"/>
      <c r="D13" s="110">
        <v>3769.204046333</v>
      </c>
      <c r="E13" s="110">
        <v>8439.9951775229983</v>
      </c>
      <c r="F13" s="110">
        <v>11428.128052168</v>
      </c>
      <c r="G13" s="110">
        <v>11113.947519564999</v>
      </c>
      <c r="H13" s="110">
        <v>15374.153041011001</v>
      </c>
      <c r="I13" s="110">
        <v>14101.783915508</v>
      </c>
      <c r="J13" s="110">
        <v>24338.147127856999</v>
      </c>
      <c r="K13" s="110">
        <v>14697.383584145</v>
      </c>
      <c r="L13" s="110">
        <v>10286.326512407999</v>
      </c>
      <c r="M13" s="110">
        <v>14351.659575747</v>
      </c>
      <c r="N13" s="110">
        <v>12645.905701949001</v>
      </c>
      <c r="O13" s="110">
        <v>23813.907484044001</v>
      </c>
      <c r="P13" s="110">
        <v>17390.670441861999</v>
      </c>
      <c r="Q13" s="110">
        <v>29462.514091884001</v>
      </c>
      <c r="R13" s="110">
        <v>23470.306329094998</v>
      </c>
      <c r="S13" s="110">
        <v>30885.038921081996</v>
      </c>
      <c r="T13" s="110">
        <v>17298.434836207998</v>
      </c>
      <c r="U13" s="110">
        <v>41482.730708673997</v>
      </c>
      <c r="V13" s="110">
        <v>51888.415796912996</v>
      </c>
      <c r="W13" s="110">
        <v>31403.393086679</v>
      </c>
      <c r="X13" s="110">
        <v>52932.299936036994</v>
      </c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</row>
    <row r="14" spans="1:38" ht="30" customHeight="1">
      <c r="A14" s="1234" t="s">
        <v>206</v>
      </c>
      <c r="B14" s="459" t="s">
        <v>17</v>
      </c>
      <c r="C14" s="84" t="s">
        <v>236</v>
      </c>
      <c r="D14" s="111">
        <v>8455</v>
      </c>
      <c r="E14" s="111">
        <v>18778</v>
      </c>
      <c r="F14" s="111">
        <v>18573</v>
      </c>
      <c r="G14" s="111">
        <v>16789</v>
      </c>
      <c r="H14" s="111">
        <v>21233</v>
      </c>
      <c r="I14" s="111">
        <v>21385</v>
      </c>
      <c r="J14" s="111">
        <v>38301</v>
      </c>
      <c r="K14" s="111">
        <v>22141</v>
      </c>
      <c r="L14" s="111">
        <v>22789</v>
      </c>
      <c r="M14" s="111">
        <v>30592</v>
      </c>
      <c r="N14" s="111">
        <v>23191</v>
      </c>
      <c r="O14" s="111">
        <v>41919</v>
      </c>
      <c r="P14" s="111">
        <v>31164</v>
      </c>
      <c r="Q14" s="111">
        <v>49503</v>
      </c>
      <c r="R14" s="111">
        <v>46437</v>
      </c>
      <c r="S14" s="111">
        <v>63296</v>
      </c>
      <c r="T14" s="111">
        <v>35306</v>
      </c>
      <c r="U14" s="111">
        <v>74246</v>
      </c>
      <c r="V14" s="111">
        <v>104132</v>
      </c>
      <c r="W14" s="111">
        <v>80336</v>
      </c>
      <c r="X14" s="111">
        <v>118483</v>
      </c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</row>
    <row r="15" spans="1:38" ht="30" customHeight="1">
      <c r="A15" s="1234"/>
      <c r="B15" s="1276" t="s">
        <v>18</v>
      </c>
      <c r="C15" s="84" t="s">
        <v>165</v>
      </c>
      <c r="D15" s="111">
        <v>6210</v>
      </c>
      <c r="E15" s="111">
        <v>9592</v>
      </c>
      <c r="F15" s="111">
        <v>12651</v>
      </c>
      <c r="G15" s="111">
        <v>14011</v>
      </c>
      <c r="H15" s="111">
        <v>14000</v>
      </c>
      <c r="I15" s="111">
        <v>12996</v>
      </c>
      <c r="J15" s="111">
        <v>24127</v>
      </c>
      <c r="K15" s="111">
        <v>20838</v>
      </c>
      <c r="L15" s="111">
        <v>22450</v>
      </c>
      <c r="M15" s="111">
        <v>19839</v>
      </c>
      <c r="N15" s="111">
        <v>20032</v>
      </c>
      <c r="O15" s="111">
        <v>34504</v>
      </c>
      <c r="P15" s="111">
        <v>18941</v>
      </c>
      <c r="Q15" s="111">
        <v>31306</v>
      </c>
      <c r="R15" s="111">
        <v>28678</v>
      </c>
      <c r="S15" s="111">
        <v>34851</v>
      </c>
      <c r="T15" s="111">
        <v>30029</v>
      </c>
      <c r="U15" s="111">
        <v>39643</v>
      </c>
      <c r="V15" s="111">
        <v>48437</v>
      </c>
      <c r="W15" s="111">
        <v>33075</v>
      </c>
      <c r="X15" s="111">
        <v>39621</v>
      </c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</row>
    <row r="16" spans="1:38" ht="30" customHeight="1">
      <c r="A16" s="1234"/>
      <c r="B16" s="1276"/>
      <c r="C16" s="84" t="s">
        <v>205</v>
      </c>
      <c r="D16" s="111"/>
      <c r="E16" s="111"/>
      <c r="F16" s="111">
        <v>7</v>
      </c>
      <c r="G16" s="111"/>
      <c r="H16" s="111">
        <v>1006</v>
      </c>
      <c r="I16" s="111"/>
      <c r="J16" s="111"/>
      <c r="K16" s="111"/>
      <c r="L16" s="111"/>
      <c r="M16" s="111"/>
      <c r="N16" s="111">
        <v>883</v>
      </c>
      <c r="O16" s="111"/>
      <c r="P16" s="111"/>
      <c r="Q16" s="111"/>
      <c r="R16" s="111"/>
      <c r="S16" s="111"/>
      <c r="T16" s="111"/>
      <c r="U16" s="111">
        <v>1095</v>
      </c>
      <c r="V16" s="111">
        <v>1642</v>
      </c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</row>
    <row r="17" spans="1:38" s="41" customFormat="1" ht="30" customHeight="1">
      <c r="A17" s="1234"/>
      <c r="B17" s="459" t="s">
        <v>196</v>
      </c>
      <c r="C17" s="459" t="s">
        <v>1073</v>
      </c>
      <c r="D17" s="142">
        <v>7683</v>
      </c>
      <c r="E17" s="142">
        <v>18868</v>
      </c>
      <c r="F17" s="142">
        <v>29730</v>
      </c>
      <c r="G17" s="142">
        <v>25273</v>
      </c>
      <c r="H17" s="142">
        <v>71238</v>
      </c>
      <c r="I17" s="142">
        <v>73802</v>
      </c>
      <c r="J17" s="142">
        <v>58616</v>
      </c>
      <c r="K17" s="142">
        <v>34780</v>
      </c>
      <c r="L17" s="142">
        <v>25056</v>
      </c>
      <c r="M17" s="142">
        <v>33559</v>
      </c>
      <c r="N17" s="142">
        <v>35558</v>
      </c>
      <c r="O17" s="111">
        <v>36818</v>
      </c>
      <c r="P17" s="111">
        <v>33896</v>
      </c>
      <c r="Q17" s="111">
        <v>55214</v>
      </c>
      <c r="R17" s="111">
        <v>32859</v>
      </c>
      <c r="S17" s="111">
        <v>32389</v>
      </c>
      <c r="T17" s="111">
        <v>20398</v>
      </c>
      <c r="U17" s="111">
        <v>18630</v>
      </c>
      <c r="V17" s="111">
        <v>13259</v>
      </c>
      <c r="W17" s="111">
        <v>19678</v>
      </c>
      <c r="X17" s="111">
        <v>33309</v>
      </c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</row>
    <row r="18" spans="1:38" s="41" customFormat="1" ht="30" customHeight="1">
      <c r="A18" s="1234"/>
      <c r="B18" s="459" t="s">
        <v>197</v>
      </c>
      <c r="C18" s="459" t="s">
        <v>1074</v>
      </c>
      <c r="D18" s="140">
        <v>2</v>
      </c>
      <c r="E18" s="140">
        <v>12</v>
      </c>
      <c r="F18" s="140">
        <v>11</v>
      </c>
      <c r="G18" s="140">
        <v>30</v>
      </c>
      <c r="H18" s="140">
        <v>8</v>
      </c>
      <c r="I18" s="140">
        <v>12</v>
      </c>
      <c r="J18" s="140">
        <v>14</v>
      </c>
      <c r="K18" s="140">
        <v>6</v>
      </c>
      <c r="L18" s="141"/>
      <c r="M18" s="140">
        <v>2</v>
      </c>
      <c r="N18" s="140">
        <v>1</v>
      </c>
      <c r="O18" s="138">
        <v>2</v>
      </c>
      <c r="P18" s="141"/>
      <c r="Q18" s="139">
        <v>4</v>
      </c>
      <c r="R18" s="111">
        <v>4</v>
      </c>
      <c r="S18" s="111"/>
      <c r="T18" s="111">
        <v>2</v>
      </c>
      <c r="U18" s="111">
        <v>3</v>
      </c>
      <c r="V18" s="111">
        <v>5</v>
      </c>
      <c r="W18" s="111">
        <v>5</v>
      </c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</row>
    <row r="19" spans="1:38" ht="30" customHeight="1">
      <c r="A19" s="1234"/>
      <c r="B19" s="1277" t="s">
        <v>48</v>
      </c>
      <c r="C19" s="1277"/>
      <c r="D19" s="375">
        <v>22350</v>
      </c>
      <c r="E19" s="375">
        <v>47250</v>
      </c>
      <c r="F19" s="375">
        <v>60972</v>
      </c>
      <c r="G19" s="375">
        <v>56103</v>
      </c>
      <c r="H19" s="375">
        <v>107485</v>
      </c>
      <c r="I19" s="375">
        <v>108195</v>
      </c>
      <c r="J19" s="375">
        <v>121058</v>
      </c>
      <c r="K19" s="375">
        <v>77765</v>
      </c>
      <c r="L19" s="375">
        <v>70295</v>
      </c>
      <c r="M19" s="375">
        <v>83992</v>
      </c>
      <c r="N19" s="375">
        <v>79665</v>
      </c>
      <c r="O19" s="375">
        <v>113243</v>
      </c>
      <c r="P19" s="375">
        <v>84001</v>
      </c>
      <c r="Q19" s="375">
        <v>136027</v>
      </c>
      <c r="R19" s="375">
        <v>107978</v>
      </c>
      <c r="S19" s="375">
        <v>130536</v>
      </c>
      <c r="T19" s="375">
        <v>85735</v>
      </c>
      <c r="U19" s="375">
        <v>133617</v>
      </c>
      <c r="V19" s="375">
        <v>167475</v>
      </c>
      <c r="W19" s="375">
        <v>133094</v>
      </c>
      <c r="X19" s="375">
        <v>191413</v>
      </c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75"/>
    </row>
    <row r="20" spans="1:38">
      <c r="A20" s="1163" t="s">
        <v>48</v>
      </c>
      <c r="B20" s="1163"/>
      <c r="C20" s="429" t="s">
        <v>204</v>
      </c>
      <c r="D20" s="110">
        <v>331934.44899999996</v>
      </c>
      <c r="E20" s="110">
        <v>751116.59400000004</v>
      </c>
      <c r="F20" s="110">
        <v>889911.60800000001</v>
      </c>
      <c r="G20" s="110">
        <v>802259.57699999993</v>
      </c>
      <c r="H20" s="110">
        <v>1096421.8260000001</v>
      </c>
      <c r="I20" s="110">
        <v>1013730.816</v>
      </c>
      <c r="J20" s="110">
        <v>2272810.1629999997</v>
      </c>
      <c r="K20" s="110">
        <v>1071061.3970000001</v>
      </c>
      <c r="L20" s="110">
        <v>852806.45600000001</v>
      </c>
      <c r="M20" s="110">
        <v>1372340.544</v>
      </c>
      <c r="N20" s="110">
        <v>936129.02599999995</v>
      </c>
      <c r="O20" s="110">
        <v>2140492.5290000001</v>
      </c>
      <c r="P20" s="110">
        <v>1467238.273</v>
      </c>
      <c r="Q20" s="110">
        <v>2437306.6230000001</v>
      </c>
      <c r="R20" s="110">
        <v>1927615.6730000002</v>
      </c>
      <c r="S20" s="110">
        <v>3288472.8090000004</v>
      </c>
      <c r="T20" s="110">
        <v>1475265.9209999999</v>
      </c>
      <c r="U20" s="110">
        <v>4426815.574000001</v>
      </c>
      <c r="V20" s="110">
        <v>6051919.6809999989</v>
      </c>
      <c r="W20" s="110">
        <v>3904125.0440000002</v>
      </c>
      <c r="X20" s="110">
        <v>6456567.3889999995</v>
      </c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</row>
    <row r="21" spans="1:38" ht="28.5" customHeight="1">
      <c r="A21" s="1163"/>
      <c r="B21" s="1163"/>
      <c r="C21" s="429" t="s">
        <v>31</v>
      </c>
      <c r="D21" s="110">
        <v>3769.204046333</v>
      </c>
      <c r="E21" s="110">
        <v>8439.9951775229983</v>
      </c>
      <c r="F21" s="110">
        <v>11428.128052168</v>
      </c>
      <c r="G21" s="110">
        <v>11113.947519564999</v>
      </c>
      <c r="H21" s="110">
        <v>15374.153041011001</v>
      </c>
      <c r="I21" s="110">
        <v>14101.783915508</v>
      </c>
      <c r="J21" s="110">
        <v>24338.147127856999</v>
      </c>
      <c r="K21" s="110">
        <v>14697.383584145</v>
      </c>
      <c r="L21" s="110">
        <v>10286.326512407999</v>
      </c>
      <c r="M21" s="110">
        <v>14351.659575747</v>
      </c>
      <c r="N21" s="110">
        <v>12645.905701949001</v>
      </c>
      <c r="O21" s="110">
        <v>23813.907484044001</v>
      </c>
      <c r="P21" s="110">
        <v>17390.670441861999</v>
      </c>
      <c r="Q21" s="110">
        <v>29462.514091884001</v>
      </c>
      <c r="R21" s="110">
        <v>23470.306329094998</v>
      </c>
      <c r="S21" s="110">
        <v>30885.038921081996</v>
      </c>
      <c r="T21" s="110">
        <v>17298.434836207998</v>
      </c>
      <c r="U21" s="110">
        <v>41482.730708673997</v>
      </c>
      <c r="V21" s="110">
        <v>51888.415796912996</v>
      </c>
      <c r="W21" s="110">
        <v>31403.393086679</v>
      </c>
      <c r="X21" s="110">
        <v>52932.299936036994</v>
      </c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</row>
    <row r="22" spans="1:38" ht="24.75" customHeight="1">
      <c r="A22" s="1163"/>
      <c r="B22" s="1163"/>
      <c r="C22" s="429" t="s">
        <v>206</v>
      </c>
      <c r="D22" s="110">
        <v>22350</v>
      </c>
      <c r="E22" s="110">
        <v>47250</v>
      </c>
      <c r="F22" s="110">
        <v>60972</v>
      </c>
      <c r="G22" s="110">
        <v>56103</v>
      </c>
      <c r="H22" s="110">
        <v>107485</v>
      </c>
      <c r="I22" s="110">
        <v>108195</v>
      </c>
      <c r="J22" s="110">
        <v>121058</v>
      </c>
      <c r="K22" s="110">
        <v>77765</v>
      </c>
      <c r="L22" s="110">
        <v>70295</v>
      </c>
      <c r="M22" s="110">
        <v>83992</v>
      </c>
      <c r="N22" s="110">
        <v>79665</v>
      </c>
      <c r="O22" s="110">
        <v>113243</v>
      </c>
      <c r="P22" s="110">
        <v>84001</v>
      </c>
      <c r="Q22" s="110">
        <v>136027</v>
      </c>
      <c r="R22" s="110">
        <v>107978</v>
      </c>
      <c r="S22" s="110">
        <v>130536</v>
      </c>
      <c r="T22" s="110">
        <v>85735</v>
      </c>
      <c r="U22" s="110">
        <v>133617</v>
      </c>
      <c r="V22" s="110">
        <v>167475</v>
      </c>
      <c r="W22" s="110">
        <v>133094</v>
      </c>
      <c r="X22" s="110">
        <v>191413</v>
      </c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</row>
    <row r="23" spans="1:38" ht="29.25" customHeight="1">
      <c r="A23" s="1163" t="s">
        <v>198</v>
      </c>
      <c r="B23" s="1163"/>
      <c r="C23" s="429" t="s">
        <v>204</v>
      </c>
      <c r="D23" s="110">
        <v>22128.963266666666</v>
      </c>
      <c r="E23" s="110">
        <v>34141.663363636362</v>
      </c>
      <c r="F23" s="110">
        <v>49439.533777777775</v>
      </c>
      <c r="G23" s="110">
        <v>38202.837</v>
      </c>
      <c r="H23" s="110">
        <v>49837.355727272734</v>
      </c>
      <c r="I23" s="110">
        <v>50686.540800000002</v>
      </c>
      <c r="J23" s="110">
        <v>103309.55286363635</v>
      </c>
      <c r="K23" s="110">
        <v>53553.069850000007</v>
      </c>
      <c r="L23" s="110">
        <v>44884.550315789471</v>
      </c>
      <c r="M23" s="110">
        <v>62379.115636363633</v>
      </c>
      <c r="N23" s="110">
        <v>46806.451300000001</v>
      </c>
      <c r="O23" s="110">
        <v>107024.62645000001</v>
      </c>
      <c r="P23" s="110">
        <v>91702.392062500003</v>
      </c>
      <c r="Q23" s="110">
        <v>110786.66468181819</v>
      </c>
      <c r="R23" s="110">
        <v>107089.75961111112</v>
      </c>
      <c r="S23" s="110">
        <v>149476.0367727273</v>
      </c>
      <c r="T23" s="110">
        <v>73763.29604999999</v>
      </c>
      <c r="U23" s="110">
        <v>221340.77870000005</v>
      </c>
      <c r="V23" s="110">
        <v>288186.65147619043</v>
      </c>
      <c r="W23" s="110">
        <v>216895.8357777778</v>
      </c>
      <c r="X23" s="110">
        <v>307455.58995238092</v>
      </c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</row>
    <row r="24" spans="1:38">
      <c r="A24" s="1163"/>
      <c r="B24" s="1163"/>
      <c r="C24" s="429" t="s">
        <v>31</v>
      </c>
      <c r="D24" s="110">
        <v>251.28026975553334</v>
      </c>
      <c r="E24" s="110">
        <v>383.63614443286355</v>
      </c>
      <c r="F24" s="110">
        <v>634.89600289822226</v>
      </c>
      <c r="G24" s="110">
        <v>529.23559616976183</v>
      </c>
      <c r="H24" s="110">
        <v>698.82513822777275</v>
      </c>
      <c r="I24" s="110">
        <v>705.08919577539996</v>
      </c>
      <c r="J24" s="110">
        <v>1106.2794149025908</v>
      </c>
      <c r="K24" s="110">
        <v>734.86917920725</v>
      </c>
      <c r="L24" s="110">
        <v>541.38560591621047</v>
      </c>
      <c r="M24" s="110">
        <v>652.34816253395456</v>
      </c>
      <c r="N24" s="110">
        <v>632.29528509745001</v>
      </c>
      <c r="O24" s="110">
        <v>1190.6953742022001</v>
      </c>
      <c r="P24" s="110">
        <v>1086.916902616375</v>
      </c>
      <c r="Q24" s="110">
        <v>1339.2051859947273</v>
      </c>
      <c r="R24" s="110">
        <v>1303.9059071719444</v>
      </c>
      <c r="S24" s="110">
        <v>1403.8654055037271</v>
      </c>
      <c r="T24" s="110">
        <v>864.92174181039991</v>
      </c>
      <c r="U24" s="110">
        <v>2074.1365354336999</v>
      </c>
      <c r="V24" s="110">
        <v>2470.8769427101424</v>
      </c>
      <c r="W24" s="110">
        <v>1744.6329492599443</v>
      </c>
      <c r="X24" s="110">
        <v>2520.5857112398567</v>
      </c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</row>
    <row r="25" spans="1:38" ht="15" customHeight="1">
      <c r="A25" s="1163"/>
      <c r="B25" s="1163"/>
      <c r="C25" s="429" t="s">
        <v>206</v>
      </c>
      <c r="D25" s="110">
        <v>1490</v>
      </c>
      <c r="E25" s="110">
        <v>2147.7272727272725</v>
      </c>
      <c r="F25" s="110">
        <v>3387.3333333333335</v>
      </c>
      <c r="G25" s="110">
        <v>2671.5714285714284</v>
      </c>
      <c r="H25" s="110">
        <v>4885.681818181818</v>
      </c>
      <c r="I25" s="110">
        <v>5409.75</v>
      </c>
      <c r="J25" s="110">
        <v>5502.636363636364</v>
      </c>
      <c r="K25" s="110">
        <v>3888.25</v>
      </c>
      <c r="L25" s="110">
        <v>3699.7368421052633</v>
      </c>
      <c r="M25" s="110">
        <v>3817.818181818182</v>
      </c>
      <c r="N25" s="110">
        <v>3983.25</v>
      </c>
      <c r="O25" s="110">
        <v>5662.15</v>
      </c>
      <c r="P25" s="110">
        <v>5250.0625</v>
      </c>
      <c r="Q25" s="110">
        <v>6183.045454545455</v>
      </c>
      <c r="R25" s="110">
        <v>5998.7777777777774</v>
      </c>
      <c r="S25" s="110">
        <v>5933.454545454545</v>
      </c>
      <c r="T25" s="110">
        <v>4286.75</v>
      </c>
      <c r="U25" s="110">
        <v>6680.85</v>
      </c>
      <c r="V25" s="110">
        <v>7975</v>
      </c>
      <c r="W25" s="110">
        <v>7394.1111111111113</v>
      </c>
      <c r="X25" s="110">
        <v>9114.9047619047615</v>
      </c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</row>
    <row r="26" spans="1:38">
      <c r="A26" s="90"/>
      <c r="B26" s="181"/>
      <c r="C26" s="429" t="s">
        <v>366</v>
      </c>
      <c r="D26" s="110">
        <v>15</v>
      </c>
      <c r="E26" s="110">
        <v>22</v>
      </c>
      <c r="F26" s="110">
        <v>18</v>
      </c>
      <c r="G26" s="110">
        <v>21</v>
      </c>
      <c r="H26" s="110">
        <v>22</v>
      </c>
      <c r="I26" s="110">
        <v>20</v>
      </c>
      <c r="J26" s="110">
        <v>22</v>
      </c>
      <c r="K26" s="110">
        <v>20</v>
      </c>
      <c r="L26" s="110">
        <v>19</v>
      </c>
      <c r="M26" s="110">
        <v>22</v>
      </c>
      <c r="N26" s="110">
        <v>20</v>
      </c>
      <c r="O26" s="110">
        <v>20</v>
      </c>
      <c r="P26" s="110">
        <v>16</v>
      </c>
      <c r="Q26" s="110">
        <v>22</v>
      </c>
      <c r="R26" s="110">
        <v>18</v>
      </c>
      <c r="S26" s="110">
        <v>22</v>
      </c>
      <c r="T26" s="110">
        <v>20</v>
      </c>
      <c r="U26" s="110">
        <v>20</v>
      </c>
      <c r="V26" s="110">
        <v>21</v>
      </c>
      <c r="W26" s="110">
        <v>18</v>
      </c>
      <c r="X26" s="110">
        <v>21</v>
      </c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</row>
    <row r="28" spans="1:38" ht="15.75" thickBot="1"/>
    <row r="29" spans="1:38" ht="38.25" thickBot="1">
      <c r="A29" s="1274"/>
      <c r="B29" s="1182" t="s">
        <v>19</v>
      </c>
      <c r="C29" s="1126" t="s">
        <v>1879</v>
      </c>
      <c r="D29" s="1118" t="s">
        <v>257</v>
      </c>
      <c r="E29" s="1118"/>
      <c r="F29" s="1164"/>
      <c r="G29" s="701" t="s">
        <v>1870</v>
      </c>
      <c r="H29" s="1118" t="s">
        <v>258</v>
      </c>
      <c r="I29" s="1118"/>
    </row>
    <row r="30" spans="1:38" ht="34.5">
      <c r="A30" s="1275"/>
      <c r="B30" s="1183"/>
      <c r="C30" s="1127"/>
      <c r="D30" s="833" t="s">
        <v>2006</v>
      </c>
      <c r="E30" s="833" t="s">
        <v>1878</v>
      </c>
      <c r="F30" s="448" t="s">
        <v>2007</v>
      </c>
      <c r="G30" s="791" t="s">
        <v>2008</v>
      </c>
      <c r="H30" s="446" t="s">
        <v>259</v>
      </c>
      <c r="I30" s="622" t="s">
        <v>362</v>
      </c>
    </row>
    <row r="31" spans="1:38" ht="17.25">
      <c r="A31" s="1272" t="s">
        <v>204</v>
      </c>
      <c r="B31" s="931" t="s">
        <v>17</v>
      </c>
      <c r="C31" s="410" t="s">
        <v>1072</v>
      </c>
      <c r="D31" s="930">
        <v>5465248.4819999998</v>
      </c>
      <c r="E31" s="662">
        <v>3242144.9029999999</v>
      </c>
      <c r="F31" s="930">
        <v>471165.88500000001</v>
      </c>
      <c r="G31" s="929">
        <v>23965740.615000002</v>
      </c>
      <c r="H31" s="928">
        <v>0.68568914885418364</v>
      </c>
      <c r="I31" s="660">
        <v>10.599414677486678</v>
      </c>
    </row>
    <row r="32" spans="1:38" ht="17.25">
      <c r="A32" s="1272"/>
      <c r="B32" s="931" t="s">
        <v>18</v>
      </c>
      <c r="C32" s="410" t="s">
        <v>165</v>
      </c>
      <c r="D32" s="930">
        <v>952669.25600000005</v>
      </c>
      <c r="E32" s="662">
        <v>613467.77</v>
      </c>
      <c r="F32" s="930">
        <v>299641.016</v>
      </c>
      <c r="G32" s="929">
        <v>6731275.2399999993</v>
      </c>
      <c r="H32" s="928">
        <v>45.552965267331047</v>
      </c>
      <c r="I32" s="660">
        <v>47.179696007706589</v>
      </c>
    </row>
    <row r="33" spans="1:9" ht="17.25">
      <c r="A33" s="1272"/>
      <c r="B33" s="931" t="s">
        <v>196</v>
      </c>
      <c r="C33" s="410" t="s">
        <v>1073</v>
      </c>
      <c r="D33" s="930">
        <v>38694.650999999998</v>
      </c>
      <c r="E33" s="930">
        <v>42300.694000000003</v>
      </c>
      <c r="F33" s="930">
        <v>82044.554999999993</v>
      </c>
      <c r="G33" s="929">
        <v>595739.53699999989</v>
      </c>
      <c r="H33" s="928">
        <v>-8.5247844869873912E-2</v>
      </c>
      <c r="I33" s="660">
        <v>-0.52837027393225544</v>
      </c>
    </row>
    <row r="34" spans="1:9" ht="18" thickBot="1">
      <c r="A34" s="1273"/>
      <c r="B34" s="927" t="s">
        <v>197</v>
      </c>
      <c r="C34" s="411" t="s">
        <v>1074</v>
      </c>
      <c r="D34" s="926" t="s">
        <v>363</v>
      </c>
      <c r="E34" s="662">
        <v>6256.6769999999997</v>
      </c>
      <c r="F34" s="926" t="s">
        <v>363</v>
      </c>
      <c r="G34" s="925">
        <v>142571.595</v>
      </c>
      <c r="H34" s="924" t="s">
        <v>363</v>
      </c>
      <c r="I34" s="656" t="s">
        <v>363</v>
      </c>
    </row>
    <row r="35" spans="1:9" ht="17.25">
      <c r="A35" s="1271" t="s">
        <v>31</v>
      </c>
      <c r="B35" s="931" t="s">
        <v>17</v>
      </c>
      <c r="C35" s="410" t="s">
        <v>1072</v>
      </c>
      <c r="D35" s="930">
        <v>38407.461727105998</v>
      </c>
      <c r="E35" s="932">
        <v>22887.122665573999</v>
      </c>
      <c r="F35" s="930">
        <v>3644.7230071489998</v>
      </c>
      <c r="G35" s="929">
        <v>180276.08334433398</v>
      </c>
      <c r="H35" s="928">
        <v>0.67812539340636047</v>
      </c>
      <c r="I35" s="660">
        <v>9.5378273333175319</v>
      </c>
    </row>
    <row r="36" spans="1:9" ht="17.25">
      <c r="A36" s="1272"/>
      <c r="B36" s="931" t="s">
        <v>18</v>
      </c>
      <c r="C36" s="410" t="s">
        <v>165</v>
      </c>
      <c r="D36" s="930">
        <v>13675.02360751</v>
      </c>
      <c r="E36" s="930">
        <v>7870.1877376640005</v>
      </c>
      <c r="F36" s="930">
        <v>5335.2952378749997</v>
      </c>
      <c r="G36" s="929">
        <v>104187.567809677</v>
      </c>
      <c r="H36" s="928">
        <v>45.74181426241141</v>
      </c>
      <c r="I36" s="660">
        <v>46.576420217519825</v>
      </c>
    </row>
    <row r="37" spans="1:9" ht="17.25">
      <c r="A37" s="1272"/>
      <c r="B37" s="931" t="s">
        <v>196</v>
      </c>
      <c r="C37" s="410" t="s">
        <v>1073</v>
      </c>
      <c r="D37" s="930">
        <v>894.81460142100002</v>
      </c>
      <c r="E37" s="930">
        <v>661.093846203</v>
      </c>
      <c r="F37" s="930">
        <v>1351.3082673839999</v>
      </c>
      <c r="G37" s="929">
        <v>11079.637055465002</v>
      </c>
      <c r="H37" s="928">
        <v>0.35353642536589591</v>
      </c>
      <c r="I37" s="660">
        <v>-0.33781608311087064</v>
      </c>
    </row>
    <row r="38" spans="1:9" ht="18" thickBot="1">
      <c r="A38" s="1273"/>
      <c r="B38" s="927" t="s">
        <v>197</v>
      </c>
      <c r="C38" s="411" t="s">
        <v>1074</v>
      </c>
      <c r="D38" s="926" t="s">
        <v>363</v>
      </c>
      <c r="E38" s="926">
        <v>29.988837237999999</v>
      </c>
      <c r="F38" s="926" t="s">
        <v>363</v>
      </c>
      <c r="G38" s="925">
        <v>670.51593895799999</v>
      </c>
      <c r="H38" s="924" t="s">
        <v>363</v>
      </c>
      <c r="I38" s="656" t="s">
        <v>363</v>
      </c>
    </row>
    <row r="39" spans="1:9" ht="17.25">
      <c r="A39" s="1271" t="s">
        <v>206</v>
      </c>
      <c r="B39" s="931" t="s">
        <v>17</v>
      </c>
      <c r="C39" s="410" t="s">
        <v>1072</v>
      </c>
      <c r="D39" s="930">
        <v>118483</v>
      </c>
      <c r="E39" s="932">
        <v>80336</v>
      </c>
      <c r="F39" s="930">
        <v>22789</v>
      </c>
      <c r="G39" s="929">
        <v>602903</v>
      </c>
      <c r="H39" s="928">
        <v>0.47484315873331995</v>
      </c>
      <c r="I39" s="660">
        <v>4.1991311597700642</v>
      </c>
    </row>
    <row r="40" spans="1:9" ht="17.25">
      <c r="A40" s="1272"/>
      <c r="B40" s="931" t="s">
        <v>18</v>
      </c>
      <c r="C40" s="410" t="s">
        <v>165</v>
      </c>
      <c r="D40" s="930">
        <v>39666</v>
      </c>
      <c r="E40" s="930">
        <v>33120</v>
      </c>
      <c r="F40" s="930">
        <v>22495</v>
      </c>
      <c r="G40" s="929">
        <v>307318</v>
      </c>
      <c r="H40" s="928">
        <v>45.197913832199546</v>
      </c>
      <c r="I40" s="660">
        <v>45.764855233853005</v>
      </c>
    </row>
    <row r="41" spans="1:9" ht="17.25">
      <c r="A41" s="1272"/>
      <c r="B41" s="931" t="s">
        <v>196</v>
      </c>
      <c r="C41" s="410" t="s">
        <v>1073</v>
      </c>
      <c r="D41" s="930">
        <v>33309</v>
      </c>
      <c r="E41" s="930">
        <v>19678</v>
      </c>
      <c r="F41" s="930">
        <v>25056</v>
      </c>
      <c r="G41" s="929">
        <v>259632</v>
      </c>
      <c r="H41" s="928">
        <v>0.69270251041772535</v>
      </c>
      <c r="I41" s="660">
        <v>0.32938218390804597</v>
      </c>
    </row>
    <row r="42" spans="1:9" ht="18" thickBot="1">
      <c r="A42" s="1273"/>
      <c r="B42" s="927" t="s">
        <v>197</v>
      </c>
      <c r="C42" s="411" t="s">
        <v>1074</v>
      </c>
      <c r="D42" s="926" t="s">
        <v>363</v>
      </c>
      <c r="E42" s="926">
        <v>5</v>
      </c>
      <c r="F42" s="926" t="s">
        <v>363</v>
      </c>
      <c r="G42" s="925">
        <v>23</v>
      </c>
      <c r="H42" s="924" t="s">
        <v>363</v>
      </c>
      <c r="I42" s="656" t="s">
        <v>363</v>
      </c>
    </row>
    <row r="43" spans="1:9" ht="16.5">
      <c r="A43" s="1168" t="s">
        <v>48</v>
      </c>
      <c r="B43" s="1169"/>
      <c r="C43" s="922" t="s">
        <v>204</v>
      </c>
      <c r="D43" s="921">
        <v>6456567.3889999995</v>
      </c>
      <c r="E43" s="923">
        <v>3904125.0440000002</v>
      </c>
      <c r="F43" s="921">
        <v>852806.45600000001</v>
      </c>
      <c r="G43" s="920">
        <v>31435326.987</v>
      </c>
      <c r="H43" s="895">
        <v>0.65378088975984117</v>
      </c>
      <c r="I43" s="654">
        <v>6.5709644827079021</v>
      </c>
    </row>
    <row r="44" spans="1:9" ht="16.5">
      <c r="A44" s="1170"/>
      <c r="B44" s="1171"/>
      <c r="C44" s="922" t="s">
        <v>31</v>
      </c>
      <c r="D44" s="921">
        <v>52932.299936036994</v>
      </c>
      <c r="E44" s="921">
        <v>31403.393086679</v>
      </c>
      <c r="F44" s="921">
        <v>10286.326512407999</v>
      </c>
      <c r="G44" s="920">
        <v>296213.80414843396</v>
      </c>
      <c r="H44" s="895">
        <v>0.68555989443352017</v>
      </c>
      <c r="I44" s="654">
        <v>4.1458895332737882</v>
      </c>
    </row>
    <row r="45" spans="1:9" ht="17.25" thickBot="1">
      <c r="A45" s="1172"/>
      <c r="B45" s="1173"/>
      <c r="C45" s="919" t="s">
        <v>206</v>
      </c>
      <c r="D45" s="918">
        <v>191413</v>
      </c>
      <c r="E45" s="918">
        <v>133094</v>
      </c>
      <c r="F45" s="918">
        <v>70295</v>
      </c>
      <c r="G45" s="917">
        <v>1169876</v>
      </c>
      <c r="H45" s="894">
        <v>0.43817903136129344</v>
      </c>
      <c r="I45" s="651">
        <v>1.7229959456575861</v>
      </c>
    </row>
    <row r="46" spans="1:9" ht="16.5">
      <c r="A46" s="1174" t="s">
        <v>198</v>
      </c>
      <c r="B46" s="1175"/>
      <c r="C46" s="915" t="s">
        <v>204</v>
      </c>
      <c r="D46" s="914">
        <v>307455.58995238092</v>
      </c>
      <c r="E46" s="916">
        <v>216895.8357777778</v>
      </c>
      <c r="F46" s="914">
        <v>44884.550315789471</v>
      </c>
      <c r="G46" s="913">
        <v>1566697.0050845058</v>
      </c>
      <c r="H46" s="890">
        <v>0.41752647693700662</v>
      </c>
      <c r="I46" s="648">
        <v>5.849920246259531</v>
      </c>
    </row>
    <row r="47" spans="1:9" ht="16.5">
      <c r="A47" s="1176"/>
      <c r="B47" s="1177"/>
      <c r="C47" s="915" t="s">
        <v>31</v>
      </c>
      <c r="D47" s="914">
        <v>2520.5857112398567</v>
      </c>
      <c r="E47" s="914">
        <v>1744.6329492599443</v>
      </c>
      <c r="F47" s="914">
        <v>541.38560591621047</v>
      </c>
      <c r="G47" s="913">
        <v>14809.047281740817</v>
      </c>
      <c r="H47" s="890">
        <v>0.44476562380016027</v>
      </c>
      <c r="I47" s="648">
        <v>3.6558048158191419</v>
      </c>
    </row>
    <row r="48" spans="1:9" ht="17.25" thickBot="1">
      <c r="A48" s="1178"/>
      <c r="B48" s="1179"/>
      <c r="C48" s="912" t="s">
        <v>206</v>
      </c>
      <c r="D48" s="911">
        <v>9114.9047619047615</v>
      </c>
      <c r="E48" s="911">
        <v>7394.1111111111113</v>
      </c>
      <c r="F48" s="911">
        <v>3699.7368421052633</v>
      </c>
      <c r="G48" s="910">
        <v>58816.956150793652</v>
      </c>
      <c r="H48" s="887">
        <v>0.23272488402396574</v>
      </c>
      <c r="I48" s="646">
        <v>1.4636629984521012</v>
      </c>
    </row>
  </sheetData>
  <mergeCells count="21">
    <mergeCell ref="A2:A7"/>
    <mergeCell ref="B3:B4"/>
    <mergeCell ref="B7:C7"/>
    <mergeCell ref="A8:A13"/>
    <mergeCell ref="B9:B10"/>
    <mergeCell ref="B13:C13"/>
    <mergeCell ref="A14:A19"/>
    <mergeCell ref="B15:B16"/>
    <mergeCell ref="B19:C19"/>
    <mergeCell ref="A20:B22"/>
    <mergeCell ref="A23:B25"/>
    <mergeCell ref="D29:F29"/>
    <mergeCell ref="H29:I29"/>
    <mergeCell ref="A43:B45"/>
    <mergeCell ref="A46:B48"/>
    <mergeCell ref="A39:A42"/>
    <mergeCell ref="A35:A38"/>
    <mergeCell ref="A31:A34"/>
    <mergeCell ref="A29:A30"/>
    <mergeCell ref="B29:B30"/>
    <mergeCell ref="C29:C30"/>
  </mergeCell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15"/>
  <sheetViews>
    <sheetView rightToLeft="1" topLeftCell="A7" workbookViewId="0">
      <selection activeCell="E16" sqref="E16"/>
    </sheetView>
  </sheetViews>
  <sheetFormatPr defaultRowHeight="15"/>
  <cols>
    <col min="1" max="1" width="30" style="88" customWidth="1"/>
    <col min="2" max="2" width="12.5703125" style="88" customWidth="1"/>
    <col min="3" max="3" width="11.140625" style="88" customWidth="1"/>
    <col min="4" max="4" width="12.85546875" style="88" bestFit="1" customWidth="1"/>
    <col min="5" max="5" width="11" style="88" customWidth="1"/>
    <col min="6" max="7" width="12.85546875" style="88" bestFit="1" customWidth="1"/>
    <col min="8" max="8" width="10.5703125" style="88" customWidth="1"/>
    <col min="9" max="9" width="12.85546875" style="88" bestFit="1" customWidth="1"/>
    <col min="10" max="10" width="9.5703125" style="88" bestFit="1" customWidth="1"/>
    <col min="11" max="11" width="10" style="88" customWidth="1"/>
    <col min="12" max="16384" width="9.140625" style="88"/>
  </cols>
  <sheetData>
    <row r="1" spans="1:31">
      <c r="A1" s="143"/>
      <c r="B1" s="143" t="s">
        <v>325</v>
      </c>
      <c r="C1" s="143" t="s">
        <v>326</v>
      </c>
      <c r="D1" s="143" t="s">
        <v>327</v>
      </c>
      <c r="E1" s="143" t="s">
        <v>328</v>
      </c>
      <c r="F1" s="143" t="s">
        <v>329</v>
      </c>
      <c r="G1" s="143" t="s">
        <v>330</v>
      </c>
      <c r="H1" s="143" t="s">
        <v>331</v>
      </c>
      <c r="I1" s="143" t="s">
        <v>332</v>
      </c>
      <c r="J1" s="143" t="s">
        <v>333</v>
      </c>
      <c r="K1" s="143" t="s">
        <v>334</v>
      </c>
      <c r="L1" s="143" t="s">
        <v>335</v>
      </c>
      <c r="M1" s="143" t="s">
        <v>336</v>
      </c>
      <c r="N1" s="143" t="s">
        <v>311</v>
      </c>
      <c r="O1" s="143" t="s">
        <v>1531</v>
      </c>
      <c r="P1" s="143" t="s">
        <v>1574</v>
      </c>
      <c r="Q1" s="143" t="s">
        <v>1671</v>
      </c>
      <c r="R1" s="143" t="s">
        <v>1678</v>
      </c>
      <c r="S1" s="143" t="s">
        <v>1780</v>
      </c>
      <c r="T1" s="143" t="s">
        <v>1821</v>
      </c>
      <c r="U1" s="143" t="s">
        <v>1925</v>
      </c>
      <c r="V1" s="143" t="s">
        <v>2309</v>
      </c>
      <c r="W1" s="143"/>
      <c r="X1" s="143"/>
      <c r="Y1" s="143"/>
      <c r="Z1" s="143"/>
      <c r="AA1" s="143"/>
      <c r="AB1" s="143"/>
      <c r="AC1" s="143"/>
      <c r="AD1" s="143"/>
      <c r="AE1" s="143"/>
    </row>
    <row r="2" spans="1:31">
      <c r="A2" s="90" t="s">
        <v>337</v>
      </c>
      <c r="B2" s="144">
        <v>82</v>
      </c>
      <c r="C2" s="144">
        <v>81</v>
      </c>
      <c r="D2" s="144">
        <v>77</v>
      </c>
      <c r="E2" s="144">
        <v>76</v>
      </c>
      <c r="F2" s="144">
        <v>76</v>
      </c>
      <c r="G2" s="144">
        <v>70</v>
      </c>
      <c r="H2" s="144">
        <v>71</v>
      </c>
      <c r="I2" s="144">
        <v>71</v>
      </c>
      <c r="J2" s="144">
        <v>71</v>
      </c>
      <c r="K2" s="144">
        <v>69</v>
      </c>
      <c r="L2" s="144">
        <v>69</v>
      </c>
      <c r="M2" s="144">
        <v>69</v>
      </c>
      <c r="N2" s="144">
        <v>68</v>
      </c>
      <c r="O2" s="144">
        <v>67</v>
      </c>
      <c r="P2" s="144">
        <v>66</v>
      </c>
      <c r="Q2" s="144">
        <v>66</v>
      </c>
      <c r="R2" s="144">
        <v>67</v>
      </c>
      <c r="S2" s="144">
        <v>66</v>
      </c>
      <c r="T2" s="144">
        <v>65</v>
      </c>
      <c r="U2" s="144">
        <v>65</v>
      </c>
      <c r="V2" s="144">
        <v>66</v>
      </c>
      <c r="W2" s="144"/>
      <c r="X2" s="144"/>
      <c r="Y2" s="144"/>
      <c r="Z2" s="144"/>
      <c r="AA2" s="144"/>
      <c r="AB2" s="144"/>
      <c r="AC2" s="144"/>
      <c r="AD2" s="144"/>
      <c r="AE2" s="144"/>
    </row>
    <row r="3" spans="1:31">
      <c r="A3" s="90" t="s">
        <v>338</v>
      </c>
      <c r="B3" s="144">
        <v>70</v>
      </c>
      <c r="C3" s="144">
        <v>70</v>
      </c>
      <c r="D3" s="144">
        <v>71</v>
      </c>
      <c r="E3" s="144">
        <v>71</v>
      </c>
      <c r="F3" s="144">
        <v>71</v>
      </c>
      <c r="G3" s="144">
        <v>71</v>
      </c>
      <c r="H3" s="144">
        <v>72</v>
      </c>
      <c r="I3" s="144">
        <v>73</v>
      </c>
      <c r="J3" s="144">
        <v>73</v>
      </c>
      <c r="K3" s="144">
        <v>73</v>
      </c>
      <c r="L3" s="144">
        <v>74</v>
      </c>
      <c r="M3" s="144">
        <v>75</v>
      </c>
      <c r="N3" s="144">
        <v>75</v>
      </c>
      <c r="O3" s="144">
        <v>75</v>
      </c>
      <c r="P3" s="144">
        <v>76</v>
      </c>
      <c r="Q3" s="144">
        <v>75</v>
      </c>
      <c r="R3" s="144">
        <v>74</v>
      </c>
      <c r="S3" s="144">
        <v>74</v>
      </c>
      <c r="T3" s="144">
        <v>76</v>
      </c>
      <c r="U3" s="144">
        <v>78</v>
      </c>
      <c r="V3" s="144">
        <v>79</v>
      </c>
      <c r="W3" s="144"/>
      <c r="X3" s="144"/>
      <c r="Y3" s="144"/>
      <c r="Z3" s="144"/>
      <c r="AA3" s="144"/>
      <c r="AB3" s="144"/>
      <c r="AC3" s="144"/>
      <c r="AD3" s="144"/>
      <c r="AE3" s="144"/>
    </row>
    <row r="4" spans="1:31">
      <c r="A4" s="90" t="s">
        <v>339</v>
      </c>
      <c r="B4" s="144">
        <v>20</v>
      </c>
      <c r="C4" s="144">
        <v>19</v>
      </c>
      <c r="D4" s="144">
        <v>20</v>
      </c>
      <c r="E4" s="144">
        <v>21</v>
      </c>
      <c r="F4" s="144">
        <v>20</v>
      </c>
      <c r="G4" s="144">
        <v>20</v>
      </c>
      <c r="H4" s="144">
        <v>20</v>
      </c>
      <c r="I4" s="144">
        <v>20</v>
      </c>
      <c r="J4" s="144">
        <v>20</v>
      </c>
      <c r="K4" s="144">
        <v>20</v>
      </c>
      <c r="L4" s="144">
        <v>20</v>
      </c>
      <c r="M4" s="144">
        <v>20</v>
      </c>
      <c r="N4" s="144">
        <v>20</v>
      </c>
      <c r="O4" s="144">
        <v>21</v>
      </c>
      <c r="P4" s="144">
        <v>21</v>
      </c>
      <c r="Q4" s="144">
        <v>21</v>
      </c>
      <c r="R4" s="144">
        <v>21</v>
      </c>
      <c r="S4" s="144">
        <v>21</v>
      </c>
      <c r="T4" s="144">
        <v>21</v>
      </c>
      <c r="U4" s="144">
        <v>21</v>
      </c>
      <c r="V4" s="144">
        <v>20</v>
      </c>
      <c r="W4" s="144"/>
      <c r="X4" s="144"/>
      <c r="Y4" s="144"/>
      <c r="Z4" s="144"/>
      <c r="AA4" s="144"/>
      <c r="AB4" s="144"/>
      <c r="AC4" s="144"/>
      <c r="AD4" s="144"/>
      <c r="AE4" s="144"/>
    </row>
    <row r="5" spans="1:31">
      <c r="A5" s="90" t="s">
        <v>340</v>
      </c>
      <c r="B5" s="145">
        <v>28</v>
      </c>
      <c r="C5" s="145">
        <v>28</v>
      </c>
      <c r="D5" s="145">
        <v>28</v>
      </c>
      <c r="E5" s="145">
        <v>28</v>
      </c>
      <c r="F5" s="145">
        <v>30</v>
      </c>
      <c r="G5" s="145">
        <v>32</v>
      </c>
      <c r="H5" s="145">
        <v>32</v>
      </c>
      <c r="I5" s="145">
        <v>33</v>
      </c>
      <c r="J5" s="145">
        <v>33</v>
      </c>
      <c r="K5" s="145">
        <v>35</v>
      </c>
      <c r="L5" s="145">
        <v>36</v>
      </c>
      <c r="M5" s="145">
        <v>36</v>
      </c>
      <c r="N5" s="145">
        <v>37</v>
      </c>
      <c r="O5" s="145">
        <v>38</v>
      </c>
      <c r="P5" s="145">
        <v>38</v>
      </c>
      <c r="Q5" s="144">
        <v>38</v>
      </c>
      <c r="R5" s="144">
        <v>38</v>
      </c>
      <c r="S5" s="144">
        <v>39</v>
      </c>
      <c r="T5" s="144">
        <v>40</v>
      </c>
      <c r="U5" s="144">
        <v>42</v>
      </c>
      <c r="V5" s="144">
        <v>42</v>
      </c>
      <c r="W5" s="144"/>
      <c r="X5" s="144"/>
      <c r="Y5" s="144"/>
      <c r="Z5" s="144"/>
      <c r="AA5" s="144"/>
      <c r="AB5" s="144"/>
      <c r="AC5" s="144"/>
      <c r="AD5" s="144"/>
      <c r="AE5" s="144"/>
    </row>
    <row r="6" spans="1:31">
      <c r="A6" s="290" t="s">
        <v>16</v>
      </c>
      <c r="B6" s="291">
        <f t="shared" ref="B6:N6" si="0">SUM(B2:B5)</f>
        <v>200</v>
      </c>
      <c r="C6" s="291">
        <f t="shared" si="0"/>
        <v>198</v>
      </c>
      <c r="D6" s="291">
        <f t="shared" si="0"/>
        <v>196</v>
      </c>
      <c r="E6" s="291">
        <f t="shared" si="0"/>
        <v>196</v>
      </c>
      <c r="F6" s="291">
        <f t="shared" si="0"/>
        <v>197</v>
      </c>
      <c r="G6" s="291">
        <f t="shared" si="0"/>
        <v>193</v>
      </c>
      <c r="H6" s="291">
        <f t="shared" si="0"/>
        <v>195</v>
      </c>
      <c r="I6" s="291">
        <f t="shared" si="0"/>
        <v>197</v>
      </c>
      <c r="J6" s="291">
        <f t="shared" si="0"/>
        <v>197</v>
      </c>
      <c r="K6" s="291">
        <f t="shared" si="0"/>
        <v>197</v>
      </c>
      <c r="L6" s="291">
        <f t="shared" si="0"/>
        <v>199</v>
      </c>
      <c r="M6" s="291">
        <f t="shared" si="0"/>
        <v>200</v>
      </c>
      <c r="N6" s="291">
        <f t="shared" si="0"/>
        <v>200</v>
      </c>
      <c r="O6" s="291">
        <v>201</v>
      </c>
      <c r="P6" s="291">
        <v>201</v>
      </c>
      <c r="Q6" s="291">
        <v>200</v>
      </c>
      <c r="R6" s="291">
        <v>200</v>
      </c>
      <c r="S6" s="291">
        <v>200</v>
      </c>
      <c r="T6" s="291">
        <v>202</v>
      </c>
      <c r="U6" s="291">
        <v>206</v>
      </c>
      <c r="V6" s="291">
        <v>207</v>
      </c>
      <c r="W6" s="291"/>
      <c r="X6" s="291"/>
      <c r="Y6" s="291"/>
      <c r="Z6" s="291"/>
      <c r="AA6" s="291"/>
      <c r="AB6" s="291"/>
      <c r="AC6" s="291"/>
      <c r="AD6" s="291"/>
      <c r="AE6" s="291"/>
    </row>
    <row r="8" spans="1:31" ht="21.75" customHeight="1">
      <c r="A8" s="286"/>
      <c r="B8" s="1279" t="s">
        <v>390</v>
      </c>
      <c r="C8" s="1279"/>
      <c r="D8" s="1279" t="s">
        <v>2310</v>
      </c>
      <c r="E8" s="1279"/>
      <c r="F8" s="1279"/>
      <c r="G8" s="1279" t="s">
        <v>1927</v>
      </c>
      <c r="H8" s="1279"/>
      <c r="I8" s="1279"/>
    </row>
    <row r="9" spans="1:31" ht="36" customHeight="1">
      <c r="A9" s="287" t="s">
        <v>401</v>
      </c>
      <c r="B9" s="287" t="s">
        <v>2311</v>
      </c>
      <c r="C9" s="287" t="s">
        <v>1926</v>
      </c>
      <c r="D9" s="287" t="s">
        <v>51</v>
      </c>
      <c r="E9" s="287" t="s">
        <v>50</v>
      </c>
      <c r="F9" s="287" t="s">
        <v>1075</v>
      </c>
      <c r="G9" s="287" t="s">
        <v>51</v>
      </c>
      <c r="H9" s="287" t="s">
        <v>50</v>
      </c>
      <c r="I9" s="287" t="s">
        <v>1075</v>
      </c>
    </row>
    <row r="10" spans="1:31" ht="17.25" customHeight="1">
      <c r="A10" s="378" t="s">
        <v>341</v>
      </c>
      <c r="B10" s="288">
        <v>79</v>
      </c>
      <c r="C10" s="288">
        <v>78</v>
      </c>
      <c r="D10" s="288">
        <v>2083534</v>
      </c>
      <c r="E10" s="288">
        <v>5105</v>
      </c>
      <c r="F10" s="288">
        <f>D10+E10</f>
        <v>2088639</v>
      </c>
      <c r="G10" s="288">
        <v>2103626</v>
      </c>
      <c r="H10" s="288">
        <v>5122</v>
      </c>
      <c r="I10" s="288">
        <f>G10+H10</f>
        <v>2108748</v>
      </c>
    </row>
    <row r="11" spans="1:31" ht="17.25" customHeight="1">
      <c r="A11" s="378" t="s">
        <v>399</v>
      </c>
      <c r="B11" s="288">
        <v>20</v>
      </c>
      <c r="C11" s="288">
        <v>21</v>
      </c>
      <c r="D11" s="288">
        <v>13222</v>
      </c>
      <c r="E11" s="288">
        <v>195</v>
      </c>
      <c r="F11" s="288">
        <f>D11+E11</f>
        <v>13417</v>
      </c>
      <c r="G11" s="288">
        <v>13377</v>
      </c>
      <c r="H11" s="288">
        <v>203</v>
      </c>
      <c r="I11" s="288">
        <f>G11+H11</f>
        <v>13580</v>
      </c>
    </row>
    <row r="12" spans="1:31" ht="17.25" customHeight="1">
      <c r="A12" s="378" t="s">
        <v>15</v>
      </c>
      <c r="B12" s="288">
        <v>66</v>
      </c>
      <c r="C12" s="288">
        <v>65</v>
      </c>
      <c r="D12" s="288">
        <v>26723</v>
      </c>
      <c r="E12" s="288">
        <v>487</v>
      </c>
      <c r="F12" s="288">
        <f>D12+E12</f>
        <v>27210</v>
      </c>
      <c r="G12" s="288">
        <v>26658</v>
      </c>
      <c r="H12" s="288">
        <v>482</v>
      </c>
      <c r="I12" s="288">
        <f>G12+H12</f>
        <v>27140</v>
      </c>
    </row>
    <row r="13" spans="1:31" ht="17.25">
      <c r="A13" s="378" t="s">
        <v>343</v>
      </c>
      <c r="B13" s="288">
        <v>42</v>
      </c>
      <c r="C13" s="288">
        <v>42</v>
      </c>
      <c r="D13" s="288">
        <v>0</v>
      </c>
      <c r="E13" s="288">
        <v>138</v>
      </c>
      <c r="F13" s="288">
        <f>D13+E13</f>
        <v>138</v>
      </c>
      <c r="G13" s="288">
        <v>0</v>
      </c>
      <c r="H13" s="288">
        <v>138</v>
      </c>
      <c r="I13" s="288">
        <f>G13+H13</f>
        <v>138</v>
      </c>
    </row>
    <row r="14" spans="1:31" ht="18">
      <c r="A14" s="379" t="s">
        <v>203</v>
      </c>
      <c r="B14" s="289">
        <f>SUM(B10:B13)</f>
        <v>207</v>
      </c>
      <c r="C14" s="289">
        <v>206</v>
      </c>
      <c r="D14" s="289">
        <f t="shared" ref="D14:I14" si="1">SUM(D10:D13)</f>
        <v>2123479</v>
      </c>
      <c r="E14" s="289">
        <f t="shared" si="1"/>
        <v>5925</v>
      </c>
      <c r="F14" s="289">
        <f t="shared" si="1"/>
        <v>2129404</v>
      </c>
      <c r="G14" s="289">
        <f t="shared" si="1"/>
        <v>2143661</v>
      </c>
      <c r="H14" s="289">
        <f t="shared" si="1"/>
        <v>5945</v>
      </c>
      <c r="I14" s="289">
        <f t="shared" si="1"/>
        <v>2149606</v>
      </c>
    </row>
    <row r="15" spans="1:31" ht="17.25" customHeight="1">
      <c r="A15" s="1280"/>
      <c r="B15" s="1280"/>
      <c r="C15" s="1280"/>
      <c r="D15" s="1280"/>
      <c r="F15" s="1281"/>
      <c r="G15" s="1281"/>
      <c r="H15" s="1281"/>
      <c r="I15" s="1281"/>
    </row>
  </sheetData>
  <mergeCells count="6">
    <mergeCell ref="B8:C8"/>
    <mergeCell ref="D8:F8"/>
    <mergeCell ref="G8:I8"/>
    <mergeCell ref="A15:D15"/>
    <mergeCell ref="F15:G15"/>
    <mergeCell ref="H15:I15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P9"/>
  <sheetViews>
    <sheetView rightToLeft="1" workbookViewId="0"/>
  </sheetViews>
  <sheetFormatPr defaultRowHeight="15"/>
  <cols>
    <col min="1" max="1" width="35.5703125" style="146" customWidth="1"/>
    <col min="2" max="20" width="12.7109375" style="146" hidden="1" customWidth="1"/>
    <col min="21" max="25" width="12.7109375" style="146" bestFit="1" customWidth="1"/>
    <col min="26" max="16384" width="9.140625" style="146"/>
  </cols>
  <sheetData>
    <row r="1" spans="1:42">
      <c r="A1" s="149"/>
      <c r="B1" s="149" t="s">
        <v>344</v>
      </c>
      <c r="C1" s="149" t="s">
        <v>345</v>
      </c>
      <c r="D1" s="149" t="s">
        <v>346</v>
      </c>
      <c r="E1" s="149" t="s">
        <v>347</v>
      </c>
      <c r="F1" s="149" t="s">
        <v>348</v>
      </c>
      <c r="G1" s="149" t="s">
        <v>349</v>
      </c>
      <c r="H1" s="149" t="s">
        <v>350</v>
      </c>
      <c r="I1" s="149" t="s">
        <v>351</v>
      </c>
      <c r="J1" s="149" t="s">
        <v>352</v>
      </c>
      <c r="K1" s="149" t="s">
        <v>353</v>
      </c>
      <c r="L1" s="149" t="s">
        <v>354</v>
      </c>
      <c r="M1" s="143" t="s">
        <v>325</v>
      </c>
      <c r="N1" s="143" t="s">
        <v>326</v>
      </c>
      <c r="O1" s="143" t="s">
        <v>327</v>
      </c>
      <c r="P1" s="143" t="s">
        <v>328</v>
      </c>
      <c r="Q1" s="143" t="s">
        <v>329</v>
      </c>
      <c r="R1" s="143" t="s">
        <v>330</v>
      </c>
      <c r="S1" s="143" t="s">
        <v>331</v>
      </c>
      <c r="T1" s="143" t="s">
        <v>332</v>
      </c>
      <c r="U1" s="143" t="s">
        <v>333</v>
      </c>
      <c r="V1" s="143" t="s">
        <v>334</v>
      </c>
      <c r="W1" s="143" t="s">
        <v>335</v>
      </c>
      <c r="X1" s="143" t="s">
        <v>336</v>
      </c>
      <c r="Y1" s="143" t="s">
        <v>311</v>
      </c>
      <c r="Z1" s="143" t="s">
        <v>1531</v>
      </c>
      <c r="AA1" s="143" t="s">
        <v>1574</v>
      </c>
      <c r="AB1" s="143" t="s">
        <v>1671</v>
      </c>
      <c r="AC1" s="143" t="s">
        <v>1678</v>
      </c>
      <c r="AD1" s="143" t="s">
        <v>1780</v>
      </c>
      <c r="AE1" s="143" t="s">
        <v>1821</v>
      </c>
      <c r="AF1" s="143" t="s">
        <v>1925</v>
      </c>
      <c r="AG1" s="143" t="s">
        <v>2309</v>
      </c>
      <c r="AH1" s="143"/>
      <c r="AI1" s="143"/>
      <c r="AJ1" s="143"/>
      <c r="AK1" s="143"/>
      <c r="AL1" s="143"/>
      <c r="AM1" s="143"/>
      <c r="AN1" s="143"/>
      <c r="AO1" s="143"/>
      <c r="AP1" s="143"/>
    </row>
    <row r="2" spans="1:42">
      <c r="A2" s="294" t="s">
        <v>355</v>
      </c>
      <c r="B2" s="145">
        <v>17731879.169091009</v>
      </c>
      <c r="C2" s="145">
        <v>17474221.738578003</v>
      </c>
      <c r="D2" s="145">
        <v>17388700.845830005</v>
      </c>
      <c r="E2" s="145">
        <v>7801620.0046159942</v>
      </c>
      <c r="F2" s="145">
        <v>7857117.7057149997</v>
      </c>
      <c r="G2" s="145">
        <v>8141338.0850690017</v>
      </c>
      <c r="H2" s="145">
        <v>7897557.9982270012</v>
      </c>
      <c r="I2" s="145">
        <v>8024848.2565930001</v>
      </c>
      <c r="J2" s="145">
        <v>8351905.8379749991</v>
      </c>
      <c r="K2" s="145">
        <v>8667304.4478599969</v>
      </c>
      <c r="L2" s="145">
        <v>8600458.3302260023</v>
      </c>
      <c r="M2" s="145">
        <v>8338.8727354969997</v>
      </c>
      <c r="N2" s="145">
        <v>8114.3348209980004</v>
      </c>
      <c r="O2" s="145">
        <v>7901.7150517770006</v>
      </c>
      <c r="P2" s="145">
        <v>9270.8370471490034</v>
      </c>
      <c r="Q2" s="145">
        <v>9524.418098477001</v>
      </c>
      <c r="R2" s="145">
        <v>12525.208425026005</v>
      </c>
      <c r="S2" s="145">
        <v>16127.015396641993</v>
      </c>
      <c r="T2" s="145">
        <v>19988.164914720008</v>
      </c>
      <c r="U2" s="145">
        <v>18194.55423392501</v>
      </c>
      <c r="V2" s="145">
        <v>15642.436076713004</v>
      </c>
      <c r="W2" s="145">
        <v>16130.964210549004</v>
      </c>
      <c r="X2" s="145">
        <v>15384.784958202999</v>
      </c>
      <c r="Y2" s="145">
        <v>18201.523599274002</v>
      </c>
      <c r="Z2" s="145">
        <v>21081</v>
      </c>
      <c r="AA2" s="145">
        <v>22922</v>
      </c>
      <c r="AB2" s="145">
        <v>26880</v>
      </c>
      <c r="AC2" s="145">
        <v>29878</v>
      </c>
      <c r="AD2" s="145">
        <v>32916</v>
      </c>
      <c r="AE2" s="145">
        <v>39784</v>
      </c>
      <c r="AF2" s="145">
        <v>40067</v>
      </c>
      <c r="AG2" s="145">
        <v>40301</v>
      </c>
      <c r="AH2" s="145"/>
      <c r="AI2" s="145"/>
      <c r="AJ2" s="145"/>
      <c r="AK2" s="145"/>
      <c r="AL2" s="145"/>
      <c r="AM2" s="145"/>
      <c r="AN2" s="145"/>
      <c r="AO2" s="145"/>
      <c r="AP2" s="145"/>
    </row>
    <row r="3" spans="1:42">
      <c r="A3" s="294" t="s">
        <v>356</v>
      </c>
      <c r="B3" s="145">
        <v>1305709838.7276196</v>
      </c>
      <c r="C3" s="145">
        <v>1302575815.1702788</v>
      </c>
      <c r="D3" s="145">
        <v>1298213327.543704</v>
      </c>
      <c r="E3" s="145">
        <v>1271817252.5741477</v>
      </c>
      <c r="F3" s="145">
        <v>1270592556.041599</v>
      </c>
      <c r="G3" s="145">
        <v>1346205621.6946554</v>
      </c>
      <c r="H3" s="145">
        <v>1477578163.3560557</v>
      </c>
      <c r="I3" s="145">
        <v>1546474847.120791</v>
      </c>
      <c r="J3" s="145">
        <v>1561283876.1245947</v>
      </c>
      <c r="K3" s="145">
        <v>1560917511.7386191</v>
      </c>
      <c r="L3" s="145">
        <v>1504165321.0231848</v>
      </c>
      <c r="M3" s="145">
        <v>1435040.0844028555</v>
      </c>
      <c r="N3" s="145">
        <v>1465562.7234586433</v>
      </c>
      <c r="O3" s="145">
        <v>1468554.0938118156</v>
      </c>
      <c r="P3" s="145">
        <v>1460029.3279838066</v>
      </c>
      <c r="Q3" s="145">
        <v>1445866.4393690934</v>
      </c>
      <c r="R3" s="145">
        <v>1420875.5587274164</v>
      </c>
      <c r="S3" s="145">
        <v>1359969.407892178</v>
      </c>
      <c r="T3" s="145">
        <v>1362204.7151734983</v>
      </c>
      <c r="U3" s="145">
        <v>1385202.1421966625</v>
      </c>
      <c r="V3" s="145">
        <v>1410446.5719497243</v>
      </c>
      <c r="W3" s="145">
        <v>1442480.129653313</v>
      </c>
      <c r="X3" s="145">
        <v>1466569.4725739178</v>
      </c>
      <c r="Y3" s="145">
        <v>1485604.1815619604</v>
      </c>
      <c r="Z3" s="145">
        <v>1500393</v>
      </c>
      <c r="AA3" s="145">
        <v>1478537</v>
      </c>
      <c r="AB3" s="145">
        <v>1496374</v>
      </c>
      <c r="AC3" s="145">
        <v>1520448</v>
      </c>
      <c r="AD3" s="145">
        <v>1574223</v>
      </c>
      <c r="AE3" s="145">
        <v>1616268</v>
      </c>
      <c r="AF3" s="145">
        <v>1677189</v>
      </c>
      <c r="AG3" s="145">
        <v>1699148</v>
      </c>
      <c r="AH3" s="145"/>
      <c r="AI3" s="145"/>
      <c r="AJ3" s="145"/>
      <c r="AK3" s="145"/>
      <c r="AL3" s="145"/>
      <c r="AM3" s="145"/>
      <c r="AN3" s="145"/>
      <c r="AO3" s="145"/>
      <c r="AP3" s="145"/>
    </row>
    <row r="4" spans="1:42">
      <c r="A4" s="294" t="s">
        <v>357</v>
      </c>
      <c r="B4" s="145">
        <v>9082086.8274370003</v>
      </c>
      <c r="C4" s="145">
        <v>8444271.6604590006</v>
      </c>
      <c r="D4" s="145">
        <v>7786306.9670840008</v>
      </c>
      <c r="E4" s="145">
        <v>7895423.2746239994</v>
      </c>
      <c r="F4" s="145">
        <v>7987463.0452459995</v>
      </c>
      <c r="G4" s="145">
        <v>6770389.645451</v>
      </c>
      <c r="H4" s="145">
        <v>7274105.2776839994</v>
      </c>
      <c r="I4" s="145">
        <v>6508008.8443659991</v>
      </c>
      <c r="J4" s="145">
        <v>9069109.5521099996</v>
      </c>
      <c r="K4" s="145">
        <v>10446556.289171999</v>
      </c>
      <c r="L4" s="145">
        <v>11511687.645783</v>
      </c>
      <c r="M4" s="145">
        <v>9385.0880130209989</v>
      </c>
      <c r="N4" s="145">
        <v>8912.601621971</v>
      </c>
      <c r="O4" s="145">
        <v>8916.6253575460014</v>
      </c>
      <c r="P4" s="145">
        <v>9405.8590003249992</v>
      </c>
      <c r="Q4" s="145">
        <v>7414.7250852979996</v>
      </c>
      <c r="R4" s="145">
        <v>8054.6024672030007</v>
      </c>
      <c r="S4" s="145">
        <v>8720.2280163270007</v>
      </c>
      <c r="T4" s="145">
        <v>9578.0501895009984</v>
      </c>
      <c r="U4" s="145">
        <v>7949.4056640359995</v>
      </c>
      <c r="V4" s="145">
        <v>6221.6570265030005</v>
      </c>
      <c r="W4" s="145">
        <v>6099.7213193510006</v>
      </c>
      <c r="X4" s="145">
        <v>5834.2544195519995</v>
      </c>
      <c r="Y4" s="145">
        <v>5252.0566620480004</v>
      </c>
      <c r="Z4" s="145">
        <v>5795</v>
      </c>
      <c r="AA4" s="145">
        <v>6542</v>
      </c>
      <c r="AB4" s="145">
        <v>7087</v>
      </c>
      <c r="AC4" s="145">
        <v>10352</v>
      </c>
      <c r="AD4" s="145">
        <v>12578</v>
      </c>
      <c r="AE4" s="145">
        <v>13181</v>
      </c>
      <c r="AF4" s="145">
        <v>12047</v>
      </c>
      <c r="AG4" s="145">
        <v>11639</v>
      </c>
      <c r="AH4" s="145"/>
      <c r="AI4" s="145"/>
      <c r="AJ4" s="145"/>
      <c r="AK4" s="145"/>
      <c r="AL4" s="145"/>
      <c r="AM4" s="145"/>
      <c r="AN4" s="145"/>
      <c r="AO4" s="145"/>
      <c r="AP4" s="145"/>
    </row>
    <row r="5" spans="1:42">
      <c r="A5" s="290" t="s">
        <v>16</v>
      </c>
      <c r="B5" s="291">
        <v>1332523804.7241476</v>
      </c>
      <c r="C5" s="291">
        <v>1328494308.5693159</v>
      </c>
      <c r="D5" s="291">
        <v>1323388335.3566179</v>
      </c>
      <c r="E5" s="291">
        <v>1287514295.8533878</v>
      </c>
      <c r="F5" s="291">
        <v>1286437136.7925599</v>
      </c>
      <c r="G5" s="291">
        <v>1361117349.4251754</v>
      </c>
      <c r="H5" s="291">
        <v>1492749826.6319668</v>
      </c>
      <c r="I5" s="291">
        <v>1561007704.22175</v>
      </c>
      <c r="J5" s="291">
        <v>1578704891.5146797</v>
      </c>
      <c r="K5" s="291">
        <v>1580031372.475651</v>
      </c>
      <c r="L5" s="291">
        <v>1524277466.9991937</v>
      </c>
      <c r="M5" s="292">
        <v>1452764.0451513734</v>
      </c>
      <c r="N5" s="292">
        <v>1482589.659901612</v>
      </c>
      <c r="O5" s="292">
        <v>1485372.4342211385</v>
      </c>
      <c r="P5" s="292">
        <v>1478706.0240312805</v>
      </c>
      <c r="Q5" s="292">
        <v>1462805.5825528684</v>
      </c>
      <c r="R5" s="292">
        <v>1441455.3696196454</v>
      </c>
      <c r="S5" s="292">
        <v>1384816.651305147</v>
      </c>
      <c r="T5" s="292">
        <v>1391770.9302777192</v>
      </c>
      <c r="U5" s="292">
        <v>1411346.1020946235</v>
      </c>
      <c r="V5" s="292">
        <v>1432310.6650529406</v>
      </c>
      <c r="W5" s="292">
        <v>1464710.815183213</v>
      </c>
      <c r="X5" s="292">
        <v>1487788.5119516731</v>
      </c>
      <c r="Y5" s="292">
        <v>1509057.7618232826</v>
      </c>
      <c r="Z5" s="293">
        <f t="shared" ref="Z5:AG5" si="0">SUM(Z2:Z4)</f>
        <v>1527269</v>
      </c>
      <c r="AA5" s="293">
        <f t="shared" si="0"/>
        <v>1508001</v>
      </c>
      <c r="AB5" s="293">
        <f t="shared" si="0"/>
        <v>1530341</v>
      </c>
      <c r="AC5" s="293">
        <f t="shared" si="0"/>
        <v>1560678</v>
      </c>
      <c r="AD5" s="293">
        <f t="shared" si="0"/>
        <v>1619717</v>
      </c>
      <c r="AE5" s="293">
        <f t="shared" si="0"/>
        <v>1669233</v>
      </c>
      <c r="AF5" s="293">
        <f t="shared" si="0"/>
        <v>1729303</v>
      </c>
      <c r="AG5" s="293">
        <f t="shared" si="0"/>
        <v>1751088</v>
      </c>
      <c r="AH5" s="293"/>
      <c r="AI5" s="293"/>
      <c r="AJ5" s="293"/>
      <c r="AK5" s="293"/>
      <c r="AL5" s="293"/>
      <c r="AM5" s="293"/>
      <c r="AN5" s="293"/>
      <c r="AO5" s="293"/>
      <c r="AP5" s="293"/>
    </row>
    <row r="6" spans="1:42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1:42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42">
      <c r="A8" s="14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42">
      <c r="A9" s="14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34"/>
  <sheetViews>
    <sheetView rightToLeft="1" workbookViewId="0">
      <selection activeCell="E8" sqref="E8"/>
    </sheetView>
  </sheetViews>
  <sheetFormatPr defaultRowHeight="15"/>
  <cols>
    <col min="1" max="1" width="21.5703125" customWidth="1"/>
    <col min="2" max="2" width="12.85546875" customWidth="1"/>
    <col min="3" max="3" width="13.85546875" customWidth="1"/>
    <col min="4" max="4" width="14" customWidth="1"/>
    <col min="5" max="5" width="13.85546875" customWidth="1"/>
    <col min="6" max="6" width="11.7109375" customWidth="1"/>
    <col min="7" max="7" width="12.5703125" customWidth="1"/>
    <col min="8" max="8" width="13.140625" customWidth="1"/>
    <col min="9" max="9" width="16.28515625" customWidth="1"/>
    <col min="10" max="33" width="12" customWidth="1"/>
  </cols>
  <sheetData>
    <row r="1" spans="1:33" ht="15.75" customHeight="1" thickBot="1">
      <c r="A1" s="1297" t="s">
        <v>1919</v>
      </c>
      <c r="B1" s="1284" t="s">
        <v>1623</v>
      </c>
      <c r="C1" s="1285"/>
      <c r="D1" s="1284" t="s">
        <v>1612</v>
      </c>
      <c r="E1" s="1285"/>
      <c r="F1" s="1284" t="s">
        <v>1613</v>
      </c>
      <c r="G1" s="1285"/>
      <c r="H1" s="1284" t="s">
        <v>1917</v>
      </c>
      <c r="I1" s="1285"/>
      <c r="J1" s="1284" t="s">
        <v>1916</v>
      </c>
      <c r="K1" s="1285"/>
      <c r="L1" s="1284" t="s">
        <v>1915</v>
      </c>
      <c r="M1" s="1285"/>
      <c r="N1" s="1284" t="s">
        <v>1905</v>
      </c>
      <c r="O1" s="1285"/>
      <c r="P1" s="1284" t="s">
        <v>1904</v>
      </c>
      <c r="Q1" s="1285"/>
      <c r="R1" s="1284" t="s">
        <v>2026</v>
      </c>
      <c r="S1" s="1285"/>
      <c r="T1" s="1284"/>
      <c r="U1" s="1285"/>
      <c r="V1" s="1284"/>
      <c r="W1" s="1285"/>
      <c r="X1" s="1284"/>
      <c r="Y1" s="1285"/>
      <c r="Z1" s="1284"/>
      <c r="AA1" s="1285"/>
      <c r="AB1" s="1284"/>
      <c r="AC1" s="1285"/>
      <c r="AD1" s="1284"/>
      <c r="AE1" s="1285"/>
      <c r="AF1" s="1284"/>
      <c r="AG1" s="1285"/>
    </row>
    <row r="2" spans="1:33" ht="20.25" thickBot="1">
      <c r="A2" s="1298"/>
      <c r="B2" s="302" t="s">
        <v>1614</v>
      </c>
      <c r="C2" s="302" t="s">
        <v>1615</v>
      </c>
      <c r="D2" s="302" t="s">
        <v>1614</v>
      </c>
      <c r="E2" s="302" t="s">
        <v>1615</v>
      </c>
      <c r="F2" s="302" t="s">
        <v>1614</v>
      </c>
      <c r="G2" s="302" t="s">
        <v>1615</v>
      </c>
      <c r="H2" s="302" t="s">
        <v>1614</v>
      </c>
      <c r="I2" s="302" t="s">
        <v>1615</v>
      </c>
      <c r="J2" s="302" t="s">
        <v>1614</v>
      </c>
      <c r="K2" s="302" t="s">
        <v>1615</v>
      </c>
      <c r="L2" s="302" t="s">
        <v>1614</v>
      </c>
      <c r="M2" s="302" t="s">
        <v>1615</v>
      </c>
      <c r="N2" s="302" t="s">
        <v>1614</v>
      </c>
      <c r="O2" s="302" t="s">
        <v>1615</v>
      </c>
      <c r="P2" s="302" t="s">
        <v>1614</v>
      </c>
      <c r="Q2" s="302" t="s">
        <v>1615</v>
      </c>
      <c r="R2" s="302" t="s">
        <v>1614</v>
      </c>
      <c r="S2" s="302" t="s">
        <v>1615</v>
      </c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</row>
    <row r="3" spans="1:33" ht="15.75" customHeight="1" thickBot="1">
      <c r="A3" s="1299"/>
      <c r="B3" s="461" t="s">
        <v>1616</v>
      </c>
      <c r="C3" s="461" t="s">
        <v>1617</v>
      </c>
      <c r="D3" s="461" t="s">
        <v>1616</v>
      </c>
      <c r="E3" s="461" t="s">
        <v>1617</v>
      </c>
      <c r="F3" s="461" t="s">
        <v>1616</v>
      </c>
      <c r="G3" s="461" t="s">
        <v>1617</v>
      </c>
      <c r="H3" s="461" t="s">
        <v>1616</v>
      </c>
      <c r="I3" s="461" t="s">
        <v>1617</v>
      </c>
      <c r="J3" s="461" t="s">
        <v>1616</v>
      </c>
      <c r="K3" s="461" t="s">
        <v>1617</v>
      </c>
      <c r="L3" s="461" t="s">
        <v>1616</v>
      </c>
      <c r="M3" s="461" t="s">
        <v>1617</v>
      </c>
      <c r="N3" s="461" t="s">
        <v>1616</v>
      </c>
      <c r="O3" s="461" t="s">
        <v>1617</v>
      </c>
      <c r="P3" s="461" t="s">
        <v>1616</v>
      </c>
      <c r="Q3" s="461" t="s">
        <v>1617</v>
      </c>
      <c r="R3" s="984" t="s">
        <v>1616</v>
      </c>
      <c r="S3" s="984" t="s">
        <v>1617</v>
      </c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7"/>
      <c r="AF3" s="1037"/>
      <c r="AG3" s="1037"/>
    </row>
    <row r="4" spans="1:33" ht="15" customHeight="1" thickBot="1">
      <c r="A4" s="948" t="s">
        <v>1918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</row>
    <row r="5" spans="1:33" ht="15" customHeight="1" thickBot="1">
      <c r="A5" s="948" t="s">
        <v>1618</v>
      </c>
      <c r="B5" s="300"/>
      <c r="C5" s="300">
        <v>1</v>
      </c>
      <c r="D5" s="300">
        <v>1700</v>
      </c>
      <c r="E5" s="300">
        <v>42</v>
      </c>
      <c r="F5" s="300">
        <v>2090</v>
      </c>
      <c r="G5" s="300">
        <v>50</v>
      </c>
      <c r="H5" s="300">
        <v>4051</v>
      </c>
      <c r="I5" s="300">
        <v>92</v>
      </c>
      <c r="J5" s="300">
        <v>4051</v>
      </c>
      <c r="K5" s="300">
        <v>94</v>
      </c>
      <c r="L5" s="300">
        <v>4051</v>
      </c>
      <c r="M5" s="300">
        <v>94</v>
      </c>
      <c r="N5" s="300">
        <v>4051</v>
      </c>
      <c r="O5" s="300">
        <v>94</v>
      </c>
      <c r="P5" s="300">
        <v>4051</v>
      </c>
      <c r="Q5" s="300">
        <v>94</v>
      </c>
      <c r="R5" s="300">
        <v>4051</v>
      </c>
      <c r="S5" s="300">
        <v>94</v>
      </c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</row>
    <row r="6" spans="1:33" ht="18" thickBot="1">
      <c r="A6" s="948" t="s">
        <v>1619</v>
      </c>
      <c r="B6" s="300">
        <v>325784</v>
      </c>
      <c r="C6" s="300">
        <v>24395</v>
      </c>
      <c r="D6" s="300">
        <v>1150922</v>
      </c>
      <c r="E6" s="300">
        <v>87655</v>
      </c>
      <c r="F6" s="300">
        <v>1824189</v>
      </c>
      <c r="G6" s="300">
        <v>131049</v>
      </c>
      <c r="H6" s="300">
        <v>2461204</v>
      </c>
      <c r="I6" s="300">
        <v>166113</v>
      </c>
      <c r="J6" s="300">
        <v>3111260</v>
      </c>
      <c r="K6" s="300">
        <v>204454</v>
      </c>
      <c r="L6" s="300">
        <v>3837140</v>
      </c>
      <c r="M6" s="300">
        <v>247099</v>
      </c>
      <c r="N6" s="300">
        <v>4709312</v>
      </c>
      <c r="O6" s="300">
        <v>295584</v>
      </c>
      <c r="P6" s="300">
        <v>5512747</v>
      </c>
      <c r="Q6" s="300">
        <v>339549</v>
      </c>
      <c r="R6" s="300">
        <v>6609788</v>
      </c>
      <c r="S6" s="300">
        <v>406378</v>
      </c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</row>
    <row r="7" spans="1:33" ht="18" thickBot="1">
      <c r="A7" s="948" t="s">
        <v>1620</v>
      </c>
      <c r="B7" s="300">
        <v>939409</v>
      </c>
      <c r="C7" s="300">
        <v>48103</v>
      </c>
      <c r="D7" s="300">
        <v>2404256</v>
      </c>
      <c r="E7" s="300">
        <v>123781</v>
      </c>
      <c r="F7" s="300">
        <v>3408878</v>
      </c>
      <c r="G7" s="300">
        <v>174496</v>
      </c>
      <c r="H7" s="300">
        <v>4775305</v>
      </c>
      <c r="I7" s="300">
        <v>238072</v>
      </c>
      <c r="J7" s="300">
        <v>5577459</v>
      </c>
      <c r="K7" s="300">
        <v>283202</v>
      </c>
      <c r="L7" s="300">
        <v>7017764</v>
      </c>
      <c r="M7" s="300">
        <v>343059</v>
      </c>
      <c r="N7" s="300">
        <v>8247878</v>
      </c>
      <c r="O7" s="300">
        <v>403631</v>
      </c>
      <c r="P7" s="300">
        <v>9882005</v>
      </c>
      <c r="Q7" s="300">
        <v>467367</v>
      </c>
      <c r="R7" s="300">
        <v>11619340</v>
      </c>
      <c r="S7" s="300">
        <v>535318</v>
      </c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</row>
    <row r="8" spans="1:33" ht="18" thickBot="1">
      <c r="A8" s="948" t="s">
        <v>1621</v>
      </c>
      <c r="B8" s="300">
        <v>4144</v>
      </c>
      <c r="C8" s="300">
        <v>651</v>
      </c>
      <c r="D8" s="300">
        <v>9904</v>
      </c>
      <c r="E8" s="300">
        <v>1289</v>
      </c>
      <c r="F8" s="300">
        <v>14440</v>
      </c>
      <c r="G8" s="300">
        <v>1626</v>
      </c>
      <c r="H8" s="300">
        <v>30811</v>
      </c>
      <c r="I8" s="300">
        <v>1844</v>
      </c>
      <c r="J8" s="300">
        <v>33032</v>
      </c>
      <c r="K8" s="300">
        <v>2039</v>
      </c>
      <c r="L8" s="300">
        <v>35128</v>
      </c>
      <c r="M8" s="300">
        <v>2278</v>
      </c>
      <c r="N8" s="300">
        <v>37487</v>
      </c>
      <c r="O8" s="300">
        <v>2545</v>
      </c>
      <c r="P8" s="300">
        <v>53845</v>
      </c>
      <c r="Q8" s="300">
        <v>2881</v>
      </c>
      <c r="R8" s="300">
        <v>73740</v>
      </c>
      <c r="S8" s="300">
        <v>3997</v>
      </c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  <c r="AG8" s="300"/>
    </row>
    <row r="9" spans="1:33" ht="18" thickBot="1">
      <c r="A9" s="947" t="s">
        <v>1622</v>
      </c>
      <c r="B9" s="301">
        <v>1269337</v>
      </c>
      <c r="C9" s="301">
        <v>73149</v>
      </c>
      <c r="D9" s="301">
        <v>3566782</v>
      </c>
      <c r="E9" s="301">
        <v>212767</v>
      </c>
      <c r="F9" s="301">
        <v>5249597</v>
      </c>
      <c r="G9" s="301">
        <v>307220</v>
      </c>
      <c r="H9" s="301">
        <v>7271371</v>
      </c>
      <c r="I9" s="301">
        <v>406120</v>
      </c>
      <c r="J9" s="301">
        <v>8725802</v>
      </c>
      <c r="K9" s="301">
        <v>489789</v>
      </c>
      <c r="L9" s="301">
        <v>10894083</v>
      </c>
      <c r="M9" s="301">
        <v>592530</v>
      </c>
      <c r="N9" s="301">
        <v>12998729</v>
      </c>
      <c r="O9" s="301">
        <v>701854</v>
      </c>
      <c r="P9" s="301">
        <v>15452648</v>
      </c>
      <c r="Q9" s="301">
        <v>809890</v>
      </c>
      <c r="R9" s="301">
        <v>18306919</v>
      </c>
      <c r="S9" s="301">
        <v>945787</v>
      </c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</row>
    <row r="10" spans="1:33" ht="15.75" thickBot="1"/>
    <row r="11" spans="1:33" ht="15.75" customHeight="1" thickBot="1">
      <c r="A11" s="1300" t="s">
        <v>1625</v>
      </c>
      <c r="B11" s="1286" t="s">
        <v>1623</v>
      </c>
      <c r="C11" s="1286"/>
      <c r="D11" s="1286" t="s">
        <v>1612</v>
      </c>
      <c r="E11" s="1286"/>
      <c r="F11" s="1286" t="s">
        <v>1613</v>
      </c>
      <c r="G11" s="1286"/>
      <c r="H11" s="1286" t="s">
        <v>1917</v>
      </c>
      <c r="I11" s="1286"/>
      <c r="J11" s="1286" t="s">
        <v>1916</v>
      </c>
      <c r="K11" s="1286"/>
      <c r="L11" s="1286" t="s">
        <v>1915</v>
      </c>
      <c r="M11" s="1286"/>
      <c r="N11" s="1286" t="s">
        <v>1905</v>
      </c>
      <c r="O11" s="1286"/>
      <c r="P11" s="1286" t="s">
        <v>1904</v>
      </c>
      <c r="Q11" s="1286"/>
      <c r="R11" s="1286" t="s">
        <v>2026</v>
      </c>
      <c r="S11" s="1286"/>
      <c r="T11" s="1286"/>
      <c r="U11" s="1286"/>
      <c r="V11" s="1286"/>
      <c r="W11" s="1286"/>
      <c r="X11" s="1286"/>
      <c r="Y11" s="1286"/>
      <c r="Z11" s="1286"/>
      <c r="AA11" s="1286"/>
      <c r="AB11" s="1286"/>
      <c r="AC11" s="1286"/>
      <c r="AD11" s="1286"/>
      <c r="AE11" s="1286"/>
      <c r="AF11" s="1286"/>
      <c r="AG11" s="1286"/>
    </row>
    <row r="12" spans="1:33" ht="20.25" thickBot="1">
      <c r="A12" s="1301"/>
      <c r="B12" s="302" t="s">
        <v>1614</v>
      </c>
      <c r="C12" s="302" t="s">
        <v>1615</v>
      </c>
      <c r="D12" s="302" t="s">
        <v>1614</v>
      </c>
      <c r="E12" s="302" t="s">
        <v>1615</v>
      </c>
      <c r="F12" s="302" t="s">
        <v>1614</v>
      </c>
      <c r="G12" s="302" t="s">
        <v>1615</v>
      </c>
      <c r="H12" s="302" t="s">
        <v>1614</v>
      </c>
      <c r="I12" s="302" t="s">
        <v>1615</v>
      </c>
      <c r="J12" s="302" t="s">
        <v>1614</v>
      </c>
      <c r="K12" s="302" t="s">
        <v>1615</v>
      </c>
      <c r="L12" s="302" t="s">
        <v>1614</v>
      </c>
      <c r="M12" s="302" t="s">
        <v>1615</v>
      </c>
      <c r="N12" s="302" t="s">
        <v>1614</v>
      </c>
      <c r="O12" s="302" t="s">
        <v>1615</v>
      </c>
      <c r="P12" s="302" t="s">
        <v>1614</v>
      </c>
      <c r="Q12" s="302" t="s">
        <v>1615</v>
      </c>
      <c r="R12" s="302" t="s">
        <v>1614</v>
      </c>
      <c r="S12" s="302" t="s">
        <v>1615</v>
      </c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</row>
    <row r="13" spans="1:33" ht="15" customHeight="1">
      <c r="A13" s="1301"/>
      <c r="B13" s="1282" t="s">
        <v>1624</v>
      </c>
      <c r="C13" s="1282" t="s">
        <v>1617</v>
      </c>
      <c r="D13" s="1282" t="s">
        <v>1624</v>
      </c>
      <c r="E13" s="1282" t="s">
        <v>1617</v>
      </c>
      <c r="F13" s="1282" t="s">
        <v>1624</v>
      </c>
      <c r="G13" s="1282" t="s">
        <v>1617</v>
      </c>
      <c r="H13" s="1282" t="s">
        <v>1624</v>
      </c>
      <c r="I13" s="1282" t="s">
        <v>1617</v>
      </c>
      <c r="J13" s="1282" t="s">
        <v>1624</v>
      </c>
      <c r="K13" s="1282" t="s">
        <v>1617</v>
      </c>
      <c r="L13" s="1282" t="s">
        <v>1624</v>
      </c>
      <c r="M13" s="1282" t="s">
        <v>1617</v>
      </c>
      <c r="N13" s="1282" t="s">
        <v>1624</v>
      </c>
      <c r="O13" s="1282" t="s">
        <v>1617</v>
      </c>
      <c r="P13" s="1282" t="s">
        <v>1624</v>
      </c>
      <c r="Q13" s="1282" t="s">
        <v>1617</v>
      </c>
      <c r="R13" s="1282" t="s">
        <v>1624</v>
      </c>
      <c r="S13" s="1282" t="s">
        <v>1617</v>
      </c>
      <c r="T13" s="1282"/>
      <c r="U13" s="1282"/>
      <c r="V13" s="1282"/>
      <c r="W13" s="1282"/>
      <c r="X13" s="1282"/>
      <c r="Y13" s="1282"/>
      <c r="Z13" s="1282"/>
      <c r="AA13" s="1282"/>
      <c r="AB13" s="1282"/>
      <c r="AC13" s="1282"/>
      <c r="AD13" s="1282"/>
      <c r="AE13" s="1282"/>
      <c r="AF13" s="1282"/>
      <c r="AG13" s="1282"/>
    </row>
    <row r="14" spans="1:33" ht="15.75" thickBot="1">
      <c r="A14" s="1302"/>
      <c r="B14" s="1283"/>
      <c r="C14" s="1283"/>
      <c r="D14" s="1283"/>
      <c r="E14" s="1283"/>
      <c r="F14" s="1283"/>
      <c r="G14" s="1283"/>
      <c r="H14" s="1283"/>
      <c r="I14" s="1283"/>
      <c r="J14" s="1283"/>
      <c r="K14" s="1283"/>
      <c r="L14" s="1283"/>
      <c r="M14" s="1283"/>
      <c r="N14" s="1283"/>
      <c r="O14" s="1283"/>
      <c r="P14" s="1283"/>
      <c r="Q14" s="1283"/>
      <c r="R14" s="1283"/>
      <c r="S14" s="1283"/>
      <c r="T14" s="1283"/>
      <c r="U14" s="1283"/>
      <c r="V14" s="1283"/>
      <c r="W14" s="1283"/>
      <c r="X14" s="1283"/>
      <c r="Y14" s="1283"/>
      <c r="Z14" s="1283"/>
      <c r="AA14" s="1283"/>
      <c r="AB14" s="1283"/>
      <c r="AC14" s="1283"/>
      <c r="AD14" s="1283"/>
      <c r="AE14" s="1283"/>
      <c r="AF14" s="1283"/>
      <c r="AG14" s="1283"/>
    </row>
    <row r="15" spans="1:33" ht="19.5">
      <c r="A15" s="946" t="s">
        <v>1626</v>
      </c>
      <c r="B15" s="299">
        <v>115107</v>
      </c>
      <c r="C15" s="299">
        <v>5485</v>
      </c>
      <c r="D15" s="299">
        <v>423480</v>
      </c>
      <c r="E15" s="299">
        <v>22380</v>
      </c>
      <c r="F15" s="299">
        <v>615604</v>
      </c>
      <c r="G15" s="299">
        <v>32249</v>
      </c>
      <c r="H15" s="299">
        <v>915135</v>
      </c>
      <c r="I15" s="299">
        <v>45599</v>
      </c>
      <c r="J15" s="299">
        <v>1096782</v>
      </c>
      <c r="K15" s="299">
        <v>54044</v>
      </c>
      <c r="L15" s="299">
        <v>1997637</v>
      </c>
      <c r="M15" s="299">
        <v>98926</v>
      </c>
      <c r="N15" s="299">
        <v>2465266</v>
      </c>
      <c r="O15" s="299">
        <v>121863</v>
      </c>
      <c r="P15" s="299">
        <v>3150479</v>
      </c>
      <c r="Q15" s="299">
        <v>157189</v>
      </c>
      <c r="R15" s="299">
        <v>4494080</v>
      </c>
      <c r="S15" s="299">
        <v>239595</v>
      </c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</row>
    <row r="16" spans="1:33" ht="20.25" thickBot="1">
      <c r="A16" s="945" t="s">
        <v>1627</v>
      </c>
      <c r="B16" s="299">
        <v>20000</v>
      </c>
      <c r="C16" s="299">
        <v>7</v>
      </c>
      <c r="D16" s="299">
        <v>40000</v>
      </c>
      <c r="E16" s="299">
        <v>13</v>
      </c>
      <c r="F16" s="299">
        <v>105000</v>
      </c>
      <c r="G16" s="299">
        <v>35</v>
      </c>
      <c r="H16" s="299">
        <v>174500</v>
      </c>
      <c r="I16" s="299">
        <v>58</v>
      </c>
      <c r="J16" s="299">
        <v>261400</v>
      </c>
      <c r="K16" s="299">
        <v>87</v>
      </c>
      <c r="L16" s="299">
        <v>1540300</v>
      </c>
      <c r="M16" s="299">
        <v>157</v>
      </c>
      <c r="N16" s="299">
        <v>3549100</v>
      </c>
      <c r="O16" s="299">
        <v>285</v>
      </c>
      <c r="P16" s="299">
        <v>4254800</v>
      </c>
      <c r="Q16" s="299">
        <v>369</v>
      </c>
      <c r="R16" s="299">
        <v>5347600</v>
      </c>
      <c r="S16" s="299">
        <v>530</v>
      </c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</row>
    <row r="17" spans="1:33" ht="20.25" thickBot="1">
      <c r="A17" s="303" t="s">
        <v>1075</v>
      </c>
      <c r="B17" s="304"/>
      <c r="C17" s="304">
        <v>5492</v>
      </c>
      <c r="D17" s="304"/>
      <c r="E17" s="304">
        <v>22393</v>
      </c>
      <c r="F17" s="305"/>
      <c r="G17" s="304">
        <v>32284</v>
      </c>
      <c r="H17" s="305"/>
      <c r="I17" s="304">
        <v>45657</v>
      </c>
      <c r="J17" s="305"/>
      <c r="K17" s="304">
        <v>54131</v>
      </c>
      <c r="L17" s="305"/>
      <c r="M17" s="304">
        <v>99083</v>
      </c>
      <c r="N17" s="305"/>
      <c r="O17" s="304">
        <v>122148</v>
      </c>
      <c r="P17" s="305"/>
      <c r="Q17" s="304">
        <v>157558</v>
      </c>
      <c r="R17" s="305"/>
      <c r="S17" s="304">
        <v>240125</v>
      </c>
      <c r="T17" s="305"/>
      <c r="U17" s="304"/>
      <c r="V17" s="305"/>
      <c r="W17" s="304"/>
      <c r="X17" s="305"/>
      <c r="Y17" s="304"/>
      <c r="Z17" s="305"/>
      <c r="AA17" s="304"/>
      <c r="AB17" s="305"/>
      <c r="AC17" s="304"/>
      <c r="AD17" s="305"/>
      <c r="AE17" s="304"/>
      <c r="AF17" s="305"/>
      <c r="AG17" s="304"/>
    </row>
    <row r="18" spans="1:33" ht="15.75" thickBot="1"/>
    <row r="19" spans="1:33" ht="40.5" customHeight="1">
      <c r="A19" s="1288" t="s">
        <v>1914</v>
      </c>
      <c r="B19" s="1290" t="s">
        <v>1906</v>
      </c>
      <c r="C19" s="1291"/>
      <c r="D19" s="1287" t="s">
        <v>1913</v>
      </c>
      <c r="E19" s="1295"/>
      <c r="F19" s="1287" t="s">
        <v>1913</v>
      </c>
      <c r="G19" s="1288"/>
    </row>
    <row r="20" spans="1:33" ht="20.25">
      <c r="A20" s="1289"/>
      <c r="B20" s="1292"/>
      <c r="C20" s="1293"/>
      <c r="D20" s="1294" t="s">
        <v>1828</v>
      </c>
      <c r="E20" s="1296"/>
      <c r="F20" s="1294" t="s">
        <v>2027</v>
      </c>
      <c r="G20" s="1289"/>
    </row>
    <row r="21" spans="1:33" ht="17.25">
      <c r="A21" s="457"/>
      <c r="B21" s="622" t="s">
        <v>1614</v>
      </c>
      <c r="C21" s="937" t="s">
        <v>1615</v>
      </c>
      <c r="D21" s="392" t="s">
        <v>1614</v>
      </c>
      <c r="E21" s="944" t="s">
        <v>1615</v>
      </c>
      <c r="F21" s="392" t="s">
        <v>1614</v>
      </c>
      <c r="G21" s="622" t="s">
        <v>1615</v>
      </c>
    </row>
    <row r="22" spans="1:33">
      <c r="A22" s="457"/>
      <c r="B22" s="940" t="s">
        <v>1912</v>
      </c>
      <c r="C22" s="943" t="s">
        <v>1617</v>
      </c>
      <c r="D22" s="941" t="s">
        <v>1912</v>
      </c>
      <c r="E22" s="942" t="s">
        <v>1617</v>
      </c>
      <c r="F22" s="941" t="s">
        <v>1912</v>
      </c>
      <c r="G22" s="940" t="s">
        <v>1617</v>
      </c>
    </row>
    <row r="23" spans="1:33" ht="17.25">
      <c r="A23" s="611" t="s">
        <v>1911</v>
      </c>
      <c r="B23" s="1000">
        <v>1939501</v>
      </c>
      <c r="C23" s="1001">
        <v>26500</v>
      </c>
      <c r="D23" s="1002">
        <v>4051</v>
      </c>
      <c r="E23" s="1003">
        <v>94</v>
      </c>
      <c r="F23" s="1002">
        <v>4051</v>
      </c>
      <c r="G23" s="1004">
        <v>94</v>
      </c>
    </row>
    <row r="24" spans="1:33" ht="17.25">
      <c r="A24" s="611" t="s">
        <v>1910</v>
      </c>
      <c r="B24" s="1000">
        <v>7736772</v>
      </c>
      <c r="C24" s="1001">
        <v>327901</v>
      </c>
      <c r="D24" s="1002">
        <v>5512747</v>
      </c>
      <c r="E24" s="1005">
        <v>339549</v>
      </c>
      <c r="F24" s="1002">
        <v>6609788</v>
      </c>
      <c r="G24" s="1000">
        <v>406378</v>
      </c>
    </row>
    <row r="25" spans="1:33" ht="17.25">
      <c r="A25" s="611" t="s">
        <v>1909</v>
      </c>
      <c r="B25" s="1000">
        <v>15055194</v>
      </c>
      <c r="C25" s="1001">
        <v>526312</v>
      </c>
      <c r="D25" s="1002">
        <v>9882005</v>
      </c>
      <c r="E25" s="1005">
        <v>467367</v>
      </c>
      <c r="F25" s="1002">
        <v>11619340</v>
      </c>
      <c r="G25" s="1000">
        <v>535318</v>
      </c>
    </row>
    <row r="26" spans="1:33" ht="18" thickBot="1">
      <c r="A26" s="611" t="s">
        <v>1621</v>
      </c>
      <c r="B26" s="1000">
        <v>75754</v>
      </c>
      <c r="C26" s="1001">
        <v>3394</v>
      </c>
      <c r="D26" s="1002">
        <v>53845</v>
      </c>
      <c r="E26" s="1006">
        <v>2881</v>
      </c>
      <c r="F26" s="1002">
        <v>73740</v>
      </c>
      <c r="G26" s="1000">
        <v>3997</v>
      </c>
    </row>
    <row r="27" spans="1:33" ht="16.5" thickBot="1">
      <c r="A27" s="455" t="s">
        <v>1622</v>
      </c>
      <c r="B27" s="1007">
        <v>24807220</v>
      </c>
      <c r="C27" s="1008">
        <v>884106</v>
      </c>
      <c r="D27" s="1009">
        <v>15452648</v>
      </c>
      <c r="E27" s="1007">
        <v>809890</v>
      </c>
      <c r="F27" s="1010">
        <v>18306919</v>
      </c>
      <c r="G27" s="1007">
        <v>945787</v>
      </c>
    </row>
    <row r="29" spans="1:33" ht="15.75" thickBot="1"/>
    <row r="30" spans="1:33" ht="20.25">
      <c r="A30" s="939" t="s">
        <v>1908</v>
      </c>
      <c r="B30" s="1288" t="s">
        <v>1907</v>
      </c>
      <c r="C30" s="1288"/>
      <c r="D30" s="1290" t="s">
        <v>1906</v>
      </c>
      <c r="E30" s="1291"/>
      <c r="F30" s="1288" t="s">
        <v>1904</v>
      </c>
      <c r="G30" s="1295"/>
      <c r="H30" s="1287" t="s">
        <v>2026</v>
      </c>
      <c r="I30" s="1288"/>
    </row>
    <row r="31" spans="1:33" ht="34.5">
      <c r="A31" s="938"/>
      <c r="B31" s="938"/>
      <c r="C31" s="938"/>
      <c r="D31" s="622" t="s">
        <v>1614</v>
      </c>
      <c r="E31" s="937" t="s">
        <v>1903</v>
      </c>
      <c r="F31" s="622" t="s">
        <v>1614</v>
      </c>
      <c r="G31" s="622" t="s">
        <v>1903</v>
      </c>
      <c r="H31" s="936" t="s">
        <v>1614</v>
      </c>
      <c r="I31" s="622" t="s">
        <v>1903</v>
      </c>
    </row>
    <row r="32" spans="1:33" ht="18.75">
      <c r="A32" s="611" t="s">
        <v>1625</v>
      </c>
      <c r="B32" s="611" t="s">
        <v>1902</v>
      </c>
      <c r="C32" s="611" t="s">
        <v>1616</v>
      </c>
      <c r="D32" s="1000">
        <v>3016237</v>
      </c>
      <c r="E32" s="1001">
        <v>119076</v>
      </c>
      <c r="F32" s="1011">
        <v>3150479</v>
      </c>
      <c r="G32" s="1011">
        <v>157189</v>
      </c>
      <c r="H32" s="1012">
        <v>4494080</v>
      </c>
      <c r="I32" s="1011">
        <v>239595</v>
      </c>
    </row>
    <row r="33" spans="1:9" ht="19.5" thickBot="1">
      <c r="A33" s="611" t="s">
        <v>197</v>
      </c>
      <c r="B33" s="935" t="s">
        <v>1627</v>
      </c>
      <c r="C33" s="934" t="s">
        <v>1901</v>
      </c>
      <c r="D33" s="1013">
        <v>2249500</v>
      </c>
      <c r="E33" s="1014">
        <v>536</v>
      </c>
      <c r="F33" s="1015">
        <v>4254800</v>
      </c>
      <c r="G33" s="1016">
        <v>369</v>
      </c>
      <c r="H33" s="1017">
        <v>5347600</v>
      </c>
      <c r="I33" s="1016">
        <v>530</v>
      </c>
    </row>
    <row r="34" spans="1:9" ht="20.25" thickTop="1" thickBot="1">
      <c r="A34" s="455" t="s">
        <v>48</v>
      </c>
      <c r="B34" s="933"/>
      <c r="C34" s="933"/>
      <c r="D34" s="1018"/>
      <c r="E34" s="1019">
        <v>119612</v>
      </c>
      <c r="F34" s="1018"/>
      <c r="G34" s="1020">
        <v>157558</v>
      </c>
      <c r="H34" s="1021"/>
      <c r="I34" s="1022">
        <v>240125</v>
      </c>
    </row>
  </sheetData>
  <mergeCells count="76">
    <mergeCell ref="R1:S1"/>
    <mergeCell ref="R11:S11"/>
    <mergeCell ref="R13:R14"/>
    <mergeCell ref="S13:S14"/>
    <mergeCell ref="F13:F14"/>
    <mergeCell ref="G13:G14"/>
    <mergeCell ref="H11:I11"/>
    <mergeCell ref="J11:K11"/>
    <mergeCell ref="L11:M11"/>
    <mergeCell ref="N11:O11"/>
    <mergeCell ref="P11:Q11"/>
    <mergeCell ref="H1:I1"/>
    <mergeCell ref="J1:K1"/>
    <mergeCell ref="L1:M1"/>
    <mergeCell ref="N1:O1"/>
    <mergeCell ref="P1:Q1"/>
    <mergeCell ref="A1:A3"/>
    <mergeCell ref="B30:C30"/>
    <mergeCell ref="D30:E30"/>
    <mergeCell ref="F30:G30"/>
    <mergeCell ref="F11:G11"/>
    <mergeCell ref="B1:C1"/>
    <mergeCell ref="D1:E1"/>
    <mergeCell ref="F1:G1"/>
    <mergeCell ref="D13:D14"/>
    <mergeCell ref="E13:E14"/>
    <mergeCell ref="A11:A14"/>
    <mergeCell ref="B13:B14"/>
    <mergeCell ref="C13:C14"/>
    <mergeCell ref="B11:C11"/>
    <mergeCell ref="D11:E11"/>
    <mergeCell ref="H30:I30"/>
    <mergeCell ref="A19:A20"/>
    <mergeCell ref="B19:C20"/>
    <mergeCell ref="F19:G19"/>
    <mergeCell ref="F20:G20"/>
    <mergeCell ref="D19:E19"/>
    <mergeCell ref="D20:E20"/>
    <mergeCell ref="N13:N14"/>
    <mergeCell ref="O13:O14"/>
    <mergeCell ref="P13:P14"/>
    <mergeCell ref="Q13:Q14"/>
    <mergeCell ref="H13:H14"/>
    <mergeCell ref="I13:I14"/>
    <mergeCell ref="J13:J14"/>
    <mergeCell ref="K13:K14"/>
    <mergeCell ref="L13:L14"/>
    <mergeCell ref="M13:M14"/>
    <mergeCell ref="T1:U1"/>
    <mergeCell ref="V1:W1"/>
    <mergeCell ref="T11:U11"/>
    <mergeCell ref="V11:W11"/>
    <mergeCell ref="T13:T14"/>
    <mergeCell ref="U13:U14"/>
    <mergeCell ref="V13:V14"/>
    <mergeCell ref="W13:W14"/>
    <mergeCell ref="X1:Y1"/>
    <mergeCell ref="Z1:AA1"/>
    <mergeCell ref="X11:Y11"/>
    <mergeCell ref="Z11:AA11"/>
    <mergeCell ref="X13:X14"/>
    <mergeCell ref="Y13:Y14"/>
    <mergeCell ref="Z13:Z14"/>
    <mergeCell ref="AA13:AA14"/>
    <mergeCell ref="AB1:AC1"/>
    <mergeCell ref="AD1:AE1"/>
    <mergeCell ref="AF1:AG1"/>
    <mergeCell ref="AB11:AC11"/>
    <mergeCell ref="AD11:AE11"/>
    <mergeCell ref="AF11:AG11"/>
    <mergeCell ref="AG13:AG14"/>
    <mergeCell ref="AB13:AB14"/>
    <mergeCell ref="AC13:AC14"/>
    <mergeCell ref="AD13:AD14"/>
    <mergeCell ref="AE13:AE14"/>
    <mergeCell ref="AF13:AF1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85"/>
  <sheetViews>
    <sheetView rightToLeft="1" topLeftCell="A16" zoomScaleNormal="100" workbookViewId="0">
      <selection activeCell="D8" sqref="D8"/>
    </sheetView>
  </sheetViews>
  <sheetFormatPr defaultRowHeight="15"/>
  <cols>
    <col min="1" max="1" width="10.28515625" style="308" customWidth="1"/>
    <col min="2" max="9" width="12.7109375" style="308" customWidth="1"/>
    <col min="10" max="16384" width="9.140625" style="308"/>
  </cols>
  <sheetData>
    <row r="1" spans="1:6" ht="15" customHeight="1">
      <c r="A1" s="1085" t="s">
        <v>1921</v>
      </c>
      <c r="B1" s="1086"/>
      <c r="C1" s="1086"/>
      <c r="D1" s="1086"/>
      <c r="E1" s="1086"/>
      <c r="F1" s="1086"/>
    </row>
    <row r="2" spans="1:6" ht="19.5" customHeight="1">
      <c r="A2" s="309" t="s">
        <v>262</v>
      </c>
      <c r="B2" s="310" t="s">
        <v>50</v>
      </c>
      <c r="C2" s="310" t="s">
        <v>263</v>
      </c>
      <c r="D2" s="310" t="s">
        <v>51</v>
      </c>
      <c r="E2" s="311" t="s">
        <v>263</v>
      </c>
      <c r="F2" s="311" t="s">
        <v>48</v>
      </c>
    </row>
    <row r="3" spans="1:6" ht="18.75" customHeight="1">
      <c r="A3" s="312" t="s">
        <v>296</v>
      </c>
      <c r="B3" s="312">
        <v>36899</v>
      </c>
      <c r="C3" s="114">
        <v>0.30625897429512877</v>
      </c>
      <c r="D3" s="312">
        <v>83584</v>
      </c>
      <c r="E3" s="114">
        <v>0.69374102570487117</v>
      </c>
      <c r="F3" s="312">
        <v>120483</v>
      </c>
    </row>
    <row r="4" spans="1:6" ht="18.75" customHeight="1">
      <c r="A4" s="312" t="s">
        <v>297</v>
      </c>
      <c r="B4" s="312">
        <v>64230</v>
      </c>
      <c r="C4" s="114">
        <v>0.3558192484751791</v>
      </c>
      <c r="D4" s="312">
        <v>116283</v>
      </c>
      <c r="E4" s="114">
        <v>0.6441807515248209</v>
      </c>
      <c r="F4" s="312">
        <v>180513</v>
      </c>
    </row>
    <row r="5" spans="1:6" ht="18.75" customHeight="1">
      <c r="A5" s="312" t="s">
        <v>298</v>
      </c>
      <c r="B5" s="312">
        <v>40968</v>
      </c>
      <c r="C5" s="114">
        <v>0.3084382340540866</v>
      </c>
      <c r="D5" s="312">
        <v>91856</v>
      </c>
      <c r="E5" s="114">
        <v>0.69156176594591334</v>
      </c>
      <c r="F5" s="312">
        <v>132824</v>
      </c>
    </row>
    <row r="6" spans="1:6" ht="18.75" customHeight="1">
      <c r="A6" s="312" t="s">
        <v>299</v>
      </c>
      <c r="B6" s="312">
        <v>118285</v>
      </c>
      <c r="C6" s="114">
        <v>0.52764816615664623</v>
      </c>
      <c r="D6" s="312">
        <v>105889</v>
      </c>
      <c r="E6" s="114">
        <v>0.47235183384335383</v>
      </c>
      <c r="F6" s="312">
        <v>224174</v>
      </c>
    </row>
    <row r="7" spans="1:6" ht="18.75" customHeight="1">
      <c r="A7" s="312" t="s">
        <v>365</v>
      </c>
      <c r="B7" s="312">
        <v>63671</v>
      </c>
      <c r="C7" s="114">
        <v>0.3175642649801993</v>
      </c>
      <c r="D7" s="312">
        <v>136827</v>
      </c>
      <c r="E7" s="114">
        <v>0.6824357350198007</v>
      </c>
      <c r="F7" s="312">
        <v>200498</v>
      </c>
    </row>
    <row r="8" spans="1:6" ht="18.75" customHeight="1">
      <c r="A8" s="312" t="s">
        <v>1552</v>
      </c>
      <c r="B8" s="312">
        <v>106177</v>
      </c>
      <c r="C8" s="114">
        <v>0.27490187346596384</v>
      </c>
      <c r="D8" s="312">
        <v>280059</v>
      </c>
      <c r="E8" s="114">
        <v>0.72509812653403616</v>
      </c>
      <c r="F8" s="312">
        <v>386236</v>
      </c>
    </row>
    <row r="9" spans="1:6" ht="18.75" customHeight="1">
      <c r="A9" s="312" t="s">
        <v>1607</v>
      </c>
      <c r="B9" s="312">
        <v>114715</v>
      </c>
      <c r="C9" s="114">
        <v>0.32460201130723654</v>
      </c>
      <c r="D9" s="312">
        <v>238687</v>
      </c>
      <c r="E9" s="114">
        <v>0.67539798869276346</v>
      </c>
      <c r="F9" s="312">
        <v>353402</v>
      </c>
    </row>
    <row r="10" spans="1:6" ht="18.75" customHeight="1">
      <c r="A10" s="312" t="s">
        <v>1628</v>
      </c>
      <c r="B10" s="312">
        <v>97289</v>
      </c>
      <c r="C10" s="114">
        <v>0.26810314181862271</v>
      </c>
      <c r="D10" s="312">
        <v>265590</v>
      </c>
      <c r="E10" s="114">
        <v>0.73189685818137729</v>
      </c>
      <c r="F10" s="312">
        <v>362879</v>
      </c>
    </row>
    <row r="11" spans="1:6" ht="18.75" customHeight="1">
      <c r="A11" s="312" t="s">
        <v>1677</v>
      </c>
      <c r="B11" s="312">
        <v>83979</v>
      </c>
      <c r="C11" s="114">
        <v>0.25164282953227679</v>
      </c>
      <c r="D11" s="312">
        <v>249744</v>
      </c>
      <c r="E11" s="114">
        <v>0.74835717046772321</v>
      </c>
      <c r="F11" s="312">
        <v>333723</v>
      </c>
    </row>
    <row r="12" spans="1:6" ht="18.75" customHeight="1">
      <c r="A12" s="312" t="s">
        <v>1726</v>
      </c>
      <c r="B12" s="312">
        <v>121166</v>
      </c>
      <c r="C12" s="114">
        <v>0.24897924796209192</v>
      </c>
      <c r="D12" s="312">
        <v>365485</v>
      </c>
      <c r="E12" s="114">
        <v>0.75102075203790808</v>
      </c>
      <c r="F12" s="312">
        <v>486651</v>
      </c>
    </row>
    <row r="13" spans="1:6" ht="18.75" customHeight="1">
      <c r="A13" s="312" t="s">
        <v>1799</v>
      </c>
      <c r="B13" s="312">
        <v>129673</v>
      </c>
      <c r="C13" s="114">
        <v>0.23517900540462114</v>
      </c>
      <c r="D13" s="312">
        <v>421707</v>
      </c>
      <c r="E13" s="114">
        <v>0.76482099459537889</v>
      </c>
      <c r="F13" s="312">
        <v>551380</v>
      </c>
    </row>
    <row r="14" spans="1:6" ht="18.75" customHeight="1">
      <c r="A14" s="312" t="s">
        <v>2028</v>
      </c>
      <c r="B14" s="312">
        <v>86577.885555492496</v>
      </c>
      <c r="C14" s="114">
        <v>0.28542435054220366</v>
      </c>
      <c r="D14" s="312">
        <v>216752.52543090598</v>
      </c>
      <c r="E14" s="114">
        <v>0.71457564945779639</v>
      </c>
      <c r="F14" s="312">
        <v>303330.41098639846</v>
      </c>
    </row>
    <row r="15" spans="1:6" ht="18.75" customHeight="1">
      <c r="A15" s="312" t="s">
        <v>2004</v>
      </c>
      <c r="B15" s="312">
        <v>115044.28478775649</v>
      </c>
      <c r="C15" s="114">
        <v>0.19410272494581748</v>
      </c>
      <c r="D15" s="312">
        <v>477653.65296592703</v>
      </c>
      <c r="E15" s="114">
        <v>0.80589727505418252</v>
      </c>
      <c r="F15" s="312">
        <v>592697.93775368354</v>
      </c>
    </row>
    <row r="17" spans="1:6" ht="18.75" customHeight="1">
      <c r="A17" s="1085" t="s">
        <v>1922</v>
      </c>
      <c r="B17" s="1086"/>
      <c r="C17" s="1086"/>
      <c r="D17" s="1086"/>
      <c r="E17" s="1086"/>
      <c r="F17" s="1086"/>
    </row>
    <row r="18" spans="1:6" ht="19.5">
      <c r="A18" s="309" t="s">
        <v>262</v>
      </c>
      <c r="B18" s="310" t="s">
        <v>50</v>
      </c>
      <c r="C18" s="310" t="s">
        <v>263</v>
      </c>
      <c r="D18" s="310" t="s">
        <v>51</v>
      </c>
      <c r="E18" s="311" t="s">
        <v>263</v>
      </c>
      <c r="F18" s="311" t="s">
        <v>48</v>
      </c>
    </row>
    <row r="19" spans="1:6" ht="17.25">
      <c r="A19" s="312" t="s">
        <v>296</v>
      </c>
      <c r="B19" s="312">
        <v>61104.182446889499</v>
      </c>
      <c r="C19" s="114">
        <v>0.96247938357140816</v>
      </c>
      <c r="D19" s="312">
        <v>2382.0422867295001</v>
      </c>
      <c r="E19" s="114">
        <v>3.7520616428591863E-2</v>
      </c>
      <c r="F19" s="312">
        <v>63486.224733618998</v>
      </c>
    </row>
    <row r="20" spans="1:6" ht="17.25">
      <c r="A20" s="312" t="s">
        <v>297</v>
      </c>
      <c r="B20" s="312">
        <v>42545.787244794497</v>
      </c>
      <c r="C20" s="114">
        <v>0.94066958018633751</v>
      </c>
      <c r="D20" s="312">
        <v>2683.4708719255</v>
      </c>
      <c r="E20" s="114">
        <v>5.9330419813662508E-2</v>
      </c>
      <c r="F20" s="312">
        <v>45229.258116719997</v>
      </c>
    </row>
    <row r="21" spans="1:6" ht="17.25">
      <c r="A21" s="312" t="s">
        <v>298</v>
      </c>
      <c r="B21" s="312">
        <v>47312.415226616002</v>
      </c>
      <c r="C21" s="114">
        <v>0.96302297995434594</v>
      </c>
      <c r="D21" s="312">
        <v>1816.6462926209999</v>
      </c>
      <c r="E21" s="114">
        <v>3.6977020045654098E-2</v>
      </c>
      <c r="F21" s="312">
        <v>49129.061519237002</v>
      </c>
    </row>
    <row r="22" spans="1:6" ht="17.25">
      <c r="A22" s="312" t="s">
        <v>299</v>
      </c>
      <c r="B22" s="312">
        <v>99963.758621330999</v>
      </c>
      <c r="C22" s="114">
        <v>0.97583412368641653</v>
      </c>
      <c r="D22" s="312">
        <v>2475.5353067159999</v>
      </c>
      <c r="E22" s="114">
        <v>2.4165876313583412E-2</v>
      </c>
      <c r="F22" s="312">
        <v>102439.293928047</v>
      </c>
    </row>
    <row r="23" spans="1:6" ht="17.25">
      <c r="A23" s="312" t="s">
        <v>365</v>
      </c>
      <c r="B23" s="312">
        <v>18755.4619537285</v>
      </c>
      <c r="C23" s="114">
        <v>0.93229037192961817</v>
      </c>
      <c r="D23" s="312">
        <v>1362.1564604885</v>
      </c>
      <c r="E23" s="114">
        <v>6.7709628070381944E-2</v>
      </c>
      <c r="F23" s="312">
        <v>20117.618414216999</v>
      </c>
    </row>
    <row r="24" spans="1:6" ht="17.25">
      <c r="A24" s="312" t="s">
        <v>1552</v>
      </c>
      <c r="B24" s="312">
        <v>27019.4343472685</v>
      </c>
      <c r="C24" s="114">
        <v>0.92890935343627434</v>
      </c>
      <c r="D24" s="312">
        <v>2067.8326151285</v>
      </c>
      <c r="E24" s="114">
        <v>7.1090646563725685E-2</v>
      </c>
      <c r="F24" s="312">
        <v>29087.266962397</v>
      </c>
    </row>
    <row r="25" spans="1:6" ht="17.25">
      <c r="A25" s="312" t="s">
        <v>1607</v>
      </c>
      <c r="B25" s="312">
        <v>36684</v>
      </c>
      <c r="C25" s="114">
        <v>0.95710707576706322</v>
      </c>
      <c r="D25" s="312">
        <v>1644</v>
      </c>
      <c r="E25" s="114">
        <v>4.2892924232936759E-2</v>
      </c>
      <c r="F25" s="312">
        <v>38328</v>
      </c>
    </row>
    <row r="26" spans="1:6" ht="17.25">
      <c r="A26" s="312" t="s">
        <v>1628</v>
      </c>
      <c r="B26" s="312">
        <v>60162</v>
      </c>
      <c r="C26" s="114">
        <v>0.96447465452563408</v>
      </c>
      <c r="D26" s="312">
        <v>2216</v>
      </c>
      <c r="E26" s="114">
        <v>3.5525345474365963E-2</v>
      </c>
      <c r="F26" s="312">
        <v>62378</v>
      </c>
    </row>
    <row r="27" spans="1:6" ht="17.25">
      <c r="A27" s="312" t="s">
        <v>1677</v>
      </c>
      <c r="B27" s="312">
        <v>44870</v>
      </c>
      <c r="C27" s="114">
        <v>0.95059531375789164</v>
      </c>
      <c r="D27" s="312">
        <v>2332</v>
      </c>
      <c r="E27" s="114">
        <v>4.9404686242108385E-2</v>
      </c>
      <c r="F27" s="312">
        <v>47202</v>
      </c>
    </row>
    <row r="28" spans="1:6" ht="17.25">
      <c r="A28" s="312" t="s">
        <v>1726</v>
      </c>
      <c r="B28" s="312">
        <v>47880</v>
      </c>
      <c r="C28" s="114">
        <v>0.95561232636116877</v>
      </c>
      <c r="D28" s="312">
        <v>2224</v>
      </c>
      <c r="E28" s="114">
        <v>4.4387673638831233E-2</v>
      </c>
      <c r="F28" s="312">
        <v>50104</v>
      </c>
    </row>
    <row r="29" spans="1:6" ht="17.25">
      <c r="A29" s="312" t="s">
        <v>1799</v>
      </c>
      <c r="B29" s="312">
        <v>89684</v>
      </c>
      <c r="C29" s="114">
        <v>0.97103693197197893</v>
      </c>
      <c r="D29" s="312">
        <v>2675</v>
      </c>
      <c r="E29" s="114">
        <v>2.896306802802109E-2</v>
      </c>
      <c r="F29" s="312">
        <v>92359</v>
      </c>
    </row>
    <row r="30" spans="1:6" ht="17.25">
      <c r="A30" s="312" t="s">
        <v>2028</v>
      </c>
      <c r="B30" s="312">
        <v>79826.193898761499</v>
      </c>
      <c r="C30" s="114">
        <v>0.97793824071407853</v>
      </c>
      <c r="D30" s="312">
        <v>1800.8358822534999</v>
      </c>
      <c r="E30" s="114">
        <v>2.2061759285921519E-2</v>
      </c>
      <c r="F30" s="312">
        <v>81627.029781014993</v>
      </c>
    </row>
    <row r="31" spans="1:6" ht="17.25">
      <c r="A31" s="312" t="s">
        <v>2004</v>
      </c>
      <c r="B31" s="312">
        <v>116122.0024184495</v>
      </c>
      <c r="C31" s="114">
        <v>0.97795135822060619</v>
      </c>
      <c r="D31" s="312">
        <v>2618.0570357699999</v>
      </c>
      <c r="E31" s="114">
        <v>2.2048641779393731E-2</v>
      </c>
      <c r="F31" s="312">
        <v>118740.0594542195</v>
      </c>
    </row>
    <row r="33" spans="1:9" ht="18.75" customHeight="1">
      <c r="A33" s="1093" t="s">
        <v>262</v>
      </c>
      <c r="B33" s="1090" t="s">
        <v>1676</v>
      </c>
      <c r="C33" s="1091"/>
      <c r="D33" s="1091"/>
      <c r="E33" s="1092"/>
      <c r="F33" s="1087" t="s">
        <v>1920</v>
      </c>
      <c r="G33" s="1088"/>
      <c r="H33" s="1088"/>
      <c r="I33" s="1089"/>
    </row>
    <row r="34" spans="1:9" ht="19.5">
      <c r="A34" s="1093"/>
      <c r="B34" s="310" t="s">
        <v>50</v>
      </c>
      <c r="C34" s="310" t="s">
        <v>263</v>
      </c>
      <c r="D34" s="310" t="s">
        <v>51</v>
      </c>
      <c r="E34" s="311" t="s">
        <v>263</v>
      </c>
      <c r="F34" s="980" t="s">
        <v>50</v>
      </c>
      <c r="G34" s="980" t="s">
        <v>263</v>
      </c>
      <c r="H34" s="980" t="s">
        <v>51</v>
      </c>
      <c r="I34" s="981" t="s">
        <v>263</v>
      </c>
    </row>
    <row r="35" spans="1:9" ht="18">
      <c r="A35" s="982" t="s">
        <v>264</v>
      </c>
      <c r="B35" s="312">
        <v>23347.745844804998</v>
      </c>
      <c r="C35" s="114">
        <v>0.31609198361691526</v>
      </c>
      <c r="D35" s="312">
        <v>50516.025003306997</v>
      </c>
      <c r="E35" s="114">
        <v>0.68390801638308474</v>
      </c>
      <c r="F35" s="978">
        <v>16901.978182644001</v>
      </c>
      <c r="G35" s="979">
        <v>0.95136088492827053</v>
      </c>
      <c r="H35" s="978">
        <v>864.12766678699995</v>
      </c>
      <c r="I35" s="979">
        <v>4.8639115071729438E-2</v>
      </c>
    </row>
    <row r="36" spans="1:9" ht="18">
      <c r="A36" s="982" t="s">
        <v>265</v>
      </c>
      <c r="B36" s="312">
        <v>24816.0239693845</v>
      </c>
      <c r="C36" s="114">
        <v>0.3445149380573776</v>
      </c>
      <c r="D36" s="312">
        <v>47215.755289056498</v>
      </c>
      <c r="E36" s="114">
        <v>0.65548506194262235</v>
      </c>
      <c r="F36" s="978">
        <v>38500.840561318997</v>
      </c>
      <c r="G36" s="979">
        <v>0.96143016471719522</v>
      </c>
      <c r="H36" s="978">
        <v>1544.5438818079999</v>
      </c>
      <c r="I36" s="979">
        <v>3.8569835282804749E-2</v>
      </c>
    </row>
    <row r="37" spans="1:9" ht="18">
      <c r="A37" s="982" t="s">
        <v>266</v>
      </c>
      <c r="B37" s="312">
        <v>29580.575134469</v>
      </c>
      <c r="C37" s="114">
        <v>0.47923130478844644</v>
      </c>
      <c r="D37" s="312">
        <v>32144.472538548001</v>
      </c>
      <c r="E37" s="114">
        <v>0.52076869521155345</v>
      </c>
      <c r="F37" s="978">
        <v>22138.937423520001</v>
      </c>
      <c r="G37" s="979">
        <v>0.95596829675732298</v>
      </c>
      <c r="H37" s="978">
        <v>1019.714906914</v>
      </c>
      <c r="I37" s="979">
        <v>4.4031703242677002E-2</v>
      </c>
    </row>
    <row r="38" spans="1:9" ht="18">
      <c r="A38" s="982" t="s">
        <v>267</v>
      </c>
      <c r="B38" s="312">
        <v>25068.047475009</v>
      </c>
      <c r="C38" s="114">
        <v>0.45415699236758922</v>
      </c>
      <c r="D38" s="312">
        <v>30128.829147600001</v>
      </c>
      <c r="E38" s="114">
        <v>0.54584300763241078</v>
      </c>
      <c r="F38" s="978">
        <v>15942.614822242</v>
      </c>
      <c r="G38" s="979">
        <v>0.94485726511459167</v>
      </c>
      <c r="H38" s="978">
        <v>930.42559440599996</v>
      </c>
      <c r="I38" s="979">
        <v>5.5142734885408308E-2</v>
      </c>
    </row>
    <row r="39" spans="1:9" ht="18">
      <c r="A39" s="982" t="s">
        <v>268</v>
      </c>
      <c r="B39" s="312">
        <v>23115.483555624</v>
      </c>
      <c r="C39" s="114">
        <v>0.42163244487029161</v>
      </c>
      <c r="D39" s="312">
        <v>31708.294445462001</v>
      </c>
      <c r="E39" s="114">
        <v>0.57836755512970839</v>
      </c>
      <c r="F39" s="978">
        <v>19865.753761760501</v>
      </c>
      <c r="G39" s="979">
        <v>0.9536518385025623</v>
      </c>
      <c r="H39" s="978">
        <v>965.48984277550005</v>
      </c>
      <c r="I39" s="979">
        <v>4.6348161497437666E-2</v>
      </c>
    </row>
    <row r="40" spans="1:9" ht="18">
      <c r="A40" s="982" t="s">
        <v>269</v>
      </c>
      <c r="B40" s="312">
        <v>28709.795195637002</v>
      </c>
      <c r="C40" s="114">
        <v>0.57576674160869257</v>
      </c>
      <c r="D40" s="312">
        <v>21153.79212346</v>
      </c>
      <c r="E40" s="114">
        <v>0.42423325839130743</v>
      </c>
      <c r="F40" s="978">
        <v>18263.098120477502</v>
      </c>
      <c r="G40" s="979">
        <v>0.94291070055482862</v>
      </c>
      <c r="H40" s="978">
        <v>1105.7542106405001</v>
      </c>
      <c r="I40" s="979">
        <v>5.7089299445171313E-2</v>
      </c>
    </row>
    <row r="41" spans="1:9" ht="18">
      <c r="A41" s="982" t="s">
        <v>270</v>
      </c>
      <c r="B41" s="312">
        <v>16476.5595799435</v>
      </c>
      <c r="C41" s="114">
        <v>0.3323574498266097</v>
      </c>
      <c r="D41" s="312">
        <v>33098.256897133499</v>
      </c>
      <c r="E41" s="114">
        <v>0.66764255017339036</v>
      </c>
      <c r="F41" s="978">
        <v>31141.475401023999</v>
      </c>
      <c r="G41" s="979">
        <v>0.96698625452475184</v>
      </c>
      <c r="H41" s="978">
        <v>1063.196852905</v>
      </c>
      <c r="I41" s="979">
        <v>3.3013745475248206E-2</v>
      </c>
    </row>
    <row r="42" spans="1:9" ht="18">
      <c r="A42" s="982" t="s">
        <v>271</v>
      </c>
      <c r="B42" s="312">
        <v>30926.688766938001</v>
      </c>
      <c r="C42" s="114">
        <v>0.45323851098186163</v>
      </c>
      <c r="D42" s="312">
        <v>37308.220706974003</v>
      </c>
      <c r="E42" s="114">
        <v>0.54676148901813837</v>
      </c>
      <c r="F42" s="978">
        <v>34944.309221062998</v>
      </c>
      <c r="G42" s="979">
        <v>0.96487034746023359</v>
      </c>
      <c r="H42" s="978">
        <v>1272.2760569950001</v>
      </c>
      <c r="I42" s="979">
        <v>3.51296525397665E-2</v>
      </c>
    </row>
    <row r="43" spans="1:9" ht="18">
      <c r="A43" s="982" t="s">
        <v>272</v>
      </c>
      <c r="B43" s="312">
        <v>24611.216635664499</v>
      </c>
      <c r="C43" s="114">
        <v>0.51094398222975701</v>
      </c>
      <c r="D43" s="312">
        <v>23556.914297713502</v>
      </c>
      <c r="E43" s="114">
        <v>0.48905601777024299</v>
      </c>
      <c r="F43" s="978">
        <v>24888.488913866498</v>
      </c>
      <c r="G43" s="979">
        <v>0.94974562390663697</v>
      </c>
      <c r="H43" s="978">
        <v>1316.9373470005</v>
      </c>
      <c r="I43" s="979">
        <v>5.0254376093362946E-2</v>
      </c>
    </row>
    <row r="44" spans="1:9" ht="18">
      <c r="A44" s="982" t="s">
        <v>273</v>
      </c>
      <c r="B44" s="312">
        <v>20928.483266032999</v>
      </c>
      <c r="C44" s="114">
        <v>0.49977690407533509</v>
      </c>
      <c r="D44" s="312">
        <v>20947.167840242</v>
      </c>
      <c r="E44" s="114">
        <v>0.50022309592466496</v>
      </c>
      <c r="F44" s="978">
        <v>28322.671785371</v>
      </c>
      <c r="G44" s="979">
        <v>0.96236289931108487</v>
      </c>
      <c r="H44" s="978">
        <v>1107.6728441299999</v>
      </c>
      <c r="I44" s="979">
        <v>3.7637100688915071E-2</v>
      </c>
    </row>
    <row r="45" spans="1:9" ht="18">
      <c r="A45" s="982" t="s">
        <v>274</v>
      </c>
      <c r="B45" s="312">
        <v>25350.4699373775</v>
      </c>
      <c r="C45" s="114">
        <v>0.47450151596554274</v>
      </c>
      <c r="D45" s="312">
        <v>28075.0072938025</v>
      </c>
      <c r="E45" s="114">
        <v>0.5254984840344572</v>
      </c>
      <c r="F45" s="978">
        <v>52835.509066879997</v>
      </c>
      <c r="G45" s="979">
        <v>0.96475714421976233</v>
      </c>
      <c r="H45" s="978">
        <v>1930.0963328190001</v>
      </c>
      <c r="I45" s="979">
        <v>3.5242855780237725E-2</v>
      </c>
    </row>
    <row r="46" spans="1:9" ht="18">
      <c r="A46" s="982" t="s">
        <v>275</v>
      </c>
      <c r="B46" s="312">
        <v>72991.332819539006</v>
      </c>
      <c r="C46" s="114">
        <v>0.76272245504228897</v>
      </c>
      <c r="D46" s="312">
        <v>22707.085834586</v>
      </c>
      <c r="E46" s="114">
        <v>0.23727754495771103</v>
      </c>
      <c r="F46" s="978">
        <v>33140.359813427996</v>
      </c>
      <c r="G46" s="979">
        <v>0.94330632689030636</v>
      </c>
      <c r="H46" s="978">
        <v>1991.769452235</v>
      </c>
      <c r="I46" s="979">
        <v>5.6693673109693664E-2</v>
      </c>
    </row>
    <row r="47" spans="1:9" ht="18">
      <c r="A47" s="982" t="s">
        <v>276</v>
      </c>
      <c r="B47" s="312">
        <v>12709.290052394501</v>
      </c>
      <c r="C47" s="114">
        <v>0.30529231270219676</v>
      </c>
      <c r="D47" s="312">
        <v>28920.615201040499</v>
      </c>
      <c r="E47" s="114">
        <v>0.6947076872978033</v>
      </c>
      <c r="F47" s="978">
        <v>16367.360108624</v>
      </c>
      <c r="G47" s="979">
        <v>0.95112036926514387</v>
      </c>
      <c r="H47" s="978">
        <v>841.14539449100005</v>
      </c>
      <c r="I47" s="979">
        <v>4.8879630734856086E-2</v>
      </c>
    </row>
    <row r="48" spans="1:9" ht="18">
      <c r="A48" s="982" t="s">
        <v>277</v>
      </c>
      <c r="B48" s="312">
        <v>54111.708667279003</v>
      </c>
      <c r="C48" s="114">
        <v>0.59634383532545365</v>
      </c>
      <c r="D48" s="312">
        <v>36627.400990403003</v>
      </c>
      <c r="E48" s="114">
        <v>0.40365616467454629</v>
      </c>
      <c r="F48" s="978">
        <v>20278.784327570502</v>
      </c>
      <c r="G48" s="979">
        <v>0.94157313465256987</v>
      </c>
      <c r="H48" s="978">
        <v>1258.3470765165</v>
      </c>
      <c r="I48" s="979">
        <v>5.8426865347430128E-2</v>
      </c>
    </row>
    <row r="49" spans="1:9" ht="18">
      <c r="A49" s="982" t="s">
        <v>278</v>
      </c>
      <c r="B49" s="312">
        <v>25838.699335010999</v>
      </c>
      <c r="C49" s="114">
        <v>0.51952589759876699</v>
      </c>
      <c r="D49" s="312">
        <v>23896.452376263998</v>
      </c>
      <c r="E49" s="114">
        <v>0.48047410240123289</v>
      </c>
      <c r="F49" s="978">
        <v>18974.799449568502</v>
      </c>
      <c r="G49" s="979">
        <v>0.93805641853972854</v>
      </c>
      <c r="H49" s="978">
        <v>1252.9811770025001</v>
      </c>
      <c r="I49" s="979">
        <v>6.1943581460271374E-2</v>
      </c>
    </row>
    <row r="50" spans="1:9" ht="18">
      <c r="A50" s="982" t="s">
        <v>279</v>
      </c>
      <c r="B50" s="312">
        <v>23270.7185232745</v>
      </c>
      <c r="C50" s="114">
        <v>0.51403789407534695</v>
      </c>
      <c r="D50" s="312">
        <v>21999.715410655499</v>
      </c>
      <c r="E50" s="114">
        <v>0.48596210592465305</v>
      </c>
      <c r="F50" s="978">
        <v>19000.478868982002</v>
      </c>
      <c r="G50" s="979">
        <v>0.94583645995654286</v>
      </c>
      <c r="H50" s="978">
        <v>1088.0667447650001</v>
      </c>
      <c r="I50" s="979">
        <v>5.4163540043457088E-2</v>
      </c>
    </row>
    <row r="51" spans="1:9" ht="18">
      <c r="A51" s="982" t="s">
        <v>280</v>
      </c>
      <c r="B51" s="312">
        <v>34610.722554886997</v>
      </c>
      <c r="C51" s="114">
        <v>0.568873727967803</v>
      </c>
      <c r="D51" s="312">
        <v>26230.059596413001</v>
      </c>
      <c r="E51" s="114">
        <v>0.43112627203219706</v>
      </c>
      <c r="F51" s="978">
        <v>18535.849999999999</v>
      </c>
      <c r="G51" s="979">
        <v>0.93567687745059847</v>
      </c>
      <c r="H51" s="978">
        <v>1274.2473174669999</v>
      </c>
      <c r="I51" s="979">
        <v>6.4323122549401507E-2</v>
      </c>
    </row>
    <row r="52" spans="1:9" ht="18">
      <c r="A52" s="982" t="s">
        <v>281</v>
      </c>
      <c r="B52" s="312">
        <v>24105.251169702002</v>
      </c>
      <c r="C52" s="114">
        <v>0.5139509124230387</v>
      </c>
      <c r="D52" s="312">
        <v>22796.603826637998</v>
      </c>
      <c r="E52" s="114">
        <v>0.48604908757696125</v>
      </c>
      <c r="F52" s="978">
        <v>30483.977633765</v>
      </c>
      <c r="G52" s="979">
        <v>0.95108714207235678</v>
      </c>
      <c r="H52" s="978">
        <v>1567.741168092</v>
      </c>
      <c r="I52" s="979">
        <v>4.891285792764314E-2</v>
      </c>
    </row>
    <row r="53" spans="1:9" ht="18">
      <c r="A53" s="982" t="s">
        <v>282</v>
      </c>
      <c r="B53" s="312">
        <v>27868.2430113925</v>
      </c>
      <c r="C53" s="114">
        <v>0.52726181439703057</v>
      </c>
      <c r="D53" s="312">
        <v>24986.415244605501</v>
      </c>
      <c r="E53" s="114">
        <v>0.47273818560296937</v>
      </c>
      <c r="F53" s="978">
        <v>33458.639088449003</v>
      </c>
      <c r="G53" s="979">
        <v>0.95578468426859531</v>
      </c>
      <c r="H53" s="978">
        <v>1547.8217171589999</v>
      </c>
      <c r="I53" s="979">
        <v>4.421531573140465E-2</v>
      </c>
    </row>
    <row r="54" spans="1:9" ht="18">
      <c r="A54" s="982" t="s">
        <v>283</v>
      </c>
      <c r="B54" s="312">
        <v>21663.636967848499</v>
      </c>
      <c r="C54" s="114">
        <v>0.45808422414235994</v>
      </c>
      <c r="D54" s="312">
        <v>25628.183675850501</v>
      </c>
      <c r="E54" s="114">
        <v>0.54191577585764006</v>
      </c>
      <c r="F54" s="978">
        <v>44181.440947666</v>
      </c>
      <c r="G54" s="979">
        <v>0.96903809818115261</v>
      </c>
      <c r="H54" s="978">
        <v>1411.648767375</v>
      </c>
      <c r="I54" s="979">
        <v>3.0961901818847386E-2</v>
      </c>
    </row>
    <row r="55" spans="1:9" ht="18">
      <c r="A55" s="982" t="s">
        <v>284</v>
      </c>
      <c r="B55" s="312">
        <v>31187.864790494499</v>
      </c>
      <c r="C55" s="114">
        <v>0.50264924232996666</v>
      </c>
      <c r="D55" s="312">
        <v>30859.109847181498</v>
      </c>
      <c r="E55" s="114">
        <v>0.49735075767003328</v>
      </c>
      <c r="F55" s="978">
        <v>43599.639252492503</v>
      </c>
      <c r="G55" s="979">
        <v>0.97498149712276694</v>
      </c>
      <c r="H55" s="978">
        <v>1118.7881034704999</v>
      </c>
      <c r="I55" s="979">
        <v>2.5018502877233104E-2</v>
      </c>
    </row>
    <row r="56" spans="1:9" ht="18">
      <c r="A56" s="982" t="s">
        <v>285</v>
      </c>
      <c r="B56" s="312">
        <v>34207.324004146998</v>
      </c>
      <c r="C56" s="114">
        <v>0.51506361358166264</v>
      </c>
      <c r="D56" s="312">
        <v>32206.460821916</v>
      </c>
      <c r="E56" s="114">
        <v>0.48493638641833742</v>
      </c>
      <c r="F56" s="978">
        <v>26589.918701375002</v>
      </c>
      <c r="G56" s="979">
        <v>0.95960170051620164</v>
      </c>
      <c r="H56" s="978">
        <v>1119.4097492430001</v>
      </c>
      <c r="I56" s="979">
        <v>4.0398299483798347E-2</v>
      </c>
    </row>
    <row r="57" spans="1:9" ht="18">
      <c r="A57" s="982" t="s">
        <v>286</v>
      </c>
      <c r="B57" s="312">
        <v>37854.144376962999</v>
      </c>
      <c r="C57" s="114">
        <v>0.56300228370368566</v>
      </c>
      <c r="D57" s="312">
        <v>29382.073792422001</v>
      </c>
      <c r="E57" s="114">
        <v>0.43699771629631434</v>
      </c>
      <c r="F57" s="978">
        <v>32092.2420892595</v>
      </c>
      <c r="G57" s="979">
        <v>0.96967247008381874</v>
      </c>
      <c r="H57" s="978">
        <v>1003.7187422215</v>
      </c>
      <c r="I57" s="979">
        <v>3.0327529916181158E-2</v>
      </c>
    </row>
    <row r="58" spans="1:9" ht="18">
      <c r="A58" s="982" t="s">
        <v>287</v>
      </c>
      <c r="B58" s="312">
        <v>73487.503364037999</v>
      </c>
      <c r="C58" s="114">
        <v>0.77047314222048802</v>
      </c>
      <c r="D58" s="312">
        <v>21892.204684250999</v>
      </c>
      <c r="E58" s="114">
        <v>0.22952685777951193</v>
      </c>
      <c r="F58" s="978">
        <v>134018.95738056549</v>
      </c>
      <c r="G58" s="979">
        <v>0.98513491893214666</v>
      </c>
      <c r="H58" s="978">
        <v>2022.2637811385</v>
      </c>
      <c r="I58" s="979">
        <v>1.4865081067853376E-2</v>
      </c>
    </row>
    <row r="59" spans="1:9" ht="18">
      <c r="A59" s="982" t="s">
        <v>288</v>
      </c>
      <c r="B59" s="312">
        <v>9366</v>
      </c>
      <c r="C59" s="114">
        <v>0.43371150729335495</v>
      </c>
      <c r="D59" s="312">
        <v>12229</v>
      </c>
      <c r="E59" s="114">
        <v>0.56628849270664505</v>
      </c>
      <c r="F59" s="978">
        <v>22223.523985040501</v>
      </c>
      <c r="G59" s="979">
        <v>0.93959221665138049</v>
      </c>
      <c r="H59" s="978">
        <v>1428.7834640814999</v>
      </c>
      <c r="I59" s="979">
        <v>6.0407783348619452E-2</v>
      </c>
    </row>
    <row r="60" spans="1:9" ht="18">
      <c r="A60" s="982" t="s">
        <v>289</v>
      </c>
      <c r="B60" s="312">
        <v>36312</v>
      </c>
      <c r="C60" s="114">
        <v>0.63968994979300631</v>
      </c>
      <c r="D60" s="312">
        <v>20453</v>
      </c>
      <c r="E60" s="114">
        <v>0.36031005020699375</v>
      </c>
      <c r="F60" s="978">
        <v>44061.531278679497</v>
      </c>
      <c r="G60" s="979">
        <v>0.9584329318337802</v>
      </c>
      <c r="H60" s="978">
        <v>1910.9408841625</v>
      </c>
      <c r="I60" s="979">
        <v>4.1567068166219898E-2</v>
      </c>
    </row>
    <row r="61" spans="1:9" ht="18">
      <c r="A61" s="982" t="s">
        <v>290</v>
      </c>
      <c r="B61" s="312">
        <v>37645</v>
      </c>
      <c r="C61" s="114">
        <v>0.52665817932539627</v>
      </c>
      <c r="D61" s="312">
        <v>33834</v>
      </c>
      <c r="E61" s="114">
        <v>0.47334182067460373</v>
      </c>
      <c r="F61" s="978">
        <v>29436.941172587001</v>
      </c>
      <c r="G61" s="979">
        <v>0.9464022160479868</v>
      </c>
      <c r="H61" s="978">
        <v>1667.1081136780001</v>
      </c>
      <c r="I61" s="979">
        <v>5.3597783952013138E-2</v>
      </c>
    </row>
    <row r="62" spans="1:9" ht="18">
      <c r="A62" s="982" t="s">
        <v>291</v>
      </c>
      <c r="B62" s="312">
        <v>46846</v>
      </c>
      <c r="C62" s="114">
        <v>0.45126239030545895</v>
      </c>
      <c r="D62" s="312">
        <v>56965</v>
      </c>
      <c r="E62" s="114">
        <v>0.548737609694541</v>
      </c>
      <c r="F62" s="978">
        <v>41582.426817305997</v>
      </c>
      <c r="G62" s="979">
        <v>0.94926716532478084</v>
      </c>
      <c r="H62" s="978">
        <v>2222.3399925509998</v>
      </c>
      <c r="I62" s="979">
        <v>5.07328346752191E-2</v>
      </c>
    </row>
    <row r="63" spans="1:9" ht="18">
      <c r="A63" s="982" t="s">
        <v>292</v>
      </c>
      <c r="B63" s="312">
        <v>77063</v>
      </c>
      <c r="C63" s="114">
        <v>0.46041845903833284</v>
      </c>
      <c r="D63" s="312">
        <v>90313</v>
      </c>
      <c r="E63" s="114">
        <v>0.53958154096166711</v>
      </c>
      <c r="F63" s="978">
        <v>54228.315024408497</v>
      </c>
      <c r="G63" s="979">
        <v>0.945567998648846</v>
      </c>
      <c r="H63" s="978">
        <v>3121.6747192134999</v>
      </c>
      <c r="I63" s="979">
        <v>5.4432001351153989E-2</v>
      </c>
    </row>
    <row r="64" spans="1:9" ht="18">
      <c r="A64" s="982" t="s">
        <v>293</v>
      </c>
      <c r="B64" s="312">
        <v>80077</v>
      </c>
      <c r="C64" s="114">
        <v>0.36779302140793579</v>
      </c>
      <c r="D64" s="312">
        <v>137646</v>
      </c>
      <c r="E64" s="114">
        <v>0.63220697859206421</v>
      </c>
      <c r="F64" s="978">
        <v>54254.905938276999</v>
      </c>
      <c r="G64" s="979">
        <v>0.9478810396777908</v>
      </c>
      <c r="H64" s="978">
        <v>2983.1900539369999</v>
      </c>
      <c r="I64" s="979">
        <v>5.2118960322209147E-2</v>
      </c>
    </row>
    <row r="65" spans="1:9" ht="18">
      <c r="A65" s="982" t="s">
        <v>294</v>
      </c>
      <c r="B65" s="312">
        <v>133651</v>
      </c>
      <c r="C65" s="114">
        <v>0.35283293821971839</v>
      </c>
      <c r="D65" s="312">
        <v>245143</v>
      </c>
      <c r="E65" s="114">
        <v>0.64716706178028161</v>
      </c>
      <c r="F65" s="978">
        <v>57304.515014190503</v>
      </c>
      <c r="G65" s="979">
        <v>0.94621596117167117</v>
      </c>
      <c r="H65" s="978">
        <v>3257.2566803304999</v>
      </c>
      <c r="I65" s="979">
        <v>5.3784038828328766E-2</v>
      </c>
    </row>
    <row r="66" spans="1:9" ht="18">
      <c r="A66" s="982" t="s">
        <v>295</v>
      </c>
      <c r="B66" s="312">
        <v>69685</v>
      </c>
      <c r="C66" s="114">
        <v>0.36595997206131803</v>
      </c>
      <c r="D66" s="312">
        <v>120732</v>
      </c>
      <c r="E66" s="114">
        <v>0.63404002793868197</v>
      </c>
      <c r="F66" s="978">
        <v>38104.911905066001</v>
      </c>
      <c r="G66" s="979">
        <v>0.93297389309220602</v>
      </c>
      <c r="H66" s="978">
        <v>2737.508431877</v>
      </c>
      <c r="I66" s="979">
        <v>6.7026106907793967E-2</v>
      </c>
    </row>
    <row r="67" spans="1:9" ht="18">
      <c r="A67" s="982" t="s">
        <v>296</v>
      </c>
      <c r="B67" s="312">
        <v>36899</v>
      </c>
      <c r="C67" s="114">
        <v>0.30625897429512877</v>
      </c>
      <c r="D67" s="312">
        <v>83584</v>
      </c>
      <c r="E67" s="114">
        <v>0.69374102570487117</v>
      </c>
      <c r="F67" s="978">
        <v>61104.182446889499</v>
      </c>
      <c r="G67" s="979">
        <v>0.96247938357140816</v>
      </c>
      <c r="H67" s="978">
        <v>2382.0422867295001</v>
      </c>
      <c r="I67" s="979">
        <v>3.7520616428591863E-2</v>
      </c>
    </row>
    <row r="68" spans="1:9" ht="18">
      <c r="A68" s="982" t="s">
        <v>297</v>
      </c>
      <c r="B68" s="312">
        <v>64230</v>
      </c>
      <c r="C68" s="114">
        <v>0.3558192484751791</v>
      </c>
      <c r="D68" s="312">
        <v>116283</v>
      </c>
      <c r="E68" s="114">
        <v>0.6441807515248209</v>
      </c>
      <c r="F68" s="978">
        <v>42545.787244794497</v>
      </c>
      <c r="G68" s="979">
        <v>0.94066958018633751</v>
      </c>
      <c r="H68" s="978">
        <v>2683.4708719255</v>
      </c>
      <c r="I68" s="979">
        <v>5.9330419813662508E-2</v>
      </c>
    </row>
    <row r="69" spans="1:9" ht="18">
      <c r="A69" s="982" t="s">
        <v>298</v>
      </c>
      <c r="B69" s="312">
        <v>40968</v>
      </c>
      <c r="C69" s="114">
        <v>0.3084382340540866</v>
      </c>
      <c r="D69" s="312">
        <v>91856</v>
      </c>
      <c r="E69" s="114">
        <v>0.69156176594591334</v>
      </c>
      <c r="F69" s="978">
        <v>47312.415226616002</v>
      </c>
      <c r="G69" s="979">
        <v>0.96302297995434594</v>
      </c>
      <c r="H69" s="978">
        <v>1816.6462926209999</v>
      </c>
      <c r="I69" s="979">
        <v>3.6977020045654098E-2</v>
      </c>
    </row>
    <row r="70" spans="1:9" ht="18">
      <c r="A70" s="982" t="s">
        <v>299</v>
      </c>
      <c r="B70" s="312">
        <v>118285</v>
      </c>
      <c r="C70" s="114">
        <v>0.52764816615664623</v>
      </c>
      <c r="D70" s="312">
        <v>105889</v>
      </c>
      <c r="E70" s="114">
        <v>0.47235183384335383</v>
      </c>
      <c r="F70" s="978">
        <v>99963.758621330999</v>
      </c>
      <c r="G70" s="979">
        <v>0.97583412368641653</v>
      </c>
      <c r="H70" s="978">
        <v>2475.5353067159999</v>
      </c>
      <c r="I70" s="979">
        <v>2.4165876313583412E-2</v>
      </c>
    </row>
    <row r="71" spans="1:9" ht="18">
      <c r="A71" s="982" t="s">
        <v>365</v>
      </c>
      <c r="B71" s="312">
        <v>63671</v>
      </c>
      <c r="C71" s="114">
        <v>0.3175642649801993</v>
      </c>
      <c r="D71" s="312">
        <v>136827</v>
      </c>
      <c r="E71" s="114">
        <v>0.6824357350198007</v>
      </c>
      <c r="F71" s="978">
        <v>18755.4619537285</v>
      </c>
      <c r="G71" s="979">
        <v>0.93229037192961817</v>
      </c>
      <c r="H71" s="978">
        <v>1362.1564604885</v>
      </c>
      <c r="I71" s="979">
        <v>6.7709628070381944E-2</v>
      </c>
    </row>
    <row r="72" spans="1:9" ht="18">
      <c r="A72" s="982" t="s">
        <v>1552</v>
      </c>
      <c r="B72" s="312">
        <v>106177</v>
      </c>
      <c r="C72" s="114">
        <v>0.27490187346596384</v>
      </c>
      <c r="D72" s="312">
        <v>280059</v>
      </c>
      <c r="E72" s="114">
        <v>0.72509812653403616</v>
      </c>
      <c r="F72" s="978">
        <v>27019.4343472685</v>
      </c>
      <c r="G72" s="979">
        <v>0.92890935343627434</v>
      </c>
      <c r="H72" s="978">
        <v>2067.8326151285</v>
      </c>
      <c r="I72" s="979">
        <v>7.1090646563725685E-2</v>
      </c>
    </row>
    <row r="73" spans="1:9" ht="18">
      <c r="A73" s="982" t="s">
        <v>1607</v>
      </c>
      <c r="B73" s="312">
        <v>114715</v>
      </c>
      <c r="C73" s="114">
        <v>0.32460201130723654</v>
      </c>
      <c r="D73" s="312">
        <v>238687</v>
      </c>
      <c r="E73" s="114">
        <v>0.67539798869276346</v>
      </c>
      <c r="F73" s="978">
        <v>36684</v>
      </c>
      <c r="G73" s="979">
        <v>0.95710707576706322</v>
      </c>
      <c r="H73" s="978">
        <v>1644</v>
      </c>
      <c r="I73" s="979">
        <v>4.2892924232936759E-2</v>
      </c>
    </row>
    <row r="74" spans="1:9" ht="18">
      <c r="A74" s="982" t="s">
        <v>1628</v>
      </c>
      <c r="B74" s="312">
        <v>97289</v>
      </c>
      <c r="C74" s="114">
        <v>0.26810314181862271</v>
      </c>
      <c r="D74" s="312">
        <v>265590</v>
      </c>
      <c r="E74" s="114">
        <v>0.73189685818137729</v>
      </c>
      <c r="F74" s="978">
        <v>60162</v>
      </c>
      <c r="G74" s="979">
        <v>0.96447465452563408</v>
      </c>
      <c r="H74" s="978">
        <v>2216</v>
      </c>
      <c r="I74" s="979">
        <v>3.5525345474365963E-2</v>
      </c>
    </row>
    <row r="75" spans="1:9" ht="18">
      <c r="A75" s="982" t="s">
        <v>1677</v>
      </c>
      <c r="B75" s="312">
        <v>83979</v>
      </c>
      <c r="C75" s="114">
        <v>0.25164282953227679</v>
      </c>
      <c r="D75" s="312">
        <v>249744</v>
      </c>
      <c r="E75" s="114">
        <v>0.74835717046772321</v>
      </c>
      <c r="F75" s="978">
        <v>44870</v>
      </c>
      <c r="G75" s="979">
        <v>0.95059531375789164</v>
      </c>
      <c r="H75" s="978">
        <v>2332</v>
      </c>
      <c r="I75" s="979">
        <v>4.9404686242108385E-2</v>
      </c>
    </row>
    <row r="76" spans="1:9" ht="18">
      <c r="A76" s="982" t="s">
        <v>1726</v>
      </c>
      <c r="B76" s="312">
        <v>121166</v>
      </c>
      <c r="C76" s="114">
        <v>0.24897924796209192</v>
      </c>
      <c r="D76" s="312">
        <v>365485</v>
      </c>
      <c r="E76" s="114">
        <v>0.75102075203790808</v>
      </c>
      <c r="F76" s="978">
        <v>47880</v>
      </c>
      <c r="G76" s="979">
        <v>0.95561232636116877</v>
      </c>
      <c r="H76" s="978">
        <v>2224</v>
      </c>
      <c r="I76" s="979">
        <v>4.4387673638831233E-2</v>
      </c>
    </row>
    <row r="77" spans="1:9" ht="18">
      <c r="A77" s="982" t="s">
        <v>1799</v>
      </c>
      <c r="B77" s="312">
        <v>129673</v>
      </c>
      <c r="C77" s="114">
        <v>0.23517900540462114</v>
      </c>
      <c r="D77" s="312">
        <v>421707</v>
      </c>
      <c r="E77" s="114">
        <v>0.76482099459537889</v>
      </c>
      <c r="F77" s="978">
        <v>89684</v>
      </c>
      <c r="G77" s="979">
        <v>0.97103693197197893</v>
      </c>
      <c r="H77" s="978">
        <v>2675</v>
      </c>
      <c r="I77" s="979">
        <v>2.896306802802109E-2</v>
      </c>
    </row>
    <row r="78" spans="1:9" ht="18">
      <c r="A78" s="982" t="s">
        <v>2028</v>
      </c>
      <c r="B78" s="312">
        <v>86577.885555492496</v>
      </c>
      <c r="C78" s="114">
        <v>0.28542435054220366</v>
      </c>
      <c r="D78" s="312">
        <v>216752.52543090598</v>
      </c>
      <c r="E78" s="114">
        <v>0.71457564945779639</v>
      </c>
      <c r="F78" s="978">
        <v>79826.193898761499</v>
      </c>
      <c r="G78" s="979">
        <v>0.97793824071407853</v>
      </c>
      <c r="H78" s="978">
        <v>1800.8358822534999</v>
      </c>
      <c r="I78" s="979">
        <v>2.2061759285921519E-2</v>
      </c>
    </row>
    <row r="79" spans="1:9" ht="18">
      <c r="A79" s="982" t="s">
        <v>2004</v>
      </c>
      <c r="B79" s="312">
        <v>115044.28478775649</v>
      </c>
      <c r="C79" s="114">
        <v>0.19410272494581748</v>
      </c>
      <c r="D79" s="312">
        <v>477653.65296592703</v>
      </c>
      <c r="E79" s="114">
        <v>0.80589727505418252</v>
      </c>
      <c r="F79" s="978">
        <v>116122.0024184495</v>
      </c>
      <c r="G79" s="979">
        <v>0.97795135822060619</v>
      </c>
      <c r="H79" s="978">
        <v>2618.0570357699999</v>
      </c>
      <c r="I79" s="979">
        <v>2.2048641779393731E-2</v>
      </c>
    </row>
    <row r="80" spans="1:9" ht="18">
      <c r="A80" s="982"/>
      <c r="B80" s="312"/>
      <c r="C80" s="114"/>
      <c r="D80" s="312"/>
      <c r="E80" s="114"/>
      <c r="F80" s="978"/>
      <c r="G80" s="979"/>
      <c r="H80" s="978"/>
      <c r="I80" s="979"/>
    </row>
    <row r="81" spans="1:9" ht="18">
      <c r="A81" s="982"/>
      <c r="B81" s="312"/>
      <c r="C81" s="114"/>
      <c r="D81" s="312"/>
      <c r="E81" s="114"/>
      <c r="F81" s="978"/>
      <c r="G81" s="979"/>
      <c r="H81" s="978"/>
      <c r="I81" s="979"/>
    </row>
    <row r="82" spans="1:9" ht="18">
      <c r="A82" s="982"/>
      <c r="B82" s="312"/>
      <c r="C82" s="114"/>
      <c r="D82" s="312"/>
      <c r="E82" s="114"/>
      <c r="F82" s="978"/>
      <c r="G82" s="979"/>
      <c r="H82" s="978"/>
      <c r="I82" s="979"/>
    </row>
    <row r="83" spans="1:9" ht="18">
      <c r="A83" s="982"/>
      <c r="B83" s="312"/>
      <c r="C83" s="114"/>
      <c r="D83" s="312"/>
      <c r="E83" s="114"/>
      <c r="F83" s="978"/>
      <c r="G83" s="979"/>
      <c r="H83" s="978"/>
      <c r="I83" s="979"/>
    </row>
    <row r="84" spans="1:9" ht="18">
      <c r="A84" s="982"/>
      <c r="B84" s="312"/>
      <c r="C84" s="114"/>
      <c r="D84" s="312"/>
      <c r="E84" s="114"/>
      <c r="F84" s="978"/>
      <c r="G84" s="979"/>
      <c r="H84" s="978"/>
      <c r="I84" s="979"/>
    </row>
    <row r="85" spans="1:9" ht="18">
      <c r="A85" s="982"/>
      <c r="B85" s="312"/>
      <c r="C85" s="114"/>
      <c r="D85" s="312"/>
      <c r="E85" s="114"/>
      <c r="F85" s="978"/>
      <c r="G85" s="979"/>
      <c r="H85" s="978"/>
      <c r="I85" s="979"/>
    </row>
  </sheetData>
  <mergeCells count="5">
    <mergeCell ref="A1:F1"/>
    <mergeCell ref="A17:F17"/>
    <mergeCell ref="F33:I33"/>
    <mergeCell ref="B33:E33"/>
    <mergeCell ref="A33:A3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22"/>
  <sheetViews>
    <sheetView rightToLeft="1" topLeftCell="A7" zoomScale="115" zoomScaleNormal="115" workbookViewId="0">
      <selection activeCell="D14" sqref="D14"/>
    </sheetView>
  </sheetViews>
  <sheetFormatPr defaultRowHeight="15"/>
  <cols>
    <col min="1" max="1" width="9.28515625" style="308" customWidth="1"/>
    <col min="2" max="2" width="36.85546875" style="308" customWidth="1"/>
    <col min="3" max="3" width="13.140625" style="308" customWidth="1"/>
    <col min="4" max="4" width="12.28515625" style="308" customWidth="1"/>
    <col min="5" max="5" width="16.42578125" style="308" customWidth="1"/>
    <col min="6" max="6" width="17.85546875" style="308" customWidth="1"/>
    <col min="7" max="16384" width="9.140625" style="308"/>
  </cols>
  <sheetData>
    <row r="1" spans="1:5">
      <c r="A1" s="313"/>
      <c r="B1" s="314"/>
      <c r="C1" s="315" t="s">
        <v>1828</v>
      </c>
      <c r="D1" s="315" t="s">
        <v>2027</v>
      </c>
      <c r="E1" s="315" t="s">
        <v>2029</v>
      </c>
    </row>
    <row r="2" spans="1:5" ht="15.75" customHeight="1">
      <c r="A2" s="1094" t="s">
        <v>22</v>
      </c>
      <c r="B2" s="316" t="s">
        <v>237</v>
      </c>
      <c r="C2" s="317">
        <v>245782.37129360801</v>
      </c>
      <c r="D2" s="317">
        <v>431868.80264898</v>
      </c>
      <c r="E2" s="318">
        <v>0.75711870780624801</v>
      </c>
    </row>
    <row r="3" spans="1:5" ht="17.25">
      <c r="A3" s="1095"/>
      <c r="B3" s="319" t="s">
        <v>238</v>
      </c>
      <c r="C3" s="320">
        <v>92581.053585171001</v>
      </c>
      <c r="D3" s="320">
        <v>118376.596688358</v>
      </c>
      <c r="E3" s="75">
        <v>0.27862658831654019</v>
      </c>
    </row>
    <row r="4" spans="1:5" ht="17.25">
      <c r="A4" s="1095"/>
      <c r="B4" s="319" t="s">
        <v>239</v>
      </c>
      <c r="C4" s="320">
        <v>153201.31770843701</v>
      </c>
      <c r="D4" s="320">
        <v>313492.205960622</v>
      </c>
      <c r="E4" s="75">
        <v>1.0462761720969032</v>
      </c>
    </row>
    <row r="5" spans="1:5" ht="17.25">
      <c r="A5" s="1095"/>
      <c r="B5" s="319" t="s">
        <v>240</v>
      </c>
      <c r="C5" s="320">
        <v>95161.177187679001</v>
      </c>
      <c r="D5" s="320">
        <v>131795.644334813</v>
      </c>
      <c r="E5" s="75">
        <v>0.38497282431555768</v>
      </c>
    </row>
    <row r="6" spans="1:5" ht="17.25">
      <c r="A6" s="1095"/>
      <c r="B6" s="319" t="s">
        <v>241</v>
      </c>
      <c r="C6" s="320">
        <v>150621.194105929</v>
      </c>
      <c r="D6" s="320">
        <v>300073.158314167</v>
      </c>
      <c r="E6" s="75">
        <v>0.99223728171436032</v>
      </c>
    </row>
    <row r="7" spans="1:5" ht="15.75">
      <c r="A7" s="1095"/>
      <c r="B7" s="316" t="s">
        <v>242</v>
      </c>
      <c r="C7" s="317">
        <v>51993</v>
      </c>
      <c r="D7" s="317">
        <v>83960</v>
      </c>
      <c r="E7" s="318">
        <v>0.61483276594926251</v>
      </c>
    </row>
    <row r="8" spans="1:5" ht="17.25">
      <c r="A8" s="1095"/>
      <c r="B8" s="319" t="s">
        <v>243</v>
      </c>
      <c r="C8" s="320">
        <v>17459</v>
      </c>
      <c r="D8" s="320">
        <v>22837</v>
      </c>
      <c r="E8" s="75">
        <v>0.30803596998682625</v>
      </c>
    </row>
    <row r="9" spans="1:5" ht="17.25">
      <c r="A9" s="1095"/>
      <c r="B9" s="319" t="s">
        <v>244</v>
      </c>
      <c r="C9" s="320">
        <v>34534</v>
      </c>
      <c r="D9" s="320">
        <v>61123</v>
      </c>
      <c r="E9" s="75">
        <v>0.769936873805525</v>
      </c>
    </row>
    <row r="10" spans="1:5" ht="17.25">
      <c r="A10" s="1095"/>
      <c r="B10" s="319" t="s">
        <v>245</v>
      </c>
      <c r="C10" s="320">
        <v>17029</v>
      </c>
      <c r="D10" s="320">
        <v>25568</v>
      </c>
      <c r="E10" s="75">
        <v>0.50143872217981089</v>
      </c>
    </row>
    <row r="11" spans="1:5" ht="17.25">
      <c r="A11" s="1096"/>
      <c r="B11" s="321" t="s">
        <v>246</v>
      </c>
      <c r="C11" s="320">
        <v>34964</v>
      </c>
      <c r="D11" s="320">
        <v>58392</v>
      </c>
      <c r="E11" s="76">
        <v>0.67006063379476033</v>
      </c>
    </row>
    <row r="12" spans="1:5">
      <c r="A12" s="313"/>
      <c r="B12" s="314"/>
      <c r="C12" s="315" t="s">
        <v>1828</v>
      </c>
      <c r="D12" s="315" t="s">
        <v>2027</v>
      </c>
      <c r="E12" s="315" t="s">
        <v>2029</v>
      </c>
    </row>
    <row r="13" spans="1:5" ht="15.75">
      <c r="A13" s="1097" t="s">
        <v>18</v>
      </c>
      <c r="B13" s="322" t="s">
        <v>247</v>
      </c>
      <c r="C13" s="317">
        <v>169887.37987704301</v>
      </c>
      <c r="D13" s="317">
        <v>331606.67989353801</v>
      </c>
      <c r="E13" s="318">
        <v>0.95192062019874735</v>
      </c>
    </row>
    <row r="14" spans="1:5" ht="17.25">
      <c r="A14" s="1098"/>
      <c r="B14" s="323" t="s">
        <v>248</v>
      </c>
      <c r="C14" s="320">
        <v>93635.738303295002</v>
      </c>
      <c r="D14" s="320">
        <v>146500.45144151201</v>
      </c>
      <c r="E14" s="75">
        <v>0.56457837676233402</v>
      </c>
    </row>
    <row r="15" spans="1:5" ht="17.25">
      <c r="A15" s="1098"/>
      <c r="B15" s="323" t="s">
        <v>249</v>
      </c>
      <c r="C15" s="320">
        <v>76251.641573747998</v>
      </c>
      <c r="D15" s="320">
        <v>185106.228452026</v>
      </c>
      <c r="E15" s="75">
        <v>1.4275704054580589</v>
      </c>
    </row>
    <row r="16" spans="1:5" ht="17.25">
      <c r="A16" s="1098"/>
      <c r="B16" s="323" t="s">
        <v>250</v>
      </c>
      <c r="C16" s="320">
        <v>97772.573999902001</v>
      </c>
      <c r="D16" s="320">
        <v>151267.765539977</v>
      </c>
      <c r="E16" s="75">
        <v>0.54713903246659568</v>
      </c>
    </row>
    <row r="17" spans="1:5" ht="17.25">
      <c r="A17" s="1098"/>
      <c r="B17" s="323" t="s">
        <v>251</v>
      </c>
      <c r="C17" s="320">
        <v>72114.805877141</v>
      </c>
      <c r="D17" s="320">
        <v>180338.91435356101</v>
      </c>
      <c r="E17" s="75">
        <v>1.5007196810707213</v>
      </c>
    </row>
    <row r="18" spans="1:5" ht="15.75">
      <c r="A18" s="1098"/>
      <c r="B18" s="322" t="s">
        <v>252</v>
      </c>
      <c r="C18" s="317">
        <v>28543</v>
      </c>
      <c r="D18" s="317">
        <v>37722</v>
      </c>
      <c r="E18" s="318">
        <v>0.32158497705216682</v>
      </c>
    </row>
    <row r="19" spans="1:5" ht="17.25">
      <c r="A19" s="1098"/>
      <c r="B19" s="323" t="s">
        <v>253</v>
      </c>
      <c r="C19" s="320">
        <v>15178</v>
      </c>
      <c r="D19" s="320">
        <v>5058</v>
      </c>
      <c r="E19" s="75">
        <v>-0.6667545131110818</v>
      </c>
    </row>
    <row r="20" spans="1:5" ht="17.25">
      <c r="A20" s="1098"/>
      <c r="B20" s="323" t="s">
        <v>254</v>
      </c>
      <c r="C20" s="320">
        <v>13365</v>
      </c>
      <c r="D20" s="320">
        <v>32664</v>
      </c>
      <c r="E20" s="75">
        <v>1.4439955106621771</v>
      </c>
    </row>
    <row r="21" spans="1:5" ht="17.25">
      <c r="A21" s="1098"/>
      <c r="B21" s="323" t="s">
        <v>255</v>
      </c>
      <c r="C21" s="320">
        <v>15621</v>
      </c>
      <c r="D21" s="320">
        <v>6355</v>
      </c>
      <c r="E21" s="75">
        <v>-0.59317585301837272</v>
      </c>
    </row>
    <row r="22" spans="1:5" ht="18" thickBot="1">
      <c r="A22" s="1099"/>
      <c r="B22" s="324" t="s">
        <v>256</v>
      </c>
      <c r="C22" s="320">
        <v>12922</v>
      </c>
      <c r="D22" s="320">
        <v>31367</v>
      </c>
      <c r="E22" s="76">
        <v>1.4274106175514625</v>
      </c>
    </row>
  </sheetData>
  <mergeCells count="2">
    <mergeCell ref="A2:A11"/>
    <mergeCell ref="A13:A2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30"/>
  <sheetViews>
    <sheetView rightToLeft="1" zoomScale="85" zoomScaleNormal="85" workbookViewId="0">
      <selection activeCell="E9" sqref="E9"/>
    </sheetView>
  </sheetViews>
  <sheetFormatPr defaultRowHeight="15"/>
  <cols>
    <col min="1" max="1" width="5.5703125" style="308" customWidth="1"/>
    <col min="2" max="2" width="16.7109375" style="308" customWidth="1"/>
    <col min="3" max="3" width="13.28515625" style="308" customWidth="1"/>
    <col min="4" max="4" width="12.42578125" style="308" customWidth="1"/>
    <col min="5" max="5" width="11.7109375" style="308" customWidth="1"/>
    <col min="6" max="6" width="11.85546875" style="308" customWidth="1"/>
    <col min="7" max="7" width="13.7109375" style="308" customWidth="1"/>
    <col min="8" max="8" width="15.85546875" style="308" customWidth="1"/>
    <col min="9" max="9" width="16.7109375" style="308" customWidth="1"/>
    <col min="10" max="10" width="13.5703125" style="308" customWidth="1"/>
    <col min="11" max="11" width="14.5703125" style="308" bestFit="1" customWidth="1"/>
    <col min="12" max="13" width="12.5703125" style="308" bestFit="1" customWidth="1"/>
    <col min="14" max="14" width="15.28515625" style="308" bestFit="1" customWidth="1"/>
    <col min="15" max="15" width="11.7109375" style="308" bestFit="1" customWidth="1"/>
    <col min="16" max="16384" width="9.140625" style="308"/>
  </cols>
  <sheetData>
    <row r="1" spans="1:8" ht="24" customHeight="1">
      <c r="A1" s="1104"/>
      <c r="B1" s="1105"/>
      <c r="C1" s="1106" t="s">
        <v>257</v>
      </c>
      <c r="D1" s="1106"/>
      <c r="E1" s="1107"/>
      <c r="F1" s="1116" t="s">
        <v>258</v>
      </c>
      <c r="G1" s="1108"/>
      <c r="H1" s="1109"/>
    </row>
    <row r="2" spans="1:8" ht="24" customHeight="1">
      <c r="A2" s="1110" t="s">
        <v>52</v>
      </c>
      <c r="B2" s="1117"/>
      <c r="C2" s="1112" t="s">
        <v>2000</v>
      </c>
      <c r="D2" s="1112" t="s">
        <v>1865</v>
      </c>
      <c r="E2" s="1112" t="s">
        <v>2005</v>
      </c>
      <c r="F2" s="1114" t="s">
        <v>259</v>
      </c>
      <c r="G2" s="1115" t="s">
        <v>260</v>
      </c>
      <c r="H2" s="1115" t="s">
        <v>2030</v>
      </c>
    </row>
    <row r="3" spans="1:8" ht="24" customHeight="1">
      <c r="A3" s="1110" t="s">
        <v>53</v>
      </c>
      <c r="B3" s="1117"/>
      <c r="C3" s="1113"/>
      <c r="D3" s="1113"/>
      <c r="E3" s="1113"/>
      <c r="F3" s="1110"/>
      <c r="G3" s="1115"/>
      <c r="H3" s="1115"/>
    </row>
    <row r="4" spans="1:8" ht="24" customHeight="1">
      <c r="A4" s="327">
        <v>1</v>
      </c>
      <c r="B4" s="328" t="s">
        <v>54</v>
      </c>
      <c r="C4" s="329">
        <v>18900400.761500001</v>
      </c>
      <c r="D4" s="329">
        <v>24609479.416999999</v>
      </c>
      <c r="E4" s="330">
        <v>9389594.6984999999</v>
      </c>
      <c r="F4" s="331">
        <v>-0.23198697374948207</v>
      </c>
      <c r="G4" s="331">
        <v>1.0129091157171422</v>
      </c>
      <c r="H4" s="332">
        <v>0.63192518633393102</v>
      </c>
    </row>
    <row r="5" spans="1:8" ht="24" customHeight="1">
      <c r="A5" s="327">
        <v>2</v>
      </c>
      <c r="B5" s="334" t="s">
        <v>55</v>
      </c>
      <c r="C5" s="329">
        <v>901078.04850000003</v>
      </c>
      <c r="D5" s="329">
        <v>258182.15900000001</v>
      </c>
      <c r="E5" s="329">
        <v>408587.6655</v>
      </c>
      <c r="F5" s="335">
        <v>2.4900864257626725</v>
      </c>
      <c r="G5" s="331">
        <v>1.2053481408875277</v>
      </c>
      <c r="H5" s="332">
        <v>3.0127081477535126E-2</v>
      </c>
    </row>
    <row r="6" spans="1:8" ht="24" customHeight="1">
      <c r="A6" s="327">
        <v>3</v>
      </c>
      <c r="B6" s="334" t="s">
        <v>57</v>
      </c>
      <c r="C6" s="329">
        <v>215264.728</v>
      </c>
      <c r="D6" s="329">
        <v>94890.816000000006</v>
      </c>
      <c r="E6" s="329">
        <v>54654.947500000002</v>
      </c>
      <c r="F6" s="335">
        <v>1.2685517637449761</v>
      </c>
      <c r="G6" s="331">
        <v>2.9386137549578653</v>
      </c>
      <c r="H6" s="332">
        <v>7.1972655537345907E-3</v>
      </c>
    </row>
    <row r="7" spans="1:8" ht="24" customHeight="1">
      <c r="A7" s="327">
        <v>4</v>
      </c>
      <c r="B7" s="334" t="s">
        <v>61</v>
      </c>
      <c r="C7" s="329">
        <v>125762.8205</v>
      </c>
      <c r="D7" s="329">
        <v>601570.64099999995</v>
      </c>
      <c r="E7" s="329">
        <v>34974.299500000001</v>
      </c>
      <c r="F7" s="335">
        <v>-0.79094255615443176</v>
      </c>
      <c r="G7" s="331">
        <v>2.5958638857084186</v>
      </c>
      <c r="H7" s="332">
        <v>4.20481527250092E-3</v>
      </c>
    </row>
    <row r="8" spans="1:8" ht="24" customHeight="1">
      <c r="A8" s="327">
        <v>5</v>
      </c>
      <c r="B8" s="334" t="s">
        <v>58</v>
      </c>
      <c r="C8" s="329">
        <v>116525.2105</v>
      </c>
      <c r="D8" s="329">
        <v>321209.14150000003</v>
      </c>
      <c r="E8" s="329">
        <v>81134.646999999997</v>
      </c>
      <c r="F8" s="331">
        <v>-0.6372294700087171</v>
      </c>
      <c r="G8" s="331">
        <v>0.43619544557826218</v>
      </c>
      <c r="H8" s="332">
        <v>3.8959605294617622E-3</v>
      </c>
    </row>
    <row r="9" spans="1:8" ht="24" customHeight="1">
      <c r="A9" s="337"/>
      <c r="B9" s="328" t="s">
        <v>261</v>
      </c>
      <c r="C9" s="338">
        <v>20259031.569000002</v>
      </c>
      <c r="D9" s="338">
        <v>25885332.1745</v>
      </c>
      <c r="E9" s="338">
        <v>9968946.2579999994</v>
      </c>
      <c r="F9" s="339">
        <v>-0.21735477712132834</v>
      </c>
      <c r="G9" s="339">
        <v>1.0322139416432594</v>
      </c>
      <c r="H9" s="340">
        <v>0.67735030916716343</v>
      </c>
    </row>
    <row r="10" spans="1:8" ht="24" customHeight="1">
      <c r="A10" s="342"/>
      <c r="B10" s="328" t="s">
        <v>59</v>
      </c>
      <c r="C10" s="338">
        <v>479546.87699999101</v>
      </c>
      <c r="D10" s="338">
        <v>1838925.4240000024</v>
      </c>
      <c r="E10" s="338">
        <v>193727.96050000121</v>
      </c>
      <c r="F10" s="339">
        <v>-0.73922440206580653</v>
      </c>
      <c r="G10" s="339">
        <v>1.4753622335274006</v>
      </c>
      <c r="H10" s="340">
        <v>1.6033403388004346E-2</v>
      </c>
    </row>
    <row r="11" spans="1:8" ht="24" customHeight="1" thickBot="1">
      <c r="A11" s="343"/>
      <c r="B11" s="344" t="s">
        <v>46</v>
      </c>
      <c r="C11" s="345">
        <v>9170659.4989999998</v>
      </c>
      <c r="D11" s="345">
        <v>4919487.2424999997</v>
      </c>
      <c r="E11" s="346">
        <v>1406324.5815000001</v>
      </c>
      <c r="F11" s="347">
        <v>0.86414946252399005</v>
      </c>
      <c r="G11" s="347">
        <v>5.5210120193010361</v>
      </c>
      <c r="H11" s="348">
        <v>0.30661628744483221</v>
      </c>
    </row>
    <row r="12" spans="1:8" ht="24" customHeight="1" thickTop="1">
      <c r="A12" s="349"/>
      <c r="B12" s="350" t="s">
        <v>48</v>
      </c>
      <c r="C12" s="351">
        <v>29909237.944999993</v>
      </c>
      <c r="D12" s="351">
        <v>32643744.841000002</v>
      </c>
      <c r="E12" s="352">
        <v>11568998.800000001</v>
      </c>
      <c r="F12" s="353">
        <v>-8.3768173943251534E-2</v>
      </c>
      <c r="G12" s="353">
        <v>1.5852918184242522</v>
      </c>
      <c r="H12" s="354">
        <v>1</v>
      </c>
    </row>
    <row r="14" spans="1:8" ht="24" customHeight="1">
      <c r="A14" s="325"/>
      <c r="B14" s="326"/>
      <c r="C14" s="1106" t="s">
        <v>257</v>
      </c>
      <c r="D14" s="1106"/>
      <c r="E14" s="1107"/>
      <c r="F14" s="1108" t="s">
        <v>258</v>
      </c>
      <c r="G14" s="1108"/>
      <c r="H14" s="1109"/>
    </row>
    <row r="15" spans="1:8" ht="24" customHeight="1">
      <c r="A15" s="1110" t="s">
        <v>52</v>
      </c>
      <c r="B15" s="1111"/>
      <c r="C15" s="1112" t="s">
        <v>2000</v>
      </c>
      <c r="D15" s="1112" t="s">
        <v>1865</v>
      </c>
      <c r="E15" s="1112" t="s">
        <v>2005</v>
      </c>
      <c r="F15" s="1114" t="s">
        <v>259</v>
      </c>
      <c r="G15" s="1115" t="s">
        <v>260</v>
      </c>
      <c r="H15" s="1115" t="s">
        <v>2030</v>
      </c>
    </row>
    <row r="16" spans="1:8" ht="24" customHeight="1">
      <c r="A16" s="1110" t="s">
        <v>60</v>
      </c>
      <c r="B16" s="1111"/>
      <c r="C16" s="1113"/>
      <c r="D16" s="1113"/>
      <c r="E16" s="1113"/>
      <c r="F16" s="1110"/>
      <c r="G16" s="1115"/>
      <c r="H16" s="1115"/>
    </row>
    <row r="17" spans="1:8" ht="24" customHeight="1">
      <c r="A17" s="355">
        <v>1</v>
      </c>
      <c r="B17" s="356" t="s">
        <v>54</v>
      </c>
      <c r="C17" s="329">
        <v>10394509.6545</v>
      </c>
      <c r="D17" s="329">
        <v>5549007.4630000005</v>
      </c>
      <c r="E17" s="329">
        <v>5751415.5</v>
      </c>
      <c r="F17" s="357">
        <v>0.87321962059145264</v>
      </c>
      <c r="G17" s="358">
        <v>0.80729590037443821</v>
      </c>
      <c r="H17" s="332">
        <v>0.11326363670263585</v>
      </c>
    </row>
    <row r="18" spans="1:8" ht="24" customHeight="1">
      <c r="A18" s="355">
        <v>2</v>
      </c>
      <c r="B18" s="334" t="s">
        <v>56</v>
      </c>
      <c r="C18" s="329">
        <v>1218598.112</v>
      </c>
      <c r="D18" s="329">
        <v>581173.95900000003</v>
      </c>
      <c r="E18" s="329">
        <v>838585.34299999999</v>
      </c>
      <c r="F18" s="358">
        <v>1.0967871893241519</v>
      </c>
      <c r="G18" s="332">
        <v>0.45315932620587196</v>
      </c>
      <c r="H18" s="332">
        <v>1.3278438178594887E-2</v>
      </c>
    </row>
    <row r="19" spans="1:8" ht="24" customHeight="1">
      <c r="A19" s="355">
        <v>3</v>
      </c>
      <c r="B19" s="334" t="s">
        <v>57</v>
      </c>
      <c r="C19" s="329">
        <v>841740.446</v>
      </c>
      <c r="D19" s="329">
        <v>437410.68050000002</v>
      </c>
      <c r="E19" s="329">
        <v>543763.74349999998</v>
      </c>
      <c r="F19" s="358">
        <v>0.92437103967789369</v>
      </c>
      <c r="G19" s="332">
        <v>0.54798928038496553</v>
      </c>
      <c r="H19" s="332">
        <v>9.1720136151285034E-3</v>
      </c>
    </row>
    <row r="20" spans="1:8" ht="24" customHeight="1">
      <c r="A20" s="355">
        <v>4</v>
      </c>
      <c r="B20" s="328" t="s">
        <v>61</v>
      </c>
      <c r="C20" s="329">
        <v>586496.23149999999</v>
      </c>
      <c r="D20" s="329">
        <v>317290.30450000003</v>
      </c>
      <c r="E20" s="329">
        <v>384156.27399999998</v>
      </c>
      <c r="F20" s="358">
        <v>0.84845305129706516</v>
      </c>
      <c r="G20" s="332">
        <v>0.52671261982304629</v>
      </c>
      <c r="H20" s="332">
        <v>6.3907484143153059E-3</v>
      </c>
    </row>
    <row r="21" spans="1:8" ht="24" customHeight="1">
      <c r="A21" s="355">
        <v>5</v>
      </c>
      <c r="B21" s="328" t="s">
        <v>62</v>
      </c>
      <c r="C21" s="329">
        <v>568718.03150000004</v>
      </c>
      <c r="D21" s="329">
        <v>293384.06449999998</v>
      </c>
      <c r="E21" s="329">
        <v>374476.33600000001</v>
      </c>
      <c r="F21" s="358">
        <v>0.93847621706802031</v>
      </c>
      <c r="G21" s="358">
        <v>0.51870218976934246</v>
      </c>
      <c r="H21" s="332">
        <v>6.1970284936112971E-3</v>
      </c>
    </row>
    <row r="22" spans="1:8" ht="24" customHeight="1">
      <c r="A22" s="359"/>
      <c r="B22" s="334" t="s">
        <v>261</v>
      </c>
      <c r="C22" s="338">
        <v>13610062.475500001</v>
      </c>
      <c r="D22" s="338">
        <v>7178266.4715</v>
      </c>
      <c r="E22" s="338">
        <v>7892397.1965000005</v>
      </c>
      <c r="F22" s="360">
        <v>0.89600964655411941</v>
      </c>
      <c r="G22" s="360">
        <v>0.72445229714687742</v>
      </c>
      <c r="H22" s="360">
        <v>0.14830186540428586</v>
      </c>
    </row>
    <row r="23" spans="1:8" ht="24" customHeight="1">
      <c r="A23" s="361"/>
      <c r="B23" s="334" t="s">
        <v>59</v>
      </c>
      <c r="C23" s="329">
        <v>3433761.8070000112</v>
      </c>
      <c r="D23" s="329">
        <v>1874372.0414999872</v>
      </c>
      <c r="E23" s="329">
        <v>2300475.242999997</v>
      </c>
      <c r="F23" s="357">
        <v>0.83195317203520847</v>
      </c>
      <c r="G23" s="358">
        <v>0.49263149753444901</v>
      </c>
      <c r="H23" s="332">
        <v>3.7415940025902421E-2</v>
      </c>
    </row>
    <row r="24" spans="1:8" ht="24" customHeight="1">
      <c r="A24" s="362"/>
      <c r="B24" s="334" t="s">
        <v>46</v>
      </c>
      <c r="C24" s="329">
        <v>74728874.8565</v>
      </c>
      <c r="D24" s="329">
        <v>38839656.428999998</v>
      </c>
      <c r="E24" s="329">
        <v>22759599.512499999</v>
      </c>
      <c r="F24" s="363">
        <v>0.92403542480110556</v>
      </c>
      <c r="G24" s="358">
        <v>2.2834002555913826</v>
      </c>
      <c r="H24" s="332">
        <v>0.81428219456981166</v>
      </c>
    </row>
    <row r="25" spans="1:8" ht="24" customHeight="1">
      <c r="A25" s="364"/>
      <c r="B25" s="365" t="s">
        <v>48</v>
      </c>
      <c r="C25" s="366">
        <v>91772699.139000013</v>
      </c>
      <c r="D25" s="366">
        <v>47892294.941999987</v>
      </c>
      <c r="E25" s="366">
        <v>32952471.951999996</v>
      </c>
      <c r="F25" s="367">
        <v>0.91623097724052349</v>
      </c>
      <c r="G25" s="367">
        <v>1.785001965032551</v>
      </c>
      <c r="H25" s="367">
        <v>1</v>
      </c>
    </row>
    <row r="27" spans="1:8" ht="18.75">
      <c r="A27" s="1100"/>
      <c r="B27" s="1101"/>
      <c r="C27" s="333" t="s">
        <v>1923</v>
      </c>
      <c r="D27" s="333" t="s">
        <v>2002</v>
      </c>
    </row>
    <row r="28" spans="1:8" ht="17.25" customHeight="1">
      <c r="A28" s="1102" t="s">
        <v>47</v>
      </c>
      <c r="B28" s="1103"/>
      <c r="C28" s="336">
        <v>36776896111.5</v>
      </c>
      <c r="D28" s="336">
        <v>37782402728.5</v>
      </c>
    </row>
    <row r="29" spans="1:8" ht="17.25">
      <c r="A29" s="1102" t="s">
        <v>46</v>
      </c>
      <c r="B29" s="1103"/>
      <c r="C29" s="336">
        <v>43759143671.5</v>
      </c>
      <c r="D29" s="336">
        <v>83899534355.5</v>
      </c>
    </row>
    <row r="30" spans="1:8" ht="16.5">
      <c r="A30" s="1102" t="s">
        <v>48</v>
      </c>
      <c r="B30" s="1103"/>
      <c r="C30" s="341">
        <v>80536039783</v>
      </c>
      <c r="D30" s="341">
        <v>121681937084</v>
      </c>
    </row>
  </sheetData>
  <mergeCells count="25">
    <mergeCell ref="C1:E1"/>
    <mergeCell ref="F1:H1"/>
    <mergeCell ref="A2:B2"/>
    <mergeCell ref="C2:C3"/>
    <mergeCell ref="D2:D3"/>
    <mergeCell ref="E2:E3"/>
    <mergeCell ref="F2:F3"/>
    <mergeCell ref="G2:G3"/>
    <mergeCell ref="H2:H3"/>
    <mergeCell ref="A3:B3"/>
    <mergeCell ref="C14:E14"/>
    <mergeCell ref="F14:H14"/>
    <mergeCell ref="A15:B15"/>
    <mergeCell ref="C15:C16"/>
    <mergeCell ref="D15:D16"/>
    <mergeCell ref="E15:E16"/>
    <mergeCell ref="F15:F16"/>
    <mergeCell ref="G15:G16"/>
    <mergeCell ref="H15:H16"/>
    <mergeCell ref="A16:B16"/>
    <mergeCell ref="A27:B27"/>
    <mergeCell ref="A28:B28"/>
    <mergeCell ref="A29:B29"/>
    <mergeCell ref="A30:B30"/>
    <mergeCell ref="A1:B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Z21"/>
  <sheetViews>
    <sheetView rightToLeft="1" zoomScaleNormal="100" workbookViewId="0">
      <selection activeCell="A2" sqref="A2"/>
    </sheetView>
  </sheetViews>
  <sheetFormatPr defaultRowHeight="15"/>
  <cols>
    <col min="1" max="1" width="14.28515625" bestFit="1" customWidth="1"/>
    <col min="2" max="7" width="12.85546875" customWidth="1"/>
    <col min="8" max="10" width="13.85546875" customWidth="1"/>
    <col min="11" max="15" width="12.85546875" bestFit="1" customWidth="1"/>
    <col min="16" max="16" width="13.85546875" bestFit="1" customWidth="1"/>
    <col min="17" max="17" width="13.85546875" customWidth="1"/>
    <col min="18" max="18" width="14.28515625" customWidth="1"/>
    <col min="19" max="19" width="12.85546875" bestFit="1" customWidth="1"/>
    <col min="20" max="21" width="13.85546875" bestFit="1" customWidth="1"/>
    <col min="22" max="22" width="14.85546875" customWidth="1"/>
    <col min="23" max="23" width="13.85546875" customWidth="1"/>
    <col min="24" max="27" width="16.140625" customWidth="1"/>
  </cols>
  <sheetData>
    <row r="1" spans="1:26"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228</v>
      </c>
      <c r="H1" s="3" t="s">
        <v>7</v>
      </c>
      <c r="I1" s="3" t="s">
        <v>8</v>
      </c>
      <c r="J1" s="3" t="s">
        <v>9</v>
      </c>
      <c r="K1" s="3" t="s">
        <v>225</v>
      </c>
      <c r="L1" s="3" t="s">
        <v>11</v>
      </c>
      <c r="M1" s="4" t="s">
        <v>12</v>
      </c>
      <c r="N1" s="3" t="s">
        <v>49</v>
      </c>
      <c r="O1" s="3" t="s">
        <v>227</v>
      </c>
      <c r="P1" s="3" t="s">
        <v>1518</v>
      </c>
      <c r="Q1" s="3" t="s">
        <v>1556</v>
      </c>
      <c r="R1" s="3" t="s">
        <v>1610</v>
      </c>
      <c r="S1" s="3" t="s">
        <v>1672</v>
      </c>
      <c r="T1" s="3" t="s">
        <v>1706</v>
      </c>
      <c r="U1" s="3" t="s">
        <v>1439</v>
      </c>
      <c r="V1" s="3" t="s">
        <v>1863</v>
      </c>
      <c r="W1" s="3" t="s">
        <v>1999</v>
      </c>
      <c r="X1" s="3"/>
      <c r="Y1" s="3"/>
      <c r="Z1" s="3"/>
    </row>
    <row r="2" spans="1:26" ht="16.5" customHeight="1">
      <c r="A2" s="112" t="s">
        <v>46</v>
      </c>
      <c r="B2" s="5">
        <v>9272972281.5</v>
      </c>
      <c r="C2" s="5">
        <v>5298548291</v>
      </c>
      <c r="D2" s="5">
        <v>7862499094</v>
      </c>
      <c r="E2" s="5">
        <v>11543601102</v>
      </c>
      <c r="F2" s="5">
        <v>16147071474.5</v>
      </c>
      <c r="G2" s="5">
        <v>22447886106</v>
      </c>
      <c r="H2" s="5">
        <v>35804044156</v>
      </c>
      <c r="I2" s="5">
        <v>55133311858.5</v>
      </c>
      <c r="J2" s="5">
        <v>32105584649</v>
      </c>
      <c r="K2" s="5">
        <v>24166962723</v>
      </c>
      <c r="L2" s="5">
        <v>34713492406.5</v>
      </c>
      <c r="M2" s="5">
        <v>27603732752.5</v>
      </c>
      <c r="N2" s="6">
        <v>27747751443</v>
      </c>
      <c r="O2" s="6">
        <v>42635160839</v>
      </c>
      <c r="P2" s="6">
        <v>84076283831</v>
      </c>
      <c r="Q2" s="6">
        <v>62663387959.5</v>
      </c>
      <c r="R2" s="6">
        <v>65593395902.5</v>
      </c>
      <c r="S2" s="6">
        <v>56573284847.5</v>
      </c>
      <c r="T2" s="6">
        <v>90100094707</v>
      </c>
      <c r="U2" s="6">
        <v>92405208116.5</v>
      </c>
      <c r="V2" s="6">
        <v>43759143671.5</v>
      </c>
      <c r="W2" s="6">
        <v>83899534355.5</v>
      </c>
      <c r="X2" s="6"/>
      <c r="Y2" s="6"/>
      <c r="Z2" s="6"/>
    </row>
    <row r="3" spans="1:26" ht="16.5" customHeight="1">
      <c r="A3" s="112" t="s">
        <v>47</v>
      </c>
      <c r="B3" s="5">
        <v>51492433731.5</v>
      </c>
      <c r="C3" s="5">
        <v>7104243376</v>
      </c>
      <c r="D3" s="5">
        <v>21915485137</v>
      </c>
      <c r="E3" s="5">
        <v>21088672720</v>
      </c>
      <c r="F3" s="5">
        <v>27685953065.5</v>
      </c>
      <c r="G3" s="5">
        <v>41529541347</v>
      </c>
      <c r="H3" s="5">
        <v>48039518218</v>
      </c>
      <c r="I3" s="5">
        <v>62578399666.5</v>
      </c>
      <c r="J3" s="5">
        <v>30105418830</v>
      </c>
      <c r="K3" s="5">
        <v>20355930187</v>
      </c>
      <c r="L3" s="5">
        <v>39896170528.5</v>
      </c>
      <c r="M3" s="5">
        <v>23941070938.5</v>
      </c>
      <c r="N3" s="5">
        <v>46813878054</v>
      </c>
      <c r="O3" s="6">
        <v>40389764831</v>
      </c>
      <c r="P3" s="6">
        <v>65492491551</v>
      </c>
      <c r="Q3" s="6">
        <v>64241807162.5</v>
      </c>
      <c r="R3" s="6">
        <v>41871619975.5</v>
      </c>
      <c r="S3" s="6">
        <v>38060994422.5</v>
      </c>
      <c r="T3" s="6">
        <v>46469305103</v>
      </c>
      <c r="U3" s="6">
        <v>46998530593.5</v>
      </c>
      <c r="V3" s="6">
        <v>36776896111.5</v>
      </c>
      <c r="W3" s="6">
        <v>37782402728.5</v>
      </c>
      <c r="X3" s="6"/>
      <c r="Y3" s="6"/>
      <c r="Z3" s="6"/>
    </row>
    <row r="4" spans="1:26" ht="16.5" customHeight="1">
      <c r="A4" s="112" t="s">
        <v>48</v>
      </c>
      <c r="B4" s="5">
        <v>60765406013</v>
      </c>
      <c r="C4" s="5">
        <v>12402791667</v>
      </c>
      <c r="D4" s="5">
        <v>29777984231</v>
      </c>
      <c r="E4" s="5">
        <v>32632273822</v>
      </c>
      <c r="F4" s="5">
        <v>43833024540</v>
      </c>
      <c r="G4" s="5">
        <v>63977427453</v>
      </c>
      <c r="H4" s="5">
        <v>83843562374</v>
      </c>
      <c r="I4" s="5">
        <v>117711711525</v>
      </c>
      <c r="J4" s="5">
        <v>62211003479</v>
      </c>
      <c r="K4" s="5">
        <v>44522892910</v>
      </c>
      <c r="L4" s="5">
        <v>74609662935</v>
      </c>
      <c r="M4" s="5">
        <v>51544803691</v>
      </c>
      <c r="N4" s="6">
        <v>74561629497</v>
      </c>
      <c r="O4" s="6">
        <v>83024925670</v>
      </c>
      <c r="P4" s="6">
        <v>149568775382</v>
      </c>
      <c r="Q4" s="6">
        <v>126905195122</v>
      </c>
      <c r="R4" s="6">
        <v>107465015878</v>
      </c>
      <c r="S4" s="6">
        <v>94634279270</v>
      </c>
      <c r="T4" s="6">
        <v>136569399810</v>
      </c>
      <c r="U4" s="6">
        <v>139403738710</v>
      </c>
      <c r="V4" s="6">
        <v>80536039783</v>
      </c>
      <c r="W4" s="6">
        <v>121681937084</v>
      </c>
      <c r="X4" s="6"/>
      <c r="Y4" s="6"/>
      <c r="Z4" s="6"/>
    </row>
    <row r="5" spans="1:26" ht="21.75" customHeight="1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26">
      <c r="B6" s="3" t="s">
        <v>225</v>
      </c>
      <c r="C6" s="3" t="s">
        <v>11</v>
      </c>
      <c r="D6" s="3" t="s">
        <v>12</v>
      </c>
      <c r="E6" s="4" t="s">
        <v>49</v>
      </c>
      <c r="F6" s="3" t="s">
        <v>227</v>
      </c>
      <c r="G6" s="3" t="s">
        <v>1518</v>
      </c>
      <c r="H6" s="3" t="s">
        <v>1556</v>
      </c>
      <c r="I6" s="3" t="s">
        <v>1610</v>
      </c>
      <c r="J6" s="3" t="s">
        <v>1672</v>
      </c>
      <c r="K6" s="3" t="s">
        <v>1706</v>
      </c>
      <c r="L6" s="3" t="s">
        <v>1439</v>
      </c>
      <c r="M6" s="3" t="s">
        <v>1863</v>
      </c>
      <c r="N6" s="3" t="s">
        <v>1999</v>
      </c>
    </row>
    <row r="7" spans="1:26" ht="16.5" customHeight="1">
      <c r="A7" s="112" t="s">
        <v>46</v>
      </c>
      <c r="B7" s="5">
        <v>24166962.723000001</v>
      </c>
      <c r="C7" s="5">
        <v>34713492.406499997</v>
      </c>
      <c r="D7" s="5">
        <v>27603732.752500001</v>
      </c>
      <c r="E7" s="5">
        <v>27747751.443</v>
      </c>
      <c r="F7" s="5">
        <v>42635160.839000002</v>
      </c>
      <c r="G7" s="5">
        <v>84076283.831</v>
      </c>
      <c r="H7" s="5">
        <v>62663387.9595</v>
      </c>
      <c r="I7" s="5">
        <v>65593395.902500004</v>
      </c>
      <c r="J7" s="5">
        <v>56573284.847499996</v>
      </c>
      <c r="K7" s="5">
        <v>90100094.707000002</v>
      </c>
      <c r="L7" s="5">
        <v>92405208.116500005</v>
      </c>
      <c r="M7" s="5">
        <v>43759143.671499997</v>
      </c>
      <c r="N7" s="5">
        <v>83899534.355499998</v>
      </c>
    </row>
    <row r="8" spans="1:26" ht="16.5" customHeight="1">
      <c r="A8" s="112" t="s">
        <v>47</v>
      </c>
      <c r="B8" s="5">
        <v>20355930.186999999</v>
      </c>
      <c r="C8" s="5">
        <v>39896170.528499998</v>
      </c>
      <c r="D8" s="5">
        <v>23941070.938499998</v>
      </c>
      <c r="E8" s="5">
        <v>46813878.053999998</v>
      </c>
      <c r="F8" s="5">
        <v>40389764.831</v>
      </c>
      <c r="G8" s="5">
        <v>65492491.550999999</v>
      </c>
      <c r="H8" s="5">
        <v>64241807.162500001</v>
      </c>
      <c r="I8" s="5">
        <v>41871619.975500003</v>
      </c>
      <c r="J8" s="5">
        <v>38060994.422499999</v>
      </c>
      <c r="K8" s="5">
        <v>46469305.103</v>
      </c>
      <c r="L8" s="5">
        <v>46998530.593500003</v>
      </c>
      <c r="M8" s="5">
        <v>36776896.111500002</v>
      </c>
      <c r="N8" s="5">
        <v>37782402.728500001</v>
      </c>
    </row>
    <row r="9" spans="1:26" ht="16.5" customHeight="1">
      <c r="A9" s="113" t="s">
        <v>48</v>
      </c>
      <c r="B9" s="77">
        <v>44522892.909999996</v>
      </c>
      <c r="C9" s="77">
        <v>74609662.935000002</v>
      </c>
      <c r="D9" s="77">
        <v>51544803.691</v>
      </c>
      <c r="E9" s="77">
        <v>74561629.496999994</v>
      </c>
      <c r="F9" s="77">
        <v>83024925.670000002</v>
      </c>
      <c r="G9" s="77">
        <v>149568775.382</v>
      </c>
      <c r="H9" s="77">
        <v>126905195.12199999</v>
      </c>
      <c r="I9" s="77">
        <v>107465015.87800001</v>
      </c>
      <c r="J9" s="77">
        <v>94634279.269999996</v>
      </c>
      <c r="K9" s="77">
        <v>136569399.81</v>
      </c>
      <c r="L9" s="77">
        <v>139403738.71000001</v>
      </c>
      <c r="M9" s="77">
        <v>80536039.783000007</v>
      </c>
      <c r="N9" s="77">
        <v>121681937.08400001</v>
      </c>
    </row>
    <row r="10" spans="1:26" ht="21.75" customHeight="1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26" ht="21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26" ht="21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26" ht="21.75" customHeight="1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26" ht="21.75" customHeight="1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26" ht="21.75" customHeight="1">
      <c r="A15" s="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26" ht="21.75" customHeight="1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ht="21.75" customHeight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ht="21.75" customHeight="1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ht="21.75" customHeight="1">
      <c r="A19" s="2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ht="21.75" customHeight="1">
      <c r="A20" s="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X5"/>
  <sheetViews>
    <sheetView rightToLeft="1" workbookViewId="0">
      <selection activeCell="J13" sqref="J13"/>
    </sheetView>
  </sheetViews>
  <sheetFormatPr defaultRowHeight="15"/>
  <cols>
    <col min="1" max="1" width="9.140625" style="80"/>
    <col min="2" max="3" width="12.85546875" style="82" hidden="1" customWidth="1"/>
    <col min="4" max="4" width="11.42578125" style="82" hidden="1" customWidth="1"/>
    <col min="5" max="5" width="10.85546875" style="82" hidden="1" customWidth="1"/>
    <col min="6" max="6" width="11.85546875" style="82" hidden="1" customWidth="1"/>
    <col min="7" max="9" width="10.7109375" style="82" hidden="1" customWidth="1"/>
    <col min="10" max="11" width="10.7109375" style="82" customWidth="1"/>
    <col min="12" max="12" width="10.42578125" style="82" customWidth="1"/>
    <col min="13" max="14" width="10.140625" style="82" customWidth="1"/>
    <col min="15" max="15" width="10.140625" style="80" customWidth="1"/>
    <col min="16" max="23" width="11.85546875" style="80" customWidth="1"/>
    <col min="24" max="16384" width="9.140625" style="80"/>
  </cols>
  <sheetData>
    <row r="1" spans="1:24">
      <c r="A1" s="2"/>
      <c r="B1" s="78" t="s">
        <v>66</v>
      </c>
      <c r="C1" s="78" t="s">
        <v>67</v>
      </c>
      <c r="D1" s="78" t="s">
        <v>68</v>
      </c>
      <c r="E1" s="78" t="s">
        <v>69</v>
      </c>
      <c r="F1" s="78" t="s">
        <v>70</v>
      </c>
      <c r="G1" s="78" t="s">
        <v>71</v>
      </c>
      <c r="H1" s="78" t="s">
        <v>72</v>
      </c>
      <c r="I1" s="78" t="s">
        <v>73</v>
      </c>
      <c r="J1" s="78" t="s">
        <v>74</v>
      </c>
      <c r="K1" s="78" t="s">
        <v>76</v>
      </c>
      <c r="L1" s="78" t="s">
        <v>65</v>
      </c>
      <c r="M1" s="78" t="s">
        <v>63</v>
      </c>
      <c r="N1" s="78" t="s">
        <v>75</v>
      </c>
      <c r="O1" s="78" t="s">
        <v>364</v>
      </c>
      <c r="P1" s="78" t="s">
        <v>1520</v>
      </c>
      <c r="Q1" s="78" t="s">
        <v>1554</v>
      </c>
      <c r="R1" s="78" t="s">
        <v>1629</v>
      </c>
      <c r="S1" s="78" t="s">
        <v>1674</v>
      </c>
      <c r="T1" s="78" t="s">
        <v>1727</v>
      </c>
      <c r="U1" s="78" t="s">
        <v>1800</v>
      </c>
      <c r="V1" s="78" t="s">
        <v>1828</v>
      </c>
      <c r="W1" s="78" t="s">
        <v>2027</v>
      </c>
      <c r="X1" s="79"/>
    </row>
    <row r="2" spans="1:24" ht="24">
      <c r="A2" s="2"/>
      <c r="B2" s="78" t="s">
        <v>64</v>
      </c>
      <c r="C2" s="78" t="s">
        <v>64</v>
      </c>
      <c r="D2" s="78" t="s">
        <v>64</v>
      </c>
      <c r="E2" s="78" t="s">
        <v>64</v>
      </c>
      <c r="F2" s="78" t="s">
        <v>64</v>
      </c>
      <c r="G2" s="78" t="s">
        <v>64</v>
      </c>
      <c r="H2" s="78" t="s">
        <v>64</v>
      </c>
      <c r="I2" s="78" t="s">
        <v>64</v>
      </c>
      <c r="J2" s="78" t="s">
        <v>64</v>
      </c>
      <c r="K2" s="78" t="s">
        <v>64</v>
      </c>
      <c r="L2" s="78" t="s">
        <v>64</v>
      </c>
      <c r="M2" s="78" t="s">
        <v>64</v>
      </c>
      <c r="N2" s="78" t="s">
        <v>64</v>
      </c>
      <c r="O2" s="78" t="s">
        <v>64</v>
      </c>
      <c r="P2" s="78" t="s">
        <v>64</v>
      </c>
      <c r="Q2" s="78" t="s">
        <v>64</v>
      </c>
      <c r="R2" s="78" t="s">
        <v>64</v>
      </c>
      <c r="S2" s="78" t="s">
        <v>64</v>
      </c>
      <c r="T2" s="78" t="s">
        <v>64</v>
      </c>
      <c r="U2" s="78" t="s">
        <v>64</v>
      </c>
      <c r="V2" s="78" t="s">
        <v>64</v>
      </c>
      <c r="W2" s="78" t="s">
        <v>64</v>
      </c>
      <c r="X2" s="78" t="s">
        <v>258</v>
      </c>
    </row>
    <row r="3" spans="1:24">
      <c r="A3" s="1" t="s">
        <v>50</v>
      </c>
      <c r="B3" s="5">
        <v>18638</v>
      </c>
      <c r="C3" s="5">
        <v>14902</v>
      </c>
      <c r="D3" s="5">
        <v>18768</v>
      </c>
      <c r="E3" s="5">
        <v>19139</v>
      </c>
      <c r="F3" s="5">
        <v>18221</v>
      </c>
      <c r="G3" s="5">
        <v>20179</v>
      </c>
      <c r="H3" s="5">
        <v>22268</v>
      </c>
      <c r="I3" s="5">
        <v>20972</v>
      </c>
      <c r="J3" s="5">
        <v>19297</v>
      </c>
      <c r="K3" s="5">
        <v>11559</v>
      </c>
      <c r="L3" s="5">
        <v>12864</v>
      </c>
      <c r="M3" s="5">
        <v>13034</v>
      </c>
      <c r="N3" s="5">
        <v>8177</v>
      </c>
      <c r="O3" s="5">
        <v>10797</v>
      </c>
      <c r="P3" s="5">
        <v>11042</v>
      </c>
      <c r="Q3" s="5">
        <v>11654</v>
      </c>
      <c r="R3" s="5">
        <v>12020</v>
      </c>
      <c r="S3" s="5">
        <v>13046</v>
      </c>
      <c r="T3" s="5">
        <v>13947</v>
      </c>
      <c r="U3" s="5">
        <v>14116</v>
      </c>
      <c r="V3" s="5">
        <v>14366</v>
      </c>
      <c r="W3" s="5">
        <v>16585</v>
      </c>
      <c r="X3" s="81">
        <f>V3/U3-1</f>
        <v>1.7710399546613687E-2</v>
      </c>
    </row>
    <row r="4" spans="1:24">
      <c r="A4" s="1" t="s">
        <v>51</v>
      </c>
      <c r="B4" s="5">
        <v>332</v>
      </c>
      <c r="C4" s="5">
        <v>342</v>
      </c>
      <c r="D4" s="5">
        <v>328</v>
      </c>
      <c r="E4" s="5">
        <v>393</v>
      </c>
      <c r="F4" s="5">
        <v>337</v>
      </c>
      <c r="G4" s="5">
        <v>472</v>
      </c>
      <c r="H4" s="5">
        <v>611</v>
      </c>
      <c r="I4" s="5">
        <v>692</v>
      </c>
      <c r="J4" s="5">
        <v>577</v>
      </c>
      <c r="K4" s="5">
        <v>520</v>
      </c>
      <c r="L4" s="5">
        <v>539</v>
      </c>
      <c r="M4" s="5">
        <v>485</v>
      </c>
      <c r="N4" s="5">
        <v>497</v>
      </c>
      <c r="O4" s="5">
        <v>566</v>
      </c>
      <c r="P4" s="5">
        <v>621</v>
      </c>
      <c r="Q4" s="5">
        <v>672</v>
      </c>
      <c r="R4" s="5">
        <v>722</v>
      </c>
      <c r="S4" s="5">
        <v>768</v>
      </c>
      <c r="T4" s="5">
        <v>864</v>
      </c>
      <c r="U4" s="5">
        <v>856</v>
      </c>
      <c r="V4" s="5">
        <v>974</v>
      </c>
      <c r="W4" s="5">
        <v>1195</v>
      </c>
      <c r="X4" s="81">
        <f>V4/U4-1</f>
        <v>0.13785046728971961</v>
      </c>
    </row>
    <row r="5" spans="1:24">
      <c r="A5" s="1" t="s">
        <v>48</v>
      </c>
      <c r="B5" s="5">
        <v>18970</v>
      </c>
      <c r="C5" s="5">
        <f t="shared" ref="C5:O5" si="0">C4+C3</f>
        <v>15244</v>
      </c>
      <c r="D5" s="5">
        <f t="shared" si="0"/>
        <v>19096</v>
      </c>
      <c r="E5" s="5">
        <f t="shared" si="0"/>
        <v>19532</v>
      </c>
      <c r="F5" s="5">
        <f t="shared" si="0"/>
        <v>18558</v>
      </c>
      <c r="G5" s="5">
        <f t="shared" si="0"/>
        <v>20651</v>
      </c>
      <c r="H5" s="5">
        <f t="shared" si="0"/>
        <v>22879</v>
      </c>
      <c r="I5" s="5">
        <f t="shared" si="0"/>
        <v>21664</v>
      </c>
      <c r="J5" s="5">
        <f t="shared" si="0"/>
        <v>19874</v>
      </c>
      <c r="K5" s="5">
        <f t="shared" si="0"/>
        <v>12079</v>
      </c>
      <c r="L5" s="5">
        <f t="shared" si="0"/>
        <v>13403</v>
      </c>
      <c r="M5" s="5">
        <f t="shared" si="0"/>
        <v>13519</v>
      </c>
      <c r="N5" s="5">
        <f t="shared" si="0"/>
        <v>8674</v>
      </c>
      <c r="O5" s="5">
        <f t="shared" si="0"/>
        <v>11363</v>
      </c>
      <c r="P5" s="5">
        <v>11663</v>
      </c>
      <c r="Q5" s="5">
        <f t="shared" ref="Q5:W5" si="1">Q4+Q3</f>
        <v>12326</v>
      </c>
      <c r="R5" s="5">
        <f t="shared" si="1"/>
        <v>12742</v>
      </c>
      <c r="S5" s="5">
        <f t="shared" si="1"/>
        <v>13814</v>
      </c>
      <c r="T5" s="5">
        <f t="shared" si="1"/>
        <v>14811</v>
      </c>
      <c r="U5" s="5">
        <f t="shared" si="1"/>
        <v>14972</v>
      </c>
      <c r="V5" s="5">
        <f t="shared" si="1"/>
        <v>15340</v>
      </c>
      <c r="W5" s="5">
        <f t="shared" si="1"/>
        <v>17780</v>
      </c>
      <c r="X5" s="81">
        <f>V5/U5-1</f>
        <v>2.4579214533796412E-2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32</vt:i4>
      </vt:variant>
    </vt:vector>
  </HeadingPairs>
  <TitlesOfParts>
    <vt:vector size="77" baseType="lpstr">
      <vt:lpstr>معرفی</vt:lpstr>
      <vt:lpstr>ارزش بازار</vt:lpstr>
      <vt:lpstr>شاخص های سهام</vt:lpstr>
      <vt:lpstr>ارزش معاملات بورس ها</vt:lpstr>
      <vt:lpstr>آمار معاملات حقیقی و حقوقی</vt:lpstr>
      <vt:lpstr>خرید و فروش حقیقی و حقوقی</vt:lpstr>
      <vt:lpstr>نسبت معاملات برخط و غیربرخط</vt:lpstr>
      <vt:lpstr>روند معاملات برخط و غیربرخط</vt:lpstr>
      <vt:lpstr>سرمایه گذار خارجی</vt:lpstr>
      <vt:lpstr>ارزش بازار سهام</vt:lpstr>
      <vt:lpstr>روند ارزش بازارهای بورس</vt:lpstr>
      <vt:lpstr>روند ارزش بازارهای فرابورس</vt:lpstr>
      <vt:lpstr>ارزش بازاری صنایع-مجموع</vt:lpstr>
      <vt:lpstr>ده صنعت باارزش بورس</vt:lpstr>
      <vt:lpstr>ده صنعت باارزش فرابورس</vt:lpstr>
      <vt:lpstr>معاملات سهام - نوع معاملات</vt:lpstr>
      <vt:lpstr>معاملات سهام - نوع بازار</vt:lpstr>
      <vt:lpstr>ارزش معاملات سهام-ده صنعت</vt:lpstr>
      <vt:lpstr>حجم معاملات سهام-ده صنعت</vt:lpstr>
      <vt:lpstr>معاملات بورس - صنایع</vt:lpstr>
      <vt:lpstr>معاملات فرابورس-صنایع</vt:lpstr>
      <vt:lpstr>عرضه اولیه</vt:lpstr>
      <vt:lpstr>مقایسه شاخص‌ها</vt:lpstr>
      <vt:lpstr>توقف-بسته و تا پایان ماه باز</vt:lpstr>
      <vt:lpstr> توقف در ماه بسته و همچنان</vt:lpstr>
      <vt:lpstr>توقف نماد-در کل ماه بسته بودن</vt:lpstr>
      <vt:lpstr>نمادهای متوقف 1</vt:lpstr>
      <vt:lpstr>نمادهای متوقف</vt:lpstr>
      <vt:lpstr>تامین مالی به تفکیک ماهیت ناشر</vt:lpstr>
      <vt:lpstr>تامین مالی - مانده</vt:lpstr>
      <vt:lpstr>تامین مالی - انتشار</vt:lpstr>
      <vt:lpstr>تامین مالی - سررسید</vt:lpstr>
      <vt:lpstr>اوراق - 60 درصد</vt:lpstr>
      <vt:lpstr>ارزش بازار اوراق بدهی</vt:lpstr>
      <vt:lpstr>م صکوک - بخش بازار</vt:lpstr>
      <vt:lpstr>م صکوک - نوع بازار</vt:lpstr>
      <vt:lpstr>ارزش مفهومی پوشش ریسک</vt:lpstr>
      <vt:lpstr>معاملات اوراق مشتقه</vt:lpstr>
      <vt:lpstr>ارزش انواع صندوق ها</vt:lpstr>
      <vt:lpstr>ارزش بازار صندوق ها</vt:lpstr>
      <vt:lpstr>م صندوق - بخش بازار</vt:lpstr>
      <vt:lpstr>م صندوق - نوع بازار</vt:lpstr>
      <vt:lpstr>تعداد صندوق ها</vt:lpstr>
      <vt:lpstr>روند ارزش صندوق ها</vt:lpstr>
      <vt:lpstr>معاملات فیزیکی کالا و انرژی</vt:lpstr>
      <vt:lpstr>'توقف-بسته و تا پایان ماه باز'!_Toc486774299</vt:lpstr>
      <vt:lpstr>'ارزش بازار صندوق ها'!last_month</vt:lpstr>
      <vt:lpstr>'ارزش معاملات سهام-ده صنعت'!last_month</vt:lpstr>
      <vt:lpstr>'حجم معاملات سهام-ده صنعت'!last_month</vt:lpstr>
      <vt:lpstr>'م صکوک - بخش بازار'!last_month</vt:lpstr>
      <vt:lpstr>'م صکوک - نوع بازار'!last_month</vt:lpstr>
      <vt:lpstr>'م صندوق - بخش بازار'!last_month</vt:lpstr>
      <vt:lpstr>'م صندوق - نوع بازار'!last_month</vt:lpstr>
      <vt:lpstr>'معاملات اوراق مشتقه'!last_month</vt:lpstr>
      <vt:lpstr>'معاملات فیزیکی کالا و انرژی'!last_month</vt:lpstr>
      <vt:lpstr>'ارزش بازار اوراق بدهی'!last_year</vt:lpstr>
      <vt:lpstr>'ارزش بازار صندوق ها'!last_year</vt:lpstr>
      <vt:lpstr>'ارزش معاملات سهام-ده صنعت'!last_year</vt:lpstr>
      <vt:lpstr>'ارزش مفهومی پوشش ریسک'!last_year</vt:lpstr>
      <vt:lpstr>'حجم معاملات سهام-ده صنعت'!last_year</vt:lpstr>
      <vt:lpstr>'م صکوک - بخش بازار'!last_year</vt:lpstr>
      <vt:lpstr>'م صکوک - نوع بازار'!last_year</vt:lpstr>
      <vt:lpstr>'م صندوق - بخش بازار'!last_year</vt:lpstr>
      <vt:lpstr>'م صندوق - نوع بازار'!last_year</vt:lpstr>
      <vt:lpstr>'معاملات اوراق مشتقه'!last_year</vt:lpstr>
      <vt:lpstr>'معاملات بورس - صنایع'!last_year</vt:lpstr>
      <vt:lpstr>'معاملات فرابورس-صنایع'!last_year</vt:lpstr>
      <vt:lpstr>'معاملات فیزیکی کالا و انرژی'!last_year</vt:lpstr>
      <vt:lpstr>'ارزش بازار صندوق ها'!this_month</vt:lpstr>
      <vt:lpstr>'ارزش معاملات سهام-ده صنعت'!this_month</vt:lpstr>
      <vt:lpstr>'حجم معاملات سهام-ده صنعت'!this_month</vt:lpstr>
      <vt:lpstr>'م صکوک - بخش بازار'!this_month</vt:lpstr>
      <vt:lpstr>'م صکوک - نوع بازار'!this_month</vt:lpstr>
      <vt:lpstr>'م صندوق - بخش بازار'!this_month</vt:lpstr>
      <vt:lpstr>'م صندوق - نوع بازار'!this_month</vt:lpstr>
      <vt:lpstr>'معاملات اوراق مشتقه'!this_month</vt:lpstr>
      <vt:lpstr>'معاملات فیزیکی کالا و انرژی'!this_month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2019-12-30T07:05:51Z</dcterms:modified>
</cp:coreProperties>
</file>